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supersociedades365-my.sharepoint.com/personal/mgutierrezv_supersociedades_gov_co/Documents/Super intendencia 2025-2026/Año 2026/Indicadores/Medición 2025 - Ultimo trimestre/"/>
    </mc:Choice>
  </mc:AlternateContent>
  <xr:revisionPtr revIDLastSave="45" documentId="13_ncr:1_{28CF097E-2BEF-44BC-99EB-F059F03012F6}" xr6:coauthVersionLast="47" xr6:coauthVersionMax="47" xr10:uidLastSave="{3EC9C8BF-2403-4918-A857-E683BE93C760}"/>
  <bookViews>
    <workbookView xWindow="-120" yWindow="-120" windowWidth="29040" windowHeight="15720" tabRatio="724" firstSheet="6" activeTab="11" xr2:uid="{00000000-000D-0000-FFFF-FFFF00000000}"/>
  </bookViews>
  <sheets>
    <sheet name="Toma Posesion " sheetId="5" state="hidden" r:id="rId1"/>
    <sheet name="Registro Toma Poses " sheetId="7" state="hidden" r:id="rId2"/>
    <sheet name="Oport Termin Proc" sheetId="6" state="hidden" r:id="rId3"/>
    <sheet name="Regis Opor Term Pro" sheetId="8" state="hidden" r:id="rId4"/>
    <sheet name="Plan de Capacitaciones" sheetId="18" r:id="rId5"/>
    <sheet name="Registro_Plan de Capacitaciones" sheetId="19" r:id="rId6"/>
    <sheet name="Cierre Ciclo de Mejora" sheetId="11" r:id="rId7"/>
    <sheet name=" Registro Cierre Ciclo de Mejor" sheetId="15" r:id="rId8"/>
    <sheet name="Hoja de Vida Cumplimiento" sheetId="20" r:id="rId9"/>
    <sheet name="Registro Cumplimiento" sheetId="21" r:id="rId10"/>
    <sheet name="Hoja de Vida Efectividad" sheetId="22" r:id="rId11"/>
    <sheet name="Registro Efectividad" sheetId="23" r:id="rId12"/>
  </sheets>
  <externalReferences>
    <externalReference r:id="rId13"/>
    <externalReference r:id="rId14"/>
    <externalReference r:id="rId15"/>
    <externalReference r:id="rId16"/>
  </externalReferences>
  <definedNames>
    <definedName name="_xlnm._FilterDatabase" localSheetId="2" hidden="1">'Oport Termin Proc'!$R$10:$R$22</definedName>
    <definedName name="_xlnm._FilterDatabase" localSheetId="0" hidden="1">'Toma Posesion '!$R$10:$R$22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 i="21" l="1"/>
  <c r="Q11" i="21"/>
  <c r="P11" i="21"/>
  <c r="R10" i="21"/>
  <c r="Q10" i="21"/>
  <c r="P10" i="21"/>
  <c r="S14" i="21" l="1"/>
  <c r="H10" i="15" l="1"/>
  <c r="K10" i="19"/>
  <c r="J46" i="22"/>
  <c r="G46" i="22"/>
  <c r="D46" i="22"/>
  <c r="U25" i="21" l="1"/>
  <c r="U24" i="21"/>
  <c r="V24" i="21" s="1"/>
  <c r="T24" i="21"/>
  <c r="S24" i="21"/>
  <c r="O24" i="21"/>
  <c r="K24" i="21"/>
  <c r="J24" i="21"/>
  <c r="F24" i="21"/>
  <c r="U23" i="21"/>
  <c r="U22" i="21"/>
  <c r="V22" i="21" s="1"/>
  <c r="T22" i="21"/>
  <c r="S22" i="21"/>
  <c r="O22" i="21"/>
  <c r="K22" i="21"/>
  <c r="J22" i="21"/>
  <c r="F22" i="21"/>
  <c r="U21" i="21"/>
  <c r="U20" i="21"/>
  <c r="T20" i="21"/>
  <c r="S20" i="21"/>
  <c r="O20" i="21"/>
  <c r="J20" i="21"/>
  <c r="F20" i="21"/>
  <c r="K20" i="21" s="1"/>
  <c r="U19" i="21"/>
  <c r="V18" i="21"/>
  <c r="U18" i="21"/>
  <c r="T18" i="21"/>
  <c r="S18" i="21"/>
  <c r="O18" i="21"/>
  <c r="J18" i="21"/>
  <c r="F18" i="21"/>
  <c r="K18" i="21" s="1"/>
  <c r="U17" i="21"/>
  <c r="U16" i="21"/>
  <c r="V16" i="21" s="1"/>
  <c r="T16" i="21"/>
  <c r="S16" i="21"/>
  <c r="O16" i="21"/>
  <c r="K16" i="21"/>
  <c r="J16" i="21"/>
  <c r="F16" i="21"/>
  <c r="U15" i="21"/>
  <c r="U14" i="21"/>
  <c r="T14" i="21"/>
  <c r="J14" i="21"/>
  <c r="K14" i="21" s="1"/>
  <c r="F14" i="21"/>
  <c r="U13" i="21"/>
  <c r="B13" i="21"/>
  <c r="B15" i="21" s="1"/>
  <c r="B17" i="21" s="1"/>
  <c r="B19" i="21" s="1"/>
  <c r="B21" i="21" s="1"/>
  <c r="B23" i="21" s="1"/>
  <c r="B25" i="21" s="1"/>
  <c r="U12" i="21"/>
  <c r="T12" i="21"/>
  <c r="S12" i="21"/>
  <c r="O12" i="21"/>
  <c r="J12" i="21"/>
  <c r="F12" i="21"/>
  <c r="K12" i="21" s="1"/>
  <c r="B12" i="21"/>
  <c r="B14" i="21" s="1"/>
  <c r="B16" i="21" s="1"/>
  <c r="B18" i="21" s="1"/>
  <c r="B20" i="21" s="1"/>
  <c r="B22" i="21" s="1"/>
  <c r="B24" i="21" s="1"/>
  <c r="N11" i="21"/>
  <c r="M11" i="21"/>
  <c r="L11" i="21"/>
  <c r="I11" i="21"/>
  <c r="H11" i="21"/>
  <c r="G11" i="21"/>
  <c r="E11" i="21"/>
  <c r="D11" i="21"/>
  <c r="C11" i="21"/>
  <c r="N10" i="21"/>
  <c r="M10" i="21"/>
  <c r="L10" i="21"/>
  <c r="I10" i="21"/>
  <c r="J10" i="21" s="1"/>
  <c r="H10" i="21"/>
  <c r="G10" i="21"/>
  <c r="E10" i="21"/>
  <c r="F10" i="21" s="1"/>
  <c r="D10" i="21"/>
  <c r="C10" i="21"/>
  <c r="P47" i="20"/>
  <c r="O47" i="20"/>
  <c r="N47" i="20"/>
  <c r="M47" i="20"/>
  <c r="L47" i="20"/>
  <c r="K47" i="20"/>
  <c r="J47" i="20"/>
  <c r="I47" i="20"/>
  <c r="H47" i="20"/>
  <c r="G47" i="20"/>
  <c r="F47" i="20"/>
  <c r="E47" i="20"/>
  <c r="D47" i="20"/>
  <c r="P46" i="20"/>
  <c r="M46" i="20"/>
  <c r="J46" i="20"/>
  <c r="V20" i="21" l="1"/>
  <c r="V14" i="21"/>
  <c r="U11" i="21"/>
  <c r="S10" i="21"/>
  <c r="T10" i="21"/>
  <c r="V12" i="21"/>
  <c r="K10" i="21"/>
  <c r="U10" i="21"/>
  <c r="V10" i="21" s="1"/>
  <c r="O10" i="21"/>
  <c r="B11" i="23" l="1"/>
  <c r="B10" i="23"/>
  <c r="A10" i="23"/>
  <c r="M11" i="23"/>
  <c r="M10" i="23"/>
  <c r="L10" i="23"/>
  <c r="K10" i="23"/>
  <c r="I10" i="23"/>
  <c r="G10" i="23"/>
  <c r="F10" i="23"/>
  <c r="D10" i="23"/>
  <c r="P47" i="22"/>
  <c r="O47" i="22"/>
  <c r="L47" i="22"/>
  <c r="I47" i="22"/>
  <c r="F47" i="22"/>
  <c r="P46" i="22"/>
  <c r="M46" i="22"/>
  <c r="J10" i="19"/>
  <c r="H10" i="19"/>
  <c r="F10" i="19"/>
  <c r="D10" i="19"/>
  <c r="D10" i="15"/>
  <c r="F10" i="15"/>
  <c r="K11" i="19"/>
  <c r="N10" i="23" l="1"/>
  <c r="L10" i="19"/>
  <c r="O47" i="11"/>
  <c r="N47" i="11"/>
  <c r="M47" i="11"/>
  <c r="L47" i="11"/>
  <c r="K47" i="11"/>
  <c r="J47" i="11"/>
  <c r="I47" i="11"/>
  <c r="H47" i="11"/>
  <c r="G47" i="11"/>
  <c r="E47" i="11"/>
  <c r="D47" i="11"/>
  <c r="O47" i="18"/>
  <c r="N47" i="18"/>
  <c r="M47" i="18"/>
  <c r="L47" i="18"/>
  <c r="K47" i="18"/>
  <c r="J47" i="18"/>
  <c r="I47" i="18"/>
  <c r="H47" i="18"/>
  <c r="G47" i="18"/>
  <c r="F47" i="18"/>
  <c r="E47" i="18"/>
  <c r="C8" i="19" l="1"/>
  <c r="B6" i="15" l="1"/>
  <c r="D28" i="11"/>
  <c r="P47" i="18" l="1"/>
  <c r="D47" i="18"/>
  <c r="P47" i="11" l="1"/>
  <c r="F47" i="11"/>
  <c r="D10" i="8"/>
  <c r="D12" i="8" s="1"/>
  <c r="O49" i="6" s="1"/>
  <c r="C12" i="7"/>
  <c r="O4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00000000-0006-0000-0000-000001000000}">
      <text>
        <r>
          <rPr>
            <sz val="8"/>
            <color indexed="81"/>
            <rFont val="Tahoma"/>
            <family val="2"/>
          </rPr>
          <t xml:space="preserve">SELECCIONAR EL AÑO DE LA VIGENCIA DEL INDICADOR
</t>
        </r>
      </text>
    </comment>
    <comment ref="H10" authorId="0" shapeId="0" xr:uid="{00000000-0006-0000-0000-00000200000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00000000-0006-0000-0000-000003000000}">
      <text>
        <r>
          <rPr>
            <b/>
            <sz val="8"/>
            <color indexed="81"/>
            <rFont val="Tahoma"/>
            <family val="2"/>
          </rPr>
          <t>CUALIDAD O CARACTERISTICA PROPIA DEL INDICADOR</t>
        </r>
        <r>
          <rPr>
            <sz val="8"/>
            <color indexed="81"/>
            <rFont val="Tahoma"/>
            <family val="2"/>
          </rPr>
          <t xml:space="preserve">
</t>
        </r>
      </text>
    </comment>
    <comment ref="C12" authorId="0" shapeId="0" xr:uid="{00000000-0006-0000-0000-000004000000}">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00000000-0006-0000-0000-000005000000}">
      <text>
        <r>
          <rPr>
            <b/>
            <sz val="8"/>
            <color indexed="81"/>
            <rFont val="Tahoma"/>
            <family val="2"/>
          </rPr>
          <t>NOMBRE CORTO DEL INDICADOR</t>
        </r>
        <r>
          <rPr>
            <sz val="8"/>
            <color indexed="81"/>
            <rFont val="Tahoma"/>
            <family val="2"/>
          </rPr>
          <t xml:space="preserve">
</t>
        </r>
      </text>
    </comment>
    <comment ref="C16" authorId="0" shapeId="0" xr:uid="{00000000-0006-0000-0000-000006000000}">
      <text>
        <r>
          <rPr>
            <b/>
            <sz val="8"/>
            <color indexed="81"/>
            <rFont val="Tahoma"/>
            <family val="2"/>
          </rPr>
          <t xml:space="preserve">DEFINIE LA META O FINALIDAD QUE SE VA A MEDIR </t>
        </r>
        <r>
          <rPr>
            <sz val="8"/>
            <color indexed="81"/>
            <rFont val="Tahoma"/>
            <family val="2"/>
          </rPr>
          <t xml:space="preserve">
</t>
        </r>
      </text>
    </comment>
    <comment ref="C18" authorId="0" shapeId="0" xr:uid="{00000000-0006-0000-0000-000007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00000000-0006-0000-0000-000008000000}">
      <text>
        <r>
          <rPr>
            <b/>
            <sz val="8"/>
            <color indexed="81"/>
            <rFont val="Tahoma"/>
            <family val="2"/>
          </rPr>
          <t>FORMULA PARA MEDIR EL INDICADOR</t>
        </r>
        <r>
          <rPr>
            <sz val="8"/>
            <color indexed="81"/>
            <rFont val="Tahoma"/>
            <family val="2"/>
          </rPr>
          <t xml:space="preserve">
</t>
        </r>
      </text>
    </comment>
    <comment ref="C24" authorId="0" shapeId="0" xr:uid="{00000000-0006-0000-0000-00000900000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00000000-0006-0000-0000-00000A000000}">
      <text>
        <r>
          <rPr>
            <b/>
            <sz val="8"/>
            <color indexed="81"/>
            <rFont val="Tahoma"/>
            <family val="2"/>
          </rPr>
          <t>COLOCAR EL VALOR NUMERICO DE LA META</t>
        </r>
        <r>
          <rPr>
            <sz val="8"/>
            <color indexed="81"/>
            <rFont val="Tahoma"/>
            <family val="2"/>
          </rPr>
          <t xml:space="preserve">
</t>
        </r>
      </text>
    </comment>
    <comment ref="C30" authorId="0" shapeId="0" xr:uid="{00000000-0006-0000-0000-00000B000000}">
      <text>
        <r>
          <rPr>
            <b/>
            <sz val="8"/>
            <color indexed="81"/>
            <rFont val="Tahoma"/>
            <family val="2"/>
          </rPr>
          <t>DEFINIR LA UNIDAD DE MEDICION EJEMPLO PUEDE SER EN PORCENTAJE</t>
        </r>
        <r>
          <rPr>
            <sz val="8"/>
            <color indexed="81"/>
            <rFont val="Tahoma"/>
            <family val="2"/>
          </rPr>
          <t xml:space="preserve">
</t>
        </r>
      </text>
    </comment>
    <comment ref="C32" authorId="0" shapeId="0" xr:uid="{00000000-0006-0000-0000-00000C00000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00000000-0006-0000-0000-00000D000000}">
      <text>
        <r>
          <rPr>
            <sz val="8"/>
            <color indexed="81"/>
            <rFont val="Tahoma"/>
            <family val="2"/>
          </rPr>
          <t xml:space="preserve">SELECCIONAR LA FRECUENCIA EN LA CUAL DESEA REALZIAR SEGUIMIENTO
</t>
        </r>
      </text>
    </comment>
    <comment ref="C36" authorId="0" shapeId="0" xr:uid="{00000000-0006-0000-0000-00000E000000}">
      <text>
        <r>
          <rPr>
            <sz val="8"/>
            <color indexed="81"/>
            <rFont val="Tahoma"/>
            <family val="2"/>
          </rPr>
          <t xml:space="preserve">SELECCIONAR EL PERIODO PARA REALIZAR EL ANALISIS DE LOS RESULTADOS DE LOS INDICADORES
</t>
        </r>
      </text>
    </comment>
    <comment ref="H40" authorId="0" shapeId="0" xr:uid="{00000000-0006-0000-0000-00000F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000-000010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00000000-0006-0000-0000-000011000000}">
      <text>
        <r>
          <rPr>
            <sz val="8"/>
            <color indexed="81"/>
            <rFont val="Tahoma"/>
            <family val="2"/>
          </rPr>
          <t xml:space="preserve">DEJAR EVIDENCIA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00000000-0006-0000-0200-000001000000}">
      <text>
        <r>
          <rPr>
            <sz val="8"/>
            <color indexed="81"/>
            <rFont val="Tahoma"/>
            <family val="2"/>
          </rPr>
          <t xml:space="preserve">SELECCIONAR EL AÑO DE LA VIGENCIA DEL INDICADOR
</t>
        </r>
      </text>
    </comment>
    <comment ref="H10" authorId="0" shapeId="0" xr:uid="{00000000-0006-0000-0200-00000200000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00000000-0006-0000-0200-000003000000}">
      <text>
        <r>
          <rPr>
            <b/>
            <sz val="8"/>
            <color indexed="81"/>
            <rFont val="Tahoma"/>
            <family val="2"/>
          </rPr>
          <t>CUALIDAD O CARACTERISTICA PROPIA DEL INDICADOR</t>
        </r>
        <r>
          <rPr>
            <sz val="8"/>
            <color indexed="81"/>
            <rFont val="Tahoma"/>
            <family val="2"/>
          </rPr>
          <t xml:space="preserve">
</t>
        </r>
      </text>
    </comment>
    <comment ref="C12" authorId="0" shapeId="0" xr:uid="{00000000-0006-0000-0200-000004000000}">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00000000-0006-0000-0200-000005000000}">
      <text>
        <r>
          <rPr>
            <b/>
            <sz val="8"/>
            <color indexed="81"/>
            <rFont val="Tahoma"/>
            <family val="2"/>
          </rPr>
          <t>NOMBRE CORTO DEL INDICADOR</t>
        </r>
        <r>
          <rPr>
            <sz val="8"/>
            <color indexed="81"/>
            <rFont val="Tahoma"/>
            <family val="2"/>
          </rPr>
          <t xml:space="preserve">
</t>
        </r>
      </text>
    </comment>
    <comment ref="C16" authorId="0" shapeId="0" xr:uid="{00000000-0006-0000-0200-000006000000}">
      <text>
        <r>
          <rPr>
            <b/>
            <sz val="8"/>
            <color indexed="81"/>
            <rFont val="Tahoma"/>
            <family val="2"/>
          </rPr>
          <t xml:space="preserve">DEFINIE LA META O FINALIDAD QUE SE VA A MEDIR </t>
        </r>
        <r>
          <rPr>
            <sz val="8"/>
            <color indexed="81"/>
            <rFont val="Tahoma"/>
            <family val="2"/>
          </rPr>
          <t xml:space="preserve">
</t>
        </r>
      </text>
    </comment>
    <comment ref="C18" authorId="0" shapeId="0" xr:uid="{00000000-0006-0000-0200-000007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00000000-0006-0000-0200-000008000000}">
      <text>
        <r>
          <rPr>
            <b/>
            <sz val="8"/>
            <color indexed="81"/>
            <rFont val="Tahoma"/>
            <family val="2"/>
          </rPr>
          <t>FORMULA PARA MEDIR EL INDICADOR</t>
        </r>
        <r>
          <rPr>
            <sz val="8"/>
            <color indexed="81"/>
            <rFont val="Tahoma"/>
            <family val="2"/>
          </rPr>
          <t xml:space="preserve">
</t>
        </r>
      </text>
    </comment>
    <comment ref="C24" authorId="0" shapeId="0" xr:uid="{00000000-0006-0000-0200-00000900000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00000000-0006-0000-0200-00000A000000}">
      <text>
        <r>
          <rPr>
            <b/>
            <sz val="8"/>
            <color indexed="81"/>
            <rFont val="Tahoma"/>
            <family val="2"/>
          </rPr>
          <t>COLOCAR EL VALOR NUMERICO DE LA META</t>
        </r>
        <r>
          <rPr>
            <sz val="8"/>
            <color indexed="81"/>
            <rFont val="Tahoma"/>
            <family val="2"/>
          </rPr>
          <t xml:space="preserve">
</t>
        </r>
      </text>
    </comment>
    <comment ref="C30" authorId="0" shapeId="0" xr:uid="{00000000-0006-0000-0200-00000B000000}">
      <text>
        <r>
          <rPr>
            <b/>
            <sz val="8"/>
            <color indexed="81"/>
            <rFont val="Tahoma"/>
            <family val="2"/>
          </rPr>
          <t>DEFINIR LA UNIDAD DE MEDICION EJEMPLO PUEDE SER EN PORCENTAJE</t>
        </r>
        <r>
          <rPr>
            <sz val="8"/>
            <color indexed="81"/>
            <rFont val="Tahoma"/>
            <family val="2"/>
          </rPr>
          <t xml:space="preserve">
</t>
        </r>
      </text>
    </comment>
    <comment ref="C32" authorId="0" shapeId="0" xr:uid="{00000000-0006-0000-0200-00000C00000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00000000-0006-0000-0200-00000D000000}">
      <text>
        <r>
          <rPr>
            <sz val="8"/>
            <color indexed="81"/>
            <rFont val="Tahoma"/>
            <family val="2"/>
          </rPr>
          <t xml:space="preserve">SELECCIONAR LA FRECUENCIA EN LA CUAL DESEA REALZIAR SEGUIMIENTO
</t>
        </r>
      </text>
    </comment>
    <comment ref="C36" authorId="0" shapeId="0" xr:uid="{00000000-0006-0000-0200-00000E000000}">
      <text>
        <r>
          <rPr>
            <sz val="8"/>
            <color indexed="81"/>
            <rFont val="Tahoma"/>
            <family val="2"/>
          </rPr>
          <t xml:space="preserve">SELECCIONAR EL PERIODO PARA REALIZAR EL ANALISIS DE LOS RESULTADOS DE LOS INDICADORES
</t>
        </r>
      </text>
    </comment>
    <comment ref="C40" authorId="0" shapeId="0" xr:uid="{00000000-0006-0000-0200-00000F00000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00000000-0006-0000-0200-000010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200-000011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00000000-0006-0000-0200-000012000000}">
      <text>
        <r>
          <rPr>
            <sz val="8"/>
            <color indexed="81"/>
            <rFont val="Tahoma"/>
            <family val="2"/>
          </rPr>
          <t xml:space="preserve">DEJAR EVIDENCIA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4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6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238D5E63-E9D8-420F-87DC-7E1CC46A54B2}">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A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<sst xmlns="http://schemas.openxmlformats.org/spreadsheetml/2006/main" count="909" uniqueCount="307">
  <si>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</si>
  <si>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</si>
  <si>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</si>
  <si>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</si>
  <si>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</si>
  <si>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</si>
  <si>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</si>
  <si>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</si>
  <si>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</si>
  <si>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</si>
  <si>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</si>
  <si>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</si>
  <si>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</si>
  <si>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</si>
  <si>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</si>
  <si>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</si>
  <si>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</si>
  <si>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</si>
  <si>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</si>
  <si>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</si>
  <si>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</si>
  <si>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</si>
  <si>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</si>
  <si>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</si>
  <si>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</si>
  <si>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</si>
  <si>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</si>
  <si>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</si>
  <si>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</si>
  <si>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</si>
  <si>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</si>
  <si>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</si>
  <si>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</si>
  <si>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</si>
  <si>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</si>
  <si>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</si>
  <si>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</si>
  <si>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</si>
  <si>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</si>
  <si>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</si>
  <si>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</si>
  <si>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</si>
  <si>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</si>
  <si>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</si>
  <si>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</si>
  <si>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</si>
  <si>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</si>
  <si>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</si>
  <si>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</si>
  <si>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</si>
  <si>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</si>
  <si>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</si>
  <si>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</si>
  <si>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</si>
  <si>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</si>
  <si>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</si>
  <si>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</si>
  <si>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</si>
  <si>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</si>
  <si>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</si>
  <si>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</si>
  <si>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</si>
  <si>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</si>
  <si>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</si>
  <si>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</si>
  <si>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</si>
  <si>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</si>
  <si>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</si>
  <si>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</si>
  <si>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</si>
  <si>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</si>
  <si>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</si>
  <si>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</si>
  <si>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</si>
  <si>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</si>
  <si>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</si>
  <si>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</si>
  <si>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</si>
  <si>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</si>
  <si>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</si>
  <si>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</si>
  <si>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</si>
  <si>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</si>
  <si>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</si>
  <si>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</si>
  <si>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</si>
  <si>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</si>
  <si>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</si>
  <si>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</si>
  <si>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</si>
  <si>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</si>
  <si>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</si>
  <si>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</si>
  <si>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</si>
  <si>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</si>
  <si>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</si>
  <si>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</si>
  <si>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</si>
  <si>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</si>
  <si>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</si>
  <si>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</si>
  <si>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</si>
  <si>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</si>
  <si>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</si>
  <si>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</si>
  <si>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</si>
  <si>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</si>
  <si>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</si>
  <si>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</si>
  <si>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</si>
  <si>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</si>
  <si>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</si>
  <si>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</si>
  <si>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</si>
  <si>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</si>
  <si>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</si>
  <si>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</si>
  <si>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</si>
  <si>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</si>
  <si>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</si>
  <si>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</si>
  <si>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</si>
  <si>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</si>
  <si>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</si>
  <si>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</si>
  <si>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</si>
  <si>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</si>
  <si>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</si>
  <si>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</si>
  <si>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</si>
  <si>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</si>
  <si>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</si>
  <si>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</si>
  <si>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</si>
  <si>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</si>
  <si>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</si>
  <si>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</si>
  <si>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</si>
  <si>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</si>
  <si>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</si>
  <si>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</si>
  <si>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</si>
  <si>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</si>
  <si>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</si>
  <si>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</si>
  <si>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</si>
  <si>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</si>
  <si>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</si>
  <si>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</si>
  <si>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</si>
  <si>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</si>
  <si>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</si>
  <si>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</si>
  <si>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</si>
  <si>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</si>
  <si>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</si>
  <si>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</si>
  <si>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</si>
  <si>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</si>
  <si>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</si>
  <si>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</si>
  <si>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</si>
  <si>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</si>
  <si>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PORCENTAJE</t>
  </si>
  <si>
    <t>Código: GC-F-006</t>
  </si>
  <si>
    <t>Versión 004</t>
  </si>
  <si>
    <t>GESTION DE APOYO JUDICIAL</t>
  </si>
  <si>
    <t>TIPO DE ACCION</t>
  </si>
  <si>
    <t>Fecha: 14 de junio de 2019</t>
  </si>
  <si>
    <t>Version: 004</t>
  </si>
  <si>
    <t>&lt; 50</t>
  </si>
  <si>
    <t xml:space="preserve">Número de acciones de mejora propuestas para cierre en el periodo de medición </t>
  </si>
  <si>
    <t>Jefe Oficina Asesora de Planeación</t>
  </si>
  <si>
    <t>Pagina 2 de 2</t>
  </si>
  <si>
    <t>Formula</t>
  </si>
  <si>
    <t>Atención en las Solicitudes</t>
  </si>
  <si>
    <t>Número de acciones de mejora cerradas durante el periódo</t>
  </si>
  <si>
    <t>Oficina Asesora de Planeación</t>
  </si>
  <si>
    <t>Menor a 65%</t>
  </si>
  <si>
    <t>Análisis Semestre 1:</t>
  </si>
  <si>
    <t>Análisis Semestre 2:</t>
  </si>
  <si>
    <t>SEMESTRE I</t>
  </si>
  <si>
    <t>SEMESTRE II</t>
  </si>
  <si>
    <t>Mayor o igual a 80%</t>
  </si>
  <si>
    <t>Entre 65% y 79,9%</t>
  </si>
  <si>
    <t>Entre 50 y 99%</t>
  </si>
  <si>
    <t>Cumplimiento del Plan Anual de Capacitaciones</t>
  </si>
  <si>
    <t>Evaluar el nivel de cumplimiento de las capacitaciones impartidas por la Oficina Asesora de Planeación sobre temas relacionados con el Sistema de Gestión Integrado (SGI)</t>
  </si>
  <si>
    <t>(Capacitaciones y otras actividades para el fortalecimiento de la toma de conciencia sobre el SGI realizadas en el semestre / Capacitaciones y otras actividades para el fortalecimiento de la toma de conciencia sobre el SGI programadas para el semestre) * 100</t>
  </si>
  <si>
    <t>Eficacia</t>
  </si>
  <si>
    <t>Capacitaciones y otras actividades para el fortalecimiento de la toma de conciencia sobre el SGI realizadas en el semestre</t>
  </si>
  <si>
    <t>Capacitaciones y otras actividades para el fortalecimiento de la toma de conciencia sobre el SGI programadas para el semestre</t>
  </si>
  <si>
    <t>Cronograma de capacitaciones diligenciado y actualizado por la Oficina Asesora de Planeación</t>
  </si>
  <si>
    <t>Planes de mejoramiento internos y externos con su respectivo seguimiento</t>
  </si>
  <si>
    <t>TRIMESTRE I</t>
  </si>
  <si>
    <t>TRIMESTRE II</t>
  </si>
  <si>
    <t>TRIMESTRE III</t>
  </si>
  <si>
    <t>TRIMESTRE IV</t>
  </si>
  <si>
    <t>Análisis Trimestre 1:</t>
  </si>
  <si>
    <t>Análisis Trimestre 2:</t>
  </si>
  <si>
    <t>Análisis Trimestre 3:</t>
  </si>
  <si>
    <t>Análisis Trimestre 4:</t>
  </si>
  <si>
    <t>Cumplimiento de acciones de mejoramiento</t>
  </si>
  <si>
    <t>Medir el grado de cumplimiento de las acciones de mejora propuestas para el proceso de Gestión Integral</t>
  </si>
  <si>
    <t>Número de acciones de mejoramiento reportadas a tiempo durante el periódo</t>
  </si>
  <si>
    <t>Número de acciones de mejoramiento propuestas para el periodo de medición</t>
  </si>
  <si>
    <t>Profesional Especializado Oficina Asesora de Planeación</t>
  </si>
  <si>
    <t>Trimestre l</t>
  </si>
  <si>
    <t>Trimestre ll</t>
  </si>
  <si>
    <t>Trimestre lll</t>
  </si>
  <si>
    <t>Trimestre lV</t>
  </si>
  <si>
    <t xml:space="preserve">Número de acciones de mejoramiento reportadas a tiempo durante el periodo
-----------------------------------------------------------------------------------------------------------------------------
Número de acciones de mejoramiento propuestas para el periodo de medición </t>
  </si>
  <si>
    <t>Semestre l</t>
  </si>
  <si>
    <t>Semestre ll</t>
  </si>
  <si>
    <t>Capacitaciones y otras actividades para el fortalecimiento de la toma de conciencia sobre el SGI realizadas en el trimestre</t>
  </si>
  <si>
    <t>Capacitaciones y otras actividades para el fortalecimiento de la toma de conciencia sobre el SGI programadas en el trimestre</t>
  </si>
  <si>
    <t>Cantidad de capacitaciones</t>
  </si>
  <si>
    <t>Cantidad de acciones de mejoramiento</t>
  </si>
  <si>
    <r>
      <t>Número de acciones de mejoramiento reportadas a tiempo durante el periódo:</t>
    </r>
    <r>
      <rPr>
        <sz val="10"/>
        <rFont val="Verdana"/>
        <family val="2"/>
      </rPr>
      <t xml:space="preserve"> corresponden a las actividades de mejora, producto de planes de mejoramiento internos y externos que son ejecutadas y reportadas dentro de fechas límite del respectivo semestre.
</t>
    </r>
    <r>
      <rPr>
        <b/>
        <sz val="10"/>
        <rFont val="Verdana"/>
        <family val="2"/>
      </rPr>
      <t xml:space="preserve">
Número de acciones de mejoramiento propuestas para el periodo de medición: </t>
    </r>
    <r>
      <rPr>
        <sz val="10"/>
        <rFont val="Verdana"/>
        <family val="2"/>
      </rPr>
      <t>Total de actividades de mejora, producto de planes de mejoramiento internos y externos, que deban ser reportadas dentro del respectivo semestre.</t>
    </r>
  </si>
  <si>
    <t>Fortalecer entornos de trabajo adaptables a las nuevas realidades que buscan el equilibrio de la vida personal, familiar y laboral, promoviendo mecanismos de inclusión social y espacios colaborativos</t>
  </si>
  <si>
    <t>Entre 80 y 97%</t>
  </si>
  <si>
    <t>&lt; 79</t>
  </si>
  <si>
    <t xml:space="preserve">Número de actividades del plan de trabajo anual realizadas </t>
  </si>
  <si>
    <t>Unidad</t>
  </si>
  <si>
    <t>Número de actividades del plan de trabajo anual ambiental programadas</t>
  </si>
  <si>
    <t>ENE-FEB-MAR</t>
  </si>
  <si>
    <t>ABR-MAY-JUN</t>
  </si>
  <si>
    <t>JUL-AGO-SEP</t>
  </si>
  <si>
    <t>OCT-NOV-DIC</t>
  </si>
  <si>
    <t>ENERO</t>
  </si>
  <si>
    <t>FEBRERO</t>
  </si>
  <si>
    <t>MARZO</t>
  </si>
  <si>
    <t>TOTAL TRIMESTRE I</t>
  </si>
  <si>
    <t>ABRIL</t>
  </si>
  <si>
    <t>MAYO</t>
  </si>
  <si>
    <t>JUNIO</t>
  </si>
  <si>
    <t>TOTAL TRIMESTRE II</t>
  </si>
  <si>
    <t>PRIMER SEMESTRE</t>
  </si>
  <si>
    <t>JULIO</t>
  </si>
  <si>
    <t>AGOSTO</t>
  </si>
  <si>
    <t>SEPTIEMBRE</t>
  </si>
  <si>
    <t>TOTAL TRIMESTRE III</t>
  </si>
  <si>
    <t xml:space="preserve">OCTUBRE </t>
  </si>
  <si>
    <t>NOVIEMBRE</t>
  </si>
  <si>
    <t>DICIEMBRE</t>
  </si>
  <si>
    <t>TOTAL TRIMESTRE IV</t>
  </si>
  <si>
    <t>SEGUNDO SEMESTRE</t>
  </si>
  <si>
    <t>Número de actividades del cronograma ambiental realizadas</t>
  </si>
  <si>
    <t>Número de actividades del cronograma ambiental programadas</t>
  </si>
  <si>
    <t>Sede Bogotá</t>
  </si>
  <si>
    <t>Efectividad</t>
  </si>
  <si>
    <t>Efectividad en la sensibilización ambiental</t>
  </si>
  <si>
    <t>Medir el nivel de apropiación de conocimientos de los servidores públicos, contratistas y estudiantes que participen en las actividades de capacitación y sensibilización ambiental de la Entidad.</t>
  </si>
  <si>
    <t xml:space="preserve">Número de evaluaciones con calificación igual o superior a 4,0 puntos
--------------------------------------------------------------------------------------------------------------- x 100
 Total de evaluaciones realizadas </t>
  </si>
  <si>
    <t>Número de evaluaciones con calificación igual o superior a 4,0 puntos: Es la sumatoria del número de evaluaciones que presentaron un resultado igual o superior a 4,0 puntos en la apropiación de conocimientos de las capacitaciones y/o sensibilizaciones ambientales que se programaron en el periodo evaluado.
Total de evaluaciones realizadas :  Es el número total de las evaluaciones que se realizaron en el periodo evaluado.
Nota: 
1. Las evaluaciones se miden en una escala de 1 a 5, siendo 1: deficiente y  5: excelente. 
2. El indicador se medirá en los meses en los que se desarrollen las  capacitaciones y/o sensibilizaciones ambientales.</t>
  </si>
  <si>
    <t>Mayor o Igual a 85%</t>
  </si>
  <si>
    <t>Entre 65% y 84%</t>
  </si>
  <si>
    <t>Menor o Igual a 64%</t>
  </si>
  <si>
    <t>Número de evaluaciones con calificación igual o superior a 4,0 puntos</t>
  </si>
  <si>
    <t>Evaluaciones Realizadas durante las capacitaciones y/o sensibilizaciones del SGA</t>
  </si>
  <si>
    <t>Número</t>
  </si>
  <si>
    <t>Líder de Gestión Ambiental
Grupo de Gestión del Talento Humano</t>
  </si>
  <si>
    <t>Total de evaluaciones realizadas</t>
  </si>
  <si>
    <t>Evaluaciones capacitaciones y/o sensibilizaciones del SGA programadas</t>
  </si>
  <si>
    <t>Intendencia Regional de la Zona Norte</t>
  </si>
  <si>
    <t xml:space="preserve">	
Intendencia Regional de la Zona del Eje Cafetero  </t>
  </si>
  <si>
    <t xml:space="preserve">	
Intendencia Regional de la Zona Sur</t>
  </si>
  <si>
    <t>Intendencia Regional de la Zona Caribe y del Archipiélago de San Andrés, Providencia y Santa Catalina</t>
  </si>
  <si>
    <t xml:space="preserve">	
Intendencia Regional de la Zona Occidental y Costa Pacífica</t>
  </si>
  <si>
    <t xml:space="preserve">	
Intendencia Regional de la Zona de los Santanderes y Arauca</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</si>
  <si>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</si>
  <si>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</si>
  <si>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</si>
  <si>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</si>
  <si>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</si>
  <si>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</si>
  <si>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 xml:space="preserve">Capacitaciones y otras actividades para el fortalecimiento de la toma de conciencia sobre el SGI realizadas en el semestre: 
Capacitaciones y otras actividades para el fortalecimiento de la toma de conciencia sobre el SGI programadas para el semestre: </t>
  </si>
  <si>
    <t>De acuerdo con el cronograma de capacitaciones programadas para la vigencia, durante el tercer trimestre se llevaron a cabo cuatro capacitaciones dirigidas a los gestores y responsables de los procesos, con los siguientes temas: Análisis del desempeño de Indicadores (General), Salidas no conformes y Administración y Gestion de Riesgo.</t>
  </si>
  <si>
    <t>De acuerdo con el cronograma de capacitaciones programadas para la vigencia, durante el primer trimestre se llevo a cabo una capacitación dirigida a los gestores y responsables de los procesos, con los siguientes temas: generalidades de la NTC ISO 9001:2015.</t>
  </si>
  <si>
    <t>Ninguna.</t>
  </si>
  <si>
    <t xml:space="preserve">Ninguna. </t>
  </si>
  <si>
    <t>De acuerdo con el cronograma de capacitaciones programadas para la vigencia, durante el segundo trimestre se llevaron a cabo cinco capacitaciones dirigidas a los gestores y responsables de los procesos, con los siguientes temas: análisis del desempeño de indicadores (General), salidas no conformes y planes de mejoramiento y administración y gestión de riesgo.</t>
  </si>
  <si>
    <t>Se obtuvo un porcentaje de 102% en la efectividad de cumplimiento en los planes de trabajo relacionados con el SGA.</t>
  </si>
  <si>
    <t>Cumplimiento plan de trabajo anual del Sistema de Gestion Ambiental.</t>
  </si>
  <si>
    <t>Medir el nivel de cumplimiento en la ejecucion de las actividades programadas en el plan de trabajo anual del Sistema de Gestion Ambiental.</t>
  </si>
  <si>
    <r>
      <t xml:space="preserve">Número de actividades  del cronograma  ambiental realizadas: </t>
    </r>
    <r>
      <rPr>
        <sz val="10"/>
        <rFont val="Arial"/>
        <family val="2"/>
      </rPr>
      <t xml:space="preserve">Son todas las actividades que fueron ejecutadas en los tiempos establecidos en el plan de trabajo anual del Sistema de Gestion Ambiental, en el periodo de medición.    </t>
    </r>
    <r>
      <rPr>
        <b/>
        <sz val="10"/>
        <rFont val="Arial"/>
        <family val="2"/>
      </rPr>
      <t xml:space="preserve">                                                                                                                                                                                                                                                                                                                                                                                                                                                                                                                                                                                                                                                                                                                                                                                                                                                                                                                                            Número de actividades del cronograma ambiental programadas: </t>
    </r>
    <r>
      <rPr>
        <sz val="10"/>
        <rFont val="Arial"/>
        <family val="2"/>
      </rPr>
      <t xml:space="preserve">Son todas actividades que fueron programadas en el plan de trabajo anual del Sistema de Gestion Ambiental, en el periodo de medición.  </t>
    </r>
  </si>
  <si>
    <t>PLAN DE TRABAJO ANUAL SISTEMA DE GESTIÓN AMBIENTAL  GINF-F-039</t>
  </si>
  <si>
    <t xml:space="preserve">Lider de Gestión Ambiental.
Par Ambiental de cada sede.                                                                    </t>
  </si>
  <si>
    <t xml:space="preserve">Lider de Gestión Ambiental.
Par Ambiental de cada sede.                                                                                                                                         </t>
  </si>
  <si>
    <t xml:space="preserve">Se obtuvo un porcentaje de 76.39% en la efectividad de cumplimiento en los planes de trabajo relacionados con el SGA. Debido a los resultados de la sede Bogotá se definió un plan de choque para priorizar la ejecución de actividades de mantenimiento del SGA.                                                                                                                                                                                                       </t>
  </si>
  <si>
    <t>De acuerdo con las 3 capacitaciones realizadas por la secretaria de ambiente en el marco del PIC de la entidad se evidencia que 42 evaluaciones obtuvieron un valor mayor de 4, obteniendo un 87.5 % en la efectividad de las capacitaciones.</t>
  </si>
  <si>
    <t>En el último trimestre de la vigencia 2024, se realizó la auditoría de certificación del Sistema de Gestión de Calidad, en la cual no se dejaron acciones correctivas; por lo tanto, no se formularon acciones de mejora.
En el último trimestre de la vigencia 2023, se llevó a cabo la auditoría de certificación del Sistema de Seguridad de la Información. El ente certificador dejó tres observaciones, las cuales fueron atendidas y subsanadas durante la vigencia 2024.</t>
  </si>
  <si>
    <r>
      <rPr>
        <b/>
        <sz val="12"/>
        <rFont val="Calibri Light"/>
        <family val="2"/>
      </rPr>
      <t>Trimestre I:</t>
    </r>
    <r>
      <rPr>
        <sz val="12"/>
        <rFont val="Calibri Light"/>
        <family val="2"/>
      </rPr>
      <t xml:space="preserve"> Se obtuvo un porcentaje de 83.93% en la efectividad de cumplimiento en los planes de trabajo relacionados con el SGA.                               
</t>
    </r>
    <r>
      <rPr>
        <b/>
        <sz val="12"/>
        <rFont val="Calibri Light"/>
        <family val="2"/>
      </rPr>
      <t xml:space="preserve">Trimestre II: </t>
    </r>
    <r>
      <rPr>
        <sz val="12"/>
        <rFont val="Calibri Light"/>
        <family val="2"/>
      </rPr>
      <t xml:space="preserve">Se obtuvo un porcentaje de 76.39% en la efectividad de cumplimiento en los planes de trabajo relacionados con el SGA. Debido a los resultados de la sede Bogotá se definió un plan de choque para priorizar la ejecución de actividades de mantenimiento del SGA.        
</t>
    </r>
    <r>
      <rPr>
        <b/>
        <sz val="12"/>
        <rFont val="Calibri Light"/>
        <family val="2"/>
      </rPr>
      <t xml:space="preserve">Trimestre III: </t>
    </r>
    <r>
      <rPr>
        <sz val="12"/>
        <rFont val="Calibri Light"/>
        <family val="2"/>
      </rPr>
      <t xml:space="preserve">Se obtuvo un porcentaje de 102% en la efectividad de cumplimiento en los planes de trabajo relacionados con el SGA.
</t>
    </r>
    <r>
      <rPr>
        <b/>
        <sz val="12"/>
        <rFont val="Calibri Light"/>
        <family val="2"/>
      </rPr>
      <t xml:space="preserve">Trimestre IV: </t>
    </r>
    <r>
      <rPr>
        <sz val="12"/>
        <rFont val="Calibri Light"/>
        <family val="2"/>
      </rPr>
      <t>Para el último trimestre del año, se tuvo un total de 75,49% de cumplimiento de actividades, siendo Diciembre el mes con la menor cantidad de actividades ejecutadas en relación a las planeadas. Esta diferencia se puede atribuir principalmente a actividades rutinarias que no se llevaron a cabo en dicho mes, tales como las inspecciones de puntos ecológicos o entrega de residuos aprovechables, como fue el caso de varias sedes regionales, quienes no ejecutaron estas en el mes esperado. Además de esto, el seguimiento a las actividades del plan de trabajo no se realizó en este mes en varias regionales, por el hecho de que las actividades no se ejecutaron, aumentando así el número de actividades no ejecutadas en el mes de Diciembre. Para el mes de Octubre y Noviembre se obtuvo un cumplimiento favorable del 97,5%  y 83,8% respectivamente, reflejando un alto flujo de actividades realizadas.</t>
    </r>
  </si>
  <si>
    <r>
      <rPr>
        <b/>
        <sz val="12"/>
        <rFont val="Calibri Light"/>
        <family val="2"/>
      </rPr>
      <t>Trimestre I:</t>
    </r>
    <r>
      <rPr>
        <sz val="12"/>
        <rFont val="Calibri Light"/>
        <family val="2"/>
      </rPr>
      <t xml:space="preserve"> En enero y febrero no estaba el plan de trabajo formalizado sin embargo se realizó la inspección a la bodega de residuos aprovechables y se gestionó la recolección correspondiente, adicional para el mes de febrero se apoyó con el registro y documentación del RUA en la página del IDEAM en conjunto con el departamento de Planeación, en Marzo a finales se formalizó el plan de trabajo y se realizó el seguimiento a las actividades proyectadas para el seguimiento mensual por parte de Planeación (Formatos), para el mes de abril se realizó junto con el jardín botánico una actividad teniendo en cuenta el día de la Tierra y se gestionó la recolección de residuos aprovechables.
</t>
    </r>
    <r>
      <rPr>
        <b/>
        <sz val="12"/>
        <rFont val="Calibri Light"/>
        <family val="2"/>
      </rPr>
      <t xml:space="preserve">Trimestre II: </t>
    </r>
    <r>
      <rPr>
        <sz val="12"/>
        <rFont val="Calibri Light"/>
        <family val="2"/>
      </rPr>
      <t xml:space="preserve">Este trimestre refleja un bajo cumplimiento de las actividades planeadas con un total del 9,38% de cumplimiento. </t>
    </r>
    <r>
      <rPr>
        <b/>
        <sz val="12"/>
        <rFont val="Calibri Light"/>
        <family val="2"/>
      </rPr>
      <t xml:space="preserve">
Trimestre III: </t>
    </r>
    <r>
      <rPr>
        <sz val="12"/>
        <rFont val="Calibri Light"/>
        <family val="2"/>
      </rPr>
      <t xml:space="preserve">A pesar de que el trimestre anterior se tuvo un bajo porcentaje de ejecución de actividades, este trimestre tuvo un gran porcentaje de cumplimiento del 104,29% indicando una mejoría en el cumplimiento del plan anual de trabajo, y en gran medida reforzando el hecho de que los trimestres anteriores el cumplimiento haya sido muy bajo. Además de esto, la cantidad de actividades planeadas superó las actividades de los trimestres anteriores, demostrando un compromiso sólido de llevar a cabo todas las actividades ambientales contempladas en el Plan.  </t>
    </r>
    <r>
      <rPr>
        <b/>
        <sz val="12"/>
        <rFont val="Calibri Light"/>
        <family val="2"/>
      </rPr>
      <t xml:space="preserve">
Trimestre IV:</t>
    </r>
    <r>
      <rPr>
        <sz val="12"/>
        <rFont val="Calibri Light"/>
        <family val="2"/>
      </rPr>
      <t xml:space="preserve"> Para el ultimo trimestre del año se programaron un total de 22 actividades, de las cuales se ejecutaron 10, correspondiente al mes de Octubre, el cual tuvo el mayor cumplimiento, pues toda las 10 actividades planeadas se ejecturaron. Dichas actividades estuvieron relacionadas rutinarias mensuales como la entrega de residuos aprovechables al gestor correspondiente y de socialización de matrices ambientales como la del ciclo de vida, identificación y valoración de aspectos e impactos ambientales, además de la ejecución del simulacro ambiental. En el mes de Noviembre y diciembre, pese a la poca cantidad de actividades planeadas, no se reportó ninguna como ejecutada, estas actividades estaban relacionadas a inspecciones rutinarias a las bodegas de almacenamiento de residuos sólidos y de entrega de éstos al gestor, las cuales no se ejecutaron debidamente. </t>
    </r>
  </si>
  <si>
    <r>
      <rPr>
        <b/>
        <sz val="12"/>
        <rFont val="Calibri Light"/>
        <family val="2"/>
      </rPr>
      <t>Trimestre I:</t>
    </r>
    <r>
      <rPr>
        <sz val="12"/>
        <rFont val="Calibri Light"/>
        <family val="2"/>
      </rPr>
      <t xml:space="preserve"> En el mes de enero aún no se había elaborado el cronograma, razón por la cual no se ejecutaron actividades. En febrero, el señor Luis Carlos Henao realizó una capacitación al personal de aseo sobre el uso adecuado de los puntos ecológicos (21/02/2025). Posteriormente, en marzo (17/03/2025), se llevó a cabo la actividad y premiación del uso adecuado de las papeleras ubicadas en las diferentes oficinas.
La evidencia de esta actividad corresponde al correo electrónico del 28 de marzo de 2025.
</t>
    </r>
    <r>
      <rPr>
        <b/>
        <sz val="12"/>
        <rFont val="Calibri Light"/>
        <family val="2"/>
      </rPr>
      <t>Trimestre II:</t>
    </r>
    <r>
      <rPr>
        <sz val="12"/>
        <rFont val="Calibri Light"/>
        <family val="2"/>
      </rPr>
      <t xml:space="preserve"> En el mes de abril se planearon nueve (9) actividades dentro del cronograma; de estas, ocho (8) fueron ejecutadas y una (1) quedó pendiente, la cual fue reprogramada y ejecutada en mayo (según acta del comité primario).
En el mes de mayo se planearon seis (6) actividades, de las cuales cuatro (4) fueron ejecutadas y dos (2) quedaron pendientes, siendo reprogramadas y ejecutadas en junio. Estas corresponden a la actualización de la matriz legal y la revisión de las etiquetas de los atomizadores de los productos químicos.
</t>
    </r>
    <r>
      <rPr>
        <b/>
        <sz val="12"/>
        <rFont val="Calibri Light"/>
        <family val="2"/>
      </rPr>
      <t xml:space="preserve">Trimestre III: </t>
    </r>
    <r>
      <rPr>
        <sz val="12"/>
        <rFont val="Calibri Light"/>
        <family val="2"/>
      </rPr>
      <t xml:space="preserve">En el mes de julio se planearon cinco (5) actividades dentro del cronograma, todas las cuales fueron ejecutadas. Estas correspondieron a: monitoreo y seguimiento, inspección de etiquetas de aseo y cafetería, inspección de luminarias y grifos, y validación de las mejoras derivadas del simulacro ambiental anterior.
En el mes de agosto se programó una (1) actividad dentro del cronograma, la cual fue ejecutada satisfactoriamente. Esta consistió en realizar el seguimiento a las actividades proyectadas en el Plan de Trabajo Anual.
Durante el mes de septiembre se programaron tres (3) actividades, las cuales se ejecutaron en su totalidad. Estas fueron: seguimiento a las actividades proyectadas en el Plan de Trabajo Anual, reconocimiento público al área que hizo mejor uso del contenedor para la disposición de residuos de papel y otros materiales, y revisión de las etiquetas en los atomizadores de productos químicos de aseo y cafetería.
</t>
    </r>
    <r>
      <rPr>
        <b/>
        <sz val="12"/>
        <rFont val="Calibri Light"/>
        <family val="2"/>
      </rPr>
      <t>Trimestre IV:</t>
    </r>
    <r>
      <rPr>
        <sz val="12"/>
        <rFont val="Calibri Light"/>
        <family val="2"/>
      </rPr>
      <t xml:space="preserve"> El ultimo trimestre refleja un 100% del cumplimiento de las actividades planeadas por mes. En octubre las actividades fueron relacionadas a inspecciones ambientales de puntos ecológicos, de grifería y luminarias. Las demás actividades estuvieron relacionadas a la sensibilización al grupo primario sobre el adecuado uso de los puntos ecológicos, además de llevar a cabo el simulacro ambiental. 
Para el mes de Noviembre, se ejecutaron las 4 actividades planeadas, dichas actividades relacionadas a sensibilización ambiental y verificación de etiquetado de productos químicos y la debida socialización del programa PROCURE, según actualización de formato. 
Finalmente, para Diciembre, se planearon y ejecutaron 2 actividades, las cuales consistieron en brindar el reconocimiento al puesto de trabajo con mejor separación de residuos en los contenedores y el respectivo seguimiento a la actividad en el plan de trabajo. </t>
    </r>
  </si>
  <si>
    <r>
      <t xml:space="preserve">Trimestre I: </t>
    </r>
    <r>
      <rPr>
        <sz val="12"/>
        <rFont val="Calibri Light"/>
        <family val="2"/>
      </rPr>
      <t>Se evidencia un cumplimiento del indicador del 100%.</t>
    </r>
    <r>
      <rPr>
        <b/>
        <sz val="12"/>
        <rFont val="Calibri Light"/>
        <family val="2"/>
      </rPr>
      <t xml:space="preserve">
Trimestre II: </t>
    </r>
    <r>
      <rPr>
        <sz val="12"/>
        <rFont val="Calibri Light"/>
        <family val="2"/>
      </rPr>
      <t>Se evidencia que el indicador obtuvo un porcentaje del 93,75% de acuerdo con las actividades ejecutadas, algunas actividades fueron reprogramadas debido a temas administrativos.</t>
    </r>
    <r>
      <rPr>
        <b/>
        <sz val="12"/>
        <rFont val="Calibri Light"/>
        <family val="2"/>
      </rPr>
      <t xml:space="preserve">
Trimestre III: </t>
    </r>
    <r>
      <rPr>
        <sz val="12"/>
        <rFont val="Calibri Light"/>
        <family val="2"/>
      </rPr>
      <t xml:space="preserve">Se evidencia una ejecución del 100% según las actividades proyectadas en el PTA.
</t>
    </r>
    <r>
      <rPr>
        <b/>
        <sz val="12"/>
        <rFont val="Calibri Light"/>
        <family val="2"/>
      </rPr>
      <t xml:space="preserve">Trimestre IV: </t>
    </r>
    <r>
      <rPr>
        <sz val="12"/>
        <rFont val="Calibri Light"/>
        <family val="2"/>
      </rPr>
      <t xml:space="preserve">El último trimestre refleja un 120% de cumplimiento de actividades, de las 12 actividades planeadas se ejecutaron 10. En el mes de Octubre se ejecturaron actividades relacionadas con la inspección de grifería y luminaria, así como la ejecución del simulacro ambiental. Además de ello, también se actualizó la matriz de emergencias ambientales. En el mes de noviembre, el cual cuenta con 2 actividades programadas, únicamente se ejecutó la inspección a contenedores de papel y archivo para verificar su correcto uso. Finalmente para Diciembre, de las 5 actividades planeadas, 4 se ejecutaron, estas relacionadas a inspecciones rutinarias, solicitud de información sobre el proceso de fumigación y la socialización de riesgos ambientales al grupo primario.  </t>
    </r>
  </si>
  <si>
    <r>
      <rPr>
        <b/>
        <sz val="12"/>
        <rFont val="Calibri Light"/>
        <family val="2"/>
      </rPr>
      <t>Trimestre I:</t>
    </r>
    <r>
      <rPr>
        <sz val="12"/>
        <rFont val="Calibri Light"/>
        <family val="2"/>
      </rPr>
      <t xml:space="preserve"> Se dio cumplimiento a las actividades establecidas en el plan de trabajo, relacionadas con la socialización de los riesgos ambientales durante las reuniones del grupo primario, el desarrollo de una actividad lúdica con funcionarios y contratistas sobre el manejo de residuos sólidos no peligrosos con entrega de incentivos a los participantes, la sensibilización a funcionarios y contratistas en conmemoración del Día Mundial del Agua mediante el envío de un banner informativo, y la realización de inspecciones ambientales a los puntos ecológicos y de acopio, verificando las buenas prácticas de ahorro de agua y energía, así como el correcto rotulado de los productos químicos reenvasados.
</t>
    </r>
    <r>
      <rPr>
        <b/>
        <sz val="12"/>
        <rFont val="Calibri Light"/>
        <family val="2"/>
      </rPr>
      <t xml:space="preserve">Trimestre II: </t>
    </r>
    <r>
      <rPr>
        <sz val="12"/>
        <rFont val="Calibri Light"/>
        <family val="2"/>
      </rPr>
      <t xml:space="preserve">Se dio cumplimiento a las actividades establecidas en el plan de trabajo, relacionadas con la actualización de los formatos del Sistema de Gestión Ambiental (SGA), así como de las matrices de ciclo de vida, aspectos e impactos ambientales y matriz legal. Asimismo, se realizó la socialización de los riesgos ambientales durante las reuniones del grupo primario, con el propósito de prevenir su materialización y mitigar sus posibles impactos.
</t>
    </r>
    <r>
      <rPr>
        <b/>
        <sz val="12"/>
        <rFont val="Calibri Light"/>
        <family val="2"/>
      </rPr>
      <t>Trimestre III:</t>
    </r>
    <r>
      <rPr>
        <sz val="12"/>
        <rFont val="Calibri Light"/>
        <family val="2"/>
      </rPr>
      <t xml:space="preserve"> Durante el mes de julio se dio cumplimiento a las actividades del plan de trabajo, relacionadas con la socialización de los riesgos ambientales en las reuniones del grupo primario, la sensibilización a funcionarios y contratistas en el marco del Día de la Limpieza Ambiental mediante el envío de un banner informativo, y la realización de inspecciones ambientales a los puntos ecológicos y de acopio, verificando las buenas prácticas de ahorro de agua y energía, así como el correcto rotulado de los productos químicos reenvasados. En agosto se realizó seguimiento al cumplimiento del plan de trabajo y la socialización de los riesgos ambientales durante las reuniones del grupo primario, dirigidas a funcionarios y contratistas. En septiembre se continuó con el seguimiento al cumplimiento del plan de trabajo y la socialización de los riesgos ambientales en las reuniones del grupo primario con funcionarios y contratistas, además de remitir material informativo y un afiche alusivo al Día Internacional de la Preservación de la Capa de Ozono.
</t>
    </r>
    <r>
      <rPr>
        <b/>
        <sz val="12"/>
        <rFont val="Calibri Light"/>
        <family val="2"/>
      </rPr>
      <t>Trimestre IV:</t>
    </r>
    <r>
      <rPr>
        <sz val="12"/>
        <rFont val="Calibri Light"/>
        <family val="2"/>
      </rPr>
      <t xml:space="preserve"> En el ultimo trimestre, de las 10 actividades planeadas, 9 fueron ejectutadas. En el mes de Octubre las actividades se enfocaron en la preparación y respuesta ante emergencias, pues se actualizó la matriz de emergencias ambientales y se llevó a cabo el simulacro ambiental, además del análisis de oportunidades de mejora del año anterior. En el mes de Noviembre, las actividades se orientaron en la gestión de residuos, pues se llevaron a cabo actividades de verificación de rotulado de productos químicos y de residuos aprovechables, también se realizó un seguimiento a la la implementación de buenas prácticas de ahorro de energía. Finalmente, para el mes de Diciembre, la única actividad planeada, fue la de hacer el seguimiento al Plan Anual de Trabajo, la cual no se realizó, se asume que no se hizo seguimiento puesto que no habían otras actividades planeadas en este mes. </t>
    </r>
  </si>
  <si>
    <r>
      <t xml:space="preserve">Trimestre I: </t>
    </r>
    <r>
      <rPr>
        <sz val="12"/>
        <rFont val="Calibri Light"/>
        <family val="2"/>
      </rPr>
      <t>Cumplimiento del 100% de acuerdo con el PTA establecido.</t>
    </r>
    <r>
      <rPr>
        <b/>
        <sz val="12"/>
        <rFont val="Calibri Light"/>
        <family val="2"/>
      </rPr>
      <t xml:space="preserve">
Trimestre II: </t>
    </r>
    <r>
      <rPr>
        <sz val="12"/>
        <rFont val="Calibri Light"/>
        <family val="2"/>
      </rPr>
      <t>Cumplimiento del 94,44% ya que durante el mes de Abril y Mayo no se efectuaron 2 actividades programadas lo cual impacta el indicador de manera negativa, sin embargo, dichas actividades se ejecutarán de manera posterior.</t>
    </r>
    <r>
      <rPr>
        <b/>
        <sz val="12"/>
        <rFont val="Calibri Light"/>
        <family val="2"/>
      </rPr>
      <t xml:space="preserve">
Trimestre III: </t>
    </r>
    <r>
      <rPr>
        <sz val="12"/>
        <rFont val="Calibri Light"/>
        <family val="2"/>
      </rPr>
      <t xml:space="preserve">El indicador cierra con ejecución del 100%.
</t>
    </r>
    <r>
      <rPr>
        <b/>
        <sz val="12"/>
        <rFont val="Calibri Light"/>
        <family val="2"/>
      </rPr>
      <t xml:space="preserve">Trimestre IV: </t>
    </r>
    <r>
      <rPr>
        <sz val="12"/>
        <rFont val="Calibri Light"/>
        <family val="2"/>
      </rPr>
      <t xml:space="preserve">En el últmo trimestre se ejecutaron 11 actividades de las 17 planeadas. En el mes de octubre, se ejecutaron actividades de sensibilización sobre residuos, así como la respectiva entrega al gestor, además de ello, en concordancia con las demás entidades, se llevó a cabo el simulacro ambiental. Para el mes de Noviembre, se ejecturaon las 7 actividades planeadas, siendo relacionadas a la entrega de residuos sólidos al gestor, inspecciones a grifería y luminaria y de puntos ecológicos,, además se socialozó el programa PROCURE. Finalmente en Diciembre se planearon 6 actividades, pero no se ejecutó ninguna, estas actividades estan relacionadas con inspecciones mensuales, y solicitud de información sobre el proceso de fumigación. </t>
    </r>
  </si>
  <si>
    <r>
      <rPr>
        <b/>
        <sz val="12"/>
        <rFont val="Calibri Light"/>
        <family val="2"/>
      </rPr>
      <t xml:space="preserve">Trimestre I: </t>
    </r>
    <r>
      <rPr>
        <sz val="12"/>
        <rFont val="Calibri Light"/>
        <family val="2"/>
      </rPr>
      <t xml:space="preserve">Se cumplió con las actividades programadas en el PAA, entre las cuales se destacan las inspecciones a los puntos ecológicos, contenedores de papel y atomizadores, así como las jornadas de sensibilización dirigidas a los funcionarios sobre el ahorro de energía, agua y papel. Además, se desarrolló una actividad en conmemoración del Día Mundial del Agua.
</t>
    </r>
    <r>
      <rPr>
        <b/>
        <sz val="12"/>
        <rFont val="Calibri Light"/>
        <family val="2"/>
      </rPr>
      <t>Trimestre II:</t>
    </r>
    <r>
      <rPr>
        <sz val="12"/>
        <rFont val="Calibri Light"/>
        <family val="2"/>
      </rPr>
      <t xml:space="preserve"> Se cumplió con las actividades programadas en el PAA, entre ellas la actualización de las matrices de aspectos e impactos ambientales, de ciclo de vida y legal. Se realizaron jornadas de sensibilización sobre los programas de Gestión Integral de Residuos Sólidos No Peligrosos y Uso y Consumo Eficiente de los Recursos e Insumos. Asimismo, se efectuaron inspecciones en los puntos ecológicos, contenedores de papel y atomizadores, y se adelantaron actividades de sensibilización dirigidas a los funcionarios sobre el ahorro de energía, agua y papel. Finalmente, se conmemoraron el Día del Árbol, el Día de la Tierra, el Día del Reciclaje y el Día del Medio Ambiente mediante diversas actividades de promoción y sensibilización ambiental.
</t>
    </r>
    <r>
      <rPr>
        <b/>
        <sz val="12"/>
        <rFont val="Calibri Light"/>
        <family val="2"/>
      </rPr>
      <t>Trimestre III:</t>
    </r>
    <r>
      <rPr>
        <sz val="12"/>
        <rFont val="Calibri Light"/>
        <family val="2"/>
      </rPr>
      <t xml:space="preserve"> Se encuentra pendiente en efectuar el seguimiento del mes de septiembre de acuerdo con el PTA.
</t>
    </r>
    <r>
      <rPr>
        <b/>
        <sz val="12"/>
        <rFont val="Calibri Light"/>
        <family val="2"/>
      </rPr>
      <t xml:space="preserve">Trimestre IV: </t>
    </r>
    <r>
      <rPr>
        <sz val="12"/>
        <rFont val="Calibri Light"/>
        <family val="2"/>
      </rPr>
      <t xml:space="preserve">En este último trimestre, se planeó un total de 16 actividades, de las cuales se ejecturaron 9, representando un 56,25% del cumplimeiento,. en el mes de Octubre, se ejecturaron las 7 actividades planeadas, las cuales estuvieron enfocadas en la entrega de residuos sólidos, inspecciones a puntos ecológicos, envío de banner sobre el Cambio Climático y la realización del simulacro ambiental. En el mes de Noviembre, las 2 actividades realizadas se enfocaron en inspecciones a puntos ecológicos y a contendedores de papel y archivo, las cuales se consideran como normales y rutinarias mensuales. Ya para el mes de Diciembre, ninguna actividad se ejecutó, estas actividades planeadas fueron relacionadas con el inspecciones a puntos ecológicos y entrega de residuos. Así mismo, la solicitud de documentación de algún proceso de fumigación, tampoco fue ejecutada. </t>
    </r>
  </si>
  <si>
    <r>
      <rPr>
        <b/>
        <sz val="12"/>
        <rFont val="Calibri Light"/>
        <family val="2"/>
      </rPr>
      <t>Trimestre I:</t>
    </r>
    <r>
      <rPr>
        <sz val="12"/>
        <rFont val="Calibri Light"/>
        <family val="2"/>
      </rPr>
      <t xml:space="preserve"> Dando cumplimiento a lo programado en el Plan Anual del SGA, se realizaron actividades de inspección y sensibilización.
</t>
    </r>
    <r>
      <rPr>
        <b/>
        <sz val="12"/>
        <rFont val="Calibri Light"/>
        <family val="2"/>
      </rPr>
      <t>Trimestre II:</t>
    </r>
    <r>
      <rPr>
        <sz val="12"/>
        <rFont val="Calibri Light"/>
        <family val="2"/>
      </rPr>
      <t xml:space="preserve"> Dando cumplimiento a lo establecido en el Plan Anual del SGA, se llevaron a cabo actividades de inspección, sensibilización y capacitación.
</t>
    </r>
    <r>
      <rPr>
        <b/>
        <sz val="12"/>
        <rFont val="Calibri Light"/>
        <family val="2"/>
      </rPr>
      <t>Trimestre III:</t>
    </r>
    <r>
      <rPr>
        <sz val="12"/>
        <rFont val="Calibri Light"/>
        <family val="2"/>
      </rPr>
      <t xml:space="preserve"> Dando cumplimiento a lo programado en el plan anual del SGA definido.
</t>
    </r>
    <r>
      <rPr>
        <b/>
        <sz val="12"/>
        <rFont val="Calibri Light"/>
        <family val="2"/>
      </rPr>
      <t xml:space="preserve">Trimestre IV: </t>
    </r>
    <r>
      <rPr>
        <sz val="12"/>
        <rFont val="Calibri Light"/>
        <family val="2"/>
      </rPr>
      <t xml:space="preserve">En el último trimestre del año, la regional demostró un cumplimiento del 93,75% de las actividades del plan anual de trabajo. En el mes de octubre las actividades estuvieron relacionadas con inspecciones a puntos ecológicos, entrega de residuos aprovechables y la ejecución del simulacro Ambiental. únicamente se reprogramó una actividad dinámica enfocada en el correcto uso del punto ecológico. En el mes de Noviembre, se ejectutó la actividad dinámica reprogramada en el mes pasado, además de llevar a cabo actividades mensuales a inspecciones de puntos ecológicos y entrega de residuos al gestor correspondiente. Finalmente en Diciembre, las actividades ejecutadas fueron similares a las de noviembre, con la diferencia de que en este mes se solicitó información sobre el proceso de fumigación y se ejecutó sin mayor novedad. </t>
    </r>
  </si>
  <si>
    <t xml:space="preserve">Se realizarón sensibilizaciones sobre gestión ambiental durante el segundo semestre de la vigencia 2025. Sin embargo, no se aplicaron encuestas para medir la efectividad de estas. </t>
  </si>
  <si>
    <t>Durante el último trimestre de la vigencia, se llevaron a cabo las capacitaciones  programadas, logrando cumplir en la vigencia 2025 el cronograma completo de capacitaciones y  acompañamientos a los procesos, en relación con temas transversales que impactan y fortalecen el Sistema de Gestión Integrado.
Los temas abordados fueron: Análisis del desempeño de indicadores (general), Salidas no conformes, Planes de mejoramiento, y Administración y gestión del riesgo, así como temas relacionados con la política de racionalización de trámites y del Programa de Transparencia y Ética Pública.</t>
  </si>
  <si>
    <t xml:space="preserve">Para el segundo semestre de la vigencia 2025 se llevaron a cabo las auditorías externas de mantenimiento a los Sistemas de Gestión de Calidad y Ambiental, así como la auditoría de certificación del Sistema de Seguridad y Salud en el Trabajo, realizadas por el ente certificador ICONTEC. Como resultado de estas auditorías, se identificaron siete (7) no conformidades, cuya ejecución de acciones correctivas se encuentra programada para la vigencia 2026.
En relación con la auditoría al Sistema de Seguridad de la Información, bajo la norma ISO/IEC 27001:2022, el ente certificador levantó quince (15) no conformidades. Para subsanar sus causas se formularon cincuenta y tres (53) acciones, distribuidas así: para el proceso TIC, 26 acciones programadas, de las cuales 18 se encuentran cerradas; para AOP, 16 programadas y 12 cerradas; para la Dirección Administrativa, 4 programadas y 3 cerradas; para la Oficina de Control Interno, 4 programadas, con 1 abierta; y para la Dirección de Talento Humano, 3 programadas, con 2 abiertas. En total, se registran 53 acciones programadas, de las cuales 36 se encuentran cerradas al mes de diciembre de 2025, cumpliendo el 100$ de ejecución programada para este corte. 
Por otra parte, respecto a los planes de mejoramiento internos formulados a partir del autocontrol, los resultados de indicadores, la auditoría al sistema EFR y al Sistema de Seguridad y Salud en el Trabajo, se cuenta con seis (6) planes de mejoramiento a cargo de los procesos de Actuaciones y Autorizaciones Administrativas, Atención al Ciudadano, Evaluación y Control, Gestión de Apoyo Judicial y Gestión del Talento Humano. Con corte al 31 de diciembre, dichos planes registraron el cumplimiento de las diecinueve (19) actividades programadas cumpliendo el 100%. </t>
  </si>
  <si>
    <t>Se obtuvo un porcentaje de 83.93% en la efectividad de cumplimiento en los planes de trabajo relacionados con el SGA.</t>
  </si>
  <si>
    <t>Para el último trimestre del año, se tuvo un total de 75,49% de cumplimiento de actividades, siendo diciembre el mes con la menor cantidad de actividades ejecutadas en relación a las planeadas. Esta diferencia se puede atribuir principalmente a actividades rutinarias que no se llevaron a cabo en dicho mes, tales como las inspecciones de puntos ecológicos o entrega de residuos aprovechables, como fue el caso de varias sedes regionales, quienes no ejecutaron estas en el mes esperado. Además de esto, el seguimiento a las actividades del plan de trabajo no se realizó en este mes en varias regionales, por el hecho de que las actividades no se ejecutaron, aumentando así el número de actividades no ejecutadas en el mes de Diciembre. Para el mes de Octubre y Noviembre se obtuvo un cumplimiento favorable del 97,5%  y 83,8% respectivamente, reflejando un alto flujo de actividades realizadas.</t>
  </si>
  <si>
    <t>17 DE MARZO INDUCCIÓN SGI: Se realizó un total de 73 evaluaciones de las cuales 59 obtuvieron una nota superior a 4 puntos.</t>
  </si>
  <si>
    <t>12 DE MAYO INDUCCIÓN EMPRESA ASEO-CONTRATISTA: Se realizó la inducción a un total de 28 personas de las cuales 26 obtuvieron una nota mayor a 4 puntos.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</si>
</sst>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9" x14ac:knownFonts="1">
    <font>
      <sz val="10"/>
      <name val="Arial"/>
    </font>
    <font>
      <sz val="11"/>
      <color indexed="8"/>
      <name val="Calibri"/>
      <family val="2"/>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sz val="10"/>
      <color theme="1"/>
      <name val="Arial"/>
      <family val="2"/>
    </font>
    <font>
      <sz val="10"/>
      <color theme="0"/>
      <name val="Arial"/>
      <family val="2"/>
    </font>
    <font>
      <b/>
      <sz val="10"/>
      <color theme="0"/>
      <name val="Arial"/>
      <family val="2"/>
    </font>
    <font>
      <sz val="10"/>
      <name val="Verdana"/>
      <family val="2"/>
    </font>
    <font>
      <sz val="10"/>
      <color theme="0"/>
      <name val="Verdana"/>
      <family val="2"/>
    </font>
    <font>
      <b/>
      <sz val="10"/>
      <color indexed="8"/>
      <name val="Verdana"/>
      <family val="2"/>
    </font>
    <font>
      <b/>
      <sz val="12"/>
      <color indexed="8"/>
      <name val="Verdana"/>
      <family val="2"/>
    </font>
    <font>
      <sz val="9"/>
      <color indexed="8"/>
      <name val="Verdana"/>
      <family val="2"/>
    </font>
    <font>
      <sz val="10"/>
      <color rgb="FFFF0000"/>
      <name val="Verdana"/>
      <family val="2"/>
    </font>
    <font>
      <b/>
      <sz val="14"/>
      <color indexed="9"/>
      <name val="Verdana"/>
      <family val="2"/>
    </font>
    <font>
      <b/>
      <sz val="10"/>
      <color indexed="9"/>
      <name val="Verdana"/>
      <family val="2"/>
    </font>
    <font>
      <b/>
      <sz val="10"/>
      <name val="Verdana"/>
      <family val="2"/>
    </font>
    <font>
      <b/>
      <sz val="10"/>
      <color theme="0"/>
      <name val="Verdana"/>
      <family val="2"/>
    </font>
    <font>
      <b/>
      <sz val="18"/>
      <name val="Verdana"/>
      <family val="2"/>
    </font>
    <font>
      <sz val="10"/>
      <color theme="1"/>
      <name val="Verdana"/>
      <family val="2"/>
    </font>
    <font>
      <b/>
      <sz val="10"/>
      <color theme="1"/>
      <name val="Verdana"/>
      <family val="2"/>
    </font>
    <font>
      <b/>
      <sz val="14"/>
      <color indexed="8"/>
      <name val="Verdana"/>
      <family val="2"/>
    </font>
    <font>
      <b/>
      <sz val="14"/>
      <name val="Verdana"/>
      <family val="2"/>
    </font>
    <font>
      <b/>
      <sz val="12"/>
      <name val="Verdana"/>
      <family val="2"/>
    </font>
    <font>
      <b/>
      <sz val="11"/>
      <color theme="0"/>
      <name val="Verdana"/>
      <family val="2"/>
    </font>
    <font>
      <sz val="9"/>
      <name val="Verdana"/>
      <family val="2"/>
    </font>
    <font>
      <b/>
      <sz val="9"/>
      <color indexed="8"/>
      <name val="Verdana"/>
      <family val="2"/>
    </font>
    <font>
      <b/>
      <sz val="8"/>
      <name val="Verdana"/>
      <family val="2"/>
    </font>
    <font>
      <sz val="8"/>
      <name val="Verdana"/>
      <family val="2"/>
    </font>
    <font>
      <b/>
      <sz val="9"/>
      <name val="Verdana"/>
      <family val="2"/>
    </font>
    <font>
      <b/>
      <sz val="9"/>
      <color theme="0"/>
      <name val="Verdana"/>
      <family val="2"/>
    </font>
    <font>
      <b/>
      <sz val="8"/>
      <color theme="0"/>
      <name val="Verdana"/>
      <family val="2"/>
    </font>
    <font>
      <b/>
      <sz val="11"/>
      <color theme="0"/>
      <name val="Arial"/>
      <family val="2"/>
    </font>
    <font>
      <b/>
      <sz val="12"/>
      <name val="Calibri Light"/>
      <family val="2"/>
    </font>
    <font>
      <sz val="12"/>
      <name val="Calibri Light"/>
      <family val="2"/>
    </font>
    <font>
      <b/>
      <sz val="11"/>
      <name val="Arial"/>
      <family val="2"/>
    </font>
    <font>
      <b/>
      <sz val="10"/>
      <color theme="1"/>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92D050"/>
        <bgColor indexed="64"/>
      </patternFill>
    </fill>
    <fill>
      <patternFill patternType="solid">
        <fgColor theme="0" tint="-0.14996795556505021"/>
        <bgColor indexed="64"/>
      </patternFill>
    </fill>
    <fill>
      <patternFill patternType="solid">
        <fgColor rgb="FF96284B"/>
        <bgColor indexed="64"/>
      </patternFill>
    </fill>
    <fill>
      <patternFill patternType="solid">
        <fgColor rgb="FFFFFF00"/>
        <bgColor indexed="64"/>
      </patternFill>
    </fill>
    <fill>
      <patternFill patternType="solid">
        <fgColor rgb="FFFF0000"/>
        <bgColor indexed="64"/>
      </patternFill>
    </fill>
    <fill>
      <patternFill patternType="solid">
        <fgColor theme="3" tint="0.79998168889431442"/>
        <bgColor indexed="64"/>
      </patternFill>
    </fill>
  </fills>
  <borders count="10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56">
    <xf numFmtId="0" fontId="0" fillId="0" borderId="0"/>
    <xf numFmtId="0" fontId="11" fillId="2" borderId="0" applyNumberFormat="0" applyBorder="0" applyAlignment="0" applyProtection="0"/>
    <xf numFmtId="0" fontId="1" fillId="2" borderId="0" applyNumberFormat="0" applyBorder="0" applyAlignment="0" applyProtection="0"/>
    <xf numFmtId="0" fontId="11" fillId="3" borderId="0" applyNumberFormat="0" applyBorder="0" applyAlignment="0" applyProtection="0"/>
    <xf numFmtId="0" fontId="1" fillId="3" borderId="0" applyNumberFormat="0" applyBorder="0" applyAlignment="0" applyProtection="0"/>
    <xf numFmtId="0" fontId="11" fillId="4" borderId="0" applyNumberFormat="0" applyBorder="0" applyAlignment="0" applyProtection="0"/>
    <xf numFmtId="0" fontId="1" fillId="4" borderId="0" applyNumberFormat="0" applyBorder="0" applyAlignment="0" applyProtection="0"/>
    <xf numFmtId="0" fontId="11" fillId="5" borderId="0" applyNumberFormat="0" applyBorder="0" applyAlignment="0" applyProtection="0"/>
    <xf numFmtId="0" fontId="1" fillId="5" borderId="0" applyNumberFormat="0" applyBorder="0" applyAlignment="0" applyProtection="0"/>
    <xf numFmtId="0" fontId="11" fillId="6" borderId="0" applyNumberFormat="0" applyBorder="0" applyAlignment="0" applyProtection="0"/>
    <xf numFmtId="0" fontId="1" fillId="6" borderId="0" applyNumberFormat="0" applyBorder="0" applyAlignment="0" applyProtection="0"/>
    <xf numFmtId="0" fontId="11" fillId="7" borderId="0" applyNumberFormat="0" applyBorder="0" applyAlignment="0" applyProtection="0"/>
    <xf numFmtId="0" fontId="1" fillId="7" borderId="0" applyNumberFormat="0" applyBorder="0" applyAlignment="0" applyProtection="0"/>
    <xf numFmtId="0" fontId="11" fillId="8" borderId="0" applyNumberFormat="0" applyBorder="0" applyAlignment="0" applyProtection="0"/>
    <xf numFmtId="0" fontId="1" fillId="8" borderId="0" applyNumberFormat="0" applyBorder="0" applyAlignment="0" applyProtection="0"/>
    <xf numFmtId="0" fontId="11" fillId="9" borderId="0" applyNumberFormat="0" applyBorder="0" applyAlignment="0" applyProtection="0"/>
    <xf numFmtId="0" fontId="1" fillId="9" borderId="0" applyNumberFormat="0" applyBorder="0" applyAlignment="0" applyProtection="0"/>
    <xf numFmtId="0" fontId="11" fillId="10" borderId="0" applyNumberFormat="0" applyBorder="0" applyAlignment="0" applyProtection="0"/>
    <xf numFmtId="0" fontId="1" fillId="10" borderId="0" applyNumberFormat="0" applyBorder="0" applyAlignment="0" applyProtection="0"/>
    <xf numFmtId="0" fontId="11" fillId="5" borderId="0" applyNumberFormat="0" applyBorder="0" applyAlignment="0" applyProtection="0"/>
    <xf numFmtId="0" fontId="1" fillId="5" borderId="0" applyNumberFormat="0" applyBorder="0" applyAlignment="0" applyProtection="0"/>
    <xf numFmtId="0" fontId="11" fillId="8" borderId="0" applyNumberFormat="0" applyBorder="0" applyAlignment="0" applyProtection="0"/>
    <xf numFmtId="0" fontId="1" fillId="8" borderId="0" applyNumberFormat="0" applyBorder="0" applyAlignment="0" applyProtection="0"/>
    <xf numFmtId="0" fontId="11" fillId="11" borderId="0" applyNumberFormat="0" applyBorder="0" applyAlignment="0" applyProtection="0"/>
    <xf numFmtId="0" fontId="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0" fontId="16" fillId="0" borderId="0" applyNumberFormat="0" applyFill="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21" borderId="0" applyNumberFormat="0" applyBorder="0" applyAlignment="0" applyProtection="0"/>
    <xf numFmtId="0" fontId="17" fillId="7" borderId="1" applyNumberFormat="0" applyAlignment="0" applyProtection="0"/>
    <xf numFmtId="0" fontId="18" fillId="3" borderId="0" applyNumberFormat="0" applyBorder="0" applyAlignment="0" applyProtection="0"/>
    <xf numFmtId="0" fontId="19" fillId="22" borderId="0" applyNumberFormat="0" applyBorder="0" applyAlignment="0" applyProtection="0"/>
    <xf numFmtId="0" fontId="2" fillId="0" borderId="0"/>
    <xf numFmtId="0" fontId="9" fillId="23" borderId="4" applyNumberFormat="0" applyFont="0" applyAlignment="0" applyProtection="0"/>
    <xf numFmtId="0" fontId="2" fillId="23" borderId="4" applyNumberFormat="0" applyFont="0" applyAlignment="0" applyProtection="0"/>
    <xf numFmtId="9" fontId="29" fillId="0" borderId="0" applyFont="0" applyFill="0" applyBorder="0" applyAlignment="0" applyProtection="0"/>
    <xf numFmtId="9" fontId="2" fillId="0" borderId="0" applyFont="0" applyFill="0" applyBorder="0" applyAlignment="0" applyProtection="0"/>
    <xf numFmtId="0" fontId="20" fillId="16" borderId="5"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6" applyNumberFormat="0" applyFill="0" applyAlignment="0" applyProtection="0"/>
    <xf numFmtId="0" fontId="16" fillId="0" borderId="7" applyNumberFormat="0" applyFill="0" applyAlignment="0" applyProtection="0"/>
    <xf numFmtId="0" fontId="25" fillId="0" borderId="8" applyNumberFormat="0" applyFill="0" applyAlignment="0" applyProtection="0"/>
  </cellStyleXfs>
  <cellXfs count="716">
    <xf numFmtId="0" fontId="0" fillId="0" borderId="0" xfId="0"/>
    <xf numFmtId="0" fontId="4" fillId="24" borderId="9" xfId="0" applyFont="1" applyFill="1" applyBorder="1" applyAlignment="1">
      <alignment horizontal="center"/>
    </xf>
    <xf numFmtId="0" fontId="4" fillId="24" borderId="10" xfId="0" applyFont="1" applyFill="1" applyBorder="1"/>
    <xf numFmtId="0" fontId="0" fillId="25" borderId="0" xfId="0" applyFill="1"/>
    <xf numFmtId="0" fontId="4" fillId="25" borderId="11" xfId="0" applyFont="1" applyFill="1" applyBorder="1" applyAlignment="1">
      <alignment horizontal="center"/>
    </xf>
    <xf numFmtId="0" fontId="4" fillId="25" borderId="12" xfId="0" applyFont="1" applyFill="1" applyBorder="1" applyAlignment="1">
      <alignment horizontal="center"/>
    </xf>
    <xf numFmtId="0" fontId="4" fillId="25" borderId="13" xfId="0" applyFont="1" applyFill="1" applyBorder="1" applyAlignment="1">
      <alignment horizontal="center"/>
    </xf>
    <xf numFmtId="0" fontId="4" fillId="25" borderId="0" xfId="0" applyFont="1" applyFill="1" applyAlignment="1">
      <alignment horizontal="center"/>
    </xf>
    <xf numFmtId="0" fontId="4" fillId="25" borderId="14" xfId="0" applyFont="1" applyFill="1" applyBorder="1" applyAlignment="1">
      <alignment horizontal="center"/>
    </xf>
    <xf numFmtId="0" fontId="3" fillId="25" borderId="15" xfId="0" applyFont="1" applyFill="1" applyBorder="1"/>
    <xf numFmtId="0" fontId="3" fillId="25" borderId="14" xfId="0" applyFont="1" applyFill="1" applyBorder="1"/>
    <xf numFmtId="0" fontId="3" fillId="26" borderId="9" xfId="0" applyFont="1" applyFill="1" applyBorder="1" applyAlignment="1">
      <alignment horizontal="center" wrapText="1"/>
    </xf>
    <xf numFmtId="0" fontId="3" fillId="25" borderId="16" xfId="0" applyFont="1" applyFill="1" applyBorder="1" applyAlignment="1">
      <alignment horizontal="center"/>
    </xf>
    <xf numFmtId="0" fontId="3" fillId="25" borderId="17" xfId="0" applyFont="1" applyFill="1" applyBorder="1" applyAlignment="1">
      <alignment horizontal="center"/>
    </xf>
    <xf numFmtId="0" fontId="3" fillId="25" borderId="18" xfId="0" applyFont="1" applyFill="1" applyBorder="1" applyAlignment="1">
      <alignment horizontal="center"/>
    </xf>
    <xf numFmtId="0" fontId="3" fillId="25" borderId="19" xfId="0" applyFont="1" applyFill="1" applyBorder="1" applyAlignment="1">
      <alignment horizontal="center"/>
    </xf>
    <xf numFmtId="0" fontId="4" fillId="24" borderId="10" xfId="0" applyFont="1" applyFill="1" applyBorder="1" applyAlignment="1">
      <alignment horizontal="center" vertical="distributed" wrapText="1"/>
    </xf>
    <xf numFmtId="0" fontId="3" fillId="0" borderId="10" xfId="0" applyFont="1" applyBorder="1" applyAlignment="1">
      <alignment horizontal="center" vertical="distributed"/>
    </xf>
    <xf numFmtId="0" fontId="5" fillId="25" borderId="0" xfId="0" applyFont="1" applyFill="1"/>
    <xf numFmtId="0" fontId="4" fillId="24" borderId="9" xfId="0" applyFont="1" applyFill="1" applyBorder="1" applyAlignment="1">
      <alignment vertical="center" wrapText="1"/>
    </xf>
    <xf numFmtId="0" fontId="4" fillId="24" borderId="12" xfId="0" applyFont="1" applyFill="1" applyBorder="1" applyAlignment="1">
      <alignment vertical="center" wrapText="1"/>
    </xf>
    <xf numFmtId="0" fontId="0" fillId="25" borderId="0" xfId="0" applyFill="1" applyAlignment="1">
      <alignment wrapText="1"/>
    </xf>
    <xf numFmtId="0" fontId="4" fillId="24" borderId="10" xfId="0" applyFont="1" applyFill="1" applyBorder="1" applyAlignment="1">
      <alignment vertical="center" wrapText="1"/>
    </xf>
    <xf numFmtId="0" fontId="0" fillId="0" borderId="0" xfId="0" applyAlignment="1">
      <alignment horizontal="center" vertical="center"/>
    </xf>
    <xf numFmtId="0" fontId="27" fillId="0" borderId="0" xfId="0" applyFont="1" applyAlignment="1">
      <alignment horizontal="center"/>
    </xf>
    <xf numFmtId="0" fontId="0" fillId="0" borderId="0" xfId="0" applyAlignment="1">
      <alignment horizontal="left"/>
    </xf>
    <xf numFmtId="0" fontId="0" fillId="0" borderId="10" xfId="0" applyBorder="1" applyAlignment="1">
      <alignment horizontal="left" vertical="center" wrapText="1"/>
    </xf>
    <xf numFmtId="0" fontId="0" fillId="0" borderId="20" xfId="0" applyBorder="1" applyAlignment="1">
      <alignment horizontal="center" vertical="center" wrapText="1"/>
    </xf>
    <xf numFmtId="0" fontId="3" fillId="0" borderId="10" xfId="0" applyFont="1" applyBorder="1" applyAlignment="1">
      <alignment horizontal="center" wrapText="1"/>
    </xf>
    <xf numFmtId="0" fontId="2" fillId="25" borderId="0" xfId="0" applyFont="1" applyFill="1"/>
    <xf numFmtId="0" fontId="2" fillId="25" borderId="10" xfId="0" applyFont="1" applyFill="1" applyBorder="1" applyAlignment="1">
      <alignment horizontal="center"/>
    </xf>
    <xf numFmtId="0" fontId="3" fillId="25" borderId="21" xfId="0" applyFont="1" applyFill="1" applyBorder="1"/>
    <xf numFmtId="0" fontId="31" fillId="25" borderId="16" xfId="0" applyFont="1" applyFill="1" applyBorder="1" applyAlignment="1">
      <alignment horizontal="left" wrapText="1"/>
    </xf>
    <xf numFmtId="0" fontId="3" fillId="25" borderId="22" xfId="0" applyFont="1" applyFill="1" applyBorder="1" applyAlignment="1">
      <alignment horizontal="center"/>
    </xf>
    <xf numFmtId="0" fontId="37" fillId="25" borderId="0" xfId="0" applyFont="1" applyFill="1"/>
    <xf numFmtId="0" fontId="38" fillId="25" borderId="0" xfId="0" applyFont="1" applyFill="1"/>
    <xf numFmtId="0" fontId="39" fillId="25" borderId="0" xfId="0" applyFont="1" applyFill="1"/>
    <xf numFmtId="0" fontId="38" fillId="25" borderId="0" xfId="0" applyFont="1" applyFill="1" applyAlignment="1">
      <alignment vertical="center" wrapText="1"/>
    </xf>
    <xf numFmtId="0" fontId="38" fillId="25" borderId="0" xfId="0" applyFont="1" applyFill="1" applyAlignment="1">
      <alignment horizontal="center" vertical="center" wrapText="1"/>
    </xf>
    <xf numFmtId="0" fontId="33" fillId="25" borderId="0" xfId="0" applyFont="1" applyFill="1" applyAlignment="1">
      <alignment vertical="center" wrapText="1"/>
    </xf>
    <xf numFmtId="0" fontId="0" fillId="25" borderId="0" xfId="0" applyFill="1" applyAlignment="1">
      <alignment horizontal="left"/>
    </xf>
    <xf numFmtId="9" fontId="3" fillId="25" borderId="22" xfId="0" applyNumberFormat="1" applyFont="1" applyFill="1" applyBorder="1" applyAlignment="1">
      <alignment horizontal="center"/>
    </xf>
    <xf numFmtId="9" fontId="0" fillId="0" borderId="0" xfId="0" applyNumberFormat="1"/>
    <xf numFmtId="17" fontId="3" fillId="25" borderId="23" xfId="0" applyNumberFormat="1" applyFont="1" applyFill="1" applyBorder="1" applyAlignment="1">
      <alignment horizontal="center"/>
    </xf>
    <xf numFmtId="17" fontId="36" fillId="25" borderId="23" xfId="0" applyNumberFormat="1" applyFont="1" applyFill="1" applyBorder="1" applyAlignment="1">
      <alignment horizontal="center"/>
    </xf>
    <xf numFmtId="0" fontId="40" fillId="25" borderId="0" xfId="44" applyFont="1" applyFill="1"/>
    <xf numFmtId="0" fontId="40" fillId="25" borderId="0" xfId="44" applyFont="1" applyFill="1" applyProtection="1">
      <protection locked="0"/>
    </xf>
    <xf numFmtId="0" fontId="41" fillId="25" borderId="0" xfId="44" applyFont="1" applyFill="1"/>
    <xf numFmtId="0" fontId="45" fillId="25" borderId="0" xfId="44" applyFont="1" applyFill="1"/>
    <xf numFmtId="0" fontId="47" fillId="32" borderId="10" xfId="44" applyFont="1" applyFill="1" applyBorder="1" applyAlignment="1">
      <alignment horizontal="center" vertical="distributed" wrapText="1"/>
    </xf>
    <xf numFmtId="0" fontId="47" fillId="32" borderId="10" xfId="44" applyFont="1" applyFill="1" applyBorder="1" applyAlignment="1">
      <alignment vertical="center" wrapText="1"/>
    </xf>
    <xf numFmtId="0" fontId="47" fillId="25" borderId="12" xfId="44" applyFont="1" applyFill="1" applyBorder="1" applyAlignment="1">
      <alignment horizontal="center"/>
    </xf>
    <xf numFmtId="0" fontId="47" fillId="25" borderId="11" xfId="44" applyFont="1" applyFill="1" applyBorder="1" applyAlignment="1">
      <alignment horizontal="center"/>
    </xf>
    <xf numFmtId="0" fontId="47" fillId="25" borderId="13" xfId="44" applyFont="1" applyFill="1" applyBorder="1" applyAlignment="1">
      <alignment horizontal="center"/>
    </xf>
    <xf numFmtId="0" fontId="47" fillId="32" borderId="10" xfId="44" applyFont="1" applyFill="1" applyBorder="1"/>
    <xf numFmtId="0" fontId="48" fillId="26" borderId="9" xfId="44" applyFont="1" applyFill="1" applyBorder="1" applyAlignment="1">
      <alignment horizontal="center" wrapText="1"/>
    </xf>
    <xf numFmtId="0" fontId="48" fillId="25" borderId="10" xfId="44" applyFont="1" applyFill="1" applyBorder="1" applyAlignment="1">
      <alignment horizontal="center"/>
    </xf>
    <xf numFmtId="0" fontId="47" fillId="32" borderId="10" xfId="44" applyFont="1" applyFill="1" applyBorder="1" applyAlignment="1">
      <alignment vertical="center"/>
    </xf>
    <xf numFmtId="0" fontId="47" fillId="32" borderId="12" xfId="44" applyFont="1" applyFill="1" applyBorder="1" applyAlignment="1">
      <alignment horizontal="center"/>
    </xf>
    <xf numFmtId="0" fontId="40" fillId="25" borderId="26" xfId="44" applyFont="1" applyFill="1" applyBorder="1" applyAlignment="1">
      <alignment horizontal="center" vertical="center" wrapText="1"/>
    </xf>
    <xf numFmtId="0" fontId="47" fillId="25" borderId="0" xfId="44" applyFont="1" applyFill="1" applyAlignment="1">
      <alignment horizontal="center"/>
    </xf>
    <xf numFmtId="0" fontId="48" fillId="25" borderId="15" xfId="44" applyFont="1" applyFill="1" applyBorder="1"/>
    <xf numFmtId="0" fontId="48" fillId="25" borderId="19" xfId="44" applyFont="1" applyFill="1" applyBorder="1" applyAlignment="1">
      <alignment horizontal="center"/>
    </xf>
    <xf numFmtId="0" fontId="48" fillId="25" borderId="14" xfId="44" applyFont="1" applyFill="1" applyBorder="1"/>
    <xf numFmtId="164" fontId="48" fillId="30" borderId="17" xfId="48" applyNumberFormat="1" applyFont="1" applyFill="1" applyBorder="1" applyAlignment="1" applyProtection="1">
      <alignment horizontal="center"/>
    </xf>
    <xf numFmtId="0" fontId="47" fillId="25" borderId="9" xfId="44" applyFont="1" applyFill="1" applyBorder="1"/>
    <xf numFmtId="0" fontId="49" fillId="25" borderId="25" xfId="44" applyFont="1" applyFill="1" applyBorder="1"/>
    <xf numFmtId="9" fontId="49" fillId="25" borderId="25" xfId="44" applyNumberFormat="1" applyFont="1" applyFill="1" applyBorder="1"/>
    <xf numFmtId="9" fontId="47" fillId="25" borderId="25" xfId="44" applyNumberFormat="1" applyFont="1" applyFill="1" applyBorder="1"/>
    <xf numFmtId="0" fontId="40" fillId="0" borderId="0" xfId="44" applyFont="1" applyProtection="1">
      <protection locked="0"/>
    </xf>
    <xf numFmtId="0" fontId="41" fillId="0" borderId="0" xfId="44" applyFont="1"/>
    <xf numFmtId="0" fontId="41" fillId="25" borderId="0" xfId="44" applyFont="1" applyFill="1" applyProtection="1">
      <protection locked="0"/>
    </xf>
    <xf numFmtId="0" fontId="51" fillId="25" borderId="0" xfId="44" applyFont="1" applyFill="1" applyProtection="1">
      <protection locked="0"/>
    </xf>
    <xf numFmtId="0" fontId="49" fillId="25" borderId="0" xfId="44" applyFont="1" applyFill="1" applyProtection="1">
      <protection locked="0"/>
    </xf>
    <xf numFmtId="0" fontId="52" fillId="25" borderId="0" xfId="44" applyFont="1" applyFill="1" applyProtection="1">
      <protection locked="0"/>
    </xf>
    <xf numFmtId="0" fontId="41" fillId="25" borderId="0" xfId="44" applyFont="1" applyFill="1" applyAlignment="1" applyProtection="1">
      <alignment vertical="center" wrapText="1"/>
      <protection locked="0"/>
    </xf>
    <xf numFmtId="0" fontId="41" fillId="25" borderId="0" xfId="44" applyFont="1" applyFill="1" applyAlignment="1" applyProtection="1">
      <alignment horizontal="center" vertical="center" wrapText="1"/>
      <protection locked="0"/>
    </xf>
    <xf numFmtId="0" fontId="49" fillId="29" borderId="0" xfId="0" applyFont="1" applyFill="1" applyAlignment="1" applyProtection="1">
      <alignment horizontal="left" vertical="center"/>
      <protection locked="0"/>
    </xf>
    <xf numFmtId="0" fontId="49" fillId="29" borderId="0" xfId="0" applyFont="1" applyFill="1" applyAlignment="1" applyProtection="1">
      <alignment horizontal="left" vertical="center" wrapText="1"/>
      <protection locked="0"/>
    </xf>
    <xf numFmtId="0" fontId="49" fillId="29" borderId="0" xfId="44" applyFont="1" applyFill="1" applyProtection="1">
      <protection locked="0"/>
    </xf>
    <xf numFmtId="0" fontId="49" fillId="25" borderId="0" xfId="44" applyFont="1" applyFill="1" applyAlignment="1" applyProtection="1">
      <alignment vertical="center" wrapText="1"/>
      <protection locked="0"/>
    </xf>
    <xf numFmtId="0" fontId="40" fillId="25" borderId="0" xfId="44" applyFont="1" applyFill="1" applyAlignment="1" applyProtection="1">
      <alignment vertical="center" wrapText="1"/>
      <protection locked="0"/>
    </xf>
    <xf numFmtId="0" fontId="53" fillId="0" borderId="0" xfId="0" applyFont="1" applyProtection="1">
      <protection locked="0"/>
    </xf>
    <xf numFmtId="0" fontId="40" fillId="0" borderId="0" xfId="0" applyFont="1" applyProtection="1">
      <protection locked="0"/>
    </xf>
    <xf numFmtId="0" fontId="41" fillId="25" borderId="0" xfId="0" applyFont="1" applyFill="1" applyProtection="1">
      <protection locked="0"/>
    </xf>
    <xf numFmtId="0" fontId="45" fillId="25" borderId="0" xfId="0" applyFont="1" applyFill="1" applyProtection="1">
      <protection locked="0"/>
    </xf>
    <xf numFmtId="0" fontId="54" fillId="0" borderId="0" xfId="0" applyFont="1" applyProtection="1">
      <protection locked="0"/>
    </xf>
    <xf numFmtId="0" fontId="40" fillId="29" borderId="0" xfId="0" applyFont="1" applyFill="1" applyAlignment="1">
      <alignment horizontal="center" vertical="center"/>
    </xf>
    <xf numFmtId="0" fontId="40" fillId="29" borderId="0" xfId="0" applyFont="1" applyFill="1"/>
    <xf numFmtId="0" fontId="54" fillId="29" borderId="0" xfId="0" applyFont="1" applyFill="1" applyAlignment="1">
      <alignment horizontal="center"/>
    </xf>
    <xf numFmtId="0" fontId="40" fillId="29" borderId="0" xfId="0" applyFont="1" applyFill="1" applyAlignment="1">
      <alignment horizontal="left"/>
    </xf>
    <xf numFmtId="0" fontId="55" fillId="29" borderId="0" xfId="0" applyFont="1" applyFill="1" applyAlignment="1">
      <alignment horizontal="center" vertical="center"/>
    </xf>
    <xf numFmtId="0" fontId="48" fillId="0" borderId="0" xfId="0" applyFont="1" applyAlignment="1" applyProtection="1">
      <alignment horizontal="center"/>
      <protection locked="0"/>
    </xf>
    <xf numFmtId="0" fontId="49" fillId="32" borderId="90"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0" fillId="0" borderId="23" xfId="44" applyFont="1" applyBorder="1" applyAlignment="1">
      <alignment horizontal="center" vertical="center" wrapText="1"/>
    </xf>
    <xf numFmtId="0" fontId="40" fillId="0" borderId="23" xfId="0" applyFont="1" applyBorder="1" applyAlignment="1" applyProtection="1">
      <alignment horizontal="center" vertical="center" wrapText="1"/>
      <protection locked="0"/>
    </xf>
    <xf numFmtId="0" fontId="40" fillId="0" borderId="26" xfId="44" applyFont="1" applyBorder="1" applyAlignment="1">
      <alignment horizontal="center" vertical="center" wrapText="1"/>
    </xf>
    <xf numFmtId="0" fontId="40" fillId="0" borderId="26" xfId="0" applyFont="1" applyBorder="1" applyAlignment="1" applyProtection="1">
      <alignment horizontal="center" vertical="center" wrapText="1"/>
      <protection locked="0"/>
    </xf>
    <xf numFmtId="0" fontId="40" fillId="0" borderId="0" xfId="0" applyFont="1" applyAlignment="1" applyProtection="1">
      <alignment horizontal="center" vertical="center"/>
      <protection locked="0"/>
    </xf>
    <xf numFmtId="165" fontId="40" fillId="0" borderId="0" xfId="0" applyNumberFormat="1" applyFont="1" applyAlignment="1" applyProtection="1">
      <alignment horizontal="center" wrapText="1"/>
      <protection locked="0"/>
    </xf>
    <xf numFmtId="0" fontId="41" fillId="0" borderId="0" xfId="0" applyFont="1" applyProtection="1">
      <protection locked="0"/>
    </xf>
    <xf numFmtId="0" fontId="40" fillId="25" borderId="0" xfId="0" applyFont="1" applyFill="1" applyProtection="1">
      <protection locked="0"/>
    </xf>
    <xf numFmtId="0" fontId="40" fillId="25" borderId="0" xfId="0" applyFont="1" applyFill="1"/>
    <xf numFmtId="0" fontId="41" fillId="25" borderId="0" xfId="0" applyFont="1" applyFill="1"/>
    <xf numFmtId="0" fontId="45" fillId="25" borderId="0" xfId="0" applyFont="1" applyFill="1"/>
    <xf numFmtId="0" fontId="47" fillId="32" borderId="10" xfId="0" applyFont="1" applyFill="1" applyBorder="1"/>
    <xf numFmtId="0" fontId="40" fillId="25" borderId="10" xfId="44" applyFont="1" applyFill="1" applyBorder="1" applyAlignment="1">
      <alignment horizontal="center"/>
    </xf>
    <xf numFmtId="0" fontId="47" fillId="25" borderId="11" xfId="0" applyFont="1" applyFill="1" applyBorder="1" applyAlignment="1">
      <alignment horizontal="center"/>
    </xf>
    <xf numFmtId="0" fontId="47" fillId="32" borderId="12" xfId="0" applyFont="1" applyFill="1" applyBorder="1" applyAlignment="1">
      <alignment horizontal="center"/>
    </xf>
    <xf numFmtId="0" fontId="47" fillId="25" borderId="0" xfId="0" applyFont="1" applyFill="1" applyAlignment="1">
      <alignment horizontal="center"/>
    </xf>
    <xf numFmtId="0" fontId="47" fillId="25" borderId="12" xfId="0" applyFont="1" applyFill="1" applyBorder="1" applyAlignment="1">
      <alignment horizontal="center"/>
    </xf>
    <xf numFmtId="0" fontId="47" fillId="25" borderId="13" xfId="0" applyFont="1" applyFill="1" applyBorder="1" applyAlignment="1">
      <alignment horizontal="center"/>
    </xf>
    <xf numFmtId="164" fontId="48" fillId="30" borderId="17" xfId="47" applyNumberFormat="1" applyFont="1" applyFill="1" applyBorder="1" applyAlignment="1" applyProtection="1">
      <alignment horizontal="center"/>
    </xf>
    <xf numFmtId="0" fontId="47" fillId="25" borderId="9" xfId="0" applyFont="1" applyFill="1" applyBorder="1"/>
    <xf numFmtId="0" fontId="49" fillId="25" borderId="25" xfId="0" applyFont="1" applyFill="1" applyBorder="1"/>
    <xf numFmtId="9" fontId="49" fillId="25" borderId="25" xfId="0" applyNumberFormat="1" applyFont="1" applyFill="1" applyBorder="1"/>
    <xf numFmtId="9" fontId="47" fillId="25" borderId="25" xfId="0" applyNumberFormat="1" applyFont="1" applyFill="1" applyBorder="1"/>
    <xf numFmtId="0" fontId="41" fillId="0" borderId="0" xfId="0" applyFont="1"/>
    <xf numFmtId="0" fontId="47" fillId="32" borderId="26" xfId="0" applyFont="1" applyFill="1" applyBorder="1" applyAlignment="1" applyProtection="1">
      <alignment vertical="center" wrapText="1"/>
      <protection locked="0"/>
    </xf>
    <xf numFmtId="0" fontId="40" fillId="25" borderId="0" xfId="0" applyFont="1" applyFill="1" applyAlignment="1" applyProtection="1">
      <alignment wrapText="1"/>
      <protection locked="0"/>
    </xf>
    <xf numFmtId="0" fontId="51" fillId="25" borderId="0" xfId="0" applyFont="1" applyFill="1" applyProtection="1">
      <protection locked="0"/>
    </xf>
    <xf numFmtId="0" fontId="49" fillId="25" borderId="0" xfId="0" applyFont="1" applyFill="1" applyProtection="1">
      <protection locked="0"/>
    </xf>
    <xf numFmtId="0" fontId="52" fillId="25" borderId="0" xfId="0" applyFont="1" applyFill="1" applyProtection="1">
      <protection locked="0"/>
    </xf>
    <xf numFmtId="0" fontId="41" fillId="25" borderId="0" xfId="0" applyFont="1" applyFill="1" applyAlignment="1" applyProtection="1">
      <alignment vertical="center" wrapText="1"/>
      <protection locked="0"/>
    </xf>
    <xf numFmtId="0" fontId="49" fillId="25" borderId="0" xfId="0" applyFont="1" applyFill="1" applyAlignment="1" applyProtection="1">
      <alignment horizontal="center" vertical="center" wrapText="1"/>
      <protection locked="0"/>
    </xf>
    <xf numFmtId="0" fontId="49" fillId="29" borderId="0" xfId="0" applyFont="1" applyFill="1" applyProtection="1">
      <protection locked="0"/>
    </xf>
    <xf numFmtId="0" fontId="49" fillId="25" borderId="0" xfId="0" applyFont="1" applyFill="1" applyAlignment="1" applyProtection="1">
      <alignment vertical="center" wrapText="1"/>
      <protection locked="0"/>
    </xf>
    <xf numFmtId="0" fontId="40" fillId="25" borderId="0" xfId="0" applyFont="1" applyFill="1" applyAlignment="1" applyProtection="1">
      <alignment vertical="center" wrapText="1"/>
      <protection locked="0"/>
    </xf>
    <xf numFmtId="0" fontId="40" fillId="0" borderId="0" xfId="0" applyFont="1"/>
    <xf numFmtId="0" fontId="57" fillId="29" borderId="0" xfId="0" applyFont="1" applyFill="1" applyAlignment="1">
      <alignment horizontal="center" vertical="center"/>
    </xf>
    <xf numFmtId="0" fontId="57" fillId="29" borderId="0" xfId="0" applyFont="1" applyFill="1"/>
    <xf numFmtId="0" fontId="59" fillId="29" borderId="0" xfId="0" applyFont="1" applyFill="1" applyAlignment="1">
      <alignment horizontal="center"/>
    </xf>
    <xf numFmtId="0" fontId="60" fillId="29" borderId="0" xfId="0" applyFont="1" applyFill="1" applyAlignment="1">
      <alignment horizontal="left"/>
    </xf>
    <xf numFmtId="0" fontId="61" fillId="29" borderId="0" xfId="0" applyFont="1" applyFill="1" applyAlignment="1">
      <alignment horizontal="center" vertical="center"/>
    </xf>
    <xf numFmtId="0" fontId="60" fillId="29" borderId="0" xfId="0" applyFont="1" applyFill="1"/>
    <xf numFmtId="0" fontId="40" fillId="25" borderId="21" xfId="44" applyFont="1" applyFill="1" applyBorder="1" applyAlignment="1">
      <alignment horizontal="center" vertical="center" wrapText="1"/>
    </xf>
    <xf numFmtId="0" fontId="60" fillId="0" borderId="26" xfId="0" applyFont="1" applyBorder="1" applyAlignment="1" applyProtection="1">
      <alignment horizontal="center" vertical="center" wrapText="1"/>
      <protection locked="0"/>
    </xf>
    <xf numFmtId="3" fontId="60" fillId="0" borderId="26" xfId="0" applyNumberFormat="1" applyFont="1" applyBorder="1" applyAlignment="1" applyProtection="1">
      <alignment horizontal="center" vertical="center" wrapText="1"/>
      <protection locked="0"/>
    </xf>
    <xf numFmtId="0" fontId="63" fillId="32" borderId="26" xfId="0" applyFont="1" applyFill="1" applyBorder="1" applyAlignment="1" applyProtection="1">
      <alignment horizontal="center" vertical="center" wrapText="1"/>
      <protection locked="0"/>
    </xf>
    <xf numFmtId="0" fontId="2" fillId="25" borderId="21" xfId="0" applyFont="1" applyFill="1" applyBorder="1" applyAlignment="1">
      <alignment horizontal="center" vertical="center" wrapText="1"/>
    </xf>
    <xf numFmtId="0" fontId="3" fillId="25" borderId="15" xfId="44" applyFont="1" applyFill="1" applyBorder="1"/>
    <xf numFmtId="0" fontId="3" fillId="25" borderId="19" xfId="44" applyFont="1" applyFill="1" applyBorder="1" applyAlignment="1">
      <alignment horizontal="center"/>
    </xf>
    <xf numFmtId="0" fontId="3" fillId="25" borderId="14" xfId="44" applyFont="1" applyFill="1" applyBorder="1"/>
    <xf numFmtId="164" fontId="3" fillId="30" borderId="17" xfId="48" applyNumberFormat="1" applyFont="1" applyFill="1" applyBorder="1" applyAlignment="1" applyProtection="1">
      <alignment horizontal="center"/>
    </xf>
    <xf numFmtId="3" fontId="66" fillId="29" borderId="96" xfId="44" applyNumberFormat="1" applyFont="1" applyFill="1" applyBorder="1" applyAlignment="1">
      <alignment horizontal="center" vertical="center" wrapText="1"/>
    </xf>
    <xf numFmtId="3" fontId="66" fillId="0" borderId="96" xfId="44" applyNumberFormat="1" applyFont="1" applyBorder="1" applyAlignment="1">
      <alignment horizontal="center" vertical="center" wrapText="1"/>
    </xf>
    <xf numFmtId="3" fontId="66" fillId="0" borderId="98" xfId="44" applyNumberFormat="1" applyFont="1" applyBorder="1" applyAlignment="1">
      <alignment horizontal="center" vertical="center" wrapText="1"/>
    </xf>
    <xf numFmtId="0" fontId="64" fillId="32" borderId="90" xfId="0" applyFont="1" applyFill="1" applyBorder="1" applyAlignment="1">
      <alignment horizontal="center" vertical="center" wrapText="1"/>
    </xf>
    <xf numFmtId="0" fontId="3" fillId="25" borderId="10" xfId="0" applyFont="1" applyFill="1" applyBorder="1" applyAlignment="1" applyProtection="1">
      <alignment horizontal="center"/>
      <protection locked="0"/>
    </xf>
    <xf numFmtId="0" fontId="3" fillId="25" borderId="21" xfId="44" applyFont="1" applyFill="1" applyBorder="1" applyAlignment="1">
      <alignment horizontal="justify" vertical="center" wrapText="1"/>
    </xf>
    <xf numFmtId="0" fontId="3" fillId="25" borderId="14" xfId="44" applyFont="1" applyFill="1" applyBorder="1" applyAlignment="1">
      <alignment horizontal="justify" vertical="center" wrapText="1"/>
    </xf>
    <xf numFmtId="0" fontId="3" fillId="25" borderId="14" xfId="44" applyFont="1" applyFill="1" applyBorder="1" applyAlignment="1">
      <alignment vertical="center"/>
    </xf>
    <xf numFmtId="164" fontId="67" fillId="30" borderId="17" xfId="48" applyNumberFormat="1" applyFont="1" applyFill="1" applyBorder="1" applyAlignment="1" applyProtection="1">
      <alignment horizontal="center" vertical="center"/>
    </xf>
    <xf numFmtId="0" fontId="68" fillId="25" borderId="25" xfId="0" applyFont="1" applyFill="1" applyBorder="1" applyProtection="1">
      <protection locked="0"/>
    </xf>
    <xf numFmtId="9" fontId="68" fillId="25" borderId="25" xfId="0" applyNumberFormat="1" applyFont="1" applyFill="1" applyBorder="1" applyProtection="1">
      <protection locked="0"/>
    </xf>
    <xf numFmtId="0" fontId="3" fillId="0" borderId="0" xfId="0" applyFont="1" applyAlignment="1" applyProtection="1">
      <alignment horizontal="center"/>
      <protection locked="0"/>
    </xf>
    <xf numFmtId="0" fontId="38" fillId="25" borderId="0" xfId="0" applyFont="1" applyFill="1" applyProtection="1">
      <protection locked="0"/>
    </xf>
    <xf numFmtId="0" fontId="3" fillId="0" borderId="0" xfId="0" applyFont="1" applyAlignment="1" applyProtection="1">
      <alignment horizontal="center" vertical="center"/>
      <protection locked="0"/>
    </xf>
    <xf numFmtId="0" fontId="40" fillId="0" borderId="96" xfId="44" applyFont="1" applyBorder="1" applyAlignment="1">
      <alignment horizontal="center" vertical="center" wrapText="1"/>
    </xf>
    <xf numFmtId="0" fontId="40" fillId="0" borderId="96" xfId="0" applyFont="1" applyBorder="1" applyAlignment="1" applyProtection="1">
      <alignment horizontal="center" vertical="center" wrapText="1"/>
      <protection locked="0"/>
    </xf>
    <xf numFmtId="0" fontId="0" fillId="0" borderId="0" xfId="0" applyProtection="1">
      <protection locked="0"/>
    </xf>
    <xf numFmtId="0" fontId="40" fillId="0" borderId="98" xfId="44" applyFont="1" applyBorder="1" applyAlignment="1">
      <alignment horizontal="center" vertical="center" wrapText="1"/>
    </xf>
    <xf numFmtId="0" fontId="40" fillId="0" borderId="98" xfId="0" applyFont="1" applyBorder="1" applyAlignment="1" applyProtection="1">
      <alignment horizontal="center" vertical="center" wrapText="1"/>
      <protection locked="0"/>
    </xf>
    <xf numFmtId="0" fontId="39" fillId="32" borderId="90" xfId="0" applyFont="1" applyFill="1" applyBorder="1" applyAlignment="1">
      <alignment horizontal="center" vertical="center" wrapText="1"/>
    </xf>
    <xf numFmtId="0" fontId="52" fillId="29" borderId="0" xfId="0" applyFont="1" applyFill="1" applyAlignment="1" applyProtection="1">
      <alignment horizontal="left" vertical="center"/>
      <protection locked="0"/>
    </xf>
    <xf numFmtId="0" fontId="40" fillId="25" borderId="16" xfId="44" applyFont="1" applyFill="1" applyBorder="1" applyAlignment="1">
      <alignment horizontal="center" vertical="center" wrapText="1"/>
    </xf>
    <xf numFmtId="0" fontId="47" fillId="32" borderId="9" xfId="0" applyFont="1" applyFill="1" applyBorder="1" applyAlignment="1">
      <alignment horizontal="center" vertical="center" wrapText="1"/>
    </xf>
    <xf numFmtId="0" fontId="51" fillId="25" borderId="0" xfId="0" applyFont="1" applyFill="1" applyAlignment="1" applyProtection="1">
      <alignment vertical="center" wrapText="1"/>
      <protection locked="0"/>
    </xf>
    <xf numFmtId="0" fontId="52" fillId="29" borderId="0" xfId="0" applyFont="1" applyFill="1" applyAlignment="1" applyProtection="1">
      <alignment horizontal="left" vertical="center" wrapText="1"/>
      <protection locked="0"/>
    </xf>
    <xf numFmtId="0" fontId="52" fillId="25" borderId="0" xfId="0" applyFont="1" applyFill="1" applyAlignment="1" applyProtection="1">
      <alignment horizontal="center" vertical="center" wrapText="1"/>
      <protection locked="0"/>
    </xf>
    <xf numFmtId="0" fontId="51" fillId="25" borderId="0" xfId="0" applyFont="1" applyFill="1"/>
    <xf numFmtId="0" fontId="47" fillId="32" borderId="0" xfId="0" applyFont="1" applyFill="1" applyAlignment="1" applyProtection="1">
      <alignment horizontal="left" vertical="center" wrapText="1"/>
      <protection locked="0"/>
    </xf>
    <xf numFmtId="0" fontId="52" fillId="29" borderId="0" xfId="0" applyFont="1" applyFill="1" applyProtection="1">
      <protection locked="0"/>
    </xf>
    <xf numFmtId="0" fontId="51" fillId="25" borderId="0" xfId="44" applyFont="1" applyFill="1" applyAlignment="1" applyProtection="1">
      <alignment vertical="center" wrapText="1"/>
      <protection locked="0"/>
    </xf>
    <xf numFmtId="0" fontId="51" fillId="25" borderId="0" xfId="44" applyFont="1" applyFill="1"/>
    <xf numFmtId="0" fontId="65" fillId="0" borderId="96" xfId="44" applyFont="1" applyBorder="1" applyAlignment="1">
      <alignment horizontal="center" vertical="center" wrapText="1"/>
    </xf>
    <xf numFmtId="3" fontId="65" fillId="0" borderId="96" xfId="44" applyNumberFormat="1" applyFont="1" applyBorder="1" applyAlignment="1">
      <alignment horizontal="center" vertical="center" wrapText="1"/>
    </xf>
    <xf numFmtId="0" fontId="65" fillId="0" borderId="98" xfId="44" applyFont="1" applyBorder="1" applyAlignment="1">
      <alignment horizontal="center" vertical="center" wrapText="1"/>
    </xf>
    <xf numFmtId="3" fontId="65" fillId="0" borderId="98" xfId="44" applyNumberFormat="1" applyFont="1" applyBorder="1" applyAlignment="1">
      <alignment horizontal="center" vertical="center" wrapText="1"/>
    </xf>
    <xf numFmtId="3" fontId="65" fillId="0" borderId="96" xfId="0" applyNumberFormat="1" applyFont="1" applyBorder="1" applyAlignment="1">
      <alignment horizontal="center" vertical="center" wrapText="1"/>
    </xf>
    <xf numFmtId="3" fontId="65" fillId="0" borderId="98" xfId="0" applyNumberFormat="1" applyFont="1" applyBorder="1" applyAlignment="1">
      <alignment horizontal="center" vertical="center" wrapText="1"/>
    </xf>
    <xf numFmtId="0" fontId="66" fillId="0" borderId="96" xfId="0" applyFont="1" applyBorder="1" applyAlignment="1">
      <alignment horizontal="center" vertical="center" wrapText="1"/>
    </xf>
    <xf numFmtId="0" fontId="66" fillId="0" borderId="98" xfId="0" applyFont="1" applyBorder="1" applyAlignment="1">
      <alignment horizontal="center" vertical="center" wrapText="1"/>
    </xf>
    <xf numFmtId="0" fontId="49" fillId="0" borderId="0" xfId="0" applyFont="1" applyProtection="1">
      <protection locked="0"/>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7" fillId="0" borderId="15" xfId="0" applyFont="1" applyBorder="1" applyAlignment="1">
      <alignment horizontal="center" vertical="center"/>
    </xf>
    <xf numFmtId="0" fontId="7" fillId="0" borderId="23" xfId="0" applyFont="1" applyBorder="1" applyAlignment="1">
      <alignment horizontal="center" vertical="center"/>
    </xf>
    <xf numFmtId="0" fontId="7" fillId="0" borderId="19" xfId="0" applyFont="1" applyBorder="1" applyAlignment="1">
      <alignment horizontal="center" vertical="center"/>
    </xf>
    <xf numFmtId="0" fontId="8" fillId="0" borderId="56" xfId="0" applyFont="1" applyBorder="1" applyAlignment="1">
      <alignment vertical="center"/>
    </xf>
    <xf numFmtId="0" fontId="8" fillId="0" borderId="23" xfId="0" applyFont="1" applyBorder="1" applyAlignment="1">
      <alignment vertical="center"/>
    </xf>
    <xf numFmtId="0" fontId="8" fillId="0" borderId="19" xfId="0" applyFont="1" applyBorder="1" applyAlignment="1">
      <alignment vertical="center"/>
    </xf>
    <xf numFmtId="0" fontId="7" fillId="0" borderId="16" xfId="0" applyFont="1" applyBorder="1" applyAlignment="1">
      <alignment horizontal="center" vertical="center"/>
    </xf>
    <xf numFmtId="0" fontId="7" fillId="0" borderId="26" xfId="0" applyFont="1" applyBorder="1" applyAlignment="1">
      <alignment horizontal="center" vertical="center"/>
    </xf>
    <xf numFmtId="0" fontId="7" fillId="0" borderId="57" xfId="0" applyFont="1" applyBorder="1" applyAlignment="1">
      <alignment horizontal="center" vertical="center"/>
    </xf>
    <xf numFmtId="0" fontId="8" fillId="0" borderId="40" xfId="0" applyFont="1" applyBorder="1" applyAlignment="1">
      <alignment vertical="center"/>
    </xf>
    <xf numFmtId="0" fontId="8" fillId="0" borderId="26" xfId="0" applyFont="1" applyBorder="1" applyAlignment="1">
      <alignment vertical="center"/>
    </xf>
    <xf numFmtId="0" fontId="8" fillId="0" borderId="57" xfId="0" applyFont="1" applyBorder="1" applyAlignment="1">
      <alignment vertical="center"/>
    </xf>
    <xf numFmtId="0" fontId="7" fillId="0" borderId="14"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8" fillId="0" borderId="34" xfId="0" applyFont="1" applyBorder="1" applyAlignment="1">
      <alignment vertical="center"/>
    </xf>
    <xf numFmtId="0" fontId="8" fillId="0" borderId="17" xfId="0" applyFont="1" applyBorder="1" applyAlignment="1">
      <alignment vertical="center"/>
    </xf>
    <xf numFmtId="0" fontId="8" fillId="0" borderId="18" xfId="0" applyFont="1" applyBorder="1" applyAlignment="1">
      <alignment vertical="center"/>
    </xf>
    <xf numFmtId="0" fontId="10" fillId="24" borderId="12" xfId="0" applyFont="1" applyFill="1" applyBorder="1" applyAlignment="1">
      <alignment horizontal="center" vertical="center" wrapText="1"/>
    </xf>
    <xf numFmtId="0" fontId="10" fillId="24" borderId="11" xfId="0" applyFont="1" applyFill="1" applyBorder="1" applyAlignment="1">
      <alignment horizontal="center" vertical="center" wrapText="1"/>
    </xf>
    <xf numFmtId="0" fontId="10" fillId="24" borderId="13" xfId="0" applyFont="1" applyFill="1" applyBorder="1" applyAlignment="1">
      <alignment horizontal="center" vertical="center" wrapText="1"/>
    </xf>
    <xf numFmtId="0" fontId="10" fillId="24" borderId="30" xfId="0" applyFont="1" applyFill="1" applyBorder="1" applyAlignment="1">
      <alignment horizontal="center" vertical="center" wrapText="1"/>
    </xf>
    <xf numFmtId="0" fontId="10" fillId="24" borderId="31" xfId="0" applyFont="1" applyFill="1" applyBorder="1" applyAlignment="1">
      <alignment horizontal="center" vertical="center" wrapText="1"/>
    </xf>
    <xf numFmtId="0" fontId="10" fillId="24" borderId="32" xfId="0" applyFont="1" applyFill="1" applyBorder="1" applyAlignment="1">
      <alignment horizontal="center" vertical="center" wrapText="1"/>
    </xf>
    <xf numFmtId="0" fontId="4" fillId="25" borderId="0" xfId="0" applyFont="1" applyFill="1" applyAlignment="1">
      <alignment horizontal="center" vertical="center" wrapText="1"/>
    </xf>
    <xf numFmtId="0" fontId="4" fillId="24" borderId="9" xfId="0" applyFont="1" applyFill="1" applyBorder="1" applyAlignment="1">
      <alignment horizontal="center" vertical="distributed"/>
    </xf>
    <xf numFmtId="0" fontId="4" fillId="24" borderId="25" xfId="0" applyFont="1" applyFill="1" applyBorder="1" applyAlignment="1">
      <alignment horizontal="center" vertical="distributed"/>
    </xf>
    <xf numFmtId="0" fontId="3" fillId="0" borderId="25" xfId="0" applyFont="1" applyBorder="1" applyAlignment="1">
      <alignment horizontal="center" vertical="distributed"/>
    </xf>
    <xf numFmtId="0" fontId="3" fillId="0" borderId="27" xfId="0" applyFont="1" applyBorder="1" applyAlignment="1">
      <alignment horizontal="center" vertical="distributed"/>
    </xf>
    <xf numFmtId="0" fontId="2" fillId="25" borderId="9" xfId="0" applyFont="1" applyFill="1" applyBorder="1" applyAlignment="1">
      <alignment horizontal="center" wrapText="1"/>
    </xf>
    <xf numFmtId="0" fontId="2" fillId="25" borderId="25" xfId="0" applyFont="1" applyFill="1" applyBorder="1" applyAlignment="1">
      <alignment horizontal="center"/>
    </xf>
    <xf numFmtId="0" fontId="2" fillId="25" borderId="27" xfId="0" applyFont="1" applyFill="1" applyBorder="1" applyAlignment="1">
      <alignment horizontal="center"/>
    </xf>
    <xf numFmtId="0" fontId="2" fillId="25" borderId="28" xfId="0" applyFont="1" applyFill="1" applyBorder="1" applyAlignment="1">
      <alignment horizontal="center"/>
    </xf>
    <xf numFmtId="0" fontId="2" fillId="25" borderId="0" xfId="0" applyFont="1" applyFill="1" applyAlignment="1">
      <alignment horizontal="center"/>
    </xf>
    <xf numFmtId="0" fontId="2" fillId="25" borderId="29" xfId="0" applyFont="1" applyFill="1" applyBorder="1" applyAlignment="1">
      <alignment horizontal="center"/>
    </xf>
    <xf numFmtId="0" fontId="3" fillId="25" borderId="25" xfId="0" applyFont="1" applyFill="1" applyBorder="1" applyAlignment="1">
      <alignment horizontal="center"/>
    </xf>
    <xf numFmtId="0" fontId="3" fillId="25" borderId="27" xfId="0" applyFont="1" applyFill="1" applyBorder="1" applyAlignment="1">
      <alignment horizontal="center"/>
    </xf>
    <xf numFmtId="0" fontId="4" fillId="25" borderId="12" xfId="0" applyFont="1" applyFill="1" applyBorder="1" applyAlignment="1">
      <alignment horizontal="center"/>
    </xf>
    <xf numFmtId="0" fontId="4" fillId="25" borderId="11" xfId="0" applyFont="1" applyFill="1" applyBorder="1" applyAlignment="1">
      <alignment horizontal="center"/>
    </xf>
    <xf numFmtId="0" fontId="4" fillId="25" borderId="13" xfId="0" applyFont="1" applyFill="1" applyBorder="1" applyAlignment="1">
      <alignment horizontal="center"/>
    </xf>
    <xf numFmtId="0" fontId="2" fillId="25" borderId="9" xfId="0" applyFont="1" applyFill="1" applyBorder="1" applyAlignment="1">
      <alignment horizontal="center"/>
    </xf>
    <xf numFmtId="0" fontId="4" fillId="25" borderId="9" xfId="0" applyFont="1" applyFill="1" applyBorder="1" applyAlignment="1">
      <alignment horizontal="center"/>
    </xf>
    <xf numFmtId="0" fontId="4" fillId="25" borderId="25" xfId="0" applyFont="1" applyFill="1" applyBorder="1" applyAlignment="1">
      <alignment horizontal="center"/>
    </xf>
    <xf numFmtId="0" fontId="4" fillId="25" borderId="27" xfId="0" applyFont="1" applyFill="1" applyBorder="1" applyAlignment="1">
      <alignment horizontal="center"/>
    </xf>
    <xf numFmtId="0" fontId="2" fillId="25" borderId="9" xfId="0" applyFont="1" applyFill="1" applyBorder="1" applyAlignment="1">
      <alignment horizontal="left" vertical="center" wrapText="1"/>
    </xf>
    <xf numFmtId="0" fontId="2" fillId="25" borderId="25" xfId="0" applyFont="1" applyFill="1" applyBorder="1" applyAlignment="1">
      <alignment horizontal="left" vertical="center" wrapText="1"/>
    </xf>
    <xf numFmtId="0" fontId="2" fillId="25" borderId="27" xfId="0" applyFont="1" applyFill="1" applyBorder="1" applyAlignment="1">
      <alignment horizontal="left" vertical="center" wrapText="1"/>
    </xf>
    <xf numFmtId="0" fontId="3" fillId="25" borderId="9" xfId="0" applyFont="1" applyFill="1" applyBorder="1" applyAlignment="1">
      <alignment horizontal="justify" vertical="justify" wrapText="1"/>
    </xf>
    <xf numFmtId="0" fontId="3" fillId="25" borderId="25" xfId="0" applyFont="1" applyFill="1" applyBorder="1" applyAlignment="1">
      <alignment horizontal="justify" vertical="justify" wrapText="1"/>
    </xf>
    <xf numFmtId="0" fontId="3" fillId="25" borderId="27" xfId="0" applyFont="1" applyFill="1" applyBorder="1" applyAlignment="1">
      <alignment horizontal="justify" vertical="justify" wrapText="1"/>
    </xf>
    <xf numFmtId="0" fontId="4" fillId="0" borderId="11" xfId="0" applyFont="1" applyBorder="1" applyAlignment="1">
      <alignment horizontal="center"/>
    </xf>
    <xf numFmtId="0" fontId="4" fillId="24" borderId="9" xfId="0" applyFont="1" applyFill="1" applyBorder="1" applyAlignment="1">
      <alignment horizontal="center"/>
    </xf>
    <xf numFmtId="0" fontId="4" fillId="24" borderId="25" xfId="0" applyFont="1" applyFill="1" applyBorder="1" applyAlignment="1">
      <alignment horizontal="center"/>
    </xf>
    <xf numFmtId="0" fontId="4" fillId="24" borderId="27" xfId="0" applyFont="1" applyFill="1" applyBorder="1" applyAlignment="1">
      <alignment horizontal="center"/>
    </xf>
    <xf numFmtId="0" fontId="4" fillId="0" borderId="9" xfId="0" applyFont="1" applyBorder="1" applyAlignment="1">
      <alignment horizontal="center"/>
    </xf>
    <xf numFmtId="0" fontId="4" fillId="0" borderId="25" xfId="0" applyFont="1" applyBorder="1" applyAlignment="1">
      <alignment horizontal="center"/>
    </xf>
    <xf numFmtId="0" fontId="4" fillId="0" borderId="27" xfId="0" applyFont="1" applyBorder="1" applyAlignment="1">
      <alignment horizontal="center"/>
    </xf>
    <xf numFmtId="0" fontId="3" fillId="25" borderId="9" xfId="0" applyFont="1" applyFill="1" applyBorder="1" applyAlignment="1">
      <alignment horizontal="center"/>
    </xf>
    <xf numFmtId="0" fontId="2" fillId="25" borderId="25" xfId="0" applyFont="1" applyFill="1" applyBorder="1" applyAlignment="1">
      <alignment horizontal="left" vertical="center"/>
    </xf>
    <xf numFmtId="0" fontId="2" fillId="25" borderId="27" xfId="0" applyFont="1" applyFill="1" applyBorder="1" applyAlignment="1">
      <alignment horizontal="left" vertical="center"/>
    </xf>
    <xf numFmtId="0" fontId="3" fillId="25" borderId="9" xfId="0" applyFont="1" applyFill="1" applyBorder="1" applyAlignment="1">
      <alignment horizontal="center" wrapText="1"/>
    </xf>
    <xf numFmtId="0" fontId="3" fillId="25" borderId="25" xfId="0" applyFont="1" applyFill="1" applyBorder="1" applyAlignment="1">
      <alignment horizontal="center" wrapText="1"/>
    </xf>
    <xf numFmtId="0" fontId="3" fillId="25" borderId="27" xfId="0" applyFont="1" applyFill="1" applyBorder="1" applyAlignment="1">
      <alignment horizontal="center" wrapText="1"/>
    </xf>
    <xf numFmtId="0" fontId="4" fillId="0" borderId="28" xfId="0" applyFont="1" applyBorder="1" applyAlignment="1">
      <alignment horizontal="center"/>
    </xf>
    <xf numFmtId="0" fontId="4" fillId="0" borderId="0" xfId="0" applyFont="1" applyAlignment="1">
      <alignment horizontal="center"/>
    </xf>
    <xf numFmtId="0" fontId="4" fillId="0" borderId="29" xfId="0" applyFont="1" applyBorder="1" applyAlignment="1">
      <alignment horizontal="center"/>
    </xf>
    <xf numFmtId="0" fontId="2" fillId="25" borderId="25" xfId="0" applyFont="1" applyFill="1" applyBorder="1" applyAlignment="1">
      <alignment horizontal="center" wrapText="1"/>
    </xf>
    <xf numFmtId="0" fontId="2" fillId="25" borderId="27" xfId="0" applyFont="1" applyFill="1" applyBorder="1" applyAlignment="1">
      <alignment horizontal="center" wrapText="1"/>
    </xf>
    <xf numFmtId="0" fontId="3" fillId="27" borderId="25" xfId="0" applyFont="1" applyFill="1" applyBorder="1" applyAlignment="1">
      <alignment horizontal="center" wrapText="1"/>
    </xf>
    <xf numFmtId="0" fontId="3" fillId="28" borderId="9" xfId="0" applyFont="1" applyFill="1" applyBorder="1" applyAlignment="1">
      <alignment horizontal="center" vertical="center" wrapText="1"/>
    </xf>
    <xf numFmtId="0" fontId="3" fillId="28" borderId="27" xfId="0" applyFont="1" applyFill="1" applyBorder="1" applyAlignment="1">
      <alignment horizontal="center" vertical="center" wrapText="1"/>
    </xf>
    <xf numFmtId="0" fontId="4" fillId="0" borderId="12" xfId="0" applyFont="1" applyBorder="1" applyAlignment="1">
      <alignment horizontal="center"/>
    </xf>
    <xf numFmtId="0" fontId="4" fillId="0" borderId="13" xfId="0" applyFont="1" applyBorder="1" applyAlignment="1">
      <alignment horizontal="center"/>
    </xf>
    <xf numFmtId="0" fontId="4" fillId="24" borderId="46" xfId="0" applyFont="1" applyFill="1" applyBorder="1" applyAlignment="1">
      <alignment horizontal="center"/>
    </xf>
    <xf numFmtId="0" fontId="4" fillId="24" borderId="47" xfId="0" applyFont="1" applyFill="1" applyBorder="1" applyAlignment="1">
      <alignment horizontal="center"/>
    </xf>
    <xf numFmtId="0" fontId="4" fillId="24" borderId="48" xfId="0" applyFont="1" applyFill="1" applyBorder="1" applyAlignment="1">
      <alignment horizontal="center"/>
    </xf>
    <xf numFmtId="0" fontId="4" fillId="24" borderId="49" xfId="0" applyFont="1" applyFill="1" applyBorder="1" applyAlignment="1">
      <alignment horizontal="center"/>
    </xf>
    <xf numFmtId="0" fontId="4" fillId="24" borderId="50" xfId="0" applyFont="1" applyFill="1" applyBorder="1" applyAlignment="1">
      <alignment horizontal="center"/>
    </xf>
    <xf numFmtId="0" fontId="4" fillId="24" borderId="20" xfId="0" applyFont="1" applyFill="1" applyBorder="1" applyAlignment="1">
      <alignment horizontal="center"/>
    </xf>
    <xf numFmtId="0" fontId="4" fillId="24" borderId="51" xfId="0" applyFont="1" applyFill="1" applyBorder="1" applyAlignment="1">
      <alignment horizontal="center"/>
    </xf>
    <xf numFmtId="0" fontId="4" fillId="24" borderId="52" xfId="0" applyFont="1" applyFill="1" applyBorder="1" applyAlignment="1">
      <alignment horizontal="center"/>
    </xf>
    <xf numFmtId="0" fontId="3" fillId="25" borderId="42" xfId="0" applyFont="1" applyFill="1" applyBorder="1" applyAlignment="1">
      <alignment horizontal="center"/>
    </xf>
    <xf numFmtId="0" fontId="3" fillId="25" borderId="43" xfId="0" applyFont="1" applyFill="1" applyBorder="1" applyAlignment="1">
      <alignment horizontal="center"/>
    </xf>
    <xf numFmtId="0" fontId="3" fillId="25" borderId="44" xfId="0" applyFont="1" applyFill="1" applyBorder="1" applyAlignment="1">
      <alignment horizontal="center"/>
    </xf>
    <xf numFmtId="0" fontId="3" fillId="25" borderId="45" xfId="0" applyFont="1" applyFill="1" applyBorder="1" applyAlignment="1">
      <alignment horizontal="center"/>
    </xf>
    <xf numFmtId="0" fontId="3" fillId="25" borderId="38" xfId="0" applyFont="1" applyFill="1" applyBorder="1" applyAlignment="1">
      <alignment horizontal="center"/>
    </xf>
    <xf numFmtId="0" fontId="3" fillId="25" borderId="39" xfId="0" applyFont="1" applyFill="1" applyBorder="1" applyAlignment="1">
      <alignment horizontal="center"/>
    </xf>
    <xf numFmtId="0" fontId="3" fillId="25" borderId="40" xfId="0" applyFont="1" applyFill="1" applyBorder="1" applyAlignment="1">
      <alignment horizontal="center"/>
    </xf>
    <xf numFmtId="0" fontId="3" fillId="25" borderId="41" xfId="0" applyFont="1" applyFill="1" applyBorder="1" applyAlignment="1">
      <alignment horizontal="center"/>
    </xf>
    <xf numFmtId="0" fontId="3" fillId="0" borderId="25" xfId="0" applyFont="1" applyBorder="1" applyAlignment="1">
      <alignment horizontal="center" vertical="center" wrapText="1"/>
    </xf>
    <xf numFmtId="0" fontId="3" fillId="0" borderId="27" xfId="0" applyFont="1" applyBorder="1" applyAlignment="1">
      <alignment horizontal="center" vertical="center" wrapText="1"/>
    </xf>
    <xf numFmtId="0" fontId="4" fillId="25" borderId="22" xfId="0" applyFont="1" applyFill="1" applyBorder="1" applyAlignment="1">
      <alignment horizontal="center"/>
    </xf>
    <xf numFmtId="0" fontId="4" fillId="25" borderId="33" xfId="0" applyFont="1" applyFill="1" applyBorder="1" applyAlignment="1">
      <alignment horizontal="center"/>
    </xf>
    <xf numFmtId="0" fontId="4" fillId="25" borderId="34" xfId="0" applyFont="1" applyFill="1" applyBorder="1" applyAlignment="1">
      <alignment horizontal="center"/>
    </xf>
    <xf numFmtId="0" fontId="4" fillId="25" borderId="35" xfId="0" applyFont="1" applyFill="1" applyBorder="1" applyAlignment="1">
      <alignment horizontal="center"/>
    </xf>
    <xf numFmtId="0" fontId="4" fillId="24" borderId="36" xfId="0" applyFont="1" applyFill="1" applyBorder="1" applyAlignment="1">
      <alignment horizontal="left" vertical="center" wrapText="1"/>
    </xf>
    <xf numFmtId="0" fontId="4" fillId="24" borderId="37" xfId="0" applyFont="1" applyFill="1" applyBorder="1" applyAlignment="1">
      <alignment horizontal="left" vertical="center" wrapText="1"/>
    </xf>
    <xf numFmtId="0" fontId="4" fillId="25" borderId="0" xfId="0" applyFont="1" applyFill="1" applyAlignment="1">
      <alignment horizontal="center"/>
    </xf>
    <xf numFmtId="0" fontId="4" fillId="25" borderId="29" xfId="0" applyFont="1" applyFill="1" applyBorder="1" applyAlignment="1">
      <alignment horizontal="center"/>
    </xf>
    <xf numFmtId="0" fontId="32" fillId="25" borderId="12" xfId="0" applyFont="1" applyFill="1" applyBorder="1" applyAlignment="1">
      <alignment horizontal="center" vertical="center"/>
    </xf>
    <xf numFmtId="0" fontId="32" fillId="25" borderId="11" xfId="0" applyFont="1" applyFill="1" applyBorder="1" applyAlignment="1">
      <alignment horizontal="center" vertical="center"/>
    </xf>
    <xf numFmtId="0" fontId="32" fillId="25" borderId="13" xfId="0" applyFont="1" applyFill="1" applyBorder="1" applyAlignment="1">
      <alignment horizontal="center" vertical="center"/>
    </xf>
    <xf numFmtId="0" fontId="32" fillId="25" borderId="28" xfId="0" applyFont="1" applyFill="1" applyBorder="1" applyAlignment="1">
      <alignment horizontal="center" vertical="center"/>
    </xf>
    <xf numFmtId="0" fontId="32" fillId="25" borderId="0" xfId="0" applyFont="1" applyFill="1" applyAlignment="1">
      <alignment horizontal="center" vertical="center"/>
    </xf>
    <xf numFmtId="0" fontId="32" fillId="25" borderId="29" xfId="0" applyFont="1" applyFill="1" applyBorder="1" applyAlignment="1">
      <alignment horizontal="center" vertical="center"/>
    </xf>
    <xf numFmtId="0" fontId="32" fillId="25" borderId="30" xfId="0" applyFont="1" applyFill="1" applyBorder="1" applyAlignment="1">
      <alignment horizontal="center" vertical="center"/>
    </xf>
    <xf numFmtId="0" fontId="32" fillId="25" borderId="31" xfId="0" applyFont="1" applyFill="1" applyBorder="1" applyAlignment="1">
      <alignment horizontal="center" vertical="center"/>
    </xf>
    <xf numFmtId="0" fontId="32" fillId="25" borderId="32" xfId="0" applyFont="1" applyFill="1" applyBorder="1" applyAlignment="1">
      <alignment horizontal="center" vertical="center"/>
    </xf>
    <xf numFmtId="0" fontId="2" fillId="0" borderId="0" xfId="0" applyFont="1" applyAlignment="1">
      <alignment horizontal="center"/>
    </xf>
    <xf numFmtId="0" fontId="2" fillId="25" borderId="9" xfId="0" applyFont="1" applyFill="1" applyBorder="1" applyAlignment="1">
      <alignment vertical="top" wrapText="1"/>
    </xf>
    <xf numFmtId="0" fontId="2" fillId="25" borderId="25" xfId="0" applyFont="1" applyFill="1" applyBorder="1" applyAlignment="1">
      <alignment vertical="top" wrapText="1"/>
    </xf>
    <xf numFmtId="0" fontId="2" fillId="25" borderId="27" xfId="0" applyFont="1" applyFill="1" applyBorder="1" applyAlignment="1">
      <alignment vertical="top"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9" fontId="0" fillId="0" borderId="47" xfId="0" applyNumberFormat="1" applyBorder="1" applyAlignment="1" applyProtection="1">
      <alignment horizontal="center" vertical="center" wrapText="1"/>
      <protection locked="0"/>
    </xf>
    <xf numFmtId="9" fontId="0" fillId="0" borderId="66" xfId="0" applyNumberFormat="1" applyBorder="1" applyAlignment="1" applyProtection="1">
      <alignment horizontal="center" vertical="center" wrapText="1"/>
      <protection locked="0"/>
    </xf>
    <xf numFmtId="0" fontId="2" fillId="0" borderId="48"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67" xfId="0" applyBorder="1" applyAlignment="1" applyProtection="1">
      <alignment horizontal="justify" vertical="center"/>
      <protection locked="0"/>
    </xf>
    <xf numFmtId="0" fontId="0" fillId="0" borderId="68" xfId="0" applyBorder="1" applyAlignment="1" applyProtection="1">
      <alignment horizontal="justify" vertical="center"/>
      <protection locked="0"/>
    </xf>
    <xf numFmtId="0" fontId="0" fillId="0" borderId="31" xfId="0" applyBorder="1" applyAlignment="1" applyProtection="1">
      <alignment horizontal="justify" vertical="center"/>
      <protection locked="0"/>
    </xf>
    <xf numFmtId="0" fontId="0" fillId="0" borderId="69" xfId="0" applyBorder="1" applyAlignment="1" applyProtection="1">
      <alignment horizontal="justify" vertical="center"/>
      <protection locked="0"/>
    </xf>
    <xf numFmtId="0" fontId="28" fillId="0" borderId="0" xfId="0" applyFont="1" applyAlignment="1">
      <alignment horizontal="center"/>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61" xfId="0" applyFont="1" applyBorder="1" applyAlignment="1">
      <alignment horizontal="center" wrapText="1"/>
    </xf>
    <xf numFmtId="0" fontId="3" fillId="0" borderId="62" xfId="0" applyFont="1" applyBorder="1" applyAlignment="1">
      <alignment horizontal="center" wrapText="1"/>
    </xf>
    <xf numFmtId="0" fontId="3" fillId="0" borderId="10" xfId="0" applyFont="1" applyBorder="1" applyAlignment="1">
      <alignment horizontal="center"/>
    </xf>
    <xf numFmtId="0" fontId="3" fillId="0" borderId="63" xfId="0" applyFont="1" applyBorder="1" applyAlignment="1">
      <alignment horizont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26" fillId="0" borderId="73" xfId="0" applyFont="1" applyBorder="1" applyAlignment="1">
      <alignment horizontal="center"/>
    </xf>
    <xf numFmtId="0" fontId="0" fillId="0" borderId="74" xfId="0" applyBorder="1" applyAlignment="1">
      <alignment horizontal="left"/>
    </xf>
    <xf numFmtId="0" fontId="0" fillId="0" borderId="75" xfId="0" applyBorder="1" applyAlignment="1">
      <alignment horizontal="left"/>
    </xf>
    <xf numFmtId="0" fontId="0" fillId="0" borderId="76" xfId="0" applyBorder="1" applyAlignment="1">
      <alignment horizontal="left"/>
    </xf>
    <xf numFmtId="0" fontId="26" fillId="0" borderId="77" xfId="0" applyFont="1" applyBorder="1" applyAlignment="1">
      <alignment horizontal="center"/>
    </xf>
    <xf numFmtId="0" fontId="0" fillId="0" borderId="78" xfId="0" applyBorder="1" applyAlignment="1">
      <alignment horizontal="left"/>
    </xf>
    <xf numFmtId="0" fontId="0" fillId="0" borderId="39" xfId="0" applyBorder="1" applyAlignment="1">
      <alignment horizontal="left"/>
    </xf>
    <xf numFmtId="0" fontId="0" fillId="0" borderId="79" xfId="0" applyBorder="1" applyAlignment="1">
      <alignment horizontal="left"/>
    </xf>
    <xf numFmtId="0" fontId="27" fillId="0" borderId="80" xfId="0" applyFont="1" applyBorder="1" applyAlignment="1">
      <alignment horizontal="center"/>
    </xf>
    <xf numFmtId="0" fontId="0" fillId="0" borderId="81" xfId="0" applyBorder="1" applyAlignment="1">
      <alignment horizontal="left"/>
    </xf>
    <xf numFmtId="0" fontId="0" fillId="0" borderId="82" xfId="0" applyBorder="1" applyAlignment="1">
      <alignment horizontal="left"/>
    </xf>
    <xf numFmtId="0" fontId="0" fillId="0" borderId="83" xfId="0" applyBorder="1" applyAlignment="1">
      <alignment horizontal="left"/>
    </xf>
    <xf numFmtId="0" fontId="2" fillId="25" borderId="9" xfId="0" applyFont="1" applyFill="1" applyBorder="1" applyAlignment="1">
      <alignment horizontal="center" vertical="center" wrapText="1"/>
    </xf>
    <xf numFmtId="0" fontId="2" fillId="25" borderId="25" xfId="0" applyFont="1" applyFill="1" applyBorder="1" applyAlignment="1">
      <alignment horizontal="center" vertical="center"/>
    </xf>
    <xf numFmtId="0" fontId="2" fillId="25" borderId="27" xfId="0" applyFont="1" applyFill="1" applyBorder="1" applyAlignment="1">
      <alignment horizontal="center" vertical="center"/>
    </xf>
    <xf numFmtId="0" fontId="2" fillId="25" borderId="9" xfId="0" applyFont="1" applyFill="1" applyBorder="1" applyAlignment="1">
      <alignment horizontal="center" vertical="center"/>
    </xf>
    <xf numFmtId="9" fontId="3" fillId="25" borderId="9" xfId="0" applyNumberFormat="1" applyFont="1" applyFill="1" applyBorder="1" applyAlignment="1">
      <alignment horizontal="center" wrapText="1"/>
    </xf>
    <xf numFmtId="0" fontId="47" fillId="32" borderId="9" xfId="44" applyFont="1" applyFill="1" applyBorder="1" applyAlignment="1">
      <alignment horizontal="center"/>
    </xf>
    <xf numFmtId="0" fontId="47" fillId="32" borderId="25" xfId="44" applyFont="1" applyFill="1" applyBorder="1" applyAlignment="1">
      <alignment horizontal="center"/>
    </xf>
    <xf numFmtId="0" fontId="47" fillId="32" borderId="27" xfId="44" applyFont="1" applyFill="1" applyBorder="1" applyAlignment="1">
      <alignment horizontal="center"/>
    </xf>
    <xf numFmtId="0" fontId="47" fillId="32" borderId="36" xfId="44" applyFont="1" applyFill="1" applyBorder="1" applyAlignment="1">
      <alignment horizontal="left" vertical="center" wrapText="1"/>
    </xf>
    <xf numFmtId="0" fontId="47" fillId="32" borderId="37" xfId="44" applyFont="1" applyFill="1" applyBorder="1" applyAlignment="1">
      <alignment horizontal="left" vertical="center" wrapText="1"/>
    </xf>
    <xf numFmtId="0" fontId="48" fillId="25" borderId="24" xfId="44" applyFont="1" applyFill="1" applyBorder="1" applyAlignment="1">
      <alignment horizontal="center"/>
    </xf>
    <xf numFmtId="0" fontId="48" fillId="25" borderId="94" xfId="44" applyFont="1" applyFill="1" applyBorder="1" applyAlignment="1">
      <alignment horizontal="center"/>
    </xf>
    <xf numFmtId="0" fontId="48" fillId="25" borderId="56" xfId="44" applyFont="1" applyFill="1" applyBorder="1" applyAlignment="1">
      <alignment horizontal="center"/>
    </xf>
    <xf numFmtId="164" fontId="48" fillId="30" borderId="22" xfId="48" applyNumberFormat="1" applyFont="1" applyFill="1" applyBorder="1" applyAlignment="1" applyProtection="1">
      <alignment horizontal="center"/>
    </xf>
    <xf numFmtId="164" fontId="48" fillId="30" borderId="33" xfId="48" applyNumberFormat="1" applyFont="1" applyFill="1" applyBorder="1" applyAlignment="1" applyProtection="1">
      <alignment horizontal="center"/>
    </xf>
    <xf numFmtId="164" fontId="48" fillId="30" borderId="34" xfId="48" applyNumberFormat="1" applyFont="1" applyFill="1" applyBorder="1" applyAlignment="1" applyProtection="1">
      <alignment horizontal="center"/>
    </xf>
    <xf numFmtId="0" fontId="40" fillId="25" borderId="42" xfId="44" applyFont="1" applyFill="1" applyBorder="1" applyAlignment="1">
      <alignment horizontal="center" vertical="center" wrapText="1"/>
    </xf>
    <xf numFmtId="0" fontId="40" fillId="25" borderId="43" xfId="44" applyFont="1" applyFill="1" applyBorder="1" applyAlignment="1">
      <alignment horizontal="center" vertical="center" wrapText="1"/>
    </xf>
    <xf numFmtId="0" fontId="40" fillId="25" borderId="44" xfId="44" applyFont="1" applyFill="1" applyBorder="1" applyAlignment="1">
      <alignment horizontal="center" vertical="center" wrapText="1"/>
    </xf>
    <xf numFmtId="0" fontId="40" fillId="25" borderId="26" xfId="44" applyFont="1" applyFill="1" applyBorder="1" applyAlignment="1">
      <alignment horizontal="center" vertical="center"/>
    </xf>
    <xf numFmtId="0" fontId="40" fillId="25" borderId="26" xfId="44" applyFont="1" applyFill="1" applyBorder="1" applyAlignment="1">
      <alignment horizontal="center" vertical="center" wrapText="1"/>
    </xf>
    <xf numFmtId="0" fontId="40" fillId="25" borderId="57" xfId="44" applyFont="1" applyFill="1" applyBorder="1" applyAlignment="1">
      <alignment horizontal="center" vertical="center" wrapText="1"/>
    </xf>
    <xf numFmtId="0" fontId="47" fillId="25" borderId="12" xfId="44" applyFont="1" applyFill="1" applyBorder="1" applyAlignment="1">
      <alignment horizontal="center"/>
    </xf>
    <xf numFmtId="0" fontId="47" fillId="25" borderId="11" xfId="44" applyFont="1" applyFill="1" applyBorder="1" applyAlignment="1">
      <alignment horizontal="center"/>
    </xf>
    <xf numFmtId="0" fontId="47" fillId="25" borderId="13" xfId="44" applyFont="1" applyFill="1" applyBorder="1" applyAlignment="1">
      <alignment horizontal="center"/>
    </xf>
    <xf numFmtId="0" fontId="48" fillId="25" borderId="9" xfId="44" applyFont="1" applyFill="1" applyBorder="1" applyAlignment="1">
      <alignment horizontal="center"/>
    </xf>
    <xf numFmtId="0" fontId="48" fillId="25" borderId="25" xfId="44" applyFont="1" applyFill="1" applyBorder="1" applyAlignment="1">
      <alignment horizontal="center"/>
    </xf>
    <xf numFmtId="0" fontId="48" fillId="25" borderId="27" xfId="44" applyFont="1" applyFill="1" applyBorder="1" applyAlignment="1">
      <alignment horizontal="center"/>
    </xf>
    <xf numFmtId="0" fontId="47" fillId="32" borderId="46" xfId="44" applyFont="1" applyFill="1" applyBorder="1" applyAlignment="1">
      <alignment horizontal="center"/>
    </xf>
    <xf numFmtId="0" fontId="47" fillId="32" borderId="47" xfId="44" applyFont="1" applyFill="1" applyBorder="1" applyAlignment="1">
      <alignment horizontal="center"/>
    </xf>
    <xf numFmtId="0" fontId="47" fillId="32" borderId="48" xfId="44" applyFont="1" applyFill="1" applyBorder="1" applyAlignment="1">
      <alignment horizontal="center"/>
    </xf>
    <xf numFmtId="0" fontId="47" fillId="32" borderId="49" xfId="44" applyFont="1" applyFill="1" applyBorder="1" applyAlignment="1">
      <alignment horizontal="center"/>
    </xf>
    <xf numFmtId="0" fontId="48" fillId="25" borderId="9" xfId="44" applyFont="1" applyFill="1" applyBorder="1" applyAlignment="1">
      <alignment horizontal="center" wrapText="1"/>
    </xf>
    <xf numFmtId="0" fontId="40" fillId="0" borderId="9" xfId="44" applyFont="1" applyBorder="1" applyAlignment="1">
      <alignment horizontal="justify" vertical="center" wrapText="1"/>
    </xf>
    <xf numFmtId="0" fontId="40" fillId="0" borderId="25" xfId="44" applyFont="1" applyBorder="1" applyAlignment="1">
      <alignment horizontal="justify" vertical="center"/>
    </xf>
    <xf numFmtId="0" fontId="40" fillId="0" borderId="27" xfId="44" applyFont="1" applyBorder="1" applyAlignment="1">
      <alignment horizontal="justify" vertical="center"/>
    </xf>
    <xf numFmtId="0" fontId="47" fillId="25" borderId="9" xfId="44" applyFont="1" applyFill="1" applyBorder="1" applyAlignment="1">
      <alignment horizontal="center"/>
    </xf>
    <xf numFmtId="0" fontId="47" fillId="25" borderId="25" xfId="44" applyFont="1" applyFill="1" applyBorder="1" applyAlignment="1">
      <alignment horizontal="center"/>
    </xf>
    <xf numFmtId="0" fontId="47" fillId="25" borderId="27" xfId="44" applyFont="1" applyFill="1" applyBorder="1" applyAlignment="1">
      <alignment horizontal="center"/>
    </xf>
    <xf numFmtId="9" fontId="48" fillId="25" borderId="9" xfId="44" applyNumberFormat="1" applyFont="1" applyFill="1" applyBorder="1" applyAlignment="1">
      <alignment horizontal="center" wrapText="1"/>
    </xf>
    <xf numFmtId="0" fontId="48" fillId="25" borderId="25" xfId="44" applyFont="1" applyFill="1" applyBorder="1" applyAlignment="1">
      <alignment horizontal="center" wrapText="1"/>
    </xf>
    <xf numFmtId="0" fontId="48" fillId="25" borderId="27" xfId="44" applyFont="1" applyFill="1" applyBorder="1" applyAlignment="1">
      <alignment horizontal="center" wrapText="1"/>
    </xf>
    <xf numFmtId="0" fontId="47" fillId="0" borderId="28" xfId="44" applyFont="1" applyBorder="1" applyAlignment="1">
      <alignment horizontal="center"/>
    </xf>
    <xf numFmtId="0" fontId="47" fillId="0" borderId="0" xfId="44" applyFont="1" applyAlignment="1">
      <alignment horizontal="center"/>
    </xf>
    <xf numFmtId="0" fontId="47" fillId="0" borderId="29" xfId="44" applyFont="1" applyBorder="1" applyAlignment="1">
      <alignment horizontal="center"/>
    </xf>
    <xf numFmtId="0" fontId="48" fillId="27" borderId="25" xfId="44" applyFont="1" applyFill="1" applyBorder="1" applyAlignment="1">
      <alignment horizontal="center" wrapText="1"/>
    </xf>
    <xf numFmtId="0" fontId="48" fillId="28" borderId="9" xfId="44" applyFont="1" applyFill="1" applyBorder="1" applyAlignment="1">
      <alignment horizontal="center" vertical="center" wrapText="1"/>
    </xf>
    <xf numFmtId="0" fontId="48" fillId="28" borderId="27" xfId="44" applyFont="1" applyFill="1" applyBorder="1" applyAlignment="1">
      <alignment horizontal="center" vertical="center" wrapText="1"/>
    </xf>
    <xf numFmtId="0" fontId="47" fillId="0" borderId="12" xfId="44" applyFont="1" applyBorder="1" applyAlignment="1">
      <alignment horizontal="center"/>
    </xf>
    <xf numFmtId="0" fontId="47" fillId="0" borderId="11" xfId="44" applyFont="1" applyBorder="1" applyAlignment="1">
      <alignment horizontal="center"/>
    </xf>
    <xf numFmtId="0" fontId="47" fillId="0" borderId="13" xfId="44" applyFont="1" applyBorder="1" applyAlignment="1">
      <alignment horizontal="center"/>
    </xf>
    <xf numFmtId="0" fontId="40" fillId="0" borderId="9" xfId="44" applyFont="1" applyBorder="1" applyAlignment="1">
      <alignment horizontal="center" vertical="center"/>
    </xf>
    <xf numFmtId="0" fontId="40" fillId="0" borderId="25" xfId="44" applyFont="1" applyBorder="1" applyAlignment="1">
      <alignment horizontal="center" vertical="center"/>
    </xf>
    <xf numFmtId="0" fontId="40" fillId="0" borderId="27" xfId="44" applyFont="1" applyBorder="1" applyAlignment="1">
      <alignment horizontal="center" vertical="center"/>
    </xf>
    <xf numFmtId="0" fontId="40" fillId="0" borderId="9" xfId="44" applyFont="1" applyBorder="1" applyAlignment="1">
      <alignment horizontal="center" vertical="center" wrapText="1"/>
    </xf>
    <xf numFmtId="0" fontId="40" fillId="0" borderId="25" xfId="44" applyFont="1" applyBorder="1" applyAlignment="1">
      <alignment horizontal="center" vertical="center" wrapText="1"/>
    </xf>
    <xf numFmtId="0" fontId="40" fillId="0" borderId="27" xfId="44" applyFont="1" applyBorder="1" applyAlignment="1">
      <alignment horizontal="center" vertical="center" wrapText="1"/>
    </xf>
    <xf numFmtId="0" fontId="47" fillId="32" borderId="9" xfId="44" applyFont="1" applyFill="1" applyBorder="1" applyAlignment="1">
      <alignment horizontal="center" vertical="center"/>
    </xf>
    <xf numFmtId="0" fontId="47" fillId="32" borderId="25" xfId="44" applyFont="1" applyFill="1" applyBorder="1" applyAlignment="1">
      <alignment horizontal="center" vertical="center"/>
    </xf>
    <xf numFmtId="0" fontId="47" fillId="32" borderId="27" xfId="44" applyFont="1" applyFill="1" applyBorder="1" applyAlignment="1">
      <alignment horizontal="center" vertical="center"/>
    </xf>
    <xf numFmtId="0" fontId="47" fillId="0" borderId="9" xfId="44" applyFont="1" applyBorder="1" applyAlignment="1">
      <alignment horizontal="center"/>
    </xf>
    <xf numFmtId="0" fontId="47" fillId="0" borderId="25" xfId="44" applyFont="1" applyBorder="1" applyAlignment="1">
      <alignment horizontal="center"/>
    </xf>
    <xf numFmtId="0" fontId="47" fillId="0" borderId="27" xfId="44" applyFont="1" applyBorder="1" applyAlignment="1">
      <alignment horizontal="center"/>
    </xf>
    <xf numFmtId="0" fontId="40" fillId="25" borderId="9" xfId="44" applyFont="1" applyFill="1" applyBorder="1" applyAlignment="1">
      <alignment horizontal="center" vertical="center" wrapText="1"/>
    </xf>
    <xf numFmtId="0" fontId="40" fillId="25" borderId="25" xfId="44" applyFont="1" applyFill="1" applyBorder="1" applyAlignment="1">
      <alignment horizontal="center" vertical="center"/>
    </xf>
    <xf numFmtId="0" fontId="40" fillId="25" borderId="27" xfId="44" applyFont="1" applyFill="1" applyBorder="1" applyAlignment="1">
      <alignment horizontal="center" vertical="center"/>
    </xf>
    <xf numFmtId="0" fontId="48" fillId="0" borderId="25" xfId="44" applyFont="1" applyBorder="1" applyAlignment="1" applyProtection="1">
      <alignment horizontal="center" vertical="center" wrapText="1"/>
      <protection locked="0"/>
    </xf>
    <xf numFmtId="0" fontId="48" fillId="0" borderId="27" xfId="44" applyFont="1" applyBorder="1" applyAlignment="1" applyProtection="1">
      <alignment horizontal="center" vertical="center" wrapText="1"/>
      <protection locked="0"/>
    </xf>
    <xf numFmtId="0" fontId="40" fillId="25" borderId="28" xfId="44" applyFont="1" applyFill="1" applyBorder="1" applyAlignment="1">
      <alignment horizontal="center"/>
    </xf>
    <xf numFmtId="0" fontId="40" fillId="25" borderId="0" xfId="44" applyFont="1" applyFill="1" applyAlignment="1">
      <alignment horizontal="center"/>
    </xf>
    <xf numFmtId="0" fontId="40" fillId="25" borderId="29" xfId="44" applyFont="1" applyFill="1" applyBorder="1" applyAlignment="1">
      <alignment horizontal="center"/>
    </xf>
    <xf numFmtId="0" fontId="42" fillId="0" borderId="53" xfId="44" applyFont="1" applyBorder="1" applyAlignment="1">
      <alignment horizontal="center" vertical="center"/>
    </xf>
    <xf numFmtId="0" fontId="42" fillId="0" borderId="54" xfId="44" applyFont="1" applyBorder="1" applyAlignment="1">
      <alignment horizontal="center" vertical="center"/>
    </xf>
    <xf numFmtId="0" fontId="42" fillId="0" borderId="55" xfId="44" applyFont="1" applyBorder="1" applyAlignment="1">
      <alignment horizontal="center" vertical="center"/>
    </xf>
    <xf numFmtId="0" fontId="44" fillId="0" borderId="56" xfId="44" applyFont="1" applyBorder="1" applyAlignment="1">
      <alignment vertical="center"/>
    </xf>
    <xf numFmtId="0" fontId="44" fillId="0" borderId="23" xfId="44" applyFont="1" applyBorder="1" applyAlignment="1">
      <alignment vertical="center"/>
    </xf>
    <xf numFmtId="0" fontId="44" fillId="0" borderId="19" xfId="44" applyFont="1" applyBorder="1" applyAlignment="1">
      <alignment vertical="center"/>
    </xf>
    <xf numFmtId="0" fontId="43" fillId="0" borderId="16" xfId="44" applyFont="1" applyBorder="1" applyAlignment="1">
      <alignment horizontal="center" vertical="center"/>
    </xf>
    <xf numFmtId="0" fontId="43" fillId="0" borderId="26" xfId="44" applyFont="1" applyBorder="1" applyAlignment="1">
      <alignment horizontal="center" vertical="center"/>
    </xf>
    <xf numFmtId="0" fontId="43" fillId="0" borderId="57" xfId="44" applyFont="1" applyBorder="1" applyAlignment="1">
      <alignment horizontal="center" vertical="center"/>
    </xf>
    <xf numFmtId="0" fontId="44" fillId="0" borderId="40" xfId="44" applyFont="1" applyBorder="1" applyAlignment="1">
      <alignment vertical="center"/>
    </xf>
    <xf numFmtId="0" fontId="44" fillId="0" borderId="26" xfId="44" applyFont="1" applyBorder="1" applyAlignment="1">
      <alignment vertical="center"/>
    </xf>
    <xf numFmtId="0" fontId="44" fillId="0" borderId="57" xfId="44" applyFont="1" applyBorder="1" applyAlignment="1">
      <alignment vertical="center"/>
    </xf>
    <xf numFmtId="0" fontId="43" fillId="0" borderId="14" xfId="44" applyFont="1" applyBorder="1" applyAlignment="1">
      <alignment horizontal="center" vertical="center"/>
    </xf>
    <xf numFmtId="0" fontId="43" fillId="0" borderId="17" xfId="44" applyFont="1" applyBorder="1" applyAlignment="1">
      <alignment horizontal="center" vertical="center"/>
    </xf>
    <xf numFmtId="0" fontId="43" fillId="0" borderId="18" xfId="44" applyFont="1" applyBorder="1" applyAlignment="1">
      <alignment horizontal="center" vertical="center"/>
    </xf>
    <xf numFmtId="0" fontId="44" fillId="0" borderId="34" xfId="44" applyFont="1" applyBorder="1" applyAlignment="1">
      <alignment vertical="center"/>
    </xf>
    <xf numFmtId="0" fontId="44" fillId="0" borderId="17" xfId="44" applyFont="1" applyBorder="1" applyAlignment="1">
      <alignment vertical="center"/>
    </xf>
    <xf numFmtId="0" fontId="44" fillId="0" borderId="18" xfId="44" applyFont="1" applyBorder="1" applyAlignment="1">
      <alignment vertical="center"/>
    </xf>
    <xf numFmtId="0" fontId="46" fillId="32" borderId="12" xfId="44" applyFont="1" applyFill="1" applyBorder="1" applyAlignment="1">
      <alignment horizontal="center" vertical="center" wrapText="1"/>
    </xf>
    <xf numFmtId="0" fontId="46" fillId="32" borderId="11" xfId="44" applyFont="1" applyFill="1" applyBorder="1" applyAlignment="1">
      <alignment horizontal="center" vertical="center" wrapText="1"/>
    </xf>
    <xf numFmtId="0" fontId="46" fillId="32" borderId="13" xfId="44" applyFont="1" applyFill="1" applyBorder="1" applyAlignment="1">
      <alignment horizontal="center" vertical="center" wrapText="1"/>
    </xf>
    <xf numFmtId="0" fontId="46" fillId="32" borderId="30" xfId="44" applyFont="1" applyFill="1" applyBorder="1" applyAlignment="1">
      <alignment horizontal="center" vertical="center" wrapText="1"/>
    </xf>
    <xf numFmtId="0" fontId="46" fillId="32" borderId="31" xfId="44" applyFont="1" applyFill="1" applyBorder="1" applyAlignment="1">
      <alignment horizontal="center" vertical="center" wrapText="1"/>
    </xf>
    <xf numFmtId="0" fontId="46" fillId="32" borderId="32" xfId="44" applyFont="1" applyFill="1" applyBorder="1" applyAlignment="1">
      <alignment horizontal="center" vertical="center" wrapText="1"/>
    </xf>
    <xf numFmtId="0" fontId="47" fillId="25" borderId="0" xfId="44" applyFont="1" applyFill="1" applyAlignment="1">
      <alignment horizontal="center" vertical="center" wrapText="1"/>
    </xf>
    <xf numFmtId="0" fontId="48" fillId="0" borderId="9" xfId="44" applyFont="1" applyBorder="1" applyAlignment="1">
      <alignment horizontal="center" vertical="distributed"/>
    </xf>
    <xf numFmtId="0" fontId="48" fillId="0" borderId="25" xfId="44" applyFont="1" applyBorder="1" applyAlignment="1">
      <alignment horizontal="center" vertical="distributed"/>
    </xf>
    <xf numFmtId="0" fontId="48" fillId="0" borderId="27" xfId="44" applyFont="1" applyBorder="1" applyAlignment="1">
      <alignment horizontal="center" vertical="distributed"/>
    </xf>
    <xf numFmtId="0" fontId="47" fillId="32" borderId="9" xfId="44" applyFont="1" applyFill="1" applyBorder="1" applyAlignment="1">
      <alignment horizontal="center" vertical="distributed"/>
    </xf>
    <xf numFmtId="0" fontId="47" fillId="32" borderId="25" xfId="44" applyFont="1" applyFill="1" applyBorder="1" applyAlignment="1">
      <alignment horizontal="center" vertical="distributed"/>
    </xf>
    <xf numFmtId="0" fontId="48" fillId="25" borderId="9" xfId="44" applyFont="1" applyFill="1" applyBorder="1" applyAlignment="1" applyProtection="1">
      <alignment horizontal="center" vertical="center"/>
      <protection locked="0"/>
    </xf>
    <xf numFmtId="0" fontId="48" fillId="25" borderId="25" xfId="44" applyFont="1" applyFill="1" applyBorder="1" applyAlignment="1" applyProtection="1">
      <alignment horizontal="center" vertical="center"/>
      <protection locked="0"/>
    </xf>
    <xf numFmtId="0" fontId="48" fillId="25" borderId="27" xfId="44" applyFont="1" applyFill="1" applyBorder="1" applyAlignment="1" applyProtection="1">
      <alignment horizontal="center" vertical="center"/>
      <protection locked="0"/>
    </xf>
    <xf numFmtId="0" fontId="48" fillId="29" borderId="88" xfId="44" applyFont="1" applyFill="1" applyBorder="1" applyAlignment="1" applyProtection="1">
      <alignment horizontal="left" vertical="top" wrapText="1"/>
      <protection locked="0"/>
    </xf>
    <xf numFmtId="0" fontId="48" fillId="29" borderId="84" xfId="44" applyFont="1" applyFill="1" applyBorder="1" applyAlignment="1" applyProtection="1">
      <alignment horizontal="left" vertical="top" wrapText="1"/>
      <protection locked="0"/>
    </xf>
    <xf numFmtId="0" fontId="48" fillId="29" borderId="89" xfId="44" applyFont="1" applyFill="1" applyBorder="1" applyAlignment="1" applyProtection="1">
      <alignment horizontal="left" vertical="top" wrapText="1"/>
      <protection locked="0"/>
    </xf>
    <xf numFmtId="0" fontId="40" fillId="0" borderId="28" xfId="44" applyFont="1" applyBorder="1" applyAlignment="1" applyProtection="1">
      <alignment horizontal="justify" vertical="center" wrapText="1"/>
      <protection locked="0"/>
    </xf>
    <xf numFmtId="0" fontId="40" fillId="0" borderId="0" xfId="44" applyFont="1" applyAlignment="1" applyProtection="1">
      <alignment horizontal="justify" vertical="center" wrapText="1"/>
      <protection locked="0"/>
    </xf>
    <xf numFmtId="0" fontId="40" fillId="0" borderId="29" xfId="44" applyFont="1" applyBorder="1" applyAlignment="1" applyProtection="1">
      <alignment horizontal="justify" vertical="center" wrapText="1"/>
      <protection locked="0"/>
    </xf>
    <xf numFmtId="0" fontId="50" fillId="25" borderId="12" xfId="44" applyFont="1" applyFill="1" applyBorder="1" applyAlignment="1">
      <alignment horizontal="center" vertical="center"/>
    </xf>
    <xf numFmtId="0" fontId="50" fillId="25" borderId="11" xfId="44" applyFont="1" applyFill="1" applyBorder="1" applyAlignment="1">
      <alignment horizontal="center" vertical="center"/>
    </xf>
    <xf numFmtId="0" fontId="50" fillId="25" borderId="13" xfId="44" applyFont="1" applyFill="1" applyBorder="1" applyAlignment="1">
      <alignment horizontal="center" vertical="center"/>
    </xf>
    <xf numFmtId="0" fontId="50" fillId="25" borderId="28" xfId="44" applyFont="1" applyFill="1" applyBorder="1" applyAlignment="1">
      <alignment horizontal="center" vertical="center"/>
    </xf>
    <xf numFmtId="0" fontId="50" fillId="25" borderId="0" xfId="44" applyFont="1" applyFill="1" applyAlignment="1">
      <alignment horizontal="center" vertical="center"/>
    </xf>
    <xf numFmtId="0" fontId="50" fillId="25" borderId="29" xfId="44" applyFont="1" applyFill="1" applyBorder="1" applyAlignment="1">
      <alignment horizontal="center" vertical="center"/>
    </xf>
    <xf numFmtId="0" fontId="50" fillId="25" borderId="30" xfId="44" applyFont="1" applyFill="1" applyBorder="1" applyAlignment="1">
      <alignment horizontal="center" vertical="center"/>
    </xf>
    <xf numFmtId="0" fontId="50" fillId="25" borderId="31" xfId="44" applyFont="1" applyFill="1" applyBorder="1" applyAlignment="1">
      <alignment horizontal="center" vertical="center"/>
    </xf>
    <xf numFmtId="0" fontId="50" fillId="25" borderId="32" xfId="44" applyFont="1" applyFill="1" applyBorder="1" applyAlignment="1">
      <alignment horizontal="center" vertical="center"/>
    </xf>
    <xf numFmtId="0" fontId="40" fillId="0" borderId="0" xfId="44" applyFont="1" applyAlignment="1" applyProtection="1">
      <alignment horizontal="center"/>
      <protection locked="0"/>
    </xf>
    <xf numFmtId="0" fontId="48" fillId="29" borderId="12" xfId="44" applyFont="1" applyFill="1" applyBorder="1" applyAlignment="1" applyProtection="1">
      <alignment horizontal="left" vertical="top" wrapText="1"/>
      <protection locked="0"/>
    </xf>
    <xf numFmtId="0" fontId="48" fillId="29" borderId="11" xfId="44" applyFont="1" applyFill="1" applyBorder="1" applyAlignment="1" applyProtection="1">
      <alignment horizontal="left" vertical="top" wrapText="1"/>
      <protection locked="0"/>
    </xf>
    <xf numFmtId="0" fontId="48" fillId="29" borderId="13" xfId="44" applyFont="1" applyFill="1" applyBorder="1" applyAlignment="1" applyProtection="1">
      <alignment horizontal="left" vertical="top" wrapText="1"/>
      <protection locked="0"/>
    </xf>
    <xf numFmtId="0" fontId="47" fillId="32" borderId="36" xfId="0" applyFont="1" applyFill="1" applyBorder="1" applyAlignment="1">
      <alignment horizontal="center" vertical="center" wrapText="1"/>
    </xf>
    <xf numFmtId="0" fontId="47" fillId="32" borderId="87" xfId="0" applyFont="1" applyFill="1" applyBorder="1" applyAlignment="1">
      <alignment horizontal="center" vertical="center" wrapText="1"/>
    </xf>
    <xf numFmtId="0" fontId="47" fillId="32" borderId="37" xfId="0" applyFont="1" applyFill="1" applyBorder="1" applyAlignment="1">
      <alignment horizontal="center" vertical="center" wrapText="1"/>
    </xf>
    <xf numFmtId="0" fontId="40" fillId="0" borderId="30" xfId="44" applyFont="1" applyBorder="1" applyAlignment="1" applyProtection="1">
      <alignment horizontal="justify" vertical="center" wrapText="1"/>
      <protection locked="0"/>
    </xf>
    <xf numFmtId="0" fontId="40" fillId="0" borderId="31" xfId="44" applyFont="1" applyBorder="1" applyAlignment="1" applyProtection="1">
      <alignment horizontal="justify" vertical="center" wrapText="1"/>
      <protection locked="0"/>
    </xf>
    <xf numFmtId="0" fontId="40" fillId="0" borderId="32" xfId="44" applyFont="1" applyBorder="1" applyAlignment="1" applyProtection="1">
      <alignment horizontal="justify" vertical="center" wrapText="1"/>
      <protection locked="0"/>
    </xf>
    <xf numFmtId="0" fontId="40" fillId="0" borderId="15" xfId="0" applyFont="1" applyBorder="1" applyAlignment="1">
      <alignment horizontal="center" vertical="center" wrapText="1"/>
    </xf>
    <xf numFmtId="0" fontId="40" fillId="0" borderId="16" xfId="0" applyFont="1" applyBorder="1" applyAlignment="1">
      <alignment horizontal="center" vertical="center" wrapText="1"/>
    </xf>
    <xf numFmtId="10" fontId="48" fillId="0" borderId="23" xfId="0" applyNumberFormat="1" applyFont="1" applyBorder="1" applyAlignment="1" applyProtection="1">
      <alignment horizontal="center" vertical="center" wrapText="1"/>
      <protection locked="0"/>
    </xf>
    <xf numFmtId="10" fontId="48" fillId="0" borderId="26" xfId="0" applyNumberFormat="1" applyFont="1" applyBorder="1" applyAlignment="1" applyProtection="1">
      <alignment horizontal="center" vertical="center" wrapText="1"/>
      <protection locked="0"/>
    </xf>
    <xf numFmtId="10" fontId="48" fillId="35" borderId="23" xfId="0" applyNumberFormat="1" applyFont="1" applyFill="1" applyBorder="1" applyAlignment="1" applyProtection="1">
      <alignment horizontal="center" vertical="center" wrapText="1"/>
      <protection locked="0"/>
    </xf>
    <xf numFmtId="10" fontId="48" fillId="35" borderId="26" xfId="0" applyNumberFormat="1" applyFont="1" applyFill="1" applyBorder="1" applyAlignment="1" applyProtection="1">
      <alignment horizontal="center" vertical="center" wrapText="1"/>
      <protection locked="0"/>
    </xf>
    <xf numFmtId="0" fontId="40" fillId="0" borderId="26" xfId="0" applyFont="1" applyBorder="1" applyAlignment="1">
      <alignment horizontal="center" vertical="center"/>
    </xf>
    <xf numFmtId="0" fontId="53" fillId="0" borderId="38" xfId="0" applyFont="1" applyBorder="1" applyAlignment="1">
      <alignment horizontal="center" vertical="center"/>
    </xf>
    <xf numFmtId="0" fontId="53" fillId="0" borderId="39" xfId="0" applyFont="1" applyBorder="1" applyAlignment="1">
      <alignment horizontal="center" vertical="center"/>
    </xf>
    <xf numFmtId="0" fontId="53" fillId="0" borderId="40" xfId="0" applyFont="1" applyBorder="1" applyAlignment="1">
      <alignment horizontal="center" vertical="center"/>
    </xf>
    <xf numFmtId="0" fontId="56" fillId="32" borderId="90" xfId="0" applyFont="1" applyFill="1" applyBorder="1" applyAlignment="1">
      <alignment horizontal="center" vertical="center" wrapText="1"/>
    </xf>
    <xf numFmtId="0" fontId="56" fillId="32" borderId="91" xfId="0" applyFont="1" applyFill="1" applyBorder="1" applyAlignment="1">
      <alignment horizontal="center" vertical="center" wrapText="1"/>
    </xf>
    <xf numFmtId="0" fontId="56" fillId="32" borderId="26" xfId="0" applyFont="1" applyFill="1" applyBorder="1" applyAlignment="1">
      <alignment horizontal="center" vertical="center" wrapText="1"/>
    </xf>
    <xf numFmtId="0" fontId="40" fillId="0" borderId="26" xfId="0" applyFont="1" applyBorder="1" applyAlignment="1">
      <alignment horizontal="left" vertical="center"/>
    </xf>
    <xf numFmtId="0" fontId="55" fillId="29" borderId="0" xfId="0" applyFont="1" applyFill="1" applyAlignment="1">
      <alignment horizontal="center" vertical="center"/>
    </xf>
    <xf numFmtId="0" fontId="40" fillId="0" borderId="26" xfId="0" applyFont="1" applyBorder="1" applyAlignment="1" applyProtection="1">
      <alignment horizontal="left" vertical="top" wrapText="1"/>
      <protection locked="0"/>
    </xf>
    <xf numFmtId="0" fontId="40" fillId="0" borderId="57" xfId="0" applyFont="1" applyBorder="1" applyAlignment="1" applyProtection="1">
      <alignment horizontal="left" vertical="top" wrapText="1"/>
      <protection locked="0"/>
    </xf>
    <xf numFmtId="0" fontId="40" fillId="29" borderId="85" xfId="44" applyFont="1" applyFill="1" applyBorder="1" applyAlignment="1" applyProtection="1">
      <alignment horizontal="justify" vertical="top" wrapText="1"/>
      <protection locked="0"/>
    </xf>
    <xf numFmtId="0" fontId="40" fillId="29" borderId="84" xfId="44" applyFont="1" applyFill="1" applyBorder="1" applyAlignment="1" applyProtection="1">
      <alignment horizontal="justify" vertical="top" wrapText="1"/>
      <protection locked="0"/>
    </xf>
    <xf numFmtId="0" fontId="40" fillId="29" borderId="86" xfId="44" applyFont="1" applyFill="1" applyBorder="1" applyAlignment="1" applyProtection="1">
      <alignment horizontal="justify" vertical="top" wrapText="1"/>
      <protection locked="0"/>
    </xf>
    <xf numFmtId="0" fontId="40" fillId="29" borderId="92" xfId="44" applyFont="1" applyFill="1" applyBorder="1" applyAlignment="1" applyProtection="1">
      <alignment horizontal="justify" vertical="top" wrapText="1"/>
      <protection locked="0"/>
    </xf>
    <xf numFmtId="0" fontId="40" fillId="29" borderId="0" xfId="44" applyFont="1" applyFill="1" applyAlignment="1" applyProtection="1">
      <alignment horizontal="justify" vertical="top" wrapText="1"/>
      <protection locked="0"/>
    </xf>
    <xf numFmtId="0" fontId="40" fillId="29" borderId="93" xfId="44" applyFont="1" applyFill="1" applyBorder="1" applyAlignment="1" applyProtection="1">
      <alignment horizontal="justify" vertical="top" wrapText="1"/>
      <protection locked="0"/>
    </xf>
    <xf numFmtId="0" fontId="47" fillId="32" borderId="9" xfId="0" applyFont="1" applyFill="1" applyBorder="1" applyAlignment="1">
      <alignment horizontal="center" vertical="center"/>
    </xf>
    <xf numFmtId="0" fontId="47" fillId="32" borderId="25" xfId="0" applyFont="1" applyFill="1" applyBorder="1" applyAlignment="1">
      <alignment horizontal="center" vertical="center"/>
    </xf>
    <xf numFmtId="0" fontId="47" fillId="32" borderId="27" xfId="0" applyFont="1" applyFill="1" applyBorder="1" applyAlignment="1">
      <alignment horizontal="center" vertical="center"/>
    </xf>
    <xf numFmtId="0" fontId="48" fillId="25" borderId="26" xfId="44" applyFont="1" applyFill="1" applyBorder="1" applyAlignment="1" applyProtection="1">
      <alignment horizontal="center" vertical="center"/>
      <protection locked="0"/>
    </xf>
    <xf numFmtId="0" fontId="48" fillId="0" borderId="26" xfId="44" applyFont="1" applyBorder="1" applyAlignment="1" applyProtection="1">
      <alignment horizontal="center" vertical="center" wrapText="1"/>
      <protection locked="0"/>
    </xf>
    <xf numFmtId="0" fontId="50" fillId="25" borderId="12" xfId="0" applyFont="1" applyFill="1" applyBorder="1" applyAlignment="1">
      <alignment horizontal="center" vertical="center"/>
    </xf>
    <xf numFmtId="0" fontId="50" fillId="25" borderId="11" xfId="0" applyFont="1" applyFill="1" applyBorder="1" applyAlignment="1">
      <alignment horizontal="center" vertical="center"/>
    </xf>
    <xf numFmtId="0" fontId="50" fillId="25" borderId="13" xfId="0" applyFont="1" applyFill="1" applyBorder="1" applyAlignment="1">
      <alignment horizontal="center" vertical="center"/>
    </xf>
    <xf numFmtId="0" fontId="50" fillId="25" borderId="28" xfId="0" applyFont="1" applyFill="1" applyBorder="1" applyAlignment="1">
      <alignment horizontal="center" vertical="center"/>
    </xf>
    <xf numFmtId="0" fontId="50" fillId="25" borderId="0" xfId="0" applyFont="1" applyFill="1" applyAlignment="1">
      <alignment horizontal="center" vertical="center"/>
    </xf>
    <xf numFmtId="0" fontId="50" fillId="25" borderId="29" xfId="0" applyFont="1" applyFill="1" applyBorder="1" applyAlignment="1">
      <alignment horizontal="center" vertical="center"/>
    </xf>
    <xf numFmtId="0" fontId="50" fillId="25" borderId="30" xfId="0" applyFont="1" applyFill="1" applyBorder="1" applyAlignment="1">
      <alignment horizontal="center" vertical="center"/>
    </xf>
    <xf numFmtId="0" fontId="50" fillId="25" borderId="31" xfId="0" applyFont="1" applyFill="1" applyBorder="1" applyAlignment="1">
      <alignment horizontal="center" vertical="center"/>
    </xf>
    <xf numFmtId="0" fontId="50" fillId="25" borderId="32" xfId="0" applyFont="1" applyFill="1" applyBorder="1" applyAlignment="1">
      <alignment horizontal="center" vertical="center"/>
    </xf>
    <xf numFmtId="0" fontId="40" fillId="0" borderId="0" xfId="0" applyFont="1" applyAlignment="1" applyProtection="1">
      <alignment horizontal="center"/>
      <protection locked="0"/>
    </xf>
    <xf numFmtId="0" fontId="47" fillId="32" borderId="12" xfId="0" applyFont="1" applyFill="1" applyBorder="1" applyAlignment="1" applyProtection="1">
      <alignment horizontal="left" vertical="center" wrapText="1"/>
      <protection locked="0"/>
    </xf>
    <xf numFmtId="0" fontId="47" fillId="32" borderId="28" xfId="0" applyFont="1" applyFill="1" applyBorder="1" applyAlignment="1" applyProtection="1">
      <alignment horizontal="left" vertical="center" wrapText="1"/>
      <protection locked="0"/>
    </xf>
    <xf numFmtId="0" fontId="48" fillId="29" borderId="26" xfId="44" applyFont="1" applyFill="1" applyBorder="1" applyAlignment="1" applyProtection="1">
      <alignment horizontal="left" vertical="center" wrapText="1"/>
      <protection locked="0"/>
    </xf>
    <xf numFmtId="0" fontId="51" fillId="29" borderId="85" xfId="44" applyFont="1" applyFill="1" applyBorder="1" applyAlignment="1" applyProtection="1">
      <alignment horizontal="justify" vertical="center" wrapText="1"/>
      <protection locked="0"/>
    </xf>
    <xf numFmtId="0" fontId="51" fillId="29" borderId="84" xfId="44" applyFont="1" applyFill="1" applyBorder="1" applyAlignment="1" applyProtection="1">
      <alignment horizontal="justify" vertical="center" wrapText="1"/>
      <protection locked="0"/>
    </xf>
    <xf numFmtId="0" fontId="51" fillId="29" borderId="86" xfId="44" applyFont="1" applyFill="1" applyBorder="1" applyAlignment="1" applyProtection="1">
      <alignment horizontal="justify" vertical="center" wrapText="1"/>
      <protection locked="0"/>
    </xf>
    <xf numFmtId="0" fontId="51" fillId="29" borderId="92" xfId="44" applyFont="1" applyFill="1" applyBorder="1" applyAlignment="1" applyProtection="1">
      <alignment horizontal="justify" vertical="center" wrapText="1"/>
      <protection locked="0"/>
    </xf>
    <xf numFmtId="0" fontId="51" fillId="29" borderId="0" xfId="44" applyFont="1" applyFill="1" applyAlignment="1" applyProtection="1">
      <alignment horizontal="justify" vertical="center" wrapText="1"/>
      <protection locked="0"/>
    </xf>
    <xf numFmtId="0" fontId="51" fillId="29" borderId="93" xfId="44" applyFont="1" applyFill="1" applyBorder="1" applyAlignment="1" applyProtection="1">
      <alignment horizontal="justify" vertical="center" wrapText="1"/>
      <protection locked="0"/>
    </xf>
    <xf numFmtId="0" fontId="51" fillId="29" borderId="42" xfId="44" applyFont="1" applyFill="1" applyBorder="1" applyAlignment="1" applyProtection="1">
      <alignment horizontal="justify" vertical="center" wrapText="1"/>
      <protection locked="0"/>
    </xf>
    <xf numFmtId="0" fontId="51" fillId="29" borderId="43" xfId="44" applyFont="1" applyFill="1" applyBorder="1" applyAlignment="1" applyProtection="1">
      <alignment horizontal="justify" vertical="center" wrapText="1"/>
      <protection locked="0"/>
    </xf>
    <xf numFmtId="0" fontId="51" fillId="29" borderId="44" xfId="44" applyFont="1" applyFill="1" applyBorder="1" applyAlignment="1" applyProtection="1">
      <alignment horizontal="justify" vertical="center" wrapText="1"/>
      <protection locked="0"/>
    </xf>
    <xf numFmtId="0" fontId="47" fillId="32" borderId="9" xfId="0" applyFont="1" applyFill="1" applyBorder="1" applyAlignment="1">
      <alignment horizontal="center"/>
    </xf>
    <xf numFmtId="0" fontId="47" fillId="32" borderId="25" xfId="0" applyFont="1" applyFill="1" applyBorder="1" applyAlignment="1">
      <alignment horizontal="center"/>
    </xf>
    <xf numFmtId="0" fontId="47" fillId="32" borderId="27" xfId="0" applyFont="1" applyFill="1" applyBorder="1" applyAlignment="1">
      <alignment horizontal="center"/>
    </xf>
    <xf numFmtId="164" fontId="48" fillId="30" borderId="22" xfId="47" applyNumberFormat="1" applyFont="1" applyFill="1" applyBorder="1" applyAlignment="1" applyProtection="1">
      <alignment horizontal="center"/>
    </xf>
    <xf numFmtId="164" fontId="48" fillId="30" borderId="33" xfId="47" applyNumberFormat="1" applyFont="1" applyFill="1" applyBorder="1" applyAlignment="1" applyProtection="1">
      <alignment horizontal="center"/>
    </xf>
    <xf numFmtId="164" fontId="48" fillId="30" borderId="34" xfId="47" applyNumberFormat="1" applyFont="1" applyFill="1" applyBorder="1" applyAlignment="1" applyProtection="1">
      <alignment horizontal="center"/>
    </xf>
    <xf numFmtId="0" fontId="47" fillId="32" borderId="46" xfId="0" applyFont="1" applyFill="1" applyBorder="1" applyAlignment="1">
      <alignment horizontal="center"/>
    </xf>
    <xf numFmtId="0" fontId="47" fillId="32" borderId="47" xfId="0" applyFont="1" applyFill="1" applyBorder="1" applyAlignment="1">
      <alignment horizontal="center"/>
    </xf>
    <xf numFmtId="0" fontId="47" fillId="32" borderId="48" xfId="0" applyFont="1" applyFill="1" applyBorder="1" applyAlignment="1">
      <alignment horizontal="center"/>
    </xf>
    <xf numFmtId="0" fontId="47" fillId="32" borderId="49" xfId="0" applyFont="1" applyFill="1" applyBorder="1" applyAlignment="1">
      <alignment horizontal="center"/>
    </xf>
    <xf numFmtId="0" fontId="47" fillId="0" borderId="28" xfId="0" applyFont="1" applyBorder="1" applyAlignment="1">
      <alignment horizontal="center"/>
    </xf>
    <xf numFmtId="0" fontId="47" fillId="0" borderId="0" xfId="0" applyFont="1" applyAlignment="1">
      <alignment horizontal="center"/>
    </xf>
    <xf numFmtId="0" fontId="47" fillId="0" borderId="29" xfId="0" applyFont="1" applyBorder="1" applyAlignment="1">
      <alignment horizontal="center"/>
    </xf>
    <xf numFmtId="9" fontId="40" fillId="25" borderId="9" xfId="44" applyNumberFormat="1" applyFont="1" applyFill="1" applyBorder="1" applyAlignment="1">
      <alignment horizontal="center" wrapText="1"/>
    </xf>
    <xf numFmtId="0" fontId="40" fillId="25" borderId="25" xfId="44" applyFont="1" applyFill="1" applyBorder="1" applyAlignment="1">
      <alignment horizontal="center" wrapText="1"/>
    </xf>
    <xf numFmtId="0" fontId="40" fillId="25" borderId="27" xfId="44" applyFont="1" applyFill="1" applyBorder="1" applyAlignment="1">
      <alignment horizontal="center" wrapText="1"/>
    </xf>
    <xf numFmtId="0" fontId="40" fillId="25" borderId="9" xfId="44" applyFont="1" applyFill="1" applyBorder="1" applyAlignment="1">
      <alignment horizontal="center" wrapText="1"/>
    </xf>
    <xf numFmtId="0" fontId="48" fillId="0" borderId="9" xfId="44" applyFont="1" applyBorder="1" applyAlignment="1">
      <alignment horizontal="justify" vertical="center" wrapText="1"/>
    </xf>
    <xf numFmtId="0" fontId="47" fillId="25" borderId="9" xfId="0" applyFont="1" applyFill="1" applyBorder="1" applyAlignment="1">
      <alignment horizontal="center"/>
    </xf>
    <xf numFmtId="0" fontId="47" fillId="25" borderId="25" xfId="0" applyFont="1" applyFill="1" applyBorder="1" applyAlignment="1">
      <alignment horizontal="center"/>
    </xf>
    <xf numFmtId="0" fontId="47" fillId="25" borderId="27" xfId="0" applyFont="1" applyFill="1" applyBorder="1" applyAlignment="1">
      <alignment horizontal="center"/>
    </xf>
    <xf numFmtId="9" fontId="48" fillId="25" borderId="9" xfId="0" applyNumberFormat="1" applyFont="1" applyFill="1" applyBorder="1" applyAlignment="1">
      <alignment horizontal="center" wrapText="1"/>
    </xf>
    <xf numFmtId="0" fontId="48" fillId="25" borderId="25" xfId="0" applyFont="1" applyFill="1" applyBorder="1" applyAlignment="1">
      <alignment horizontal="center" wrapText="1"/>
    </xf>
    <xf numFmtId="0" fontId="48" fillId="25" borderId="27" xfId="0" applyFont="1" applyFill="1" applyBorder="1" applyAlignment="1">
      <alignment horizontal="center" wrapText="1"/>
    </xf>
    <xf numFmtId="0" fontId="48" fillId="0" borderId="9" xfId="0" applyFont="1" applyBorder="1" applyAlignment="1">
      <alignment horizontal="center" vertical="center" wrapText="1"/>
    </xf>
    <xf numFmtId="0" fontId="48" fillId="0" borderId="25" xfId="0" applyFont="1" applyBorder="1" applyAlignment="1">
      <alignment horizontal="center" vertical="center" wrapText="1"/>
    </xf>
    <xf numFmtId="0" fontId="48" fillId="0" borderId="27" xfId="0" applyFont="1" applyBorder="1" applyAlignment="1">
      <alignment horizontal="center" vertical="center" wrapText="1"/>
    </xf>
    <xf numFmtId="0" fontId="47" fillId="0" borderId="11" xfId="0" applyFont="1" applyBorder="1" applyAlignment="1">
      <alignment horizontal="center"/>
    </xf>
    <xf numFmtId="0" fontId="47" fillId="0" borderId="9" xfId="0" applyFont="1" applyBorder="1" applyAlignment="1">
      <alignment horizontal="center"/>
    </xf>
    <xf numFmtId="0" fontId="47" fillId="0" borderId="25" xfId="0" applyFont="1" applyBorder="1" applyAlignment="1">
      <alignment horizontal="center"/>
    </xf>
    <xf numFmtId="0" fontId="47" fillId="0" borderId="27" xfId="0" applyFont="1" applyBorder="1" applyAlignment="1">
      <alignment horizontal="center"/>
    </xf>
    <xf numFmtId="0" fontId="40" fillId="0" borderId="9" xfId="0" applyFont="1" applyBorder="1" applyAlignment="1">
      <alignment horizontal="center" vertical="center"/>
    </xf>
    <xf numFmtId="0" fontId="40" fillId="0" borderId="25" xfId="0" applyFont="1" applyBorder="1" applyAlignment="1">
      <alignment horizontal="center" vertical="center"/>
    </xf>
    <xf numFmtId="0" fontId="40" fillId="0" borderId="27" xfId="0" applyFont="1" applyBorder="1" applyAlignment="1">
      <alignment horizontal="center" vertical="center"/>
    </xf>
    <xf numFmtId="0" fontId="40" fillId="25" borderId="26" xfId="0" applyFont="1" applyFill="1" applyBorder="1" applyAlignment="1" applyProtection="1">
      <alignment horizontal="left" vertical="center"/>
      <protection locked="0"/>
    </xf>
    <xf numFmtId="0" fontId="42" fillId="0" borderId="53" xfId="0" applyFont="1" applyBorder="1" applyAlignment="1">
      <alignment horizontal="center" vertical="center"/>
    </xf>
    <xf numFmtId="0" fontId="42" fillId="0" borderId="54" xfId="0" applyFont="1" applyBorder="1" applyAlignment="1">
      <alignment horizontal="center" vertical="center"/>
    </xf>
    <xf numFmtId="0" fontId="42" fillId="0" borderId="55" xfId="0" applyFont="1" applyBorder="1" applyAlignment="1">
      <alignment horizontal="center" vertical="center"/>
    </xf>
    <xf numFmtId="0" fontId="43" fillId="0" borderId="15" xfId="0" applyFont="1" applyBorder="1" applyAlignment="1">
      <alignment horizontal="center" vertical="center"/>
    </xf>
    <xf numFmtId="0" fontId="43" fillId="0" borderId="23" xfId="0" applyFont="1" applyBorder="1" applyAlignment="1">
      <alignment horizontal="center" vertical="center"/>
    </xf>
    <xf numFmtId="0" fontId="43" fillId="0" borderId="19" xfId="0" applyFont="1" applyBorder="1" applyAlignment="1">
      <alignment horizontal="center" vertical="center"/>
    </xf>
    <xf numFmtId="0" fontId="44" fillId="0" borderId="56" xfId="0" applyFont="1" applyBorder="1" applyAlignment="1">
      <alignment vertical="center"/>
    </xf>
    <xf numFmtId="0" fontId="44" fillId="0" borderId="23" xfId="0" applyFont="1" applyBorder="1" applyAlignment="1">
      <alignment vertical="center"/>
    </xf>
    <xf numFmtId="0" fontId="44" fillId="0" borderId="19" xfId="0" applyFont="1" applyBorder="1" applyAlignment="1">
      <alignment vertical="center"/>
    </xf>
    <xf numFmtId="0" fontId="43" fillId="0" borderId="16" xfId="0" applyFont="1" applyBorder="1" applyAlignment="1">
      <alignment horizontal="center" vertical="center"/>
    </xf>
    <xf numFmtId="0" fontId="43" fillId="0" borderId="26" xfId="0" applyFont="1" applyBorder="1" applyAlignment="1">
      <alignment horizontal="center" vertical="center"/>
    </xf>
    <xf numFmtId="0" fontId="43" fillId="0" borderId="57" xfId="0" applyFont="1" applyBorder="1" applyAlignment="1">
      <alignment horizontal="center" vertical="center"/>
    </xf>
    <xf numFmtId="0" fontId="44" fillId="0" borderId="40" xfId="0" applyFont="1" applyBorder="1" applyAlignment="1">
      <alignment vertical="center"/>
    </xf>
    <xf numFmtId="0" fontId="44" fillId="0" borderId="26" xfId="0" applyFont="1" applyBorder="1" applyAlignment="1">
      <alignment vertical="center"/>
    </xf>
    <xf numFmtId="0" fontId="44" fillId="0" borderId="57" xfId="0" applyFont="1" applyBorder="1" applyAlignment="1">
      <alignment vertical="center"/>
    </xf>
    <xf numFmtId="0" fontId="43" fillId="0" borderId="14" xfId="0" applyFont="1" applyBorder="1" applyAlignment="1">
      <alignment horizontal="center" vertical="center"/>
    </xf>
    <xf numFmtId="0" fontId="43" fillId="0" borderId="17" xfId="0" applyFont="1" applyBorder="1" applyAlignment="1">
      <alignment horizontal="center" vertical="center"/>
    </xf>
    <xf numFmtId="0" fontId="43" fillId="0" borderId="18" xfId="0" applyFont="1" applyBorder="1" applyAlignment="1">
      <alignment horizontal="center" vertical="center"/>
    </xf>
    <xf numFmtId="0" fontId="44" fillId="0" borderId="34" xfId="0" applyFont="1" applyBorder="1" applyAlignment="1">
      <alignment vertical="center"/>
    </xf>
    <xf numFmtId="0" fontId="44" fillId="0" borderId="17" xfId="0" applyFont="1" applyBorder="1" applyAlignment="1">
      <alignment vertical="center"/>
    </xf>
    <xf numFmtId="0" fontId="44" fillId="0" borderId="18" xfId="0" applyFont="1" applyBorder="1" applyAlignment="1">
      <alignment vertical="center"/>
    </xf>
    <xf numFmtId="0" fontId="46" fillId="32" borderId="12" xfId="0" applyFont="1" applyFill="1" applyBorder="1" applyAlignment="1">
      <alignment horizontal="center" vertical="center" wrapText="1"/>
    </xf>
    <xf numFmtId="0" fontId="46" fillId="32" borderId="11" xfId="0" applyFont="1" applyFill="1" applyBorder="1" applyAlignment="1">
      <alignment horizontal="center" vertical="center" wrapText="1"/>
    </xf>
    <xf numFmtId="0" fontId="46" fillId="32" borderId="13" xfId="0" applyFont="1" applyFill="1" applyBorder="1" applyAlignment="1">
      <alignment horizontal="center" vertical="center" wrapText="1"/>
    </xf>
    <xf numFmtId="0" fontId="46" fillId="32" borderId="30" xfId="0" applyFont="1" applyFill="1" applyBorder="1" applyAlignment="1">
      <alignment horizontal="center" vertical="center" wrapText="1"/>
    </xf>
    <xf numFmtId="0" fontId="46" fillId="32" borderId="31" xfId="0" applyFont="1" applyFill="1" applyBorder="1" applyAlignment="1">
      <alignment horizontal="center" vertical="center" wrapText="1"/>
    </xf>
    <xf numFmtId="0" fontId="46" fillId="32" borderId="32" xfId="0" applyFont="1" applyFill="1" applyBorder="1" applyAlignment="1">
      <alignment horizontal="center" vertical="center" wrapText="1"/>
    </xf>
    <xf numFmtId="0" fontId="47" fillId="25" borderId="0" xfId="0" applyFont="1" applyFill="1" applyAlignment="1">
      <alignment horizontal="center" vertical="center" wrapText="1"/>
    </xf>
    <xf numFmtId="0" fontId="57" fillId="0" borderId="26" xfId="0" applyFont="1" applyBorder="1" applyAlignment="1">
      <alignment horizontal="center" vertical="center"/>
    </xf>
    <xf numFmtId="0" fontId="58" fillId="0" borderId="38" xfId="0" applyFont="1" applyBorder="1" applyAlignment="1">
      <alignment horizontal="center" vertical="center"/>
    </xf>
    <xf numFmtId="0" fontId="58" fillId="0" borderId="39" xfId="0" applyFont="1" applyBorder="1" applyAlignment="1">
      <alignment horizontal="center" vertical="center"/>
    </xf>
    <xf numFmtId="0" fontId="58" fillId="0" borderId="40" xfId="0" applyFont="1" applyBorder="1" applyAlignment="1">
      <alignment horizontal="center" vertical="center"/>
    </xf>
    <xf numFmtId="0" fontId="61" fillId="29" borderId="0" xfId="0" applyFont="1" applyFill="1" applyAlignment="1">
      <alignment horizontal="center"/>
    </xf>
    <xf numFmtId="9" fontId="60" fillId="31" borderId="26" xfId="0" applyNumberFormat="1" applyFont="1" applyFill="1" applyBorder="1" applyAlignment="1">
      <alignment horizontal="center" vertical="center" wrapText="1"/>
    </xf>
    <xf numFmtId="9" fontId="60" fillId="31" borderId="106" xfId="0" applyNumberFormat="1" applyFont="1" applyFill="1" applyBorder="1" applyAlignment="1">
      <alignment horizontal="center" vertical="center" wrapText="1"/>
    </xf>
    <xf numFmtId="0" fontId="60" fillId="29" borderId="26" xfId="0" applyFont="1" applyFill="1" applyBorder="1" applyAlignment="1" applyProtection="1">
      <alignment horizontal="justify" vertical="center" wrapText="1"/>
      <protection locked="0"/>
    </xf>
    <xf numFmtId="0" fontId="62" fillId="32" borderId="26" xfId="0" applyFont="1" applyFill="1" applyBorder="1" applyAlignment="1" applyProtection="1">
      <alignment horizontal="center" vertical="center" wrapText="1"/>
      <protection locked="0"/>
    </xf>
    <xf numFmtId="0" fontId="63" fillId="32" borderId="26" xfId="0" applyFont="1" applyFill="1" applyBorder="1" applyAlignment="1" applyProtection="1">
      <alignment horizontal="center" vertical="center" wrapText="1"/>
      <protection locked="0"/>
    </xf>
    <xf numFmtId="0" fontId="63" fillId="32" borderId="26" xfId="0" applyFont="1" applyFill="1" applyBorder="1" applyAlignment="1" applyProtection="1">
      <alignment horizontal="center" vertical="center"/>
      <protection locked="0"/>
    </xf>
    <xf numFmtId="0" fontId="57" fillId="0" borderId="26" xfId="0" applyFont="1" applyBorder="1" applyAlignment="1" applyProtection="1">
      <alignment horizontal="center" vertical="center" wrapText="1"/>
      <protection locked="0"/>
    </xf>
    <xf numFmtId="9" fontId="60" fillId="31" borderId="26" xfId="47" applyFont="1" applyFill="1" applyBorder="1" applyAlignment="1" applyProtection="1">
      <alignment horizontal="center" vertical="center" wrapText="1"/>
    </xf>
    <xf numFmtId="0" fontId="2" fillId="0" borderId="9" xfId="44" applyBorder="1" applyAlignment="1" applyProtection="1">
      <alignment horizontal="center" vertical="center"/>
      <protection locked="0"/>
    </xf>
    <xf numFmtId="0" fontId="2" fillId="0" borderId="25" xfId="44" applyBorder="1" applyAlignment="1" applyProtection="1">
      <alignment horizontal="center" vertical="center"/>
      <protection locked="0"/>
    </xf>
    <xf numFmtId="0" fontId="2" fillId="0" borderId="27" xfId="44"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3" fillId="0" borderId="9"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9" xfId="44" applyFont="1" applyBorder="1" applyAlignment="1" applyProtection="1">
      <alignment horizontal="justify" vertical="center" wrapText="1"/>
      <protection locked="0"/>
    </xf>
    <xf numFmtId="0" fontId="2" fillId="0" borderId="25" xfId="44" applyBorder="1" applyAlignment="1" applyProtection="1">
      <alignment horizontal="justify" vertical="center"/>
      <protection locked="0"/>
    </xf>
    <xf numFmtId="0" fontId="2" fillId="0" borderId="27" xfId="44" applyBorder="1" applyAlignment="1" applyProtection="1">
      <alignment horizontal="justify" vertical="center"/>
      <protection locked="0"/>
    </xf>
    <xf numFmtId="0" fontId="2" fillId="25" borderId="42" xfId="0" applyFont="1" applyFill="1" applyBorder="1" applyAlignment="1">
      <alignment horizontal="center" vertical="center" wrapText="1"/>
    </xf>
    <xf numFmtId="0" fontId="2" fillId="25" borderId="43" xfId="0" applyFont="1" applyFill="1" applyBorder="1" applyAlignment="1">
      <alignment horizontal="center" vertical="center" wrapText="1"/>
    </xf>
    <xf numFmtId="0" fontId="2" fillId="25" borderId="44" xfId="0" applyFont="1" applyFill="1" applyBorder="1" applyAlignment="1">
      <alignment horizontal="center" vertical="center" wrapText="1"/>
    </xf>
    <xf numFmtId="0" fontId="2" fillId="25" borderId="26" xfId="0" applyFont="1" applyFill="1" applyBorder="1" applyAlignment="1">
      <alignment horizontal="center" vertical="center"/>
    </xf>
    <xf numFmtId="0" fontId="2" fillId="0" borderId="26" xfId="0" applyFont="1" applyBorder="1" applyAlignment="1">
      <alignment horizontal="center" vertical="center" wrapText="1"/>
    </xf>
    <xf numFmtId="0" fontId="2" fillId="0" borderId="57" xfId="0" applyFont="1" applyBorder="1" applyAlignment="1">
      <alignment horizontal="center" vertical="center" wrapText="1"/>
    </xf>
    <xf numFmtId="164" fontId="3" fillId="30" borderId="22" xfId="48" applyNumberFormat="1" applyFont="1" applyFill="1" applyBorder="1" applyAlignment="1" applyProtection="1">
      <alignment horizontal="center"/>
    </xf>
    <xf numFmtId="164" fontId="3" fillId="30" borderId="33" xfId="48" applyNumberFormat="1" applyFont="1" applyFill="1" applyBorder="1" applyAlignment="1" applyProtection="1">
      <alignment horizontal="center"/>
    </xf>
    <xf numFmtId="164" fontId="3" fillId="30" borderId="34" xfId="48" applyNumberFormat="1" applyFont="1" applyFill="1" applyBorder="1" applyAlignment="1" applyProtection="1">
      <alignment horizontal="center"/>
    </xf>
    <xf numFmtId="0" fontId="3" fillId="25" borderId="24" xfId="44" applyFont="1" applyFill="1" applyBorder="1" applyAlignment="1">
      <alignment horizontal="center"/>
    </xf>
    <xf numFmtId="0" fontId="3" fillId="25" borderId="94" xfId="44" applyFont="1" applyFill="1" applyBorder="1" applyAlignment="1">
      <alignment horizontal="center"/>
    </xf>
    <xf numFmtId="0" fontId="3" fillId="25" borderId="56" xfId="44" applyFont="1" applyFill="1" applyBorder="1" applyAlignment="1">
      <alignment horizontal="center"/>
    </xf>
    <xf numFmtId="0" fontId="40" fillId="29" borderId="85" xfId="44" applyFont="1" applyFill="1" applyBorder="1" applyAlignment="1" applyProtection="1">
      <alignment horizontal="justify" vertical="center" wrapText="1"/>
      <protection locked="0"/>
    </xf>
    <xf numFmtId="0" fontId="40" fillId="29" borderId="84" xfId="44" applyFont="1" applyFill="1" applyBorder="1" applyAlignment="1" applyProtection="1">
      <alignment horizontal="justify" vertical="center" wrapText="1"/>
      <protection locked="0"/>
    </xf>
    <xf numFmtId="0" fontId="40" fillId="29" borderId="86" xfId="44" applyFont="1" applyFill="1" applyBorder="1" applyAlignment="1" applyProtection="1">
      <alignment horizontal="justify" vertical="center" wrapText="1"/>
      <protection locked="0"/>
    </xf>
    <xf numFmtId="0" fontId="40" fillId="29" borderId="92" xfId="44" applyFont="1" applyFill="1" applyBorder="1" applyAlignment="1" applyProtection="1">
      <alignment horizontal="justify" vertical="center" wrapText="1"/>
      <protection locked="0"/>
    </xf>
    <xf numFmtId="0" fontId="40" fillId="29" borderId="0" xfId="44" applyFont="1" applyFill="1" applyAlignment="1" applyProtection="1">
      <alignment horizontal="justify" vertical="center" wrapText="1"/>
      <protection locked="0"/>
    </xf>
    <xf numFmtId="0" fontId="40" fillId="29" borderId="93" xfId="44" applyFont="1" applyFill="1" applyBorder="1" applyAlignment="1" applyProtection="1">
      <alignment horizontal="justify" vertical="center" wrapText="1"/>
      <protection locked="0"/>
    </xf>
    <xf numFmtId="0" fontId="40" fillId="29" borderId="42" xfId="44" applyFont="1" applyFill="1" applyBorder="1" applyAlignment="1" applyProtection="1">
      <alignment horizontal="justify" vertical="center" wrapText="1"/>
      <protection locked="0"/>
    </xf>
    <xf numFmtId="0" fontId="40" fillId="29" borderId="43" xfId="44" applyFont="1" applyFill="1" applyBorder="1" applyAlignment="1" applyProtection="1">
      <alignment horizontal="justify" vertical="center" wrapText="1"/>
      <protection locked="0"/>
    </xf>
    <xf numFmtId="0" fontId="40" fillId="29" borderId="44" xfId="44" applyFont="1" applyFill="1" applyBorder="1" applyAlignment="1" applyProtection="1">
      <alignment horizontal="justify" vertical="center" wrapText="1"/>
      <protection locked="0"/>
    </xf>
    <xf numFmtId="0" fontId="48" fillId="25" borderId="38" xfId="44" applyFont="1" applyFill="1" applyBorder="1" applyAlignment="1" applyProtection="1">
      <alignment horizontal="center" vertical="center"/>
      <protection locked="0"/>
    </xf>
    <xf numFmtId="0" fontId="48" fillId="25" borderId="39" xfId="44" applyFont="1" applyFill="1" applyBorder="1" applyAlignment="1" applyProtection="1">
      <alignment horizontal="center" vertical="center"/>
      <protection locked="0"/>
    </xf>
    <xf numFmtId="0" fontId="48" fillId="25" borderId="40" xfId="44" applyFont="1" applyFill="1" applyBorder="1" applyAlignment="1" applyProtection="1">
      <alignment horizontal="center" vertical="center"/>
      <protection locked="0"/>
    </xf>
    <xf numFmtId="0" fontId="48" fillId="0" borderId="38" xfId="44" applyFont="1" applyBorder="1" applyAlignment="1" applyProtection="1">
      <alignment horizontal="center" vertical="center" wrapText="1"/>
      <protection locked="0"/>
    </xf>
    <xf numFmtId="0" fontId="48" fillId="0" borderId="39" xfId="44" applyFont="1" applyBorder="1" applyAlignment="1" applyProtection="1">
      <alignment horizontal="center" vertical="center" wrapText="1"/>
      <protection locked="0"/>
    </xf>
    <xf numFmtId="0" fontId="48" fillId="0" borderId="40" xfId="44" applyFont="1" applyBorder="1" applyAlignment="1" applyProtection="1">
      <alignment horizontal="center" vertical="center" wrapText="1"/>
      <protection locked="0"/>
    </xf>
    <xf numFmtId="0" fontId="64" fillId="32" borderId="26" xfId="0" applyFont="1" applyFill="1" applyBorder="1" applyAlignment="1">
      <alignment horizontal="center" vertical="center" wrapText="1"/>
    </xf>
    <xf numFmtId="0" fontId="64" fillId="32" borderId="90" xfId="0" applyFont="1" applyFill="1" applyBorder="1" applyAlignment="1">
      <alignment horizontal="center" vertical="center" wrapText="1"/>
    </xf>
    <xf numFmtId="0" fontId="64" fillId="32" borderId="38" xfId="0" applyFont="1" applyFill="1" applyBorder="1" applyAlignment="1">
      <alignment horizontal="center" vertical="center" wrapText="1"/>
    </xf>
    <xf numFmtId="0" fontId="64" fillId="32" borderId="39" xfId="0" applyFont="1" applyFill="1" applyBorder="1" applyAlignment="1">
      <alignment horizontal="center" vertical="center" wrapText="1"/>
    </xf>
    <xf numFmtId="0" fontId="64" fillId="32" borderId="40" xfId="0" applyFont="1" applyFill="1" applyBorder="1" applyAlignment="1">
      <alignment horizontal="center" vertical="center" wrapText="1"/>
    </xf>
    <xf numFmtId="0" fontId="64" fillId="32" borderId="91" xfId="0" applyFont="1" applyFill="1" applyBorder="1" applyAlignment="1">
      <alignment horizontal="center" vertical="center" wrapText="1"/>
    </xf>
    <xf numFmtId="10" fontId="65" fillId="30" borderId="96" xfId="0" applyNumberFormat="1" applyFont="1" applyFill="1" applyBorder="1" applyAlignment="1">
      <alignment horizontal="center" vertical="center" wrapText="1"/>
    </xf>
    <xf numFmtId="10" fontId="65" fillId="30" borderId="98" xfId="0" applyNumberFormat="1" applyFont="1" applyFill="1" applyBorder="1" applyAlignment="1">
      <alignment horizontal="center" vertical="center" wrapText="1"/>
    </xf>
    <xf numFmtId="164" fontId="65" fillId="30" borderId="96" xfId="48" applyNumberFormat="1" applyFont="1" applyFill="1" applyBorder="1" applyAlignment="1" applyProtection="1">
      <alignment horizontal="center" vertical="center"/>
    </xf>
    <xf numFmtId="164" fontId="65" fillId="30" borderId="98" xfId="48" applyNumberFormat="1" applyFont="1" applyFill="1" applyBorder="1" applyAlignment="1" applyProtection="1">
      <alignment horizontal="center" vertical="center"/>
    </xf>
    <xf numFmtId="0" fontId="65" fillId="0" borderId="95" xfId="44" applyFont="1" applyBorder="1" applyAlignment="1">
      <alignment horizontal="center" vertical="center" wrapText="1"/>
    </xf>
    <xf numFmtId="0" fontId="65" fillId="0" borderId="97" xfId="44" applyFont="1" applyBorder="1" applyAlignment="1">
      <alignment horizontal="center" vertical="center" wrapText="1"/>
    </xf>
    <xf numFmtId="10" fontId="65" fillId="0" borderId="96" xfId="0" applyNumberFormat="1" applyFont="1" applyBorder="1" applyAlignment="1">
      <alignment horizontal="center" vertical="center" wrapText="1"/>
    </xf>
    <xf numFmtId="10" fontId="65" fillId="0" borderId="98" xfId="0" applyNumberFormat="1" applyFont="1" applyBorder="1" applyAlignment="1">
      <alignment horizontal="center" vertical="center" wrapText="1"/>
    </xf>
    <xf numFmtId="10" fontId="65" fillId="34" borderId="96" xfId="0" applyNumberFormat="1" applyFont="1" applyFill="1" applyBorder="1" applyAlignment="1">
      <alignment horizontal="center" vertical="center" wrapText="1"/>
    </xf>
    <xf numFmtId="10" fontId="65" fillId="34" borderId="98" xfId="0" applyNumberFormat="1" applyFont="1" applyFill="1" applyBorder="1" applyAlignment="1">
      <alignment horizontal="center" vertical="center" wrapText="1"/>
    </xf>
    <xf numFmtId="0" fontId="65" fillId="0" borderId="95" xfId="0" applyFont="1" applyBorder="1" applyAlignment="1">
      <alignment horizontal="center" vertical="center" wrapText="1"/>
    </xf>
    <xf numFmtId="0" fontId="65" fillId="0" borderId="97" xfId="0" applyFont="1" applyBorder="1" applyAlignment="1">
      <alignment horizontal="center" vertical="center" wrapText="1"/>
    </xf>
    <xf numFmtId="0" fontId="65" fillId="0" borderId="99" xfId="0" applyFont="1" applyBorder="1" applyAlignment="1" applyProtection="1">
      <alignment horizontal="left" vertical="top" wrapText="1"/>
      <protection locked="0"/>
    </xf>
    <xf numFmtId="0" fontId="66" fillId="0" borderId="100" xfId="0" applyFont="1" applyBorder="1" applyAlignment="1" applyProtection="1">
      <alignment horizontal="left" vertical="top" wrapText="1"/>
      <protection locked="0"/>
    </xf>
    <xf numFmtId="0" fontId="66" fillId="0" borderId="101" xfId="0" applyFont="1" applyBorder="1" applyAlignment="1" applyProtection="1">
      <alignment horizontal="left" vertical="top" wrapText="1"/>
      <protection locked="0"/>
    </xf>
    <xf numFmtId="0" fontId="66" fillId="0" borderId="102" xfId="0" applyFont="1" applyBorder="1" applyAlignment="1" applyProtection="1">
      <alignment horizontal="left" vertical="top" wrapText="1"/>
      <protection locked="0"/>
    </xf>
    <xf numFmtId="0" fontId="66" fillId="0" borderId="103" xfId="0" applyFont="1" applyBorder="1" applyAlignment="1" applyProtection="1">
      <alignment horizontal="left" vertical="top" wrapText="1"/>
      <protection locked="0"/>
    </xf>
    <xf numFmtId="0" fontId="66" fillId="0" borderId="104" xfId="0" applyFont="1" applyBorder="1" applyAlignment="1" applyProtection="1">
      <alignment horizontal="left" vertical="top" wrapText="1"/>
      <protection locked="0"/>
    </xf>
    <xf numFmtId="0" fontId="66" fillId="0" borderId="48" xfId="0" applyFont="1" applyBorder="1" applyAlignment="1" applyProtection="1">
      <alignment horizontal="justify" vertical="top" wrapText="1"/>
      <protection locked="0"/>
    </xf>
    <xf numFmtId="0" fontId="66" fillId="0" borderId="11" xfId="0" applyFont="1" applyBorder="1" applyAlignment="1" applyProtection="1">
      <alignment horizontal="justify" vertical="top" wrapText="1"/>
      <protection locked="0"/>
    </xf>
    <xf numFmtId="0" fontId="66" fillId="0" borderId="13" xfId="0" applyFont="1" applyBorder="1" applyAlignment="1" applyProtection="1">
      <alignment horizontal="justify" vertical="top" wrapText="1"/>
      <protection locked="0"/>
    </xf>
    <xf numFmtId="0" fontId="66" fillId="0" borderId="68" xfId="0" applyFont="1" applyBorder="1" applyAlignment="1" applyProtection="1">
      <alignment horizontal="justify" vertical="top" wrapText="1"/>
      <protection locked="0"/>
    </xf>
    <xf numFmtId="0" fontId="66" fillId="0" borderId="31" xfId="0" applyFont="1" applyBorder="1" applyAlignment="1" applyProtection="1">
      <alignment horizontal="justify" vertical="top" wrapText="1"/>
      <protection locked="0"/>
    </xf>
    <xf numFmtId="0" fontId="66" fillId="0" borderId="32" xfId="0" applyFont="1" applyBorder="1" applyAlignment="1" applyProtection="1">
      <alignment horizontal="justify" vertical="top" wrapText="1"/>
      <protection locked="0"/>
    </xf>
    <xf numFmtId="0" fontId="66" fillId="0" borderId="99" xfId="0" applyFont="1" applyBorder="1" applyAlignment="1" applyProtection="1">
      <alignment horizontal="justify" vertical="top" wrapText="1"/>
      <protection locked="0"/>
    </xf>
    <xf numFmtId="0" fontId="66" fillId="0" borderId="100" xfId="0" applyFont="1" applyBorder="1" applyAlignment="1" applyProtection="1">
      <alignment horizontal="justify" vertical="top" wrapText="1"/>
      <protection locked="0"/>
    </xf>
    <xf numFmtId="0" fontId="66" fillId="0" borderId="101" xfId="0" applyFont="1" applyBorder="1" applyAlignment="1" applyProtection="1">
      <alignment horizontal="justify" vertical="top" wrapText="1"/>
      <protection locked="0"/>
    </xf>
    <xf numFmtId="0" fontId="66" fillId="0" borderId="102" xfId="0" applyFont="1" applyBorder="1" applyAlignment="1" applyProtection="1">
      <alignment horizontal="justify" vertical="top" wrapText="1"/>
      <protection locked="0"/>
    </xf>
    <xf numFmtId="0" fontId="66" fillId="0" borderId="103" xfId="0" applyFont="1" applyBorder="1" applyAlignment="1" applyProtection="1">
      <alignment horizontal="justify" vertical="top" wrapText="1"/>
      <protection locked="0"/>
    </xf>
    <xf numFmtId="0" fontId="66" fillId="0" borderId="104" xfId="0" applyFont="1" applyBorder="1" applyAlignment="1" applyProtection="1">
      <alignment horizontal="justify" vertical="top" wrapText="1"/>
      <protection locked="0"/>
    </xf>
    <xf numFmtId="0" fontId="66" fillId="0" borderId="99" xfId="0" applyFont="1" applyBorder="1" applyAlignment="1" applyProtection="1">
      <alignment horizontal="justify" vertical="center" wrapText="1"/>
      <protection locked="0"/>
    </xf>
    <xf numFmtId="0" fontId="66" fillId="0" borderId="100" xfId="0" applyFont="1" applyBorder="1" applyAlignment="1" applyProtection="1">
      <alignment horizontal="justify" vertical="center" wrapText="1"/>
      <protection locked="0"/>
    </xf>
    <xf numFmtId="0" fontId="66" fillId="0" borderId="101" xfId="0" applyFont="1" applyBorder="1" applyAlignment="1" applyProtection="1">
      <alignment horizontal="justify" vertical="center" wrapText="1"/>
      <protection locked="0"/>
    </xf>
    <xf numFmtId="0" fontId="66" fillId="0" borderId="102" xfId="0" applyFont="1" applyBorder="1" applyAlignment="1" applyProtection="1">
      <alignment horizontal="justify" vertical="center" wrapText="1"/>
      <protection locked="0"/>
    </xf>
    <xf numFmtId="0" fontId="66" fillId="0" borderId="103" xfId="0" applyFont="1" applyBorder="1" applyAlignment="1" applyProtection="1">
      <alignment horizontal="justify" vertical="center" wrapText="1"/>
      <protection locked="0"/>
    </xf>
    <xf numFmtId="0" fontId="66" fillId="0" borderId="104" xfId="0" applyFont="1" applyBorder="1" applyAlignment="1" applyProtection="1">
      <alignment horizontal="justify" vertical="center" wrapText="1"/>
      <protection locked="0"/>
    </xf>
    <xf numFmtId="10" fontId="65" fillId="0" borderId="47" xfId="0" applyNumberFormat="1" applyFont="1" applyBorder="1" applyAlignment="1">
      <alignment horizontal="center" vertical="center" wrapText="1"/>
    </xf>
    <xf numFmtId="10" fontId="65" fillId="0" borderId="66" xfId="0" applyNumberFormat="1" applyFont="1" applyBorder="1" applyAlignment="1">
      <alignment horizontal="center" vertical="center" wrapText="1"/>
    </xf>
    <xf numFmtId="10" fontId="65" fillId="33" borderId="96" xfId="0" applyNumberFormat="1" applyFont="1" applyFill="1" applyBorder="1" applyAlignment="1">
      <alignment horizontal="center" vertical="center" wrapText="1"/>
    </xf>
    <xf numFmtId="10" fontId="65" fillId="33" borderId="98" xfId="0" applyNumberFormat="1" applyFont="1" applyFill="1" applyBorder="1" applyAlignment="1">
      <alignment horizontal="center" vertical="center" wrapText="1"/>
    </xf>
    <xf numFmtId="0" fontId="2" fillId="0" borderId="9" xfId="0" applyFont="1" applyBorder="1" applyAlignment="1" applyProtection="1">
      <alignment horizontal="justify" vertical="center"/>
      <protection locked="0"/>
    </xf>
    <xf numFmtId="0" fontId="2" fillId="0" borderId="25" xfId="0" applyFont="1" applyBorder="1" applyAlignment="1" applyProtection="1">
      <alignment horizontal="justify" vertical="center"/>
      <protection locked="0"/>
    </xf>
    <xf numFmtId="0" fontId="2" fillId="0" borderId="27" xfId="0" applyFont="1" applyBorder="1" applyAlignment="1" applyProtection="1">
      <alignment horizontal="justify" vertical="center"/>
      <protection locked="0"/>
    </xf>
    <xf numFmtId="0" fontId="2" fillId="25" borderId="9" xfId="44" applyFill="1" applyBorder="1" applyAlignment="1" applyProtection="1">
      <alignment horizontal="center" vertical="center" wrapText="1"/>
      <protection locked="0"/>
    </xf>
    <xf numFmtId="0" fontId="2" fillId="25" borderId="25" xfId="44" applyFill="1" applyBorder="1" applyAlignment="1" applyProtection="1">
      <alignment horizontal="center" vertical="center"/>
      <protection locked="0"/>
    </xf>
    <xf numFmtId="0" fontId="2" fillId="25" borderId="27" xfId="44" applyFill="1" applyBorder="1" applyAlignment="1" applyProtection="1">
      <alignment horizontal="center" vertical="center"/>
      <protection locked="0"/>
    </xf>
    <xf numFmtId="0" fontId="40" fillId="0" borderId="9" xfId="44" applyFont="1" applyBorder="1" applyAlignment="1" applyProtection="1">
      <alignment horizontal="justify" vertical="center" wrapText="1"/>
      <protection locked="0"/>
    </xf>
    <xf numFmtId="0" fontId="40" fillId="0" borderId="25" xfId="44" applyFont="1" applyBorder="1" applyAlignment="1" applyProtection="1">
      <alignment horizontal="justify" vertical="center"/>
      <protection locked="0"/>
    </xf>
    <xf numFmtId="0" fontId="40" fillId="0" borderId="27" xfId="44" applyFont="1" applyBorder="1" applyAlignment="1" applyProtection="1">
      <alignment horizontal="justify" vertical="center"/>
      <protection locked="0"/>
    </xf>
    <xf numFmtId="0" fontId="3" fillId="25" borderId="9" xfId="0" applyFont="1" applyFill="1" applyBorder="1" applyAlignment="1" applyProtection="1">
      <alignment horizontal="center" wrapText="1"/>
      <protection locked="0"/>
    </xf>
    <xf numFmtId="0" fontId="3" fillId="25" borderId="25" xfId="0" applyFont="1" applyFill="1" applyBorder="1" applyAlignment="1" applyProtection="1">
      <alignment horizontal="center" wrapText="1"/>
      <protection locked="0"/>
    </xf>
    <xf numFmtId="0" fontId="3" fillId="25" borderId="27" xfId="0" applyFont="1" applyFill="1" applyBorder="1" applyAlignment="1" applyProtection="1">
      <alignment horizontal="center" wrapText="1"/>
      <protection locked="0"/>
    </xf>
    <xf numFmtId="0" fontId="2" fillId="25" borderId="42" xfId="44" applyFill="1" applyBorder="1" applyAlignment="1">
      <alignment horizontal="center" vertical="center" wrapText="1"/>
    </xf>
    <xf numFmtId="0" fontId="2" fillId="25" borderId="43" xfId="44" applyFill="1" applyBorder="1" applyAlignment="1">
      <alignment horizontal="center" vertical="center" wrapText="1"/>
    </xf>
    <xf numFmtId="0" fontId="2" fillId="25" borderId="44" xfId="44" applyFill="1" applyBorder="1" applyAlignment="1">
      <alignment horizontal="center" vertical="center" wrapText="1"/>
    </xf>
    <xf numFmtId="0" fontId="2" fillId="25" borderId="24" xfId="44" applyFill="1" applyBorder="1" applyAlignment="1">
      <alignment horizontal="left" vertical="center" wrapText="1"/>
    </xf>
    <xf numFmtId="0" fontId="2" fillId="25" borderId="94" xfId="44" applyFill="1" applyBorder="1" applyAlignment="1">
      <alignment horizontal="left" vertical="center" wrapText="1"/>
    </xf>
    <xf numFmtId="0" fontId="2" fillId="25" borderId="105" xfId="44" applyFill="1" applyBorder="1" applyAlignment="1">
      <alignment horizontal="left" vertical="center" wrapText="1"/>
    </xf>
    <xf numFmtId="0" fontId="2" fillId="25" borderId="22" xfId="44" applyFill="1" applyBorder="1" applyAlignment="1">
      <alignment horizontal="center" vertical="center" wrapText="1"/>
    </xf>
    <xf numFmtId="0" fontId="2" fillId="25" borderId="33" xfId="44" applyFill="1" applyBorder="1" applyAlignment="1">
      <alignment horizontal="center" vertical="center" wrapText="1"/>
    </xf>
    <xf numFmtId="0" fontId="2" fillId="25" borderId="34" xfId="44" applyFill="1" applyBorder="1" applyAlignment="1">
      <alignment horizontal="center" vertical="center" wrapText="1"/>
    </xf>
    <xf numFmtId="0" fontId="2" fillId="25" borderId="22" xfId="44" applyFill="1" applyBorder="1" applyAlignment="1">
      <alignment horizontal="left" vertical="center" wrapText="1"/>
    </xf>
    <xf numFmtId="0" fontId="2" fillId="25" borderId="33" xfId="44" applyFill="1" applyBorder="1" applyAlignment="1">
      <alignment horizontal="left" vertical="center" wrapText="1"/>
    </xf>
    <xf numFmtId="0" fontId="2" fillId="25" borderId="35" xfId="44" applyFill="1" applyBorder="1" applyAlignment="1">
      <alignment horizontal="left" vertical="center" wrapText="1"/>
    </xf>
    <xf numFmtId="164" fontId="67" fillId="30" borderId="22" xfId="48" applyNumberFormat="1" applyFont="1" applyFill="1" applyBorder="1" applyAlignment="1" applyProtection="1">
      <alignment horizontal="center" vertical="center"/>
    </xf>
    <xf numFmtId="164" fontId="67" fillId="30" borderId="33" xfId="48" applyNumberFormat="1" applyFont="1" applyFill="1" applyBorder="1" applyAlignment="1" applyProtection="1">
      <alignment horizontal="center" vertical="center"/>
    </xf>
    <xf numFmtId="164" fontId="67" fillId="30" borderId="34" xfId="48" applyNumberFormat="1" applyFont="1" applyFill="1" applyBorder="1" applyAlignment="1" applyProtection="1">
      <alignment horizontal="center" vertical="center"/>
    </xf>
    <xf numFmtId="10" fontId="48" fillId="35" borderId="96" xfId="0" applyNumberFormat="1" applyFont="1" applyFill="1" applyBorder="1" applyAlignment="1" applyProtection="1">
      <alignment horizontal="center" vertical="center" wrapText="1"/>
      <protection locked="0"/>
    </xf>
    <xf numFmtId="10" fontId="48" fillId="35" borderId="98" xfId="0" applyNumberFormat="1" applyFont="1" applyFill="1" applyBorder="1" applyAlignment="1" applyProtection="1">
      <alignment horizontal="center" vertical="center" wrapText="1"/>
      <protection locked="0"/>
    </xf>
    <xf numFmtId="10" fontId="48" fillId="0" borderId="96" xfId="0" applyNumberFormat="1" applyFont="1" applyBorder="1" applyAlignment="1" applyProtection="1">
      <alignment horizontal="center" vertical="center" wrapText="1"/>
      <protection locked="0"/>
    </xf>
    <xf numFmtId="10" fontId="48" fillId="0" borderId="98" xfId="0" applyNumberFormat="1" applyFont="1" applyBorder="1" applyAlignment="1" applyProtection="1">
      <alignment horizontal="center" vertical="center" wrapText="1"/>
      <protection locked="0"/>
    </xf>
    <xf numFmtId="0" fontId="40" fillId="0" borderId="95" xfId="0" applyFont="1" applyBorder="1" applyAlignment="1">
      <alignment horizontal="center" vertical="center" wrapText="1"/>
    </xf>
    <xf numFmtId="0" fontId="40" fillId="0" borderId="97" xfId="0" applyFont="1" applyBorder="1" applyAlignment="1">
      <alignment horizontal="center" vertical="center" wrapText="1"/>
    </xf>
    <xf numFmtId="0" fontId="40" fillId="0" borderId="48" xfId="0" applyFont="1" applyBorder="1" applyAlignment="1" applyProtection="1">
      <alignment horizontal="justify" vertical="top" wrapText="1"/>
      <protection locked="0"/>
    </xf>
    <xf numFmtId="0" fontId="40" fillId="0" borderId="11" xfId="0" applyFont="1" applyBorder="1" applyAlignment="1" applyProtection="1">
      <alignment horizontal="justify" vertical="top" wrapText="1"/>
      <protection locked="0"/>
    </xf>
    <xf numFmtId="0" fontId="40" fillId="0" borderId="13" xfId="0" applyFont="1" applyBorder="1" applyAlignment="1" applyProtection="1">
      <alignment horizontal="justify" vertical="top" wrapText="1"/>
      <protection locked="0"/>
    </xf>
    <xf numFmtId="0" fontId="40" fillId="0" borderId="68" xfId="0" applyFont="1" applyBorder="1" applyAlignment="1" applyProtection="1">
      <alignment horizontal="justify" vertical="top" wrapText="1"/>
      <protection locked="0"/>
    </xf>
    <xf numFmtId="0" fontId="40" fillId="0" borderId="31" xfId="0" applyFont="1" applyBorder="1" applyAlignment="1" applyProtection="1">
      <alignment horizontal="justify" vertical="top" wrapText="1"/>
      <protection locked="0"/>
    </xf>
    <xf numFmtId="0" fontId="40" fillId="0" borderId="32" xfId="0" applyFont="1" applyBorder="1" applyAlignment="1" applyProtection="1">
      <alignment horizontal="justify" vertical="top" wrapText="1"/>
      <protection locked="0"/>
    </xf>
    <xf numFmtId="0" fontId="43" fillId="0" borderId="15" xfId="44" applyFont="1" applyFill="1" applyBorder="1" applyAlignment="1">
      <alignment horizontal="center" vertical="center"/>
    </xf>
    <xf numFmtId="0" fontId="43" fillId="0" borderId="23" xfId="44" applyFont="1" applyFill="1" applyBorder="1" applyAlignment="1">
      <alignment horizontal="center" vertical="center"/>
    </xf>
    <xf numFmtId="0" fontId="43" fillId="0" borderId="19" xfId="44" applyFont="1" applyFill="1" applyBorder="1" applyAlignment="1">
      <alignment horizontal="center" vertical="center"/>
    </xf>
  </cellXfs>
  <cellStyles count="56">
    <cellStyle name="20% - Énfasis1" xfId="1" builtinId="30" customBuiltin="1"/>
    <cellStyle name="20% - Énfasis1 2" xfId="2" xr:uid="{00000000-0005-0000-0000-000001000000}"/>
    <cellStyle name="20% - Énfasis2" xfId="3" builtinId="34" customBuiltin="1"/>
    <cellStyle name="20% - Énfasis2 2" xfId="4" xr:uid="{00000000-0005-0000-0000-000003000000}"/>
    <cellStyle name="20% - Énfasis3" xfId="5" builtinId="38" customBuiltin="1"/>
    <cellStyle name="20% - Énfasis3 2" xfId="6" xr:uid="{00000000-0005-0000-0000-000005000000}"/>
    <cellStyle name="20% - Énfasis4" xfId="7" builtinId="42" customBuiltin="1"/>
    <cellStyle name="20% - Énfasis4 2" xfId="8" xr:uid="{00000000-0005-0000-0000-000007000000}"/>
    <cellStyle name="20% - Énfasis5" xfId="9" builtinId="46" customBuiltin="1"/>
    <cellStyle name="20% - Énfasis5 2" xfId="10" xr:uid="{00000000-0005-0000-0000-000009000000}"/>
    <cellStyle name="20% - Énfasis6" xfId="11" builtinId="50" customBuiltin="1"/>
    <cellStyle name="20% - Énfasis6 2" xfId="12" xr:uid="{00000000-0005-0000-0000-00000B000000}"/>
    <cellStyle name="40% - Énfasis1" xfId="13" builtinId="31" customBuiltin="1"/>
    <cellStyle name="40% - Énfasis1 2" xfId="14" xr:uid="{00000000-0005-0000-0000-00000D000000}"/>
    <cellStyle name="40% - Énfasis2" xfId="15" builtinId="35" customBuiltin="1"/>
    <cellStyle name="40% - Énfasis2 2" xfId="16" xr:uid="{00000000-0005-0000-0000-00000F000000}"/>
    <cellStyle name="40% - Énfasis3" xfId="17" builtinId="39" customBuiltin="1"/>
    <cellStyle name="40% - Énfasis3 2" xfId="18" xr:uid="{00000000-0005-0000-0000-000011000000}"/>
    <cellStyle name="40% - Énfasis4" xfId="19" builtinId="43" customBuiltin="1"/>
    <cellStyle name="40% - Énfasis4 2" xfId="20" xr:uid="{00000000-0005-0000-0000-000013000000}"/>
    <cellStyle name="40% - Énfasis5" xfId="21" builtinId="47" customBuiltin="1"/>
    <cellStyle name="40% - Énfasis5 2" xfId="22" xr:uid="{00000000-0005-0000-0000-000015000000}"/>
    <cellStyle name="40% - Énfasis6" xfId="23" builtinId="51" customBuiltin="1"/>
    <cellStyle name="40% - Énfasis6 2" xfId="24" xr:uid="{00000000-0005-0000-0000-000017000000}"/>
    <cellStyle name="60% - Énfasis1" xfId="25" builtinId="32" customBuiltin="1"/>
    <cellStyle name="60% - Énfasis2" xfId="26" builtinId="36" customBuiltin="1"/>
    <cellStyle name="60% - Énfasis3" xfId="27" builtinId="40" customBuiltin="1"/>
    <cellStyle name="60% - Énfasis4" xfId="28" builtinId="44" customBuiltin="1"/>
    <cellStyle name="60% - Énfasis5" xfId="29" builtinId="48" customBuiltin="1"/>
    <cellStyle name="60% - Énfasis6" xfId="30" builtinId="52" customBuiltin="1"/>
    <cellStyle name="Cálculo" xfId="31" builtinId="22" customBuiltin="1"/>
    <cellStyle name="Celda de comprobación" xfId="32" builtinId="23" customBuiltin="1"/>
    <cellStyle name="Celda vinculada" xfId="33" builtinId="24" customBuiltin="1"/>
    <cellStyle name="Encabezado 4" xfId="34" builtinId="19" customBuiltin="1"/>
    <cellStyle name="Énfasis1" xfId="35" builtinId="29" customBuiltin="1"/>
    <cellStyle name="Énfasis2" xfId="36" builtinId="33" customBuiltin="1"/>
    <cellStyle name="Énfasis3" xfId="37" builtinId="37" customBuiltin="1"/>
    <cellStyle name="Énfasis4" xfId="38" builtinId="41" customBuiltin="1"/>
    <cellStyle name="Énfasis5" xfId="39" builtinId="45" customBuiltin="1"/>
    <cellStyle name="Énfasis6" xfId="40" builtinId="49" customBuiltin="1"/>
    <cellStyle name="Entrada" xfId="41" builtinId="20" customBuiltin="1"/>
    <cellStyle name="Incorrecto" xfId="42" builtinId="27" customBuiltin="1"/>
    <cellStyle name="Neutral" xfId="43" builtinId="28" customBuiltin="1"/>
    <cellStyle name="Normal" xfId="0" builtinId="0"/>
    <cellStyle name="Normal 2" xfId="44" xr:uid="{00000000-0005-0000-0000-00002C000000}"/>
    <cellStyle name="Notas" xfId="45" builtinId="10" customBuiltin="1"/>
    <cellStyle name="Notas 2" xfId="46" xr:uid="{00000000-0005-0000-0000-00002E000000}"/>
    <cellStyle name="Porcentaje" xfId="47" builtinId="5"/>
    <cellStyle name="Porcentaje 2" xfId="48" xr:uid="{00000000-0005-0000-0000-000030000000}"/>
    <cellStyle name="Salida" xfId="49" builtinId="21" customBuiltin="1"/>
    <cellStyle name="Texto de advertencia" xfId="50" builtinId="11" customBuiltin="1"/>
    <cellStyle name="Texto explicativo" xfId="51" builtinId="53" customBuiltin="1"/>
    <cellStyle name="Título" xfId="52" builtinId="15" customBuiltin="1"/>
    <cellStyle name="Título 2" xfId="53" builtinId="17" customBuiltin="1"/>
    <cellStyle name="Título 3" xfId="54" builtinId="18" customBuiltin="1"/>
    <cellStyle name="Total" xfId="55" builtinId="25" customBuiltin="1"/>
  </cellStyles>
  <dxfs count="97">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ont>
        <color rgb="FF9C0006"/>
      </font>
      <fill>
        <patternFill>
          <bgColor rgb="FFFFC7CE"/>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ont>
        <color rgb="FF9C0006"/>
      </font>
      <fill>
        <patternFill>
          <bgColor rgb="FFFFC7CE"/>
        </patternFill>
      </fill>
    </dxf>
    <dxf>
      <fill>
        <patternFill>
          <bgColor rgb="FFFFFF00"/>
        </patternFill>
      </fill>
    </dxf>
    <dxf>
      <fill>
        <patternFill>
          <bgColor rgb="FF92D050"/>
        </patternFill>
      </fill>
    </dxf>
    <dxf>
      <fill>
        <patternFill>
          <bgColor rgb="FFFFFF00"/>
        </patternFill>
      </fill>
    </dxf>
    <dxf>
      <fill>
        <patternFill>
          <bgColor rgb="FF00FF00"/>
        </patternFill>
      </fill>
    </dxf>
    <dxf>
      <fill>
        <patternFill>
          <bgColor rgb="FFFF0000"/>
        </patternFill>
      </fill>
    </dxf>
    <dxf>
      <fill>
        <patternFill>
          <bgColor rgb="FFFF0000"/>
        </patternFill>
      </fill>
    </dxf>
    <dxf>
      <font>
        <color rgb="FF9C0006"/>
      </font>
      <fill>
        <patternFill>
          <bgColor rgb="FFFFC7CE"/>
        </patternFill>
      </fill>
    </dxf>
    <dxf>
      <fill>
        <patternFill>
          <bgColor rgb="FFFFFF00"/>
        </patternFill>
      </fill>
    </dxf>
    <dxf>
      <fill>
        <patternFill>
          <bgColor rgb="FF92D050"/>
        </patternFill>
      </fill>
    </dxf>
    <dxf>
      <fill>
        <patternFill>
          <bgColor rgb="FFFFFF00"/>
        </patternFill>
      </fill>
    </dxf>
    <dxf>
      <fill>
        <patternFill>
          <bgColor rgb="FF00FF00"/>
        </patternFill>
      </fill>
    </dxf>
    <dxf>
      <fill>
        <patternFill>
          <bgColor rgb="FFFF0000"/>
        </patternFill>
      </fill>
    </dxf>
    <dxf>
      <fill>
        <patternFill>
          <bgColor rgb="FFFF0000"/>
        </patternFill>
      </fill>
    </dxf>
    <dxf>
      <font>
        <color rgb="FF9C0006"/>
      </font>
      <fill>
        <patternFill>
          <bgColor rgb="FFFFC7CE"/>
        </patternFill>
      </fill>
    </dxf>
    <dxf>
      <fill>
        <patternFill>
          <bgColor rgb="FFFFFF00"/>
        </patternFill>
      </fill>
    </dxf>
    <dxf>
      <fill>
        <patternFill>
          <bgColor rgb="FF92D05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colors>
    <mruColors>
      <color rgb="FF962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26" Type="http://schemas.openxmlformats.org/officeDocument/2006/relationships/customXml" Target="../customXml/item6.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Cumplimiento del Plan Anual de Capacitaciones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'Plan de Capacitaciones'!$C$46</c:f>
              <c:strCache>
                <c:ptCount val="1"/>
                <c:pt idx="0">
                  <c:v>RESULTADO</c:v>
                </c:pt>
              </c:strCache>
            </c:strRef>
          </c:tx>
          <c:spPr>
            <a:solidFill>
              <a:schemeClr val="accent1"/>
            </a:solidFill>
            <a:ln>
              <a:noFill/>
            </a:ln>
            <a:effectLst/>
          </c:spPr>
          <c:invertIfNegative val="0"/>
          <c:cat>
            <c:strRef>
              <c:f>'Plan de Capacitaciones'!$D$45:$O$45</c:f>
              <c:strCache>
                <c:ptCount val="10"/>
                <c:pt idx="0">
                  <c:v>Trimestre l</c:v>
                </c:pt>
                <c:pt idx="3">
                  <c:v>Trimestre ll</c:v>
                </c:pt>
                <c:pt idx="6">
                  <c:v>Trimestre lll</c:v>
                </c:pt>
                <c:pt idx="9">
                  <c:v>Trimestre lV</c:v>
                </c:pt>
              </c:strCache>
            </c:strRef>
          </c:cat>
          <c:val>
            <c:numRef>
              <c:f>'Plan de Capacitaciones'!$D$46:$O$46</c:f>
              <c:numCache>
                <c:formatCode>0.0%</c:formatCode>
                <c:ptCount val="12"/>
                <c:pt idx="0">
                  <c:v>1</c:v>
                </c:pt>
                <c:pt idx="3">
                  <c:v>1</c:v>
                </c:pt>
                <c:pt idx="6">
                  <c:v>1</c:v>
                </c:pt>
              </c:numCache>
            </c:numRef>
          </c:val>
          <c:extLst>
            <c:ext xmlns:c16="http://schemas.microsoft.com/office/drawing/2014/chart" uri="{C3380CC4-5D6E-409C-BE32-E72D297353CC}">
              <c16:uniqueId val="{00000000-AD87-4C13-B344-AA249B39166E}"/>
            </c:ext>
          </c:extLst>
        </c:ser>
        <c:dLbls>
          <c:showLegendKey val="0"/>
          <c:showVal val="0"/>
          <c:showCatName val="0"/>
          <c:showSerName val="0"/>
          <c:showPercent val="0"/>
          <c:showBubbleSize val="0"/>
        </c:dLbls>
        <c:gapWidth val="219"/>
        <c:overlap val="-27"/>
        <c:axId val="549421432"/>
        <c:axId val="549422744"/>
      </c:barChart>
      <c:lineChart>
        <c:grouping val="percentStacked"/>
        <c:varyColors val="0"/>
        <c:ser>
          <c:idx val="1"/>
          <c:order val="1"/>
          <c:tx>
            <c:strRef>
              <c:f>'Plan de Capacitaciones'!$C$47</c:f>
              <c:strCache>
                <c:ptCount val="1"/>
                <c:pt idx="0">
                  <c:v>META</c:v>
                </c:pt>
              </c:strCache>
            </c:strRef>
          </c:tx>
          <c:spPr>
            <a:ln w="28575" cap="rnd">
              <a:solidFill>
                <a:schemeClr val="accent2"/>
              </a:solidFill>
              <a:round/>
            </a:ln>
            <a:effectLst/>
          </c:spPr>
          <c:marker>
            <c:symbol val="none"/>
          </c:marker>
          <c:cat>
            <c:strRef>
              <c:f>'Plan de Capacitaciones'!$D$45:$O$45</c:f>
              <c:strCache>
                <c:ptCount val="10"/>
                <c:pt idx="0">
                  <c:v>Trimestre l</c:v>
                </c:pt>
                <c:pt idx="3">
                  <c:v>Trimestre ll</c:v>
                </c:pt>
                <c:pt idx="6">
                  <c:v>Trimestre lll</c:v>
                </c:pt>
                <c:pt idx="9">
                  <c:v>Trimestre lV</c:v>
                </c:pt>
              </c:strCache>
            </c:strRef>
          </c:cat>
          <c:val>
            <c:numRef>
              <c:f>'Plan de Capacitaciones'!$D$47:$O$47</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1-AD87-4C13-B344-AA249B39166E}"/>
            </c:ext>
          </c:extLst>
        </c:ser>
        <c:dLbls>
          <c:showLegendKey val="0"/>
          <c:showVal val="0"/>
          <c:showCatName val="0"/>
          <c:showSerName val="0"/>
          <c:showPercent val="0"/>
          <c:showBubbleSize val="0"/>
        </c:dLbls>
        <c:marker val="1"/>
        <c:smooth val="0"/>
        <c:axId val="549421432"/>
        <c:axId val="549422744"/>
      </c:lineChart>
      <c:catAx>
        <c:axId val="54942143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Periodicidad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9422744"/>
        <c:crosses val="autoZero"/>
        <c:auto val="1"/>
        <c:lblAlgn val="ctr"/>
        <c:lblOffset val="100"/>
        <c:noMultiLvlLbl val="0"/>
      </c:catAx>
      <c:valAx>
        <c:axId val="549422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Porcentaje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9421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Cumplimiento de acciones de mejoramiento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'Cierre Ciclo de Mejora'!$C$46</c:f>
              <c:strCache>
                <c:ptCount val="1"/>
                <c:pt idx="0">
                  <c:v>RESULTADO</c:v>
                </c:pt>
              </c:strCache>
            </c:strRef>
          </c:tx>
          <c:spPr>
            <a:solidFill>
              <a:schemeClr val="accent1"/>
            </a:solidFill>
            <a:ln>
              <a:noFill/>
            </a:ln>
            <a:effectLst/>
          </c:spPr>
          <c:invertIfNegative val="0"/>
          <c:cat>
            <c:strRef>
              <c:f>'Cierre Ciclo de Mejora'!$D$45:$O$45</c:f>
              <c:strCache>
                <c:ptCount val="7"/>
                <c:pt idx="0">
                  <c:v>Semestre l</c:v>
                </c:pt>
                <c:pt idx="6">
                  <c:v>Semestre ll</c:v>
                </c:pt>
              </c:strCache>
            </c:strRef>
          </c:cat>
          <c:val>
            <c:numRef>
              <c:f>'Cierre Ciclo de Mejora'!$D$46:$O$46</c:f>
              <c:numCache>
                <c:formatCode>0.0%</c:formatCode>
                <c:ptCount val="12"/>
              </c:numCache>
            </c:numRef>
          </c:val>
          <c:extLst>
            <c:ext xmlns:c16="http://schemas.microsoft.com/office/drawing/2014/chart" uri="{C3380CC4-5D6E-409C-BE32-E72D297353CC}">
              <c16:uniqueId val="{00000000-BE7A-4888-AEC3-9FDE36E41DB0}"/>
            </c:ext>
          </c:extLst>
        </c:ser>
        <c:dLbls>
          <c:showLegendKey val="0"/>
          <c:showVal val="0"/>
          <c:showCatName val="0"/>
          <c:showSerName val="0"/>
          <c:showPercent val="0"/>
          <c:showBubbleSize val="0"/>
        </c:dLbls>
        <c:gapWidth val="219"/>
        <c:overlap val="-27"/>
        <c:axId val="686811608"/>
        <c:axId val="686812264"/>
      </c:barChart>
      <c:lineChart>
        <c:grouping val="stacked"/>
        <c:varyColors val="0"/>
        <c:ser>
          <c:idx val="1"/>
          <c:order val="1"/>
          <c:tx>
            <c:strRef>
              <c:f>'Cierre Ciclo de Mejora'!$C$47</c:f>
              <c:strCache>
                <c:ptCount val="1"/>
                <c:pt idx="0">
                  <c:v>META</c:v>
                </c:pt>
              </c:strCache>
            </c:strRef>
          </c:tx>
          <c:spPr>
            <a:ln w="28575" cap="rnd">
              <a:solidFill>
                <a:schemeClr val="accent2"/>
              </a:solidFill>
              <a:round/>
            </a:ln>
            <a:effectLst/>
          </c:spPr>
          <c:marker>
            <c:symbol val="none"/>
          </c:marker>
          <c:cat>
            <c:strRef>
              <c:f>'Cierre Ciclo de Mejora'!$D$45:$O$45</c:f>
              <c:strCache>
                <c:ptCount val="7"/>
                <c:pt idx="0">
                  <c:v>Semestre l</c:v>
                </c:pt>
                <c:pt idx="6">
                  <c:v>Semestre ll</c:v>
                </c:pt>
              </c:strCache>
            </c:strRef>
          </c:cat>
          <c:val>
            <c:numRef>
              <c:f>'Cierre Ciclo de Mejora'!$D$47:$O$47</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1-BE7A-4888-AEC3-9FDE36E41DB0}"/>
            </c:ext>
          </c:extLst>
        </c:ser>
        <c:dLbls>
          <c:showLegendKey val="0"/>
          <c:showVal val="0"/>
          <c:showCatName val="0"/>
          <c:showSerName val="0"/>
          <c:showPercent val="0"/>
          <c:showBubbleSize val="0"/>
        </c:dLbls>
        <c:marker val="1"/>
        <c:smooth val="0"/>
        <c:axId val="686811608"/>
        <c:axId val="686812264"/>
      </c:lineChart>
      <c:catAx>
        <c:axId val="6868116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Periodicidad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6812264"/>
        <c:crosses val="autoZero"/>
        <c:auto val="1"/>
        <c:lblAlgn val="ctr"/>
        <c:lblOffset val="100"/>
        <c:noMultiLvlLbl val="0"/>
      </c:catAx>
      <c:valAx>
        <c:axId val="686812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Porcentaje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6811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'Hoja de Vida Cumplimiento'!$C$46</c:f>
              <c:strCache>
                <c:ptCount val="1"/>
                <c:pt idx="0">
                  <c:v>RESULTADO</c:v>
                </c:pt>
              </c:strCache>
            </c:strRef>
          </c:tx>
          <c:spPr>
            <a:solidFill>
              <a:schemeClr val="accent1"/>
            </a:solidFill>
            <a:ln>
              <a:noFill/>
            </a:ln>
            <a:effectLst/>
          </c:spPr>
          <c:invertIfNegative val="0"/>
          <c:cat>
            <c:strRef>
              <c:f>'Hoja de Vida Cumplimiento'!$D$45:$O$45</c:f>
              <c:strCache>
                <c:ptCount val="10"/>
                <c:pt idx="0">
                  <c:v>ENE-FEB-MAR</c:v>
                </c:pt>
                <c:pt idx="3">
                  <c:v>ABR-MAY-JUN</c:v>
                </c:pt>
                <c:pt idx="6">
                  <c:v>JUL-AGO-SEP</c:v>
                </c:pt>
                <c:pt idx="9">
                  <c:v>OCT-NOV-DIC</c:v>
                </c:pt>
              </c:strCache>
            </c:strRef>
          </c:cat>
          <c:val>
            <c:numRef>
              <c:f>'Hoja de Vida Cumplimiento'!$D$46:$O$46</c:f>
              <c:numCache>
                <c:formatCode>0.0%</c:formatCode>
                <c:ptCount val="12"/>
                <c:pt idx="0">
                  <c:v>0.83930000000000005</c:v>
                </c:pt>
                <c:pt idx="3">
                  <c:v>0.76390000000000002</c:v>
                </c:pt>
                <c:pt idx="6">
                  <c:v>1.0194805194805194</c:v>
                </c:pt>
                <c:pt idx="9">
                  <c:v>0</c:v>
                </c:pt>
              </c:numCache>
            </c:numRef>
          </c:val>
          <c:extLst>
            <c:ext xmlns:c16="http://schemas.microsoft.com/office/drawing/2014/chart" uri="{C3380CC4-5D6E-409C-BE32-E72D297353CC}">
              <c16:uniqueId val="{00000000-116E-42AA-AC59-0F3497F2E6AE}"/>
            </c:ext>
          </c:extLst>
        </c:ser>
        <c:dLbls>
          <c:showLegendKey val="0"/>
          <c:showVal val="0"/>
          <c:showCatName val="0"/>
          <c:showSerName val="0"/>
          <c:showPercent val="0"/>
          <c:showBubbleSize val="0"/>
        </c:dLbls>
        <c:gapWidth val="219"/>
        <c:overlap val="-27"/>
        <c:axId val="1264662768"/>
        <c:axId val="1264681008"/>
      </c:barChart>
      <c:catAx>
        <c:axId val="126466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64681008"/>
        <c:crosses val="autoZero"/>
        <c:auto val="1"/>
        <c:lblAlgn val="ctr"/>
        <c:lblOffset val="100"/>
        <c:noMultiLvlLbl val="0"/>
      </c:catAx>
      <c:valAx>
        <c:axId val="12646810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646627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'[2]Hoja de vida Cumplimiento'!$C$46</c:f>
              <c:strCache>
                <c:ptCount val="1"/>
                <c:pt idx="0">
                  <c:v>RESULTADO</c:v>
                </c:pt>
              </c:strCache>
            </c:strRef>
          </c:tx>
          <c:spPr>
            <a:solidFill>
              <a:schemeClr val="accent1"/>
            </a:solidFill>
            <a:ln>
              <a:noFill/>
            </a:ln>
            <a:effectLst/>
          </c:spPr>
          <c:invertIfNegative val="0"/>
          <c:cat>
            <c:strRef>
              <c:f>'[2]Hoja de vida Cumplimiento'!$D$45:$O$45</c:f>
              <c:strCache>
                <c:ptCount val="12"/>
                <c:pt idx="0">
                  <c:v>ENE-FEB-MAR</c:v>
                </c:pt>
                <c:pt idx="3">
                  <c:v>ABR-MAY-JUN</c:v>
                </c:pt>
                <c:pt idx="6">
                  <c:v>JUL-AGO-SEP</c:v>
                </c:pt>
                <c:pt idx="9">
                  <c:v>OCT-NOV-DIC</c:v>
                </c:pt>
              </c:strCache>
            </c:strRef>
          </c:cat>
          <c:val>
            <c:numRef>
              <c:f>'[2]Hoja de vida Cumplimiento'!$D$46:$O$46</c:f>
              <c:numCache>
                <c:formatCode>General</c:formatCode>
                <c:ptCount val="12"/>
                <c:pt idx="0">
                  <c:v>0.83930000000000005</c:v>
                </c:pt>
                <c:pt idx="3">
                  <c:v>0.76390000000000002</c:v>
                </c:pt>
                <c:pt idx="6">
                  <c:v>1.0194805194805194</c:v>
                </c:pt>
                <c:pt idx="9">
                  <c:v>0</c:v>
                </c:pt>
              </c:numCache>
            </c:numRef>
          </c:val>
          <c:extLst>
            <c:ext xmlns:c16="http://schemas.microsoft.com/office/drawing/2014/chart" uri="{C3380CC4-5D6E-409C-BE32-E72D297353CC}">
              <c16:uniqueId val="{00000000-C15A-48E4-B196-05C44F3C7412}"/>
            </c:ext>
          </c:extLst>
        </c:ser>
        <c:dLbls>
          <c:showLegendKey val="0"/>
          <c:showVal val="0"/>
          <c:showCatName val="0"/>
          <c:showSerName val="0"/>
          <c:showPercent val="0"/>
          <c:showBubbleSize val="0"/>
        </c:dLbls>
        <c:gapWidth val="219"/>
        <c:overlap val="-27"/>
        <c:axId val="1264662768"/>
        <c:axId val="1264681008"/>
      </c:barChart>
      <c:catAx>
        <c:axId val="126466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64681008"/>
        <c:crosses val="autoZero"/>
        <c:auto val="1"/>
        <c:lblAlgn val="ctr"/>
        <c:lblOffset val="100"/>
        <c:noMultiLvlLbl val="0"/>
      </c:catAx>
      <c:valAx>
        <c:axId val="1264681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646627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'Hoja de Vida Efectividad'!$C$46</c:f>
              <c:strCache>
                <c:ptCount val="1"/>
                <c:pt idx="0">
                  <c:v>RESULTADO</c:v>
                </c:pt>
              </c:strCache>
            </c:strRef>
          </c:tx>
          <c:spPr>
            <a:solidFill>
              <a:schemeClr val="accent1"/>
            </a:solidFill>
            <a:ln>
              <a:noFill/>
            </a:ln>
            <a:effectLst/>
          </c:spPr>
          <c:invertIfNegative val="0"/>
          <c:cat>
            <c:strRef>
              <c:f>'Hoja de Vida Efectividad'!$D$45:$O$45</c:f>
              <c:strCache>
                <c:ptCount val="10"/>
                <c:pt idx="0">
                  <c:v>ENE-FEB-MAR</c:v>
                </c:pt>
                <c:pt idx="3">
                  <c:v>ABR-MAY-JUN</c:v>
                </c:pt>
                <c:pt idx="6">
                  <c:v>JUL-AGO-SEP</c:v>
                </c:pt>
                <c:pt idx="9">
                  <c:v>OCT-NOV-DIC</c:v>
                </c:pt>
              </c:strCache>
            </c:strRef>
          </c:cat>
          <c:val>
            <c:numRef>
              <c:f>'Hoja de Vida Efectividad'!$D$46:$O$46</c:f>
              <c:numCache>
                <c:formatCode>0.0%</c:formatCode>
                <c:ptCount val="12"/>
                <c:pt idx="0">
                  <c:v>0.80821917808219179</c:v>
                </c:pt>
                <c:pt idx="3">
                  <c:v>0.9285714285714286</c:v>
                </c:pt>
                <c:pt idx="6">
                  <c:v>0.875</c:v>
                </c:pt>
                <c:pt idx="9">
                  <c:v>0</c:v>
                </c:pt>
              </c:numCache>
            </c:numRef>
          </c:val>
          <c:extLst>
            <c:ext xmlns:c16="http://schemas.microsoft.com/office/drawing/2014/chart" uri="{C3380CC4-5D6E-409C-BE32-E72D297353CC}">
              <c16:uniqueId val="{00000000-B034-4AD2-80B5-883A7151A626}"/>
            </c:ext>
          </c:extLst>
        </c:ser>
        <c:dLbls>
          <c:showLegendKey val="0"/>
          <c:showVal val="0"/>
          <c:showCatName val="0"/>
          <c:showSerName val="0"/>
          <c:showPercent val="0"/>
          <c:showBubbleSize val="0"/>
        </c:dLbls>
        <c:gapWidth val="219"/>
        <c:overlap val="-27"/>
        <c:axId val="1264662768"/>
        <c:axId val="1264681008"/>
      </c:barChart>
      <c:catAx>
        <c:axId val="126466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64681008"/>
        <c:crosses val="autoZero"/>
        <c:auto val="1"/>
        <c:lblAlgn val="ctr"/>
        <c:lblOffset val="100"/>
        <c:noMultiLvlLbl val="0"/>
      </c:catAx>
      <c:valAx>
        <c:axId val="12646810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646627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652" name="2 Imagen">
          <a:extLst>
            <a:ext uri="{FF2B5EF4-FFF2-40B4-BE49-F238E27FC236}">
              <a16:creationId xmlns:a16="http://schemas.microsoft.com/office/drawing/2014/main" id="{00000000-0008-0000-0000-0000F4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246602A0-C18F-449D-979C-28A57CA43095}"/>
            </a:ext>
          </a:extLst>
        </xdr:cNvPr>
        <xdr:cNvGrpSpPr>
          <a:grpSpLocks/>
        </xdr:cNvGrpSpPr>
      </xdr:nvGrpSpPr>
      <xdr:grpSpPr bwMode="auto">
        <a:xfrm>
          <a:off x="4857750" y="104775"/>
          <a:ext cx="0" cy="428625"/>
          <a:chOff x="5362575" y="104775"/>
          <a:chExt cx="0" cy="314325"/>
        </a:xfrm>
      </xdr:grpSpPr>
      <xdr:sp macro="" textlink="">
        <xdr:nvSpPr>
          <xdr:cNvPr id="3" name="Rectangle 2">
            <a:extLst>
              <a:ext uri="{FF2B5EF4-FFF2-40B4-BE49-F238E27FC236}">
                <a16:creationId xmlns:a16="http://schemas.microsoft.com/office/drawing/2014/main" id="{230D0581-73F1-E013-CB13-03D6633C942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B8935B4D-EDD5-064D-5ECB-673A51AA7AFC}"/>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8D3A2C89-F0AE-4B22-89DD-34831970C1C6}"/>
            </a:ext>
          </a:extLst>
        </xdr:cNvPr>
        <xdr:cNvGrpSpPr>
          <a:grpSpLocks/>
        </xdr:cNvGrpSpPr>
      </xdr:nvGrpSpPr>
      <xdr:grpSpPr bwMode="auto">
        <a:xfrm>
          <a:off x="4857750" y="104775"/>
          <a:ext cx="0" cy="428625"/>
          <a:chOff x="5362575" y="104775"/>
          <a:chExt cx="0" cy="314325"/>
        </a:xfrm>
      </xdr:grpSpPr>
      <xdr:sp macro="" textlink="">
        <xdr:nvSpPr>
          <xdr:cNvPr id="6" name="Rectangle 16">
            <a:extLst>
              <a:ext uri="{FF2B5EF4-FFF2-40B4-BE49-F238E27FC236}">
                <a16:creationId xmlns:a16="http://schemas.microsoft.com/office/drawing/2014/main" id="{1A4786A1-BFC4-611C-7313-02BAD42533F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86DE46AF-C28D-018F-A11D-0FB302C62A9B}"/>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13FF20A7-6F50-4B67-A42E-B03C67F6D8E1}"/>
            </a:ext>
          </a:extLst>
        </xdr:cNvPr>
        <xdr:cNvGrpSpPr>
          <a:grpSpLocks/>
        </xdr:cNvGrpSpPr>
      </xdr:nvGrpSpPr>
      <xdr:grpSpPr bwMode="auto">
        <a:xfrm>
          <a:off x="4857750" y="104775"/>
          <a:ext cx="0" cy="428625"/>
          <a:chOff x="5362575" y="104775"/>
          <a:chExt cx="0" cy="314325"/>
        </a:xfrm>
      </xdr:grpSpPr>
      <xdr:sp macro="" textlink="">
        <xdr:nvSpPr>
          <xdr:cNvPr id="9" name="Rectangle 2">
            <a:extLst>
              <a:ext uri="{FF2B5EF4-FFF2-40B4-BE49-F238E27FC236}">
                <a16:creationId xmlns:a16="http://schemas.microsoft.com/office/drawing/2014/main" id="{A502E850-1EC3-0938-303B-61CDF0F5419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6B87CEB-FFF1-71A7-7BF5-DEE8D361FB7C}"/>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47B910C3-AA52-4CFC-BF3C-6D3F4177A933}"/>
            </a:ext>
          </a:extLst>
        </xdr:cNvPr>
        <xdr:cNvGrpSpPr>
          <a:grpSpLocks/>
        </xdr:cNvGrpSpPr>
      </xdr:nvGrpSpPr>
      <xdr:grpSpPr bwMode="auto">
        <a:xfrm>
          <a:off x="4857750" y="104775"/>
          <a:ext cx="0" cy="428625"/>
          <a:chOff x="5362575" y="104775"/>
          <a:chExt cx="0" cy="314325"/>
        </a:xfrm>
      </xdr:grpSpPr>
      <xdr:sp macro="" textlink="">
        <xdr:nvSpPr>
          <xdr:cNvPr id="12" name="Rectangle 16">
            <a:extLst>
              <a:ext uri="{FF2B5EF4-FFF2-40B4-BE49-F238E27FC236}">
                <a16:creationId xmlns:a16="http://schemas.microsoft.com/office/drawing/2014/main" id="{B5378969-4014-6B48-DFC8-988F7423593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4C21BFF7-3B94-2C22-3B01-1D2339164D8F}"/>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A51116C4-58AA-47C2-9B18-969996DD9B68}"/>
            </a:ext>
          </a:extLst>
        </xdr:cNvPr>
        <xdr:cNvGrpSpPr>
          <a:grpSpLocks/>
        </xdr:cNvGrpSpPr>
      </xdr:nvGrpSpPr>
      <xdr:grpSpPr bwMode="auto">
        <a:xfrm>
          <a:off x="4857750" y="104775"/>
          <a:ext cx="0" cy="428625"/>
          <a:chOff x="7950200" y="104775"/>
          <a:chExt cx="0" cy="314325"/>
        </a:xfrm>
      </xdr:grpSpPr>
      <xdr:sp macro="" textlink="">
        <xdr:nvSpPr>
          <xdr:cNvPr id="15" name="Rectangle 2">
            <a:extLst>
              <a:ext uri="{FF2B5EF4-FFF2-40B4-BE49-F238E27FC236}">
                <a16:creationId xmlns:a16="http://schemas.microsoft.com/office/drawing/2014/main" id="{6C77262C-CE3C-2EB5-C6B4-ACFDB97DE7A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D93CF255-5211-C4CB-6DDC-F8952B10A48D}"/>
              </a:ext>
            </a:extLst>
          </xdr:cNvPr>
          <xdr:cNvSpPr txBox="1">
            <a:spLocks noChangeArrowheads="1"/>
          </xdr:cNvSpPr>
        </xdr:nvSpPr>
        <xdr:spPr bwMode="auto">
          <a:xfrm>
            <a:off x="16939124084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56CA6B21-34B7-44AB-ACFA-04186CB5AE9B}"/>
            </a:ext>
          </a:extLst>
        </xdr:cNvPr>
        <xdr:cNvGrpSpPr>
          <a:grpSpLocks/>
        </xdr:cNvGrpSpPr>
      </xdr:nvGrpSpPr>
      <xdr:grpSpPr bwMode="auto">
        <a:xfrm>
          <a:off x="4857750" y="104775"/>
          <a:ext cx="0" cy="428625"/>
          <a:chOff x="5362575" y="104775"/>
          <a:chExt cx="0" cy="314325"/>
        </a:xfrm>
      </xdr:grpSpPr>
      <xdr:sp macro="" textlink="">
        <xdr:nvSpPr>
          <xdr:cNvPr id="18" name="Rectangle 2">
            <a:extLst>
              <a:ext uri="{FF2B5EF4-FFF2-40B4-BE49-F238E27FC236}">
                <a16:creationId xmlns:a16="http://schemas.microsoft.com/office/drawing/2014/main" id="{5DEFC1B2-0834-477B-DD5A-C3CF8B10696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C73794F7-0CA4-C82E-D38A-ECDCEA19EB1E}"/>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B67C9E6E-1958-472A-9AC0-D3F88E9DA94D}"/>
            </a:ext>
          </a:extLst>
        </xdr:cNvPr>
        <xdr:cNvGrpSpPr>
          <a:grpSpLocks/>
        </xdr:cNvGrpSpPr>
      </xdr:nvGrpSpPr>
      <xdr:grpSpPr bwMode="auto">
        <a:xfrm>
          <a:off x="4857750" y="104775"/>
          <a:ext cx="0" cy="428625"/>
          <a:chOff x="5362575" y="104775"/>
          <a:chExt cx="0" cy="314325"/>
        </a:xfrm>
      </xdr:grpSpPr>
      <xdr:sp macro="" textlink="">
        <xdr:nvSpPr>
          <xdr:cNvPr id="21" name="Rectangle 16">
            <a:extLst>
              <a:ext uri="{FF2B5EF4-FFF2-40B4-BE49-F238E27FC236}">
                <a16:creationId xmlns:a16="http://schemas.microsoft.com/office/drawing/2014/main" id="{3AA6B0B1-D846-9297-463C-A4ABCE79FAA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6ABE81BA-25F8-2CC9-2B65-01B39F50287D}"/>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E314C7A-E74F-4D66-9C7D-26C766D6FA50}"/>
            </a:ext>
          </a:extLst>
        </xdr:cNvPr>
        <xdr:cNvGrpSpPr>
          <a:grpSpLocks/>
        </xdr:cNvGrpSpPr>
      </xdr:nvGrpSpPr>
      <xdr:grpSpPr bwMode="auto">
        <a:xfrm>
          <a:off x="4857750" y="104775"/>
          <a:ext cx="0" cy="428625"/>
          <a:chOff x="5362575" y="104775"/>
          <a:chExt cx="0" cy="314325"/>
        </a:xfrm>
      </xdr:grpSpPr>
      <xdr:sp macro="" textlink="">
        <xdr:nvSpPr>
          <xdr:cNvPr id="24" name="Rectangle 2">
            <a:extLst>
              <a:ext uri="{FF2B5EF4-FFF2-40B4-BE49-F238E27FC236}">
                <a16:creationId xmlns:a16="http://schemas.microsoft.com/office/drawing/2014/main" id="{ECE6BCD1-E6C4-6716-E54C-847B1A4EBDD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55D61A96-E7CD-C92F-1710-5B7A8FB888C0}"/>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D972DB1E-0929-4B9F-A63C-41B30CA048A2}"/>
            </a:ext>
          </a:extLst>
        </xdr:cNvPr>
        <xdr:cNvGrpSpPr>
          <a:grpSpLocks/>
        </xdr:cNvGrpSpPr>
      </xdr:nvGrpSpPr>
      <xdr:grpSpPr bwMode="auto">
        <a:xfrm>
          <a:off x="4857750" y="104775"/>
          <a:ext cx="0" cy="428625"/>
          <a:chOff x="5362575" y="104775"/>
          <a:chExt cx="0" cy="314325"/>
        </a:xfrm>
      </xdr:grpSpPr>
      <xdr:sp macro="" textlink="">
        <xdr:nvSpPr>
          <xdr:cNvPr id="27" name="Rectangle 16">
            <a:extLst>
              <a:ext uri="{FF2B5EF4-FFF2-40B4-BE49-F238E27FC236}">
                <a16:creationId xmlns:a16="http://schemas.microsoft.com/office/drawing/2014/main" id="{E890EAEC-1BB5-AF57-56C2-7079B79B331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A402957B-31A8-2721-1501-2D4AD3DB4BD3}"/>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5CB8D6CA-D9C5-46CE-A8CC-74EDA954E9DA}"/>
            </a:ext>
          </a:extLst>
        </xdr:cNvPr>
        <xdr:cNvGrpSpPr>
          <a:grpSpLocks/>
        </xdr:cNvGrpSpPr>
      </xdr:nvGrpSpPr>
      <xdr:grpSpPr bwMode="auto">
        <a:xfrm>
          <a:off x="4857750" y="104775"/>
          <a:ext cx="0" cy="428625"/>
          <a:chOff x="7950200" y="104775"/>
          <a:chExt cx="0" cy="314325"/>
        </a:xfrm>
      </xdr:grpSpPr>
      <xdr:sp macro="" textlink="">
        <xdr:nvSpPr>
          <xdr:cNvPr id="30" name="Rectangle 2">
            <a:extLst>
              <a:ext uri="{FF2B5EF4-FFF2-40B4-BE49-F238E27FC236}">
                <a16:creationId xmlns:a16="http://schemas.microsoft.com/office/drawing/2014/main" id="{353409E1-0F8C-6B25-6FFF-2DFAC306C84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5CE0A4E1-86B1-8AB2-6D04-D0A301EB6F6C}"/>
              </a:ext>
            </a:extLst>
          </xdr:cNvPr>
          <xdr:cNvSpPr txBox="1">
            <a:spLocks noChangeArrowheads="1"/>
          </xdr:cNvSpPr>
        </xdr:nvSpPr>
        <xdr:spPr bwMode="auto">
          <a:xfrm>
            <a:off x="16939124084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184B744E-8AE9-49C3-AD65-61CD4D47805D}"/>
            </a:ext>
          </a:extLst>
        </xdr:cNvPr>
        <xdr:cNvGrpSpPr>
          <a:grpSpLocks/>
        </xdr:cNvGrpSpPr>
      </xdr:nvGrpSpPr>
      <xdr:grpSpPr bwMode="auto">
        <a:xfrm>
          <a:off x="4857750" y="104775"/>
          <a:ext cx="0" cy="428625"/>
          <a:chOff x="5362575" y="104775"/>
          <a:chExt cx="0" cy="314325"/>
        </a:xfrm>
      </xdr:grpSpPr>
      <xdr:sp macro="" textlink="">
        <xdr:nvSpPr>
          <xdr:cNvPr id="33" name="Rectangle 2">
            <a:extLst>
              <a:ext uri="{FF2B5EF4-FFF2-40B4-BE49-F238E27FC236}">
                <a16:creationId xmlns:a16="http://schemas.microsoft.com/office/drawing/2014/main" id="{A83C9C75-6A20-DD57-4560-CE41D4D75D4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FAD20FD3-D990-11F3-B67A-3C9F4D7479AF}"/>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77AF9AE9-845C-4E18-8F46-96C283CA1E0A}"/>
            </a:ext>
          </a:extLst>
        </xdr:cNvPr>
        <xdr:cNvGrpSpPr>
          <a:grpSpLocks/>
        </xdr:cNvGrpSpPr>
      </xdr:nvGrpSpPr>
      <xdr:grpSpPr bwMode="auto">
        <a:xfrm>
          <a:off x="4857750" y="104775"/>
          <a:ext cx="0" cy="428625"/>
          <a:chOff x="5362575" y="104775"/>
          <a:chExt cx="0" cy="314325"/>
        </a:xfrm>
      </xdr:grpSpPr>
      <xdr:sp macro="" textlink="">
        <xdr:nvSpPr>
          <xdr:cNvPr id="36" name="Rectangle 16">
            <a:extLst>
              <a:ext uri="{FF2B5EF4-FFF2-40B4-BE49-F238E27FC236}">
                <a16:creationId xmlns:a16="http://schemas.microsoft.com/office/drawing/2014/main" id="{56934828-13AD-BF1B-1174-79CD6A6EF17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27C595F-9D09-7CCB-7D5C-F4ACD7B98C78}"/>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8FC0CE2C-B608-4354-B80D-9B5BB2D17DA4}"/>
            </a:ext>
          </a:extLst>
        </xdr:cNvPr>
        <xdr:cNvGrpSpPr>
          <a:grpSpLocks/>
        </xdr:cNvGrpSpPr>
      </xdr:nvGrpSpPr>
      <xdr:grpSpPr bwMode="auto">
        <a:xfrm>
          <a:off x="4857750" y="104775"/>
          <a:ext cx="0" cy="428625"/>
          <a:chOff x="5362575" y="104775"/>
          <a:chExt cx="0" cy="314325"/>
        </a:xfrm>
      </xdr:grpSpPr>
      <xdr:sp macro="" textlink="">
        <xdr:nvSpPr>
          <xdr:cNvPr id="39" name="Rectangle 2">
            <a:extLst>
              <a:ext uri="{FF2B5EF4-FFF2-40B4-BE49-F238E27FC236}">
                <a16:creationId xmlns:a16="http://schemas.microsoft.com/office/drawing/2014/main" id="{73337578-8B1C-7450-79A8-54A0C0DF333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A00A62-7044-9D5A-F78A-7B2923AB86B4}"/>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E6C5F74E-C033-4486-8202-2CEA20AC5C70}"/>
            </a:ext>
          </a:extLst>
        </xdr:cNvPr>
        <xdr:cNvGrpSpPr>
          <a:grpSpLocks/>
        </xdr:cNvGrpSpPr>
      </xdr:nvGrpSpPr>
      <xdr:grpSpPr bwMode="auto">
        <a:xfrm>
          <a:off x="4857750" y="104775"/>
          <a:ext cx="0" cy="428625"/>
          <a:chOff x="5362575" y="104775"/>
          <a:chExt cx="0" cy="314325"/>
        </a:xfrm>
      </xdr:grpSpPr>
      <xdr:sp macro="" textlink="">
        <xdr:nvSpPr>
          <xdr:cNvPr id="42" name="Rectangle 16">
            <a:extLst>
              <a:ext uri="{FF2B5EF4-FFF2-40B4-BE49-F238E27FC236}">
                <a16:creationId xmlns:a16="http://schemas.microsoft.com/office/drawing/2014/main" id="{02894F3C-B6DD-1DC5-F7AB-5A05635D825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A08BDF33-F598-D07B-DABB-93CD167FA0BE}"/>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7D6E0E09-B6E9-4D87-8D82-161A980F8C97}"/>
            </a:ext>
          </a:extLst>
        </xdr:cNvPr>
        <xdr:cNvGrpSpPr>
          <a:grpSpLocks/>
        </xdr:cNvGrpSpPr>
      </xdr:nvGrpSpPr>
      <xdr:grpSpPr bwMode="auto">
        <a:xfrm>
          <a:off x="4857750" y="104775"/>
          <a:ext cx="0" cy="428625"/>
          <a:chOff x="7950200" y="104775"/>
          <a:chExt cx="0" cy="314325"/>
        </a:xfrm>
      </xdr:grpSpPr>
      <xdr:sp macro="" textlink="">
        <xdr:nvSpPr>
          <xdr:cNvPr id="45" name="Rectangle 2">
            <a:extLst>
              <a:ext uri="{FF2B5EF4-FFF2-40B4-BE49-F238E27FC236}">
                <a16:creationId xmlns:a16="http://schemas.microsoft.com/office/drawing/2014/main" id="{C19CB4C9-7C47-FB32-FFA4-6F307DCAC69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2068C465-231C-129B-FDDD-C273BD189059}"/>
              </a:ext>
            </a:extLst>
          </xdr:cNvPr>
          <xdr:cNvSpPr txBox="1">
            <a:spLocks noChangeArrowheads="1"/>
          </xdr:cNvSpPr>
        </xdr:nvSpPr>
        <xdr:spPr bwMode="auto">
          <a:xfrm>
            <a:off x="16939124084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7" name="Group 1">
          <a:extLst>
            <a:ext uri="{FF2B5EF4-FFF2-40B4-BE49-F238E27FC236}">
              <a16:creationId xmlns:a16="http://schemas.microsoft.com/office/drawing/2014/main" id="{63A03BBE-1E46-48B4-ADB0-3CBA4875C31B}"/>
            </a:ext>
          </a:extLst>
        </xdr:cNvPr>
        <xdr:cNvGrpSpPr>
          <a:grpSpLocks/>
        </xdr:cNvGrpSpPr>
      </xdr:nvGrpSpPr>
      <xdr:grpSpPr bwMode="auto">
        <a:xfrm>
          <a:off x="4857750" y="104775"/>
          <a:ext cx="0" cy="428625"/>
          <a:chOff x="5362575" y="104775"/>
          <a:chExt cx="0" cy="314325"/>
        </a:xfrm>
      </xdr:grpSpPr>
      <xdr:sp macro="" textlink="">
        <xdr:nvSpPr>
          <xdr:cNvPr id="48" name="Rectangle 2">
            <a:extLst>
              <a:ext uri="{FF2B5EF4-FFF2-40B4-BE49-F238E27FC236}">
                <a16:creationId xmlns:a16="http://schemas.microsoft.com/office/drawing/2014/main" id="{BEF7EF44-1D96-E90C-D381-B6C48529930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9" name="Text Box 3">
            <a:extLst>
              <a:ext uri="{FF2B5EF4-FFF2-40B4-BE49-F238E27FC236}">
                <a16:creationId xmlns:a16="http://schemas.microsoft.com/office/drawing/2014/main" id="{E308F361-0458-0CE2-9BFD-2B88DA3EA87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 name="Group 15">
          <a:extLst>
            <a:ext uri="{FF2B5EF4-FFF2-40B4-BE49-F238E27FC236}">
              <a16:creationId xmlns:a16="http://schemas.microsoft.com/office/drawing/2014/main" id="{961A0397-7B38-4D0C-9928-6D1F6EDB593F}"/>
            </a:ext>
          </a:extLst>
        </xdr:cNvPr>
        <xdr:cNvGrpSpPr>
          <a:grpSpLocks/>
        </xdr:cNvGrpSpPr>
      </xdr:nvGrpSpPr>
      <xdr:grpSpPr bwMode="auto">
        <a:xfrm>
          <a:off x="4857750" y="104775"/>
          <a:ext cx="0" cy="428625"/>
          <a:chOff x="5362575" y="104775"/>
          <a:chExt cx="0" cy="314325"/>
        </a:xfrm>
      </xdr:grpSpPr>
      <xdr:sp macro="" textlink="">
        <xdr:nvSpPr>
          <xdr:cNvPr id="51" name="Rectangle 16">
            <a:extLst>
              <a:ext uri="{FF2B5EF4-FFF2-40B4-BE49-F238E27FC236}">
                <a16:creationId xmlns:a16="http://schemas.microsoft.com/office/drawing/2014/main" id="{0197F5BD-A0BF-E772-1787-879A477698F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2" name="Text Box 17">
            <a:extLst>
              <a:ext uri="{FF2B5EF4-FFF2-40B4-BE49-F238E27FC236}">
                <a16:creationId xmlns:a16="http://schemas.microsoft.com/office/drawing/2014/main" id="{8ED8C665-69EC-7ED6-4DD0-FCDA1919529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 name="Group 1">
          <a:extLst>
            <a:ext uri="{FF2B5EF4-FFF2-40B4-BE49-F238E27FC236}">
              <a16:creationId xmlns:a16="http://schemas.microsoft.com/office/drawing/2014/main" id="{588E677C-F3EE-4A71-BCFC-4C3104DEF105}"/>
            </a:ext>
          </a:extLst>
        </xdr:cNvPr>
        <xdr:cNvGrpSpPr>
          <a:grpSpLocks/>
        </xdr:cNvGrpSpPr>
      </xdr:nvGrpSpPr>
      <xdr:grpSpPr bwMode="auto">
        <a:xfrm>
          <a:off x="4857750" y="104775"/>
          <a:ext cx="0" cy="428625"/>
          <a:chOff x="5362575" y="104775"/>
          <a:chExt cx="0" cy="314325"/>
        </a:xfrm>
      </xdr:grpSpPr>
      <xdr:sp macro="" textlink="">
        <xdr:nvSpPr>
          <xdr:cNvPr id="54" name="Rectangle 2">
            <a:extLst>
              <a:ext uri="{FF2B5EF4-FFF2-40B4-BE49-F238E27FC236}">
                <a16:creationId xmlns:a16="http://schemas.microsoft.com/office/drawing/2014/main" id="{3C7710CC-D55A-1EF8-CCF0-DA641D22C22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5" name="Text Box 3">
            <a:extLst>
              <a:ext uri="{FF2B5EF4-FFF2-40B4-BE49-F238E27FC236}">
                <a16:creationId xmlns:a16="http://schemas.microsoft.com/office/drawing/2014/main" id="{B641D72B-81DD-09E5-F4E1-CB8584C4FE35}"/>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6" name="Group 15">
          <a:extLst>
            <a:ext uri="{FF2B5EF4-FFF2-40B4-BE49-F238E27FC236}">
              <a16:creationId xmlns:a16="http://schemas.microsoft.com/office/drawing/2014/main" id="{0C0495E3-E948-43E5-BFF3-413A72336F84}"/>
            </a:ext>
          </a:extLst>
        </xdr:cNvPr>
        <xdr:cNvGrpSpPr>
          <a:grpSpLocks/>
        </xdr:cNvGrpSpPr>
      </xdr:nvGrpSpPr>
      <xdr:grpSpPr bwMode="auto">
        <a:xfrm>
          <a:off x="4857750" y="104775"/>
          <a:ext cx="0" cy="428625"/>
          <a:chOff x="5362575" y="104775"/>
          <a:chExt cx="0" cy="314325"/>
        </a:xfrm>
      </xdr:grpSpPr>
      <xdr:sp macro="" textlink="">
        <xdr:nvSpPr>
          <xdr:cNvPr id="57" name="Rectangle 16">
            <a:extLst>
              <a:ext uri="{FF2B5EF4-FFF2-40B4-BE49-F238E27FC236}">
                <a16:creationId xmlns:a16="http://schemas.microsoft.com/office/drawing/2014/main" id="{F720B262-03E0-CA59-A790-6C4F0891AFA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8" name="Text Box 17">
            <a:extLst>
              <a:ext uri="{FF2B5EF4-FFF2-40B4-BE49-F238E27FC236}">
                <a16:creationId xmlns:a16="http://schemas.microsoft.com/office/drawing/2014/main" id="{98D95A98-EB82-608D-2296-66AC28FF499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9" name="Group 1">
          <a:extLst>
            <a:ext uri="{FF2B5EF4-FFF2-40B4-BE49-F238E27FC236}">
              <a16:creationId xmlns:a16="http://schemas.microsoft.com/office/drawing/2014/main" id="{AA017C63-A1C9-46A1-BA0F-A61A9E6C723A}"/>
            </a:ext>
          </a:extLst>
        </xdr:cNvPr>
        <xdr:cNvGrpSpPr>
          <a:grpSpLocks/>
        </xdr:cNvGrpSpPr>
      </xdr:nvGrpSpPr>
      <xdr:grpSpPr bwMode="auto">
        <a:xfrm>
          <a:off x="4857750" y="104775"/>
          <a:ext cx="0" cy="428625"/>
          <a:chOff x="7950200" y="104775"/>
          <a:chExt cx="0" cy="314325"/>
        </a:xfrm>
      </xdr:grpSpPr>
      <xdr:sp macro="" textlink="">
        <xdr:nvSpPr>
          <xdr:cNvPr id="60" name="Rectangle 2">
            <a:extLst>
              <a:ext uri="{FF2B5EF4-FFF2-40B4-BE49-F238E27FC236}">
                <a16:creationId xmlns:a16="http://schemas.microsoft.com/office/drawing/2014/main" id="{CBCC0EFD-D157-4032-2036-8FF5793A67B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1" name="Text Box 3">
            <a:extLst>
              <a:ext uri="{FF2B5EF4-FFF2-40B4-BE49-F238E27FC236}">
                <a16:creationId xmlns:a16="http://schemas.microsoft.com/office/drawing/2014/main" id="{C636C560-73DA-19AC-66DE-0B2D42D67EF5}"/>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 name="Group 1">
          <a:extLst>
            <a:ext uri="{FF2B5EF4-FFF2-40B4-BE49-F238E27FC236}">
              <a16:creationId xmlns:a16="http://schemas.microsoft.com/office/drawing/2014/main" id="{0BB6393F-6C0A-46FD-A501-852FF2794038}"/>
            </a:ext>
          </a:extLst>
        </xdr:cNvPr>
        <xdr:cNvGrpSpPr>
          <a:grpSpLocks/>
        </xdr:cNvGrpSpPr>
      </xdr:nvGrpSpPr>
      <xdr:grpSpPr bwMode="auto">
        <a:xfrm>
          <a:off x="4857750" y="104775"/>
          <a:ext cx="0" cy="428625"/>
          <a:chOff x="5362575" y="104775"/>
          <a:chExt cx="0" cy="314325"/>
        </a:xfrm>
      </xdr:grpSpPr>
      <xdr:sp macro="" textlink="">
        <xdr:nvSpPr>
          <xdr:cNvPr id="63" name="Rectangle 2">
            <a:extLst>
              <a:ext uri="{FF2B5EF4-FFF2-40B4-BE49-F238E27FC236}">
                <a16:creationId xmlns:a16="http://schemas.microsoft.com/office/drawing/2014/main" id="{92358594-9ACE-9BE7-18DA-2919957DF81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4" name="Text Box 3">
            <a:extLst>
              <a:ext uri="{FF2B5EF4-FFF2-40B4-BE49-F238E27FC236}">
                <a16:creationId xmlns:a16="http://schemas.microsoft.com/office/drawing/2014/main" id="{6BE4ECA4-D7DC-2281-CE1E-DCF74D56066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5" name="Group 15">
          <a:extLst>
            <a:ext uri="{FF2B5EF4-FFF2-40B4-BE49-F238E27FC236}">
              <a16:creationId xmlns:a16="http://schemas.microsoft.com/office/drawing/2014/main" id="{F7376473-7762-4E5D-83FE-93651B0D0E6B}"/>
            </a:ext>
          </a:extLst>
        </xdr:cNvPr>
        <xdr:cNvGrpSpPr>
          <a:grpSpLocks/>
        </xdr:cNvGrpSpPr>
      </xdr:nvGrpSpPr>
      <xdr:grpSpPr bwMode="auto">
        <a:xfrm>
          <a:off x="4857750" y="104775"/>
          <a:ext cx="0" cy="428625"/>
          <a:chOff x="5362575" y="104775"/>
          <a:chExt cx="0" cy="314325"/>
        </a:xfrm>
      </xdr:grpSpPr>
      <xdr:sp macro="" textlink="">
        <xdr:nvSpPr>
          <xdr:cNvPr id="66" name="Rectangle 16">
            <a:extLst>
              <a:ext uri="{FF2B5EF4-FFF2-40B4-BE49-F238E27FC236}">
                <a16:creationId xmlns:a16="http://schemas.microsoft.com/office/drawing/2014/main" id="{36D223A6-E68D-C2C3-241A-458F10C4D62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7" name="Text Box 17">
            <a:extLst>
              <a:ext uri="{FF2B5EF4-FFF2-40B4-BE49-F238E27FC236}">
                <a16:creationId xmlns:a16="http://schemas.microsoft.com/office/drawing/2014/main" id="{57AAC99D-1C03-FCBA-A2A3-698D84D2ABA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8" name="Group 1">
          <a:extLst>
            <a:ext uri="{FF2B5EF4-FFF2-40B4-BE49-F238E27FC236}">
              <a16:creationId xmlns:a16="http://schemas.microsoft.com/office/drawing/2014/main" id="{F1B2DFF5-3403-4A13-A177-8A0351E5B8E6}"/>
            </a:ext>
          </a:extLst>
        </xdr:cNvPr>
        <xdr:cNvGrpSpPr>
          <a:grpSpLocks/>
        </xdr:cNvGrpSpPr>
      </xdr:nvGrpSpPr>
      <xdr:grpSpPr bwMode="auto">
        <a:xfrm>
          <a:off x="4857750" y="104775"/>
          <a:ext cx="0" cy="428625"/>
          <a:chOff x="5362575" y="104775"/>
          <a:chExt cx="0" cy="314325"/>
        </a:xfrm>
      </xdr:grpSpPr>
      <xdr:sp macro="" textlink="">
        <xdr:nvSpPr>
          <xdr:cNvPr id="69" name="Rectangle 2">
            <a:extLst>
              <a:ext uri="{FF2B5EF4-FFF2-40B4-BE49-F238E27FC236}">
                <a16:creationId xmlns:a16="http://schemas.microsoft.com/office/drawing/2014/main" id="{1836676D-E835-EA63-68F3-AD90B0B7A33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0" name="Text Box 3">
            <a:extLst>
              <a:ext uri="{FF2B5EF4-FFF2-40B4-BE49-F238E27FC236}">
                <a16:creationId xmlns:a16="http://schemas.microsoft.com/office/drawing/2014/main" id="{3B649269-16DD-C614-59F9-97D7D29686F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1" name="Group 15">
          <a:extLst>
            <a:ext uri="{FF2B5EF4-FFF2-40B4-BE49-F238E27FC236}">
              <a16:creationId xmlns:a16="http://schemas.microsoft.com/office/drawing/2014/main" id="{2695F111-8D84-4D89-8BD0-5528151B62D9}"/>
            </a:ext>
          </a:extLst>
        </xdr:cNvPr>
        <xdr:cNvGrpSpPr>
          <a:grpSpLocks/>
        </xdr:cNvGrpSpPr>
      </xdr:nvGrpSpPr>
      <xdr:grpSpPr bwMode="auto">
        <a:xfrm>
          <a:off x="4857750" y="104775"/>
          <a:ext cx="0" cy="428625"/>
          <a:chOff x="5362575" y="104775"/>
          <a:chExt cx="0" cy="314325"/>
        </a:xfrm>
      </xdr:grpSpPr>
      <xdr:sp macro="" textlink="">
        <xdr:nvSpPr>
          <xdr:cNvPr id="72" name="Rectangle 16">
            <a:extLst>
              <a:ext uri="{FF2B5EF4-FFF2-40B4-BE49-F238E27FC236}">
                <a16:creationId xmlns:a16="http://schemas.microsoft.com/office/drawing/2014/main" id="{C7EF9D2E-F1C1-3CAF-4A5E-06696497096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3" name="Text Box 17">
            <a:extLst>
              <a:ext uri="{FF2B5EF4-FFF2-40B4-BE49-F238E27FC236}">
                <a16:creationId xmlns:a16="http://schemas.microsoft.com/office/drawing/2014/main" id="{6D40E782-2712-1E14-36CA-32A99C8896A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4" name="Group 1">
          <a:extLst>
            <a:ext uri="{FF2B5EF4-FFF2-40B4-BE49-F238E27FC236}">
              <a16:creationId xmlns:a16="http://schemas.microsoft.com/office/drawing/2014/main" id="{3F91EF49-837D-4CA0-B169-2801784F97DF}"/>
            </a:ext>
          </a:extLst>
        </xdr:cNvPr>
        <xdr:cNvGrpSpPr>
          <a:grpSpLocks/>
        </xdr:cNvGrpSpPr>
      </xdr:nvGrpSpPr>
      <xdr:grpSpPr bwMode="auto">
        <a:xfrm>
          <a:off x="4857750" y="104775"/>
          <a:ext cx="0" cy="428625"/>
          <a:chOff x="7950200" y="104775"/>
          <a:chExt cx="0" cy="314325"/>
        </a:xfrm>
      </xdr:grpSpPr>
      <xdr:sp macro="" textlink="">
        <xdr:nvSpPr>
          <xdr:cNvPr id="75" name="Rectangle 2">
            <a:extLst>
              <a:ext uri="{FF2B5EF4-FFF2-40B4-BE49-F238E27FC236}">
                <a16:creationId xmlns:a16="http://schemas.microsoft.com/office/drawing/2014/main" id="{4AC46910-2402-CECD-6994-35885787F50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6" name="Text Box 3">
            <a:extLst>
              <a:ext uri="{FF2B5EF4-FFF2-40B4-BE49-F238E27FC236}">
                <a16:creationId xmlns:a16="http://schemas.microsoft.com/office/drawing/2014/main" id="{22CCBE18-C8A2-18D9-856F-055F41CC51BA}"/>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7" name="Group 1">
          <a:extLst>
            <a:ext uri="{FF2B5EF4-FFF2-40B4-BE49-F238E27FC236}">
              <a16:creationId xmlns:a16="http://schemas.microsoft.com/office/drawing/2014/main" id="{25F89EDF-ECAD-4BE7-ACDE-3D806D085994}"/>
            </a:ext>
          </a:extLst>
        </xdr:cNvPr>
        <xdr:cNvGrpSpPr>
          <a:grpSpLocks/>
        </xdr:cNvGrpSpPr>
      </xdr:nvGrpSpPr>
      <xdr:grpSpPr bwMode="auto">
        <a:xfrm>
          <a:off x="4857750" y="104775"/>
          <a:ext cx="0" cy="428625"/>
          <a:chOff x="5362575" y="104775"/>
          <a:chExt cx="0" cy="314325"/>
        </a:xfrm>
      </xdr:grpSpPr>
      <xdr:sp macro="" textlink="">
        <xdr:nvSpPr>
          <xdr:cNvPr id="78" name="Rectangle 2">
            <a:extLst>
              <a:ext uri="{FF2B5EF4-FFF2-40B4-BE49-F238E27FC236}">
                <a16:creationId xmlns:a16="http://schemas.microsoft.com/office/drawing/2014/main" id="{D266F7CF-190E-1D9B-B66F-FFB48FA9F4B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9" name="Text Box 3">
            <a:extLst>
              <a:ext uri="{FF2B5EF4-FFF2-40B4-BE49-F238E27FC236}">
                <a16:creationId xmlns:a16="http://schemas.microsoft.com/office/drawing/2014/main" id="{5FA0509B-0DE1-4301-C7E9-BA9DC441434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0" name="Group 15">
          <a:extLst>
            <a:ext uri="{FF2B5EF4-FFF2-40B4-BE49-F238E27FC236}">
              <a16:creationId xmlns:a16="http://schemas.microsoft.com/office/drawing/2014/main" id="{5FC4BA5D-E888-418C-885D-D62090E4E938}"/>
            </a:ext>
          </a:extLst>
        </xdr:cNvPr>
        <xdr:cNvGrpSpPr>
          <a:grpSpLocks/>
        </xdr:cNvGrpSpPr>
      </xdr:nvGrpSpPr>
      <xdr:grpSpPr bwMode="auto">
        <a:xfrm>
          <a:off x="4857750" y="104775"/>
          <a:ext cx="0" cy="428625"/>
          <a:chOff x="5362575" y="104775"/>
          <a:chExt cx="0" cy="314325"/>
        </a:xfrm>
      </xdr:grpSpPr>
      <xdr:sp macro="" textlink="">
        <xdr:nvSpPr>
          <xdr:cNvPr id="81" name="Rectangle 16">
            <a:extLst>
              <a:ext uri="{FF2B5EF4-FFF2-40B4-BE49-F238E27FC236}">
                <a16:creationId xmlns:a16="http://schemas.microsoft.com/office/drawing/2014/main" id="{A4D0B673-FF48-EB96-31D0-F7C416B79BE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2" name="Text Box 17">
            <a:extLst>
              <a:ext uri="{FF2B5EF4-FFF2-40B4-BE49-F238E27FC236}">
                <a16:creationId xmlns:a16="http://schemas.microsoft.com/office/drawing/2014/main" id="{D6866B97-F5AF-C1D8-30FB-65BC3D22F525}"/>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3" name="Group 1">
          <a:extLst>
            <a:ext uri="{FF2B5EF4-FFF2-40B4-BE49-F238E27FC236}">
              <a16:creationId xmlns:a16="http://schemas.microsoft.com/office/drawing/2014/main" id="{314D1FA9-FA4A-43BB-89FA-583D09B0CE52}"/>
            </a:ext>
          </a:extLst>
        </xdr:cNvPr>
        <xdr:cNvGrpSpPr>
          <a:grpSpLocks/>
        </xdr:cNvGrpSpPr>
      </xdr:nvGrpSpPr>
      <xdr:grpSpPr bwMode="auto">
        <a:xfrm>
          <a:off x="4857750" y="104775"/>
          <a:ext cx="0" cy="428625"/>
          <a:chOff x="5362575" y="104775"/>
          <a:chExt cx="0" cy="314325"/>
        </a:xfrm>
      </xdr:grpSpPr>
      <xdr:sp macro="" textlink="">
        <xdr:nvSpPr>
          <xdr:cNvPr id="84" name="Rectangle 2">
            <a:extLst>
              <a:ext uri="{FF2B5EF4-FFF2-40B4-BE49-F238E27FC236}">
                <a16:creationId xmlns:a16="http://schemas.microsoft.com/office/drawing/2014/main" id="{EA7223D8-DD0C-CBE5-50D5-6618A3EE9C3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5" name="Text Box 3">
            <a:extLst>
              <a:ext uri="{FF2B5EF4-FFF2-40B4-BE49-F238E27FC236}">
                <a16:creationId xmlns:a16="http://schemas.microsoft.com/office/drawing/2014/main" id="{31D864BC-C444-4B1E-DD56-8E5E5995BEE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6" name="Group 15">
          <a:extLst>
            <a:ext uri="{FF2B5EF4-FFF2-40B4-BE49-F238E27FC236}">
              <a16:creationId xmlns:a16="http://schemas.microsoft.com/office/drawing/2014/main" id="{98533ADF-8545-4AE8-8BFA-BB42CF58E95F}"/>
            </a:ext>
          </a:extLst>
        </xdr:cNvPr>
        <xdr:cNvGrpSpPr>
          <a:grpSpLocks/>
        </xdr:cNvGrpSpPr>
      </xdr:nvGrpSpPr>
      <xdr:grpSpPr bwMode="auto">
        <a:xfrm>
          <a:off x="4857750" y="104775"/>
          <a:ext cx="0" cy="428625"/>
          <a:chOff x="5362575" y="104775"/>
          <a:chExt cx="0" cy="314325"/>
        </a:xfrm>
      </xdr:grpSpPr>
      <xdr:sp macro="" textlink="">
        <xdr:nvSpPr>
          <xdr:cNvPr id="87" name="Rectangle 16">
            <a:extLst>
              <a:ext uri="{FF2B5EF4-FFF2-40B4-BE49-F238E27FC236}">
                <a16:creationId xmlns:a16="http://schemas.microsoft.com/office/drawing/2014/main" id="{732910AC-54C6-74B7-B606-46E363CF85D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8" name="Text Box 17">
            <a:extLst>
              <a:ext uri="{FF2B5EF4-FFF2-40B4-BE49-F238E27FC236}">
                <a16:creationId xmlns:a16="http://schemas.microsoft.com/office/drawing/2014/main" id="{2EBA1CFC-AFD6-E3B0-7E23-0F6F6E42436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9" name="Group 1">
          <a:extLst>
            <a:ext uri="{FF2B5EF4-FFF2-40B4-BE49-F238E27FC236}">
              <a16:creationId xmlns:a16="http://schemas.microsoft.com/office/drawing/2014/main" id="{85735AA1-BC54-4AD7-859A-9BEBE8EAF3D3}"/>
            </a:ext>
          </a:extLst>
        </xdr:cNvPr>
        <xdr:cNvGrpSpPr>
          <a:grpSpLocks/>
        </xdr:cNvGrpSpPr>
      </xdr:nvGrpSpPr>
      <xdr:grpSpPr bwMode="auto">
        <a:xfrm>
          <a:off x="4857750" y="104775"/>
          <a:ext cx="0" cy="428625"/>
          <a:chOff x="7950200" y="104775"/>
          <a:chExt cx="0" cy="314325"/>
        </a:xfrm>
      </xdr:grpSpPr>
      <xdr:sp macro="" textlink="">
        <xdr:nvSpPr>
          <xdr:cNvPr id="90" name="Rectangle 2">
            <a:extLst>
              <a:ext uri="{FF2B5EF4-FFF2-40B4-BE49-F238E27FC236}">
                <a16:creationId xmlns:a16="http://schemas.microsoft.com/office/drawing/2014/main" id="{55310E8A-9523-9C3B-276C-73B3D6A286E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1" name="Text Box 3">
            <a:extLst>
              <a:ext uri="{FF2B5EF4-FFF2-40B4-BE49-F238E27FC236}">
                <a16:creationId xmlns:a16="http://schemas.microsoft.com/office/drawing/2014/main" id="{2A46FF4E-ED90-82FA-B96B-633F1D3F8D12}"/>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119063</xdr:colOff>
      <xdr:row>0</xdr:row>
      <xdr:rowOff>190500</xdr:rowOff>
    </xdr:from>
    <xdr:to>
      <xdr:col>0</xdr:col>
      <xdr:colOff>1702594</xdr:colOff>
      <xdr:row>2</xdr:row>
      <xdr:rowOff>332060</xdr:rowOff>
    </xdr:to>
    <xdr:pic>
      <xdr:nvPicPr>
        <xdr:cNvPr id="92" name="Imagen 91">
          <a:extLst>
            <a:ext uri="{FF2B5EF4-FFF2-40B4-BE49-F238E27FC236}">
              <a16:creationId xmlns:a16="http://schemas.microsoft.com/office/drawing/2014/main" id="{5D157337-373E-4B02-BBB3-9ED412A99A5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19063" y="190500"/>
          <a:ext cx="1583531" cy="903560"/>
        </a:xfrm>
        <a:prstGeom prst="rect">
          <a:avLst/>
        </a:prstGeom>
        <a:noFill/>
        <a:ln>
          <a:noFill/>
        </a:ln>
        <a:extLst>
          <a:ext uri="{53640926-AAD7-44D8-BBD7-CCE9431645EC}">
            <a14:shadowObscured xmlns:a14="http://schemas.microsoft.com/office/drawing/2010/main"/>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93" name="Group 1">
          <a:extLst>
            <a:ext uri="{FF2B5EF4-FFF2-40B4-BE49-F238E27FC236}">
              <a16:creationId xmlns:a16="http://schemas.microsoft.com/office/drawing/2014/main" id="{D0F74592-D635-4D31-A22B-3AADA151B27F}"/>
            </a:ext>
          </a:extLst>
        </xdr:cNvPr>
        <xdr:cNvGrpSpPr>
          <a:grpSpLocks/>
        </xdr:cNvGrpSpPr>
      </xdr:nvGrpSpPr>
      <xdr:grpSpPr bwMode="auto">
        <a:xfrm>
          <a:off x="4857750" y="104775"/>
          <a:ext cx="0" cy="428625"/>
          <a:chOff x="5362575" y="104775"/>
          <a:chExt cx="0" cy="314325"/>
        </a:xfrm>
      </xdr:grpSpPr>
      <xdr:sp macro="" textlink="">
        <xdr:nvSpPr>
          <xdr:cNvPr id="94" name="Rectangle 2">
            <a:extLst>
              <a:ext uri="{FF2B5EF4-FFF2-40B4-BE49-F238E27FC236}">
                <a16:creationId xmlns:a16="http://schemas.microsoft.com/office/drawing/2014/main" id="{DE5BA37E-AE40-328D-2D8F-5616707CB16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5" name="Text Box 3">
            <a:extLst>
              <a:ext uri="{FF2B5EF4-FFF2-40B4-BE49-F238E27FC236}">
                <a16:creationId xmlns:a16="http://schemas.microsoft.com/office/drawing/2014/main" id="{E6CFD97B-9576-1542-CC85-D92EC7A70F9C}"/>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6" name="Group 15">
          <a:extLst>
            <a:ext uri="{FF2B5EF4-FFF2-40B4-BE49-F238E27FC236}">
              <a16:creationId xmlns:a16="http://schemas.microsoft.com/office/drawing/2014/main" id="{806BBB0C-B2F2-4402-A999-95AD164FD01E}"/>
            </a:ext>
          </a:extLst>
        </xdr:cNvPr>
        <xdr:cNvGrpSpPr>
          <a:grpSpLocks/>
        </xdr:cNvGrpSpPr>
      </xdr:nvGrpSpPr>
      <xdr:grpSpPr bwMode="auto">
        <a:xfrm>
          <a:off x="4857750" y="104775"/>
          <a:ext cx="0" cy="428625"/>
          <a:chOff x="5362575" y="104775"/>
          <a:chExt cx="0" cy="314325"/>
        </a:xfrm>
      </xdr:grpSpPr>
      <xdr:sp macro="" textlink="">
        <xdr:nvSpPr>
          <xdr:cNvPr id="97" name="Rectangle 16">
            <a:extLst>
              <a:ext uri="{FF2B5EF4-FFF2-40B4-BE49-F238E27FC236}">
                <a16:creationId xmlns:a16="http://schemas.microsoft.com/office/drawing/2014/main" id="{8E77DB7E-9BBC-BD90-B044-342429753F2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8" name="Text Box 17">
            <a:extLst>
              <a:ext uri="{FF2B5EF4-FFF2-40B4-BE49-F238E27FC236}">
                <a16:creationId xmlns:a16="http://schemas.microsoft.com/office/drawing/2014/main" id="{F7FC999A-2AE4-6DE2-089B-452154E04FCF}"/>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9" name="Group 1">
          <a:extLst>
            <a:ext uri="{FF2B5EF4-FFF2-40B4-BE49-F238E27FC236}">
              <a16:creationId xmlns:a16="http://schemas.microsoft.com/office/drawing/2014/main" id="{B93B6035-1E3D-4F3F-9492-E921ECC71FAD}"/>
            </a:ext>
          </a:extLst>
        </xdr:cNvPr>
        <xdr:cNvGrpSpPr>
          <a:grpSpLocks/>
        </xdr:cNvGrpSpPr>
      </xdr:nvGrpSpPr>
      <xdr:grpSpPr bwMode="auto">
        <a:xfrm>
          <a:off x="4857750" y="104775"/>
          <a:ext cx="0" cy="428625"/>
          <a:chOff x="5362575" y="104775"/>
          <a:chExt cx="0" cy="314325"/>
        </a:xfrm>
      </xdr:grpSpPr>
      <xdr:sp macro="" textlink="">
        <xdr:nvSpPr>
          <xdr:cNvPr id="100" name="Rectangle 2">
            <a:extLst>
              <a:ext uri="{FF2B5EF4-FFF2-40B4-BE49-F238E27FC236}">
                <a16:creationId xmlns:a16="http://schemas.microsoft.com/office/drawing/2014/main" id="{10353BE7-3266-A62C-1C89-428946F4793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1" name="Text Box 3">
            <a:extLst>
              <a:ext uri="{FF2B5EF4-FFF2-40B4-BE49-F238E27FC236}">
                <a16:creationId xmlns:a16="http://schemas.microsoft.com/office/drawing/2014/main" id="{6A6585B2-0E89-7CFB-4AF5-E9521A22B59B}"/>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2" name="Group 15">
          <a:extLst>
            <a:ext uri="{FF2B5EF4-FFF2-40B4-BE49-F238E27FC236}">
              <a16:creationId xmlns:a16="http://schemas.microsoft.com/office/drawing/2014/main" id="{63ED4601-05FC-4615-A16E-EFDB1ED989C9}"/>
            </a:ext>
          </a:extLst>
        </xdr:cNvPr>
        <xdr:cNvGrpSpPr>
          <a:grpSpLocks/>
        </xdr:cNvGrpSpPr>
      </xdr:nvGrpSpPr>
      <xdr:grpSpPr bwMode="auto">
        <a:xfrm>
          <a:off x="4857750" y="104775"/>
          <a:ext cx="0" cy="428625"/>
          <a:chOff x="5362575" y="104775"/>
          <a:chExt cx="0" cy="314325"/>
        </a:xfrm>
      </xdr:grpSpPr>
      <xdr:sp macro="" textlink="">
        <xdr:nvSpPr>
          <xdr:cNvPr id="103" name="Rectangle 16">
            <a:extLst>
              <a:ext uri="{FF2B5EF4-FFF2-40B4-BE49-F238E27FC236}">
                <a16:creationId xmlns:a16="http://schemas.microsoft.com/office/drawing/2014/main" id="{35963538-10F9-82A1-F06F-1F130EECD2E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4" name="Text Box 17">
            <a:extLst>
              <a:ext uri="{FF2B5EF4-FFF2-40B4-BE49-F238E27FC236}">
                <a16:creationId xmlns:a16="http://schemas.microsoft.com/office/drawing/2014/main" id="{3C1BFFAD-AA08-2AD9-A23D-F92A036AA0FE}"/>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 name="Group 1">
          <a:extLst>
            <a:ext uri="{FF2B5EF4-FFF2-40B4-BE49-F238E27FC236}">
              <a16:creationId xmlns:a16="http://schemas.microsoft.com/office/drawing/2014/main" id="{96BE83FC-BAC7-46CA-8456-E8B08CACE5FA}"/>
            </a:ext>
          </a:extLst>
        </xdr:cNvPr>
        <xdr:cNvGrpSpPr>
          <a:grpSpLocks/>
        </xdr:cNvGrpSpPr>
      </xdr:nvGrpSpPr>
      <xdr:grpSpPr bwMode="auto">
        <a:xfrm>
          <a:off x="4857750" y="104775"/>
          <a:ext cx="0" cy="428625"/>
          <a:chOff x="7950200" y="104775"/>
          <a:chExt cx="0" cy="314325"/>
        </a:xfrm>
      </xdr:grpSpPr>
      <xdr:sp macro="" textlink="">
        <xdr:nvSpPr>
          <xdr:cNvPr id="106" name="Rectangle 2">
            <a:extLst>
              <a:ext uri="{FF2B5EF4-FFF2-40B4-BE49-F238E27FC236}">
                <a16:creationId xmlns:a16="http://schemas.microsoft.com/office/drawing/2014/main" id="{C89BB0DD-3119-B0AD-551A-F89A04239C4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7" name="Text Box 3">
            <a:extLst>
              <a:ext uri="{FF2B5EF4-FFF2-40B4-BE49-F238E27FC236}">
                <a16:creationId xmlns:a16="http://schemas.microsoft.com/office/drawing/2014/main" id="{5B4F19BF-7874-E68F-6E9C-639DE6875DE4}"/>
              </a:ext>
            </a:extLst>
          </xdr:cNvPr>
          <xdr:cNvSpPr txBox="1">
            <a:spLocks noChangeArrowheads="1"/>
          </xdr:cNvSpPr>
        </xdr:nvSpPr>
        <xdr:spPr bwMode="auto">
          <a:xfrm>
            <a:off x="16939124084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 name="Group 1">
          <a:extLst>
            <a:ext uri="{FF2B5EF4-FFF2-40B4-BE49-F238E27FC236}">
              <a16:creationId xmlns:a16="http://schemas.microsoft.com/office/drawing/2014/main" id="{26962D22-3215-483E-BB8A-8578F6993311}"/>
            </a:ext>
          </a:extLst>
        </xdr:cNvPr>
        <xdr:cNvGrpSpPr>
          <a:grpSpLocks/>
        </xdr:cNvGrpSpPr>
      </xdr:nvGrpSpPr>
      <xdr:grpSpPr bwMode="auto">
        <a:xfrm>
          <a:off x="4857750" y="104775"/>
          <a:ext cx="0" cy="428625"/>
          <a:chOff x="5362575" y="104775"/>
          <a:chExt cx="0" cy="314325"/>
        </a:xfrm>
      </xdr:grpSpPr>
      <xdr:sp macro="" textlink="">
        <xdr:nvSpPr>
          <xdr:cNvPr id="109" name="Rectangle 2">
            <a:extLst>
              <a:ext uri="{FF2B5EF4-FFF2-40B4-BE49-F238E27FC236}">
                <a16:creationId xmlns:a16="http://schemas.microsoft.com/office/drawing/2014/main" id="{1F40ED7F-A881-D0AE-5F79-7FA291BA1E8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0" name="Text Box 3">
            <a:extLst>
              <a:ext uri="{FF2B5EF4-FFF2-40B4-BE49-F238E27FC236}">
                <a16:creationId xmlns:a16="http://schemas.microsoft.com/office/drawing/2014/main" id="{B9660C62-4D35-A240-5A8F-0780991402B7}"/>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1" name="Group 15">
          <a:extLst>
            <a:ext uri="{FF2B5EF4-FFF2-40B4-BE49-F238E27FC236}">
              <a16:creationId xmlns:a16="http://schemas.microsoft.com/office/drawing/2014/main" id="{6EDF2F48-C44E-4231-B3CA-3262E11E8E19}"/>
            </a:ext>
          </a:extLst>
        </xdr:cNvPr>
        <xdr:cNvGrpSpPr>
          <a:grpSpLocks/>
        </xdr:cNvGrpSpPr>
      </xdr:nvGrpSpPr>
      <xdr:grpSpPr bwMode="auto">
        <a:xfrm>
          <a:off x="4857750" y="104775"/>
          <a:ext cx="0" cy="428625"/>
          <a:chOff x="5362575" y="104775"/>
          <a:chExt cx="0" cy="314325"/>
        </a:xfrm>
      </xdr:grpSpPr>
      <xdr:sp macro="" textlink="">
        <xdr:nvSpPr>
          <xdr:cNvPr id="112" name="Rectangle 16">
            <a:extLst>
              <a:ext uri="{FF2B5EF4-FFF2-40B4-BE49-F238E27FC236}">
                <a16:creationId xmlns:a16="http://schemas.microsoft.com/office/drawing/2014/main" id="{D1E3ED0B-5DCD-59D2-0523-D7BA492D633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3" name="Text Box 17">
            <a:extLst>
              <a:ext uri="{FF2B5EF4-FFF2-40B4-BE49-F238E27FC236}">
                <a16:creationId xmlns:a16="http://schemas.microsoft.com/office/drawing/2014/main" id="{0CB08038-4AAD-1D0F-3E19-CC554A1F03C8}"/>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4" name="Group 1">
          <a:extLst>
            <a:ext uri="{FF2B5EF4-FFF2-40B4-BE49-F238E27FC236}">
              <a16:creationId xmlns:a16="http://schemas.microsoft.com/office/drawing/2014/main" id="{629B2E20-DFC3-4AC5-8B73-055F48232E5A}"/>
            </a:ext>
          </a:extLst>
        </xdr:cNvPr>
        <xdr:cNvGrpSpPr>
          <a:grpSpLocks/>
        </xdr:cNvGrpSpPr>
      </xdr:nvGrpSpPr>
      <xdr:grpSpPr bwMode="auto">
        <a:xfrm>
          <a:off x="4857750" y="104775"/>
          <a:ext cx="0" cy="428625"/>
          <a:chOff x="5362575" y="104775"/>
          <a:chExt cx="0" cy="314325"/>
        </a:xfrm>
      </xdr:grpSpPr>
      <xdr:sp macro="" textlink="">
        <xdr:nvSpPr>
          <xdr:cNvPr id="115" name="Rectangle 2">
            <a:extLst>
              <a:ext uri="{FF2B5EF4-FFF2-40B4-BE49-F238E27FC236}">
                <a16:creationId xmlns:a16="http://schemas.microsoft.com/office/drawing/2014/main" id="{57B9B6AA-B043-F237-C34F-36B0AB53921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6" name="Text Box 3">
            <a:extLst>
              <a:ext uri="{FF2B5EF4-FFF2-40B4-BE49-F238E27FC236}">
                <a16:creationId xmlns:a16="http://schemas.microsoft.com/office/drawing/2014/main" id="{D3C24F17-FADF-E47B-F561-4D29EE290994}"/>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 name="Group 15">
          <a:extLst>
            <a:ext uri="{FF2B5EF4-FFF2-40B4-BE49-F238E27FC236}">
              <a16:creationId xmlns:a16="http://schemas.microsoft.com/office/drawing/2014/main" id="{8D17C466-1A27-4D46-9292-30384D3C656F}"/>
            </a:ext>
          </a:extLst>
        </xdr:cNvPr>
        <xdr:cNvGrpSpPr>
          <a:grpSpLocks/>
        </xdr:cNvGrpSpPr>
      </xdr:nvGrpSpPr>
      <xdr:grpSpPr bwMode="auto">
        <a:xfrm>
          <a:off x="4857750" y="104775"/>
          <a:ext cx="0" cy="428625"/>
          <a:chOff x="5362575" y="104775"/>
          <a:chExt cx="0" cy="314325"/>
        </a:xfrm>
      </xdr:grpSpPr>
      <xdr:sp macro="" textlink="">
        <xdr:nvSpPr>
          <xdr:cNvPr id="118" name="Rectangle 16">
            <a:extLst>
              <a:ext uri="{FF2B5EF4-FFF2-40B4-BE49-F238E27FC236}">
                <a16:creationId xmlns:a16="http://schemas.microsoft.com/office/drawing/2014/main" id="{F50A5F89-5F9A-32BE-2B77-D61DF73A87E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9" name="Text Box 17">
            <a:extLst>
              <a:ext uri="{FF2B5EF4-FFF2-40B4-BE49-F238E27FC236}">
                <a16:creationId xmlns:a16="http://schemas.microsoft.com/office/drawing/2014/main" id="{86CBD0BB-E141-0E1E-C981-3C15AB6CF1CF}"/>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0" name="Group 1">
          <a:extLst>
            <a:ext uri="{FF2B5EF4-FFF2-40B4-BE49-F238E27FC236}">
              <a16:creationId xmlns:a16="http://schemas.microsoft.com/office/drawing/2014/main" id="{6E78E5F5-66E0-4099-9BAC-FDF60DFAA7AD}"/>
            </a:ext>
          </a:extLst>
        </xdr:cNvPr>
        <xdr:cNvGrpSpPr>
          <a:grpSpLocks/>
        </xdr:cNvGrpSpPr>
      </xdr:nvGrpSpPr>
      <xdr:grpSpPr bwMode="auto">
        <a:xfrm>
          <a:off x="4857750" y="104775"/>
          <a:ext cx="0" cy="428625"/>
          <a:chOff x="7950200" y="104775"/>
          <a:chExt cx="0" cy="314325"/>
        </a:xfrm>
      </xdr:grpSpPr>
      <xdr:sp macro="" textlink="">
        <xdr:nvSpPr>
          <xdr:cNvPr id="121" name="Rectangle 2">
            <a:extLst>
              <a:ext uri="{FF2B5EF4-FFF2-40B4-BE49-F238E27FC236}">
                <a16:creationId xmlns:a16="http://schemas.microsoft.com/office/drawing/2014/main" id="{68A89CD5-FF77-E103-3142-FE37727E118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2" name="Text Box 3">
            <a:extLst>
              <a:ext uri="{FF2B5EF4-FFF2-40B4-BE49-F238E27FC236}">
                <a16:creationId xmlns:a16="http://schemas.microsoft.com/office/drawing/2014/main" id="{BC08D43F-C120-C20F-846B-B7CFA7ED5BF7}"/>
              </a:ext>
            </a:extLst>
          </xdr:cNvPr>
          <xdr:cNvSpPr txBox="1">
            <a:spLocks noChangeArrowheads="1"/>
          </xdr:cNvSpPr>
        </xdr:nvSpPr>
        <xdr:spPr bwMode="auto">
          <a:xfrm>
            <a:off x="16939124084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 name="Group 1">
          <a:extLst>
            <a:ext uri="{FF2B5EF4-FFF2-40B4-BE49-F238E27FC236}">
              <a16:creationId xmlns:a16="http://schemas.microsoft.com/office/drawing/2014/main" id="{D63F0EE3-DA3F-431D-BB2B-AC98E81CF3B8}"/>
            </a:ext>
          </a:extLst>
        </xdr:cNvPr>
        <xdr:cNvGrpSpPr>
          <a:grpSpLocks/>
        </xdr:cNvGrpSpPr>
      </xdr:nvGrpSpPr>
      <xdr:grpSpPr bwMode="auto">
        <a:xfrm>
          <a:off x="4857750" y="104775"/>
          <a:ext cx="0" cy="428625"/>
          <a:chOff x="5362575" y="104775"/>
          <a:chExt cx="0" cy="314325"/>
        </a:xfrm>
      </xdr:grpSpPr>
      <xdr:sp macro="" textlink="">
        <xdr:nvSpPr>
          <xdr:cNvPr id="124" name="Rectangle 2">
            <a:extLst>
              <a:ext uri="{FF2B5EF4-FFF2-40B4-BE49-F238E27FC236}">
                <a16:creationId xmlns:a16="http://schemas.microsoft.com/office/drawing/2014/main" id="{B0468D7A-D95A-0C47-B590-BC8314E5CA4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5" name="Text Box 3">
            <a:extLst>
              <a:ext uri="{FF2B5EF4-FFF2-40B4-BE49-F238E27FC236}">
                <a16:creationId xmlns:a16="http://schemas.microsoft.com/office/drawing/2014/main" id="{677BD918-34F4-2920-8C76-07C0DBAFEED7}"/>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 name="Group 15">
          <a:extLst>
            <a:ext uri="{FF2B5EF4-FFF2-40B4-BE49-F238E27FC236}">
              <a16:creationId xmlns:a16="http://schemas.microsoft.com/office/drawing/2014/main" id="{B8AA2578-3DA9-4189-B57A-DE75724EAC98}"/>
            </a:ext>
          </a:extLst>
        </xdr:cNvPr>
        <xdr:cNvGrpSpPr>
          <a:grpSpLocks/>
        </xdr:cNvGrpSpPr>
      </xdr:nvGrpSpPr>
      <xdr:grpSpPr bwMode="auto">
        <a:xfrm>
          <a:off x="4857750" y="104775"/>
          <a:ext cx="0" cy="428625"/>
          <a:chOff x="5362575" y="104775"/>
          <a:chExt cx="0" cy="314325"/>
        </a:xfrm>
      </xdr:grpSpPr>
      <xdr:sp macro="" textlink="">
        <xdr:nvSpPr>
          <xdr:cNvPr id="127" name="Rectangle 16">
            <a:extLst>
              <a:ext uri="{FF2B5EF4-FFF2-40B4-BE49-F238E27FC236}">
                <a16:creationId xmlns:a16="http://schemas.microsoft.com/office/drawing/2014/main" id="{DE716E15-5EA8-268C-6735-F9D3E60F86B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8" name="Text Box 17">
            <a:extLst>
              <a:ext uri="{FF2B5EF4-FFF2-40B4-BE49-F238E27FC236}">
                <a16:creationId xmlns:a16="http://schemas.microsoft.com/office/drawing/2014/main" id="{41EDF090-673F-3B98-99F1-4C287E67117B}"/>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9" name="Group 1">
          <a:extLst>
            <a:ext uri="{FF2B5EF4-FFF2-40B4-BE49-F238E27FC236}">
              <a16:creationId xmlns:a16="http://schemas.microsoft.com/office/drawing/2014/main" id="{6BAB6DCC-CA0B-42CD-99F4-62079B868619}"/>
            </a:ext>
          </a:extLst>
        </xdr:cNvPr>
        <xdr:cNvGrpSpPr>
          <a:grpSpLocks/>
        </xdr:cNvGrpSpPr>
      </xdr:nvGrpSpPr>
      <xdr:grpSpPr bwMode="auto">
        <a:xfrm>
          <a:off x="4857750" y="104775"/>
          <a:ext cx="0" cy="428625"/>
          <a:chOff x="5362575" y="104775"/>
          <a:chExt cx="0" cy="314325"/>
        </a:xfrm>
      </xdr:grpSpPr>
      <xdr:sp macro="" textlink="">
        <xdr:nvSpPr>
          <xdr:cNvPr id="130" name="Rectangle 2">
            <a:extLst>
              <a:ext uri="{FF2B5EF4-FFF2-40B4-BE49-F238E27FC236}">
                <a16:creationId xmlns:a16="http://schemas.microsoft.com/office/drawing/2014/main" id="{98348AD6-93CE-C474-10B2-A328007F386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1" name="Text Box 3">
            <a:extLst>
              <a:ext uri="{FF2B5EF4-FFF2-40B4-BE49-F238E27FC236}">
                <a16:creationId xmlns:a16="http://schemas.microsoft.com/office/drawing/2014/main" id="{FBAB0415-CEF3-84D4-AFAC-380296A076E3}"/>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32" name="Group 15">
          <a:extLst>
            <a:ext uri="{FF2B5EF4-FFF2-40B4-BE49-F238E27FC236}">
              <a16:creationId xmlns:a16="http://schemas.microsoft.com/office/drawing/2014/main" id="{E7D22C70-661D-4707-A790-2593D8945151}"/>
            </a:ext>
          </a:extLst>
        </xdr:cNvPr>
        <xdr:cNvGrpSpPr>
          <a:grpSpLocks/>
        </xdr:cNvGrpSpPr>
      </xdr:nvGrpSpPr>
      <xdr:grpSpPr bwMode="auto">
        <a:xfrm>
          <a:off x="4857750" y="104775"/>
          <a:ext cx="0" cy="428625"/>
          <a:chOff x="5362575" y="104775"/>
          <a:chExt cx="0" cy="314325"/>
        </a:xfrm>
      </xdr:grpSpPr>
      <xdr:sp macro="" textlink="">
        <xdr:nvSpPr>
          <xdr:cNvPr id="133" name="Rectangle 16">
            <a:extLst>
              <a:ext uri="{FF2B5EF4-FFF2-40B4-BE49-F238E27FC236}">
                <a16:creationId xmlns:a16="http://schemas.microsoft.com/office/drawing/2014/main" id="{06CF2C8B-7724-3EDB-09CA-0C4A5EBF2FE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4" name="Text Box 17">
            <a:extLst>
              <a:ext uri="{FF2B5EF4-FFF2-40B4-BE49-F238E27FC236}">
                <a16:creationId xmlns:a16="http://schemas.microsoft.com/office/drawing/2014/main" id="{DD0EAEED-9A08-B729-E105-25AB31CF37D5}"/>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35" name="Group 1">
          <a:extLst>
            <a:ext uri="{FF2B5EF4-FFF2-40B4-BE49-F238E27FC236}">
              <a16:creationId xmlns:a16="http://schemas.microsoft.com/office/drawing/2014/main" id="{1970E374-B0CC-40A9-8B89-C0BABA11DC93}"/>
            </a:ext>
          </a:extLst>
        </xdr:cNvPr>
        <xdr:cNvGrpSpPr>
          <a:grpSpLocks/>
        </xdr:cNvGrpSpPr>
      </xdr:nvGrpSpPr>
      <xdr:grpSpPr bwMode="auto">
        <a:xfrm>
          <a:off x="4857750" y="104775"/>
          <a:ext cx="0" cy="428625"/>
          <a:chOff x="7950200" y="104775"/>
          <a:chExt cx="0" cy="314325"/>
        </a:xfrm>
      </xdr:grpSpPr>
      <xdr:sp macro="" textlink="">
        <xdr:nvSpPr>
          <xdr:cNvPr id="136" name="Rectangle 2">
            <a:extLst>
              <a:ext uri="{FF2B5EF4-FFF2-40B4-BE49-F238E27FC236}">
                <a16:creationId xmlns:a16="http://schemas.microsoft.com/office/drawing/2014/main" id="{067BE470-5410-18F8-AA0D-CDCC2941ABA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7" name="Text Box 3">
            <a:extLst>
              <a:ext uri="{FF2B5EF4-FFF2-40B4-BE49-F238E27FC236}">
                <a16:creationId xmlns:a16="http://schemas.microsoft.com/office/drawing/2014/main" id="{5B2B5084-0628-671A-725D-9032F0A79D36}"/>
              </a:ext>
            </a:extLst>
          </xdr:cNvPr>
          <xdr:cNvSpPr txBox="1">
            <a:spLocks noChangeArrowheads="1"/>
          </xdr:cNvSpPr>
        </xdr:nvSpPr>
        <xdr:spPr bwMode="auto">
          <a:xfrm>
            <a:off x="16939124084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38" name="Group 1">
          <a:extLst>
            <a:ext uri="{FF2B5EF4-FFF2-40B4-BE49-F238E27FC236}">
              <a16:creationId xmlns:a16="http://schemas.microsoft.com/office/drawing/2014/main" id="{15927AB0-7DED-44CC-B4BF-9C026371B3AD}"/>
            </a:ext>
          </a:extLst>
        </xdr:cNvPr>
        <xdr:cNvGrpSpPr>
          <a:grpSpLocks/>
        </xdr:cNvGrpSpPr>
      </xdr:nvGrpSpPr>
      <xdr:grpSpPr bwMode="auto">
        <a:xfrm>
          <a:off x="4857750" y="104775"/>
          <a:ext cx="0" cy="428625"/>
          <a:chOff x="5362575" y="104775"/>
          <a:chExt cx="0" cy="314325"/>
        </a:xfrm>
      </xdr:grpSpPr>
      <xdr:sp macro="" textlink="">
        <xdr:nvSpPr>
          <xdr:cNvPr id="139" name="Rectangle 2">
            <a:extLst>
              <a:ext uri="{FF2B5EF4-FFF2-40B4-BE49-F238E27FC236}">
                <a16:creationId xmlns:a16="http://schemas.microsoft.com/office/drawing/2014/main" id="{EE6D2795-210F-E199-B80F-ADCD01230DB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0" name="Text Box 3">
            <a:extLst>
              <a:ext uri="{FF2B5EF4-FFF2-40B4-BE49-F238E27FC236}">
                <a16:creationId xmlns:a16="http://schemas.microsoft.com/office/drawing/2014/main" id="{52C97BB5-EA49-4EAD-4E5A-E9A728AECB4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1" name="Group 15">
          <a:extLst>
            <a:ext uri="{FF2B5EF4-FFF2-40B4-BE49-F238E27FC236}">
              <a16:creationId xmlns:a16="http://schemas.microsoft.com/office/drawing/2014/main" id="{9D930A5D-D117-473F-BD10-782475EDC9F5}"/>
            </a:ext>
          </a:extLst>
        </xdr:cNvPr>
        <xdr:cNvGrpSpPr>
          <a:grpSpLocks/>
        </xdr:cNvGrpSpPr>
      </xdr:nvGrpSpPr>
      <xdr:grpSpPr bwMode="auto">
        <a:xfrm>
          <a:off x="4857750" y="104775"/>
          <a:ext cx="0" cy="428625"/>
          <a:chOff x="5362575" y="104775"/>
          <a:chExt cx="0" cy="314325"/>
        </a:xfrm>
      </xdr:grpSpPr>
      <xdr:sp macro="" textlink="">
        <xdr:nvSpPr>
          <xdr:cNvPr id="142" name="Rectangle 16">
            <a:extLst>
              <a:ext uri="{FF2B5EF4-FFF2-40B4-BE49-F238E27FC236}">
                <a16:creationId xmlns:a16="http://schemas.microsoft.com/office/drawing/2014/main" id="{55110240-8037-DC5C-E1CA-3FA2D0DF918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3" name="Text Box 17">
            <a:extLst>
              <a:ext uri="{FF2B5EF4-FFF2-40B4-BE49-F238E27FC236}">
                <a16:creationId xmlns:a16="http://schemas.microsoft.com/office/drawing/2014/main" id="{B2FC50C8-7F9D-AE21-B604-1D5F4B52CB5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4" name="Group 1">
          <a:extLst>
            <a:ext uri="{FF2B5EF4-FFF2-40B4-BE49-F238E27FC236}">
              <a16:creationId xmlns:a16="http://schemas.microsoft.com/office/drawing/2014/main" id="{A0CC1471-A472-4304-A642-3D3FCDBD5691}"/>
            </a:ext>
          </a:extLst>
        </xdr:cNvPr>
        <xdr:cNvGrpSpPr>
          <a:grpSpLocks/>
        </xdr:cNvGrpSpPr>
      </xdr:nvGrpSpPr>
      <xdr:grpSpPr bwMode="auto">
        <a:xfrm>
          <a:off x="4857750" y="104775"/>
          <a:ext cx="0" cy="428625"/>
          <a:chOff x="5362575" y="104775"/>
          <a:chExt cx="0" cy="314325"/>
        </a:xfrm>
      </xdr:grpSpPr>
      <xdr:sp macro="" textlink="">
        <xdr:nvSpPr>
          <xdr:cNvPr id="145" name="Rectangle 2">
            <a:extLst>
              <a:ext uri="{FF2B5EF4-FFF2-40B4-BE49-F238E27FC236}">
                <a16:creationId xmlns:a16="http://schemas.microsoft.com/office/drawing/2014/main" id="{B900F5D1-F4A2-EB89-D8CF-AE9968BD351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6" name="Text Box 3">
            <a:extLst>
              <a:ext uri="{FF2B5EF4-FFF2-40B4-BE49-F238E27FC236}">
                <a16:creationId xmlns:a16="http://schemas.microsoft.com/office/drawing/2014/main" id="{5E4FE1F3-3BCA-AFBA-285A-AF89713AF6D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7" name="Group 15">
          <a:extLst>
            <a:ext uri="{FF2B5EF4-FFF2-40B4-BE49-F238E27FC236}">
              <a16:creationId xmlns:a16="http://schemas.microsoft.com/office/drawing/2014/main" id="{EA91AA8D-84F1-4099-853E-C2071D999C47}"/>
            </a:ext>
          </a:extLst>
        </xdr:cNvPr>
        <xdr:cNvGrpSpPr>
          <a:grpSpLocks/>
        </xdr:cNvGrpSpPr>
      </xdr:nvGrpSpPr>
      <xdr:grpSpPr bwMode="auto">
        <a:xfrm>
          <a:off x="4857750" y="104775"/>
          <a:ext cx="0" cy="428625"/>
          <a:chOff x="5362575" y="104775"/>
          <a:chExt cx="0" cy="314325"/>
        </a:xfrm>
      </xdr:grpSpPr>
      <xdr:sp macro="" textlink="">
        <xdr:nvSpPr>
          <xdr:cNvPr id="148" name="Rectangle 16">
            <a:extLst>
              <a:ext uri="{FF2B5EF4-FFF2-40B4-BE49-F238E27FC236}">
                <a16:creationId xmlns:a16="http://schemas.microsoft.com/office/drawing/2014/main" id="{8A687C1A-7534-2060-8A2A-F1D516A783F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9" name="Text Box 17">
            <a:extLst>
              <a:ext uri="{FF2B5EF4-FFF2-40B4-BE49-F238E27FC236}">
                <a16:creationId xmlns:a16="http://schemas.microsoft.com/office/drawing/2014/main" id="{C254A07D-6AC6-A8FE-EB32-593CAC4E896E}"/>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50" name="Group 1">
          <a:extLst>
            <a:ext uri="{FF2B5EF4-FFF2-40B4-BE49-F238E27FC236}">
              <a16:creationId xmlns:a16="http://schemas.microsoft.com/office/drawing/2014/main" id="{D46EAB64-86A7-41C8-A630-BDC9E4A6CFA9}"/>
            </a:ext>
          </a:extLst>
        </xdr:cNvPr>
        <xdr:cNvGrpSpPr>
          <a:grpSpLocks/>
        </xdr:cNvGrpSpPr>
      </xdr:nvGrpSpPr>
      <xdr:grpSpPr bwMode="auto">
        <a:xfrm>
          <a:off x="4857750" y="104775"/>
          <a:ext cx="0" cy="428625"/>
          <a:chOff x="7950200" y="104775"/>
          <a:chExt cx="0" cy="314325"/>
        </a:xfrm>
      </xdr:grpSpPr>
      <xdr:sp macro="" textlink="">
        <xdr:nvSpPr>
          <xdr:cNvPr id="151" name="Rectangle 2">
            <a:extLst>
              <a:ext uri="{FF2B5EF4-FFF2-40B4-BE49-F238E27FC236}">
                <a16:creationId xmlns:a16="http://schemas.microsoft.com/office/drawing/2014/main" id="{90B5704D-B7EA-2C1A-57B6-9F023E7E4E9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2" name="Text Box 3">
            <a:extLst>
              <a:ext uri="{FF2B5EF4-FFF2-40B4-BE49-F238E27FC236}">
                <a16:creationId xmlns:a16="http://schemas.microsoft.com/office/drawing/2014/main" id="{0F598915-6A2E-BA70-1F3F-17327A90CF34}"/>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53" name="Group 1">
          <a:extLst>
            <a:ext uri="{FF2B5EF4-FFF2-40B4-BE49-F238E27FC236}">
              <a16:creationId xmlns:a16="http://schemas.microsoft.com/office/drawing/2014/main" id="{7826C2DC-1312-41DE-BF71-079423F4145D}"/>
            </a:ext>
          </a:extLst>
        </xdr:cNvPr>
        <xdr:cNvGrpSpPr>
          <a:grpSpLocks/>
        </xdr:cNvGrpSpPr>
      </xdr:nvGrpSpPr>
      <xdr:grpSpPr bwMode="auto">
        <a:xfrm>
          <a:off x="4857750" y="104775"/>
          <a:ext cx="0" cy="428625"/>
          <a:chOff x="5362575" y="104775"/>
          <a:chExt cx="0" cy="314325"/>
        </a:xfrm>
      </xdr:grpSpPr>
      <xdr:sp macro="" textlink="">
        <xdr:nvSpPr>
          <xdr:cNvPr id="154" name="Rectangle 2">
            <a:extLst>
              <a:ext uri="{FF2B5EF4-FFF2-40B4-BE49-F238E27FC236}">
                <a16:creationId xmlns:a16="http://schemas.microsoft.com/office/drawing/2014/main" id="{709E1D59-3995-E6B9-01CF-B6D9D541375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5" name="Text Box 3">
            <a:extLst>
              <a:ext uri="{FF2B5EF4-FFF2-40B4-BE49-F238E27FC236}">
                <a16:creationId xmlns:a16="http://schemas.microsoft.com/office/drawing/2014/main" id="{A5095DD4-4383-0BEE-01E9-964A809A28A6}"/>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56" name="Group 15">
          <a:extLst>
            <a:ext uri="{FF2B5EF4-FFF2-40B4-BE49-F238E27FC236}">
              <a16:creationId xmlns:a16="http://schemas.microsoft.com/office/drawing/2014/main" id="{B5EF141F-484B-4E3B-B53E-569818B63827}"/>
            </a:ext>
          </a:extLst>
        </xdr:cNvPr>
        <xdr:cNvGrpSpPr>
          <a:grpSpLocks/>
        </xdr:cNvGrpSpPr>
      </xdr:nvGrpSpPr>
      <xdr:grpSpPr bwMode="auto">
        <a:xfrm>
          <a:off x="4857750" y="104775"/>
          <a:ext cx="0" cy="428625"/>
          <a:chOff x="5362575" y="104775"/>
          <a:chExt cx="0" cy="314325"/>
        </a:xfrm>
      </xdr:grpSpPr>
      <xdr:sp macro="" textlink="">
        <xdr:nvSpPr>
          <xdr:cNvPr id="157" name="Rectangle 16">
            <a:extLst>
              <a:ext uri="{FF2B5EF4-FFF2-40B4-BE49-F238E27FC236}">
                <a16:creationId xmlns:a16="http://schemas.microsoft.com/office/drawing/2014/main" id="{5EC3B169-EBA5-D475-65B6-A0076CDAEA1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8" name="Text Box 17">
            <a:extLst>
              <a:ext uri="{FF2B5EF4-FFF2-40B4-BE49-F238E27FC236}">
                <a16:creationId xmlns:a16="http://schemas.microsoft.com/office/drawing/2014/main" id="{B33649F8-CC1D-D118-01DF-730555C1779B}"/>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59" name="Group 1">
          <a:extLst>
            <a:ext uri="{FF2B5EF4-FFF2-40B4-BE49-F238E27FC236}">
              <a16:creationId xmlns:a16="http://schemas.microsoft.com/office/drawing/2014/main" id="{98A3117D-2FFA-473A-AA41-5EF574240485}"/>
            </a:ext>
          </a:extLst>
        </xdr:cNvPr>
        <xdr:cNvGrpSpPr>
          <a:grpSpLocks/>
        </xdr:cNvGrpSpPr>
      </xdr:nvGrpSpPr>
      <xdr:grpSpPr bwMode="auto">
        <a:xfrm>
          <a:off x="4857750" y="104775"/>
          <a:ext cx="0" cy="428625"/>
          <a:chOff x="5362575" y="104775"/>
          <a:chExt cx="0" cy="314325"/>
        </a:xfrm>
      </xdr:grpSpPr>
      <xdr:sp macro="" textlink="">
        <xdr:nvSpPr>
          <xdr:cNvPr id="160" name="Rectangle 2">
            <a:extLst>
              <a:ext uri="{FF2B5EF4-FFF2-40B4-BE49-F238E27FC236}">
                <a16:creationId xmlns:a16="http://schemas.microsoft.com/office/drawing/2014/main" id="{55C9C829-E7AA-B60B-DE8C-471810CF1CA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1" name="Text Box 3">
            <a:extLst>
              <a:ext uri="{FF2B5EF4-FFF2-40B4-BE49-F238E27FC236}">
                <a16:creationId xmlns:a16="http://schemas.microsoft.com/office/drawing/2014/main" id="{E6077C6B-FB2B-B415-CAE9-DD02841AF116}"/>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62" name="Group 15">
          <a:extLst>
            <a:ext uri="{FF2B5EF4-FFF2-40B4-BE49-F238E27FC236}">
              <a16:creationId xmlns:a16="http://schemas.microsoft.com/office/drawing/2014/main" id="{3AD4A7B2-66B7-49AD-8F09-AC79F061F9AF}"/>
            </a:ext>
          </a:extLst>
        </xdr:cNvPr>
        <xdr:cNvGrpSpPr>
          <a:grpSpLocks/>
        </xdr:cNvGrpSpPr>
      </xdr:nvGrpSpPr>
      <xdr:grpSpPr bwMode="auto">
        <a:xfrm>
          <a:off x="4857750" y="104775"/>
          <a:ext cx="0" cy="428625"/>
          <a:chOff x="5362575" y="104775"/>
          <a:chExt cx="0" cy="314325"/>
        </a:xfrm>
      </xdr:grpSpPr>
      <xdr:sp macro="" textlink="">
        <xdr:nvSpPr>
          <xdr:cNvPr id="163" name="Rectangle 16">
            <a:extLst>
              <a:ext uri="{FF2B5EF4-FFF2-40B4-BE49-F238E27FC236}">
                <a16:creationId xmlns:a16="http://schemas.microsoft.com/office/drawing/2014/main" id="{EF7462E5-B8D6-FB3D-1DE1-9116A0D0FB2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4" name="Text Box 17">
            <a:extLst>
              <a:ext uri="{FF2B5EF4-FFF2-40B4-BE49-F238E27FC236}">
                <a16:creationId xmlns:a16="http://schemas.microsoft.com/office/drawing/2014/main" id="{C55415AD-70D3-F6F4-8A59-260B4D166E75}"/>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65" name="Group 1">
          <a:extLst>
            <a:ext uri="{FF2B5EF4-FFF2-40B4-BE49-F238E27FC236}">
              <a16:creationId xmlns:a16="http://schemas.microsoft.com/office/drawing/2014/main" id="{D8D9B7F5-A5A3-4229-832E-3D3929B07945}"/>
            </a:ext>
          </a:extLst>
        </xdr:cNvPr>
        <xdr:cNvGrpSpPr>
          <a:grpSpLocks/>
        </xdr:cNvGrpSpPr>
      </xdr:nvGrpSpPr>
      <xdr:grpSpPr bwMode="auto">
        <a:xfrm>
          <a:off x="4857750" y="104775"/>
          <a:ext cx="0" cy="428625"/>
          <a:chOff x="7950200" y="104775"/>
          <a:chExt cx="0" cy="314325"/>
        </a:xfrm>
      </xdr:grpSpPr>
      <xdr:sp macro="" textlink="">
        <xdr:nvSpPr>
          <xdr:cNvPr id="166" name="Rectangle 2">
            <a:extLst>
              <a:ext uri="{FF2B5EF4-FFF2-40B4-BE49-F238E27FC236}">
                <a16:creationId xmlns:a16="http://schemas.microsoft.com/office/drawing/2014/main" id="{97A6259C-4FB9-9BFB-CFE1-19AF8BCD128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7" name="Text Box 3">
            <a:extLst>
              <a:ext uri="{FF2B5EF4-FFF2-40B4-BE49-F238E27FC236}">
                <a16:creationId xmlns:a16="http://schemas.microsoft.com/office/drawing/2014/main" id="{2FBCDFCD-D10D-186C-A495-2C6B2C3C25B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68" name="Group 1">
          <a:extLst>
            <a:ext uri="{FF2B5EF4-FFF2-40B4-BE49-F238E27FC236}">
              <a16:creationId xmlns:a16="http://schemas.microsoft.com/office/drawing/2014/main" id="{016BCC41-D259-46A7-B8C3-1ADF3732E154}"/>
            </a:ext>
          </a:extLst>
        </xdr:cNvPr>
        <xdr:cNvGrpSpPr>
          <a:grpSpLocks/>
        </xdr:cNvGrpSpPr>
      </xdr:nvGrpSpPr>
      <xdr:grpSpPr bwMode="auto">
        <a:xfrm>
          <a:off x="4857750" y="104775"/>
          <a:ext cx="0" cy="428625"/>
          <a:chOff x="5362575" y="104775"/>
          <a:chExt cx="0" cy="314325"/>
        </a:xfrm>
      </xdr:grpSpPr>
      <xdr:sp macro="" textlink="">
        <xdr:nvSpPr>
          <xdr:cNvPr id="169" name="Rectangle 2">
            <a:extLst>
              <a:ext uri="{FF2B5EF4-FFF2-40B4-BE49-F238E27FC236}">
                <a16:creationId xmlns:a16="http://schemas.microsoft.com/office/drawing/2014/main" id="{1494084B-A69F-2398-57DA-61873642877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0" name="Text Box 3">
            <a:extLst>
              <a:ext uri="{FF2B5EF4-FFF2-40B4-BE49-F238E27FC236}">
                <a16:creationId xmlns:a16="http://schemas.microsoft.com/office/drawing/2014/main" id="{ED565B0E-5EF3-E733-5D86-568EBC3AC8B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1" name="Group 15">
          <a:extLst>
            <a:ext uri="{FF2B5EF4-FFF2-40B4-BE49-F238E27FC236}">
              <a16:creationId xmlns:a16="http://schemas.microsoft.com/office/drawing/2014/main" id="{E16231D5-43F2-4D97-BF5F-05791A65E0F1}"/>
            </a:ext>
          </a:extLst>
        </xdr:cNvPr>
        <xdr:cNvGrpSpPr>
          <a:grpSpLocks/>
        </xdr:cNvGrpSpPr>
      </xdr:nvGrpSpPr>
      <xdr:grpSpPr bwMode="auto">
        <a:xfrm>
          <a:off x="4857750" y="104775"/>
          <a:ext cx="0" cy="428625"/>
          <a:chOff x="5362575" y="104775"/>
          <a:chExt cx="0" cy="314325"/>
        </a:xfrm>
      </xdr:grpSpPr>
      <xdr:sp macro="" textlink="">
        <xdr:nvSpPr>
          <xdr:cNvPr id="172" name="Rectangle 16">
            <a:extLst>
              <a:ext uri="{FF2B5EF4-FFF2-40B4-BE49-F238E27FC236}">
                <a16:creationId xmlns:a16="http://schemas.microsoft.com/office/drawing/2014/main" id="{F14DD47C-331D-547E-EF24-18ED64B69DE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3" name="Text Box 17">
            <a:extLst>
              <a:ext uri="{FF2B5EF4-FFF2-40B4-BE49-F238E27FC236}">
                <a16:creationId xmlns:a16="http://schemas.microsoft.com/office/drawing/2014/main" id="{CF676BD0-4A54-78FB-79DD-8CBD4D18713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4" name="Group 1">
          <a:extLst>
            <a:ext uri="{FF2B5EF4-FFF2-40B4-BE49-F238E27FC236}">
              <a16:creationId xmlns:a16="http://schemas.microsoft.com/office/drawing/2014/main" id="{9E21A6B3-D13F-43CE-9961-7D19FA3999AF}"/>
            </a:ext>
          </a:extLst>
        </xdr:cNvPr>
        <xdr:cNvGrpSpPr>
          <a:grpSpLocks/>
        </xdr:cNvGrpSpPr>
      </xdr:nvGrpSpPr>
      <xdr:grpSpPr bwMode="auto">
        <a:xfrm>
          <a:off x="4857750" y="104775"/>
          <a:ext cx="0" cy="428625"/>
          <a:chOff x="5362575" y="104775"/>
          <a:chExt cx="0" cy="314325"/>
        </a:xfrm>
      </xdr:grpSpPr>
      <xdr:sp macro="" textlink="">
        <xdr:nvSpPr>
          <xdr:cNvPr id="175" name="Rectangle 2">
            <a:extLst>
              <a:ext uri="{FF2B5EF4-FFF2-40B4-BE49-F238E27FC236}">
                <a16:creationId xmlns:a16="http://schemas.microsoft.com/office/drawing/2014/main" id="{0D3C4F95-C158-3E77-C991-12CDAADB7A7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6" name="Text Box 3">
            <a:extLst>
              <a:ext uri="{FF2B5EF4-FFF2-40B4-BE49-F238E27FC236}">
                <a16:creationId xmlns:a16="http://schemas.microsoft.com/office/drawing/2014/main" id="{4145E709-F874-025F-1D1D-8705461CB56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7" name="Group 15">
          <a:extLst>
            <a:ext uri="{FF2B5EF4-FFF2-40B4-BE49-F238E27FC236}">
              <a16:creationId xmlns:a16="http://schemas.microsoft.com/office/drawing/2014/main" id="{EC6EB8DB-2E99-4B47-962C-D9770E9457F1}"/>
            </a:ext>
          </a:extLst>
        </xdr:cNvPr>
        <xdr:cNvGrpSpPr>
          <a:grpSpLocks/>
        </xdr:cNvGrpSpPr>
      </xdr:nvGrpSpPr>
      <xdr:grpSpPr bwMode="auto">
        <a:xfrm>
          <a:off x="4857750" y="104775"/>
          <a:ext cx="0" cy="428625"/>
          <a:chOff x="5362575" y="104775"/>
          <a:chExt cx="0" cy="314325"/>
        </a:xfrm>
      </xdr:grpSpPr>
      <xdr:sp macro="" textlink="">
        <xdr:nvSpPr>
          <xdr:cNvPr id="178" name="Rectangle 16">
            <a:extLst>
              <a:ext uri="{FF2B5EF4-FFF2-40B4-BE49-F238E27FC236}">
                <a16:creationId xmlns:a16="http://schemas.microsoft.com/office/drawing/2014/main" id="{F5A68BDC-622A-F58F-FF27-46F0B7D9CB2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9" name="Text Box 17">
            <a:extLst>
              <a:ext uri="{FF2B5EF4-FFF2-40B4-BE49-F238E27FC236}">
                <a16:creationId xmlns:a16="http://schemas.microsoft.com/office/drawing/2014/main" id="{2FE8F465-0934-3B32-1165-50B49396464E}"/>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 name="Group 1">
          <a:extLst>
            <a:ext uri="{FF2B5EF4-FFF2-40B4-BE49-F238E27FC236}">
              <a16:creationId xmlns:a16="http://schemas.microsoft.com/office/drawing/2014/main" id="{20001BF6-9C83-4C1C-9CDB-CD042DFF8EA4}"/>
            </a:ext>
          </a:extLst>
        </xdr:cNvPr>
        <xdr:cNvGrpSpPr>
          <a:grpSpLocks/>
        </xdr:cNvGrpSpPr>
      </xdr:nvGrpSpPr>
      <xdr:grpSpPr bwMode="auto">
        <a:xfrm>
          <a:off x="4857750" y="104775"/>
          <a:ext cx="0" cy="428625"/>
          <a:chOff x="7950200" y="104775"/>
          <a:chExt cx="0" cy="314325"/>
        </a:xfrm>
      </xdr:grpSpPr>
      <xdr:sp macro="" textlink="">
        <xdr:nvSpPr>
          <xdr:cNvPr id="181" name="Rectangle 2">
            <a:extLst>
              <a:ext uri="{FF2B5EF4-FFF2-40B4-BE49-F238E27FC236}">
                <a16:creationId xmlns:a16="http://schemas.microsoft.com/office/drawing/2014/main" id="{827B29C6-1458-9116-1573-605BE2D5385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2" name="Text Box 3">
            <a:extLst>
              <a:ext uri="{FF2B5EF4-FFF2-40B4-BE49-F238E27FC236}">
                <a16:creationId xmlns:a16="http://schemas.microsoft.com/office/drawing/2014/main" id="{8256972F-FCDF-F890-F58E-407308833452}"/>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119063</xdr:colOff>
      <xdr:row>0</xdr:row>
      <xdr:rowOff>190500</xdr:rowOff>
    </xdr:from>
    <xdr:to>
      <xdr:col>0</xdr:col>
      <xdr:colOff>1702594</xdr:colOff>
      <xdr:row>2</xdr:row>
      <xdr:rowOff>332060</xdr:rowOff>
    </xdr:to>
    <xdr:pic>
      <xdr:nvPicPr>
        <xdr:cNvPr id="183" name="Imagen 182">
          <a:extLst>
            <a:ext uri="{FF2B5EF4-FFF2-40B4-BE49-F238E27FC236}">
              <a16:creationId xmlns:a16="http://schemas.microsoft.com/office/drawing/2014/main" id="{D58804E1-3692-4387-BA60-1D67B3F8C2E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19063" y="190500"/>
          <a:ext cx="1583531" cy="90356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342900</xdr:colOff>
      <xdr:row>1</xdr:row>
      <xdr:rowOff>38100</xdr:rowOff>
    </xdr:from>
    <xdr:to>
      <xdr:col>1</xdr:col>
      <xdr:colOff>1647825</xdr:colOff>
      <xdr:row>4</xdr:row>
      <xdr:rowOff>173088</xdr:rowOff>
    </xdr:to>
    <xdr:pic>
      <xdr:nvPicPr>
        <xdr:cNvPr id="2" name="Imagen 1">
          <a:extLst>
            <a:ext uri="{FF2B5EF4-FFF2-40B4-BE49-F238E27FC236}">
              <a16:creationId xmlns:a16="http://schemas.microsoft.com/office/drawing/2014/main" id="{3F2A54A8-F068-4F1A-9154-41EDF8035DC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542925" y="209550"/>
          <a:ext cx="1304925" cy="744588"/>
        </a:xfrm>
        <a:prstGeom prst="rect">
          <a:avLst/>
        </a:prstGeom>
        <a:noFill/>
        <a:ln>
          <a:noFill/>
        </a:ln>
        <a:extLst>
          <a:ext uri="{53640926-AAD7-44D8-BBD7-CCE9431645EC}">
            <a14:shadowObscured xmlns:a14="http://schemas.microsoft.com/office/drawing/2010/main"/>
          </a:ext>
        </a:extLst>
      </xdr:spPr>
    </xdr:pic>
    <xdr:clientData/>
  </xdr:twoCellAnchor>
  <xdr:twoCellAnchor>
    <xdr:from>
      <xdr:col>3</xdr:col>
      <xdr:colOff>371475</xdr:colOff>
      <xdr:row>48</xdr:row>
      <xdr:rowOff>57150</xdr:rowOff>
    </xdr:from>
    <xdr:to>
      <xdr:col>11</xdr:col>
      <xdr:colOff>561975</xdr:colOff>
      <xdr:row>63</xdr:row>
      <xdr:rowOff>495300</xdr:rowOff>
    </xdr:to>
    <xdr:graphicFrame macro="">
      <xdr:nvGraphicFramePr>
        <xdr:cNvPr id="4" name="Gráfico 3">
          <a:extLst>
            <a:ext uri="{FF2B5EF4-FFF2-40B4-BE49-F238E27FC236}">
              <a16:creationId xmlns:a16="http://schemas.microsoft.com/office/drawing/2014/main" id="{BDC792CA-096C-40A4-B743-BB53E0C33D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A9BC6B58-E983-45D9-B6B2-748AB23B0009}"/>
            </a:ext>
          </a:extLst>
        </xdr:cNvPr>
        <xdr:cNvGrpSpPr>
          <a:grpSpLocks/>
        </xdr:cNvGrpSpPr>
      </xdr:nvGrpSpPr>
      <xdr:grpSpPr bwMode="auto">
        <a:xfrm>
          <a:off x="3702844" y="104775"/>
          <a:ext cx="0" cy="428625"/>
          <a:chOff x="5362575" y="104775"/>
          <a:chExt cx="0" cy="314325"/>
        </a:xfrm>
      </xdr:grpSpPr>
      <xdr:sp macro="" textlink="">
        <xdr:nvSpPr>
          <xdr:cNvPr id="3" name="Rectangle 2">
            <a:extLst>
              <a:ext uri="{FF2B5EF4-FFF2-40B4-BE49-F238E27FC236}">
                <a16:creationId xmlns:a16="http://schemas.microsoft.com/office/drawing/2014/main" id="{674F8E83-97CF-4C25-F623-4CB5BE5447B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4CCEBE2B-7765-20F5-B67D-F9A9A247AF1C}"/>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F8AD8D63-7764-46AA-ACE4-4B05364F4B63}"/>
            </a:ext>
          </a:extLst>
        </xdr:cNvPr>
        <xdr:cNvGrpSpPr>
          <a:grpSpLocks/>
        </xdr:cNvGrpSpPr>
      </xdr:nvGrpSpPr>
      <xdr:grpSpPr bwMode="auto">
        <a:xfrm>
          <a:off x="3702844" y="104775"/>
          <a:ext cx="0" cy="428625"/>
          <a:chOff x="5362575" y="104775"/>
          <a:chExt cx="0" cy="314325"/>
        </a:xfrm>
      </xdr:grpSpPr>
      <xdr:sp macro="" textlink="">
        <xdr:nvSpPr>
          <xdr:cNvPr id="6" name="Rectangle 16">
            <a:extLst>
              <a:ext uri="{FF2B5EF4-FFF2-40B4-BE49-F238E27FC236}">
                <a16:creationId xmlns:a16="http://schemas.microsoft.com/office/drawing/2014/main" id="{2FF1FCA7-7CCE-E1CA-96B0-4D27C051D2C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18503426-F086-BAB3-69B9-E68C3FB820DC}"/>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5873A538-C96E-4D91-83B1-7384C69016B6}"/>
            </a:ext>
          </a:extLst>
        </xdr:cNvPr>
        <xdr:cNvGrpSpPr>
          <a:grpSpLocks/>
        </xdr:cNvGrpSpPr>
      </xdr:nvGrpSpPr>
      <xdr:grpSpPr bwMode="auto">
        <a:xfrm>
          <a:off x="3702844" y="104775"/>
          <a:ext cx="0" cy="428625"/>
          <a:chOff x="5362575" y="104775"/>
          <a:chExt cx="0" cy="314325"/>
        </a:xfrm>
      </xdr:grpSpPr>
      <xdr:sp macro="" textlink="">
        <xdr:nvSpPr>
          <xdr:cNvPr id="9" name="Rectangle 2">
            <a:extLst>
              <a:ext uri="{FF2B5EF4-FFF2-40B4-BE49-F238E27FC236}">
                <a16:creationId xmlns:a16="http://schemas.microsoft.com/office/drawing/2014/main" id="{02F9F0D0-16CB-71D8-3A99-08C9EF0A170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159DE418-EC90-877F-FFA1-6F498D65207C}"/>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216CC100-49F8-474E-B693-F43BE84E788A}"/>
            </a:ext>
          </a:extLst>
        </xdr:cNvPr>
        <xdr:cNvGrpSpPr>
          <a:grpSpLocks/>
        </xdr:cNvGrpSpPr>
      </xdr:nvGrpSpPr>
      <xdr:grpSpPr bwMode="auto">
        <a:xfrm>
          <a:off x="3702844" y="104775"/>
          <a:ext cx="0" cy="428625"/>
          <a:chOff x="5362575" y="104775"/>
          <a:chExt cx="0" cy="314325"/>
        </a:xfrm>
      </xdr:grpSpPr>
      <xdr:sp macro="" textlink="">
        <xdr:nvSpPr>
          <xdr:cNvPr id="12" name="Rectangle 16">
            <a:extLst>
              <a:ext uri="{FF2B5EF4-FFF2-40B4-BE49-F238E27FC236}">
                <a16:creationId xmlns:a16="http://schemas.microsoft.com/office/drawing/2014/main" id="{D740C791-5C88-899F-EBB3-69DCB9D2780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5B9395B0-B77C-9F34-F020-A3EB7D260220}"/>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9C2FE297-C273-4651-B0CD-7A8138209593}"/>
            </a:ext>
          </a:extLst>
        </xdr:cNvPr>
        <xdr:cNvGrpSpPr>
          <a:grpSpLocks/>
        </xdr:cNvGrpSpPr>
      </xdr:nvGrpSpPr>
      <xdr:grpSpPr bwMode="auto">
        <a:xfrm>
          <a:off x="3702844" y="104775"/>
          <a:ext cx="0" cy="428625"/>
          <a:chOff x="7950200" y="104775"/>
          <a:chExt cx="0" cy="314325"/>
        </a:xfrm>
      </xdr:grpSpPr>
      <xdr:sp macro="" textlink="">
        <xdr:nvSpPr>
          <xdr:cNvPr id="15" name="Rectangle 2">
            <a:extLst>
              <a:ext uri="{FF2B5EF4-FFF2-40B4-BE49-F238E27FC236}">
                <a16:creationId xmlns:a16="http://schemas.microsoft.com/office/drawing/2014/main" id="{32979FAC-F45A-4085-FFBF-26C18663193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89392445-3669-5E53-D99D-595ECAC56F60}"/>
              </a:ext>
            </a:extLst>
          </xdr:cNvPr>
          <xdr:cNvSpPr txBox="1">
            <a:spLocks noChangeArrowheads="1"/>
          </xdr:cNvSpPr>
        </xdr:nvSpPr>
        <xdr:spPr bwMode="auto">
          <a:xfrm>
            <a:off x="16939124084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66B05000-9A1A-4539-AE0B-C7EF434864E6}"/>
            </a:ext>
          </a:extLst>
        </xdr:cNvPr>
        <xdr:cNvGrpSpPr>
          <a:grpSpLocks/>
        </xdr:cNvGrpSpPr>
      </xdr:nvGrpSpPr>
      <xdr:grpSpPr bwMode="auto">
        <a:xfrm>
          <a:off x="3702844" y="104775"/>
          <a:ext cx="0" cy="428625"/>
          <a:chOff x="5362575" y="104775"/>
          <a:chExt cx="0" cy="314325"/>
        </a:xfrm>
      </xdr:grpSpPr>
      <xdr:sp macro="" textlink="">
        <xdr:nvSpPr>
          <xdr:cNvPr id="18" name="Rectangle 2">
            <a:extLst>
              <a:ext uri="{FF2B5EF4-FFF2-40B4-BE49-F238E27FC236}">
                <a16:creationId xmlns:a16="http://schemas.microsoft.com/office/drawing/2014/main" id="{EDE4A3FC-B5C3-CC19-137B-1EF60769024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EEBFC73A-BBD1-F5DC-B796-3FCFD92DA8FC}"/>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11055DDF-2299-4E0A-AD6D-674EBD9A0C23}"/>
            </a:ext>
          </a:extLst>
        </xdr:cNvPr>
        <xdr:cNvGrpSpPr>
          <a:grpSpLocks/>
        </xdr:cNvGrpSpPr>
      </xdr:nvGrpSpPr>
      <xdr:grpSpPr bwMode="auto">
        <a:xfrm>
          <a:off x="3702844" y="104775"/>
          <a:ext cx="0" cy="428625"/>
          <a:chOff x="5362575" y="104775"/>
          <a:chExt cx="0" cy="314325"/>
        </a:xfrm>
      </xdr:grpSpPr>
      <xdr:sp macro="" textlink="">
        <xdr:nvSpPr>
          <xdr:cNvPr id="21" name="Rectangle 16">
            <a:extLst>
              <a:ext uri="{FF2B5EF4-FFF2-40B4-BE49-F238E27FC236}">
                <a16:creationId xmlns:a16="http://schemas.microsoft.com/office/drawing/2014/main" id="{420C78F4-868D-7471-C017-ECF2D77E940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4FD7EDF7-8ED7-96CE-B2C2-99B4C686FB16}"/>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92A4630B-6746-4013-8564-5D421B127C56}"/>
            </a:ext>
          </a:extLst>
        </xdr:cNvPr>
        <xdr:cNvGrpSpPr>
          <a:grpSpLocks/>
        </xdr:cNvGrpSpPr>
      </xdr:nvGrpSpPr>
      <xdr:grpSpPr bwMode="auto">
        <a:xfrm>
          <a:off x="3702844" y="104775"/>
          <a:ext cx="0" cy="428625"/>
          <a:chOff x="5362575" y="104775"/>
          <a:chExt cx="0" cy="314325"/>
        </a:xfrm>
      </xdr:grpSpPr>
      <xdr:sp macro="" textlink="">
        <xdr:nvSpPr>
          <xdr:cNvPr id="24" name="Rectangle 2">
            <a:extLst>
              <a:ext uri="{FF2B5EF4-FFF2-40B4-BE49-F238E27FC236}">
                <a16:creationId xmlns:a16="http://schemas.microsoft.com/office/drawing/2014/main" id="{F2786A8C-C7BE-D1F8-7DF4-B0DE8686548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1F75E4B8-D508-8D13-5B47-4D74EAA932E0}"/>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42FA6F68-70C4-42F5-B1A6-D26B6124BCEC}"/>
            </a:ext>
          </a:extLst>
        </xdr:cNvPr>
        <xdr:cNvGrpSpPr>
          <a:grpSpLocks/>
        </xdr:cNvGrpSpPr>
      </xdr:nvGrpSpPr>
      <xdr:grpSpPr bwMode="auto">
        <a:xfrm>
          <a:off x="3702844" y="104775"/>
          <a:ext cx="0" cy="428625"/>
          <a:chOff x="5362575" y="104775"/>
          <a:chExt cx="0" cy="314325"/>
        </a:xfrm>
      </xdr:grpSpPr>
      <xdr:sp macro="" textlink="">
        <xdr:nvSpPr>
          <xdr:cNvPr id="27" name="Rectangle 16">
            <a:extLst>
              <a:ext uri="{FF2B5EF4-FFF2-40B4-BE49-F238E27FC236}">
                <a16:creationId xmlns:a16="http://schemas.microsoft.com/office/drawing/2014/main" id="{74736ACC-224F-AA0E-E5F7-65A08A201F3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3BB33A26-5FFD-E70B-9924-2E18A3DD6BBA}"/>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639F8B42-0D4D-4423-82C6-249300EDF6D4}"/>
            </a:ext>
          </a:extLst>
        </xdr:cNvPr>
        <xdr:cNvGrpSpPr>
          <a:grpSpLocks/>
        </xdr:cNvGrpSpPr>
      </xdr:nvGrpSpPr>
      <xdr:grpSpPr bwMode="auto">
        <a:xfrm>
          <a:off x="3702844" y="104775"/>
          <a:ext cx="0" cy="428625"/>
          <a:chOff x="7950200" y="104775"/>
          <a:chExt cx="0" cy="314325"/>
        </a:xfrm>
      </xdr:grpSpPr>
      <xdr:sp macro="" textlink="">
        <xdr:nvSpPr>
          <xdr:cNvPr id="30" name="Rectangle 2">
            <a:extLst>
              <a:ext uri="{FF2B5EF4-FFF2-40B4-BE49-F238E27FC236}">
                <a16:creationId xmlns:a16="http://schemas.microsoft.com/office/drawing/2014/main" id="{8E09A50C-A362-FF2A-DE8E-425BF5537A9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612491AD-6E1F-F0AA-3D70-F7021954BF89}"/>
              </a:ext>
            </a:extLst>
          </xdr:cNvPr>
          <xdr:cNvSpPr txBox="1">
            <a:spLocks noChangeArrowheads="1"/>
          </xdr:cNvSpPr>
        </xdr:nvSpPr>
        <xdr:spPr bwMode="auto">
          <a:xfrm>
            <a:off x="16939124084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D0CCF980-FB62-4EC2-B5BB-F1AEE7FF692B}"/>
            </a:ext>
          </a:extLst>
        </xdr:cNvPr>
        <xdr:cNvGrpSpPr>
          <a:grpSpLocks/>
        </xdr:cNvGrpSpPr>
      </xdr:nvGrpSpPr>
      <xdr:grpSpPr bwMode="auto">
        <a:xfrm>
          <a:off x="3702844" y="104775"/>
          <a:ext cx="0" cy="428625"/>
          <a:chOff x="5362575" y="104775"/>
          <a:chExt cx="0" cy="314325"/>
        </a:xfrm>
      </xdr:grpSpPr>
      <xdr:sp macro="" textlink="">
        <xdr:nvSpPr>
          <xdr:cNvPr id="33" name="Rectangle 2">
            <a:extLst>
              <a:ext uri="{FF2B5EF4-FFF2-40B4-BE49-F238E27FC236}">
                <a16:creationId xmlns:a16="http://schemas.microsoft.com/office/drawing/2014/main" id="{E838315B-187F-A08C-AF90-049B898495D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E2ED7174-235B-E8B4-B0D0-40060DFED9A5}"/>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26044635-15A6-4001-BE12-49A39F874F56}"/>
            </a:ext>
          </a:extLst>
        </xdr:cNvPr>
        <xdr:cNvGrpSpPr>
          <a:grpSpLocks/>
        </xdr:cNvGrpSpPr>
      </xdr:nvGrpSpPr>
      <xdr:grpSpPr bwMode="auto">
        <a:xfrm>
          <a:off x="3702844" y="104775"/>
          <a:ext cx="0" cy="428625"/>
          <a:chOff x="5362575" y="104775"/>
          <a:chExt cx="0" cy="314325"/>
        </a:xfrm>
      </xdr:grpSpPr>
      <xdr:sp macro="" textlink="">
        <xdr:nvSpPr>
          <xdr:cNvPr id="36" name="Rectangle 16">
            <a:extLst>
              <a:ext uri="{FF2B5EF4-FFF2-40B4-BE49-F238E27FC236}">
                <a16:creationId xmlns:a16="http://schemas.microsoft.com/office/drawing/2014/main" id="{CF1291AE-7211-4D74-D5C6-DABF71D72BC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9B0BC071-FDE3-8D9C-F1F7-0B6384937E70}"/>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96029934-1D10-4198-86A3-9CA552E08525}"/>
            </a:ext>
          </a:extLst>
        </xdr:cNvPr>
        <xdr:cNvGrpSpPr>
          <a:grpSpLocks/>
        </xdr:cNvGrpSpPr>
      </xdr:nvGrpSpPr>
      <xdr:grpSpPr bwMode="auto">
        <a:xfrm>
          <a:off x="3702844" y="104775"/>
          <a:ext cx="0" cy="428625"/>
          <a:chOff x="5362575" y="104775"/>
          <a:chExt cx="0" cy="314325"/>
        </a:xfrm>
      </xdr:grpSpPr>
      <xdr:sp macro="" textlink="">
        <xdr:nvSpPr>
          <xdr:cNvPr id="39" name="Rectangle 2">
            <a:extLst>
              <a:ext uri="{FF2B5EF4-FFF2-40B4-BE49-F238E27FC236}">
                <a16:creationId xmlns:a16="http://schemas.microsoft.com/office/drawing/2014/main" id="{54918362-CB43-F02E-75B7-8E9BFC5507B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236531D0-7B3E-2ED9-3D97-237F00962B6B}"/>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5519B7A8-6BEC-4B57-9F65-88DAC7C04390}"/>
            </a:ext>
          </a:extLst>
        </xdr:cNvPr>
        <xdr:cNvGrpSpPr>
          <a:grpSpLocks/>
        </xdr:cNvGrpSpPr>
      </xdr:nvGrpSpPr>
      <xdr:grpSpPr bwMode="auto">
        <a:xfrm>
          <a:off x="3702844" y="104775"/>
          <a:ext cx="0" cy="428625"/>
          <a:chOff x="5362575" y="104775"/>
          <a:chExt cx="0" cy="314325"/>
        </a:xfrm>
      </xdr:grpSpPr>
      <xdr:sp macro="" textlink="">
        <xdr:nvSpPr>
          <xdr:cNvPr id="42" name="Rectangle 16">
            <a:extLst>
              <a:ext uri="{FF2B5EF4-FFF2-40B4-BE49-F238E27FC236}">
                <a16:creationId xmlns:a16="http://schemas.microsoft.com/office/drawing/2014/main" id="{9C05574C-18CB-776E-F347-43D918A0F31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E6B79407-4C79-DC78-7319-C7212C2A12E5}"/>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F1C287B6-84AF-44B4-B55F-4D9EDA80C0D6}"/>
            </a:ext>
          </a:extLst>
        </xdr:cNvPr>
        <xdr:cNvGrpSpPr>
          <a:grpSpLocks/>
        </xdr:cNvGrpSpPr>
      </xdr:nvGrpSpPr>
      <xdr:grpSpPr bwMode="auto">
        <a:xfrm>
          <a:off x="3702844" y="104775"/>
          <a:ext cx="0" cy="428625"/>
          <a:chOff x="7950200" y="104775"/>
          <a:chExt cx="0" cy="314325"/>
        </a:xfrm>
      </xdr:grpSpPr>
      <xdr:sp macro="" textlink="">
        <xdr:nvSpPr>
          <xdr:cNvPr id="45" name="Rectangle 2">
            <a:extLst>
              <a:ext uri="{FF2B5EF4-FFF2-40B4-BE49-F238E27FC236}">
                <a16:creationId xmlns:a16="http://schemas.microsoft.com/office/drawing/2014/main" id="{800B963A-5B22-0409-B338-63625F27D95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2CB0CE09-B784-35A5-98A2-EE602303625C}"/>
              </a:ext>
            </a:extLst>
          </xdr:cNvPr>
          <xdr:cNvSpPr txBox="1">
            <a:spLocks noChangeArrowheads="1"/>
          </xdr:cNvSpPr>
        </xdr:nvSpPr>
        <xdr:spPr bwMode="auto">
          <a:xfrm>
            <a:off x="16939124084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7" name="Group 1">
          <a:extLst>
            <a:ext uri="{FF2B5EF4-FFF2-40B4-BE49-F238E27FC236}">
              <a16:creationId xmlns:a16="http://schemas.microsoft.com/office/drawing/2014/main" id="{2D1918D2-CD1F-42E4-8C3B-FC79BC439DFE}"/>
            </a:ext>
          </a:extLst>
        </xdr:cNvPr>
        <xdr:cNvGrpSpPr>
          <a:grpSpLocks/>
        </xdr:cNvGrpSpPr>
      </xdr:nvGrpSpPr>
      <xdr:grpSpPr bwMode="auto">
        <a:xfrm>
          <a:off x="3702844" y="104775"/>
          <a:ext cx="0" cy="428625"/>
          <a:chOff x="5362575" y="104775"/>
          <a:chExt cx="0" cy="314325"/>
        </a:xfrm>
      </xdr:grpSpPr>
      <xdr:sp macro="" textlink="">
        <xdr:nvSpPr>
          <xdr:cNvPr id="48" name="Rectangle 2">
            <a:extLst>
              <a:ext uri="{FF2B5EF4-FFF2-40B4-BE49-F238E27FC236}">
                <a16:creationId xmlns:a16="http://schemas.microsoft.com/office/drawing/2014/main" id="{71923A1F-C035-9F1B-6BF7-1D08C7ECB38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9" name="Text Box 3">
            <a:extLst>
              <a:ext uri="{FF2B5EF4-FFF2-40B4-BE49-F238E27FC236}">
                <a16:creationId xmlns:a16="http://schemas.microsoft.com/office/drawing/2014/main" id="{E9E90986-764B-7555-D201-0C67B029AD2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 name="Group 15">
          <a:extLst>
            <a:ext uri="{FF2B5EF4-FFF2-40B4-BE49-F238E27FC236}">
              <a16:creationId xmlns:a16="http://schemas.microsoft.com/office/drawing/2014/main" id="{21542EC2-0D9D-432F-84E0-DC15F1F4E9BF}"/>
            </a:ext>
          </a:extLst>
        </xdr:cNvPr>
        <xdr:cNvGrpSpPr>
          <a:grpSpLocks/>
        </xdr:cNvGrpSpPr>
      </xdr:nvGrpSpPr>
      <xdr:grpSpPr bwMode="auto">
        <a:xfrm>
          <a:off x="3702844" y="104775"/>
          <a:ext cx="0" cy="428625"/>
          <a:chOff x="5362575" y="104775"/>
          <a:chExt cx="0" cy="314325"/>
        </a:xfrm>
      </xdr:grpSpPr>
      <xdr:sp macro="" textlink="">
        <xdr:nvSpPr>
          <xdr:cNvPr id="51" name="Rectangle 16">
            <a:extLst>
              <a:ext uri="{FF2B5EF4-FFF2-40B4-BE49-F238E27FC236}">
                <a16:creationId xmlns:a16="http://schemas.microsoft.com/office/drawing/2014/main" id="{8572864F-2483-EBCA-AF05-239431344A2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2" name="Text Box 17">
            <a:extLst>
              <a:ext uri="{FF2B5EF4-FFF2-40B4-BE49-F238E27FC236}">
                <a16:creationId xmlns:a16="http://schemas.microsoft.com/office/drawing/2014/main" id="{D147EFCD-ED00-90C5-8DAD-069DA21D3CF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 name="Group 1">
          <a:extLst>
            <a:ext uri="{FF2B5EF4-FFF2-40B4-BE49-F238E27FC236}">
              <a16:creationId xmlns:a16="http://schemas.microsoft.com/office/drawing/2014/main" id="{D7392ACA-F817-4007-93C0-16FE9BE56BF1}"/>
            </a:ext>
          </a:extLst>
        </xdr:cNvPr>
        <xdr:cNvGrpSpPr>
          <a:grpSpLocks/>
        </xdr:cNvGrpSpPr>
      </xdr:nvGrpSpPr>
      <xdr:grpSpPr bwMode="auto">
        <a:xfrm>
          <a:off x="3702844" y="104775"/>
          <a:ext cx="0" cy="428625"/>
          <a:chOff x="5362575" y="104775"/>
          <a:chExt cx="0" cy="314325"/>
        </a:xfrm>
      </xdr:grpSpPr>
      <xdr:sp macro="" textlink="">
        <xdr:nvSpPr>
          <xdr:cNvPr id="54" name="Rectangle 2">
            <a:extLst>
              <a:ext uri="{FF2B5EF4-FFF2-40B4-BE49-F238E27FC236}">
                <a16:creationId xmlns:a16="http://schemas.microsoft.com/office/drawing/2014/main" id="{E5019640-F211-B670-E60B-2907278CE15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5" name="Text Box 3">
            <a:extLst>
              <a:ext uri="{FF2B5EF4-FFF2-40B4-BE49-F238E27FC236}">
                <a16:creationId xmlns:a16="http://schemas.microsoft.com/office/drawing/2014/main" id="{BED82A12-38B0-97FA-F4E8-4F1C92DB3F2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6" name="Group 15">
          <a:extLst>
            <a:ext uri="{FF2B5EF4-FFF2-40B4-BE49-F238E27FC236}">
              <a16:creationId xmlns:a16="http://schemas.microsoft.com/office/drawing/2014/main" id="{8A05C652-510E-48B8-A367-BF5D79C93A5C}"/>
            </a:ext>
          </a:extLst>
        </xdr:cNvPr>
        <xdr:cNvGrpSpPr>
          <a:grpSpLocks/>
        </xdr:cNvGrpSpPr>
      </xdr:nvGrpSpPr>
      <xdr:grpSpPr bwMode="auto">
        <a:xfrm>
          <a:off x="3702844" y="104775"/>
          <a:ext cx="0" cy="428625"/>
          <a:chOff x="5362575" y="104775"/>
          <a:chExt cx="0" cy="314325"/>
        </a:xfrm>
      </xdr:grpSpPr>
      <xdr:sp macro="" textlink="">
        <xdr:nvSpPr>
          <xdr:cNvPr id="57" name="Rectangle 16">
            <a:extLst>
              <a:ext uri="{FF2B5EF4-FFF2-40B4-BE49-F238E27FC236}">
                <a16:creationId xmlns:a16="http://schemas.microsoft.com/office/drawing/2014/main" id="{42E5C2A3-5F8D-C56D-3A31-6A5F61F1EC7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8" name="Text Box 17">
            <a:extLst>
              <a:ext uri="{FF2B5EF4-FFF2-40B4-BE49-F238E27FC236}">
                <a16:creationId xmlns:a16="http://schemas.microsoft.com/office/drawing/2014/main" id="{9304D8D8-51F9-B88C-AF6C-0543A082D10B}"/>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9" name="Group 1">
          <a:extLst>
            <a:ext uri="{FF2B5EF4-FFF2-40B4-BE49-F238E27FC236}">
              <a16:creationId xmlns:a16="http://schemas.microsoft.com/office/drawing/2014/main" id="{A0863501-87D7-47E8-B40E-9C3717EC8800}"/>
            </a:ext>
          </a:extLst>
        </xdr:cNvPr>
        <xdr:cNvGrpSpPr>
          <a:grpSpLocks/>
        </xdr:cNvGrpSpPr>
      </xdr:nvGrpSpPr>
      <xdr:grpSpPr bwMode="auto">
        <a:xfrm>
          <a:off x="3702844" y="104775"/>
          <a:ext cx="0" cy="428625"/>
          <a:chOff x="7950200" y="104775"/>
          <a:chExt cx="0" cy="314325"/>
        </a:xfrm>
      </xdr:grpSpPr>
      <xdr:sp macro="" textlink="">
        <xdr:nvSpPr>
          <xdr:cNvPr id="60" name="Rectangle 2">
            <a:extLst>
              <a:ext uri="{FF2B5EF4-FFF2-40B4-BE49-F238E27FC236}">
                <a16:creationId xmlns:a16="http://schemas.microsoft.com/office/drawing/2014/main" id="{C02E4D2A-EF52-9E5E-F8E2-FD7D5C05374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1" name="Text Box 3">
            <a:extLst>
              <a:ext uri="{FF2B5EF4-FFF2-40B4-BE49-F238E27FC236}">
                <a16:creationId xmlns:a16="http://schemas.microsoft.com/office/drawing/2014/main" id="{19C12663-EDDE-77C9-B928-122E7B0BAD79}"/>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 name="Group 1">
          <a:extLst>
            <a:ext uri="{FF2B5EF4-FFF2-40B4-BE49-F238E27FC236}">
              <a16:creationId xmlns:a16="http://schemas.microsoft.com/office/drawing/2014/main" id="{ADA7048C-B354-437A-9D21-41FB5037826A}"/>
            </a:ext>
          </a:extLst>
        </xdr:cNvPr>
        <xdr:cNvGrpSpPr>
          <a:grpSpLocks/>
        </xdr:cNvGrpSpPr>
      </xdr:nvGrpSpPr>
      <xdr:grpSpPr bwMode="auto">
        <a:xfrm>
          <a:off x="3702844" y="104775"/>
          <a:ext cx="0" cy="428625"/>
          <a:chOff x="5362575" y="104775"/>
          <a:chExt cx="0" cy="314325"/>
        </a:xfrm>
      </xdr:grpSpPr>
      <xdr:sp macro="" textlink="">
        <xdr:nvSpPr>
          <xdr:cNvPr id="63" name="Rectangle 2">
            <a:extLst>
              <a:ext uri="{FF2B5EF4-FFF2-40B4-BE49-F238E27FC236}">
                <a16:creationId xmlns:a16="http://schemas.microsoft.com/office/drawing/2014/main" id="{5912BE61-36BD-9DB7-BDF8-AD8DE5ECFAC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4" name="Text Box 3">
            <a:extLst>
              <a:ext uri="{FF2B5EF4-FFF2-40B4-BE49-F238E27FC236}">
                <a16:creationId xmlns:a16="http://schemas.microsoft.com/office/drawing/2014/main" id="{F544BF25-FB64-F8DD-BFC3-145F5CE6392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5" name="Group 15">
          <a:extLst>
            <a:ext uri="{FF2B5EF4-FFF2-40B4-BE49-F238E27FC236}">
              <a16:creationId xmlns:a16="http://schemas.microsoft.com/office/drawing/2014/main" id="{1E756A9F-614F-4113-B374-FF6714E32DFC}"/>
            </a:ext>
          </a:extLst>
        </xdr:cNvPr>
        <xdr:cNvGrpSpPr>
          <a:grpSpLocks/>
        </xdr:cNvGrpSpPr>
      </xdr:nvGrpSpPr>
      <xdr:grpSpPr bwMode="auto">
        <a:xfrm>
          <a:off x="3702844" y="104775"/>
          <a:ext cx="0" cy="428625"/>
          <a:chOff x="5362575" y="104775"/>
          <a:chExt cx="0" cy="314325"/>
        </a:xfrm>
      </xdr:grpSpPr>
      <xdr:sp macro="" textlink="">
        <xdr:nvSpPr>
          <xdr:cNvPr id="66" name="Rectangle 16">
            <a:extLst>
              <a:ext uri="{FF2B5EF4-FFF2-40B4-BE49-F238E27FC236}">
                <a16:creationId xmlns:a16="http://schemas.microsoft.com/office/drawing/2014/main" id="{CBCD6DD5-14DC-8E0F-FEFD-56F306D6EB0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7" name="Text Box 17">
            <a:extLst>
              <a:ext uri="{FF2B5EF4-FFF2-40B4-BE49-F238E27FC236}">
                <a16:creationId xmlns:a16="http://schemas.microsoft.com/office/drawing/2014/main" id="{8A0983AE-C282-DB4E-05DF-17346B741CF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8" name="Group 1">
          <a:extLst>
            <a:ext uri="{FF2B5EF4-FFF2-40B4-BE49-F238E27FC236}">
              <a16:creationId xmlns:a16="http://schemas.microsoft.com/office/drawing/2014/main" id="{B0109377-0174-4529-BBA8-D99EDF1A20D0}"/>
            </a:ext>
          </a:extLst>
        </xdr:cNvPr>
        <xdr:cNvGrpSpPr>
          <a:grpSpLocks/>
        </xdr:cNvGrpSpPr>
      </xdr:nvGrpSpPr>
      <xdr:grpSpPr bwMode="auto">
        <a:xfrm>
          <a:off x="3702844" y="104775"/>
          <a:ext cx="0" cy="428625"/>
          <a:chOff x="5362575" y="104775"/>
          <a:chExt cx="0" cy="314325"/>
        </a:xfrm>
      </xdr:grpSpPr>
      <xdr:sp macro="" textlink="">
        <xdr:nvSpPr>
          <xdr:cNvPr id="69" name="Rectangle 2">
            <a:extLst>
              <a:ext uri="{FF2B5EF4-FFF2-40B4-BE49-F238E27FC236}">
                <a16:creationId xmlns:a16="http://schemas.microsoft.com/office/drawing/2014/main" id="{BC68E316-5540-889B-584A-D96D088F535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0" name="Text Box 3">
            <a:extLst>
              <a:ext uri="{FF2B5EF4-FFF2-40B4-BE49-F238E27FC236}">
                <a16:creationId xmlns:a16="http://schemas.microsoft.com/office/drawing/2014/main" id="{B751E15B-7A13-A987-D8BD-4FAEBB46A5D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1" name="Group 15">
          <a:extLst>
            <a:ext uri="{FF2B5EF4-FFF2-40B4-BE49-F238E27FC236}">
              <a16:creationId xmlns:a16="http://schemas.microsoft.com/office/drawing/2014/main" id="{3876F022-618B-4D34-9819-179321CFDA28}"/>
            </a:ext>
          </a:extLst>
        </xdr:cNvPr>
        <xdr:cNvGrpSpPr>
          <a:grpSpLocks/>
        </xdr:cNvGrpSpPr>
      </xdr:nvGrpSpPr>
      <xdr:grpSpPr bwMode="auto">
        <a:xfrm>
          <a:off x="3702844" y="104775"/>
          <a:ext cx="0" cy="428625"/>
          <a:chOff x="5362575" y="104775"/>
          <a:chExt cx="0" cy="314325"/>
        </a:xfrm>
      </xdr:grpSpPr>
      <xdr:sp macro="" textlink="">
        <xdr:nvSpPr>
          <xdr:cNvPr id="72" name="Rectangle 16">
            <a:extLst>
              <a:ext uri="{FF2B5EF4-FFF2-40B4-BE49-F238E27FC236}">
                <a16:creationId xmlns:a16="http://schemas.microsoft.com/office/drawing/2014/main" id="{9DB08C0E-748A-02DB-AADF-EB68D59B622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3" name="Text Box 17">
            <a:extLst>
              <a:ext uri="{FF2B5EF4-FFF2-40B4-BE49-F238E27FC236}">
                <a16:creationId xmlns:a16="http://schemas.microsoft.com/office/drawing/2014/main" id="{9FD98098-1BC3-CFFA-3CDE-18A62B009EC6}"/>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4" name="Group 1">
          <a:extLst>
            <a:ext uri="{FF2B5EF4-FFF2-40B4-BE49-F238E27FC236}">
              <a16:creationId xmlns:a16="http://schemas.microsoft.com/office/drawing/2014/main" id="{F19BAF69-C6DE-4A8A-AFE1-3DE0291AE135}"/>
            </a:ext>
          </a:extLst>
        </xdr:cNvPr>
        <xdr:cNvGrpSpPr>
          <a:grpSpLocks/>
        </xdr:cNvGrpSpPr>
      </xdr:nvGrpSpPr>
      <xdr:grpSpPr bwMode="auto">
        <a:xfrm>
          <a:off x="3702844" y="104775"/>
          <a:ext cx="0" cy="428625"/>
          <a:chOff x="7950200" y="104775"/>
          <a:chExt cx="0" cy="314325"/>
        </a:xfrm>
      </xdr:grpSpPr>
      <xdr:sp macro="" textlink="">
        <xdr:nvSpPr>
          <xdr:cNvPr id="75" name="Rectangle 2">
            <a:extLst>
              <a:ext uri="{FF2B5EF4-FFF2-40B4-BE49-F238E27FC236}">
                <a16:creationId xmlns:a16="http://schemas.microsoft.com/office/drawing/2014/main" id="{8D5D267C-68C9-CE19-72B6-688AFCEBF90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6" name="Text Box 3">
            <a:extLst>
              <a:ext uri="{FF2B5EF4-FFF2-40B4-BE49-F238E27FC236}">
                <a16:creationId xmlns:a16="http://schemas.microsoft.com/office/drawing/2014/main" id="{F89F6515-039B-48D9-E793-B1B739212ADB}"/>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7" name="Group 1">
          <a:extLst>
            <a:ext uri="{FF2B5EF4-FFF2-40B4-BE49-F238E27FC236}">
              <a16:creationId xmlns:a16="http://schemas.microsoft.com/office/drawing/2014/main" id="{71DBE171-92A4-4C14-8FD5-46801EB9179B}"/>
            </a:ext>
          </a:extLst>
        </xdr:cNvPr>
        <xdr:cNvGrpSpPr>
          <a:grpSpLocks/>
        </xdr:cNvGrpSpPr>
      </xdr:nvGrpSpPr>
      <xdr:grpSpPr bwMode="auto">
        <a:xfrm>
          <a:off x="3702844" y="104775"/>
          <a:ext cx="0" cy="428625"/>
          <a:chOff x="5362575" y="104775"/>
          <a:chExt cx="0" cy="314325"/>
        </a:xfrm>
      </xdr:grpSpPr>
      <xdr:sp macro="" textlink="">
        <xdr:nvSpPr>
          <xdr:cNvPr id="78" name="Rectangle 2">
            <a:extLst>
              <a:ext uri="{FF2B5EF4-FFF2-40B4-BE49-F238E27FC236}">
                <a16:creationId xmlns:a16="http://schemas.microsoft.com/office/drawing/2014/main" id="{37C74C29-CA60-2769-81E0-E40737AB280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9" name="Text Box 3">
            <a:extLst>
              <a:ext uri="{FF2B5EF4-FFF2-40B4-BE49-F238E27FC236}">
                <a16:creationId xmlns:a16="http://schemas.microsoft.com/office/drawing/2014/main" id="{E69CBAEC-3B27-EA9F-D252-BB756AE1C9B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0" name="Group 15">
          <a:extLst>
            <a:ext uri="{FF2B5EF4-FFF2-40B4-BE49-F238E27FC236}">
              <a16:creationId xmlns:a16="http://schemas.microsoft.com/office/drawing/2014/main" id="{307F7F42-E0F7-41B9-A78B-84251936C439}"/>
            </a:ext>
          </a:extLst>
        </xdr:cNvPr>
        <xdr:cNvGrpSpPr>
          <a:grpSpLocks/>
        </xdr:cNvGrpSpPr>
      </xdr:nvGrpSpPr>
      <xdr:grpSpPr bwMode="auto">
        <a:xfrm>
          <a:off x="3702844" y="104775"/>
          <a:ext cx="0" cy="428625"/>
          <a:chOff x="5362575" y="104775"/>
          <a:chExt cx="0" cy="314325"/>
        </a:xfrm>
      </xdr:grpSpPr>
      <xdr:sp macro="" textlink="">
        <xdr:nvSpPr>
          <xdr:cNvPr id="81" name="Rectangle 16">
            <a:extLst>
              <a:ext uri="{FF2B5EF4-FFF2-40B4-BE49-F238E27FC236}">
                <a16:creationId xmlns:a16="http://schemas.microsoft.com/office/drawing/2014/main" id="{7C7ACA04-FBB7-92EA-9109-C101048FF6A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2" name="Text Box 17">
            <a:extLst>
              <a:ext uri="{FF2B5EF4-FFF2-40B4-BE49-F238E27FC236}">
                <a16:creationId xmlns:a16="http://schemas.microsoft.com/office/drawing/2014/main" id="{7A69A498-9B08-1C1C-DA02-8EA41A36DA86}"/>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3" name="Group 1">
          <a:extLst>
            <a:ext uri="{FF2B5EF4-FFF2-40B4-BE49-F238E27FC236}">
              <a16:creationId xmlns:a16="http://schemas.microsoft.com/office/drawing/2014/main" id="{60647454-768C-4CC1-8B01-2899CFB723F6}"/>
            </a:ext>
          </a:extLst>
        </xdr:cNvPr>
        <xdr:cNvGrpSpPr>
          <a:grpSpLocks/>
        </xdr:cNvGrpSpPr>
      </xdr:nvGrpSpPr>
      <xdr:grpSpPr bwMode="auto">
        <a:xfrm>
          <a:off x="3702844" y="104775"/>
          <a:ext cx="0" cy="428625"/>
          <a:chOff x="5362575" y="104775"/>
          <a:chExt cx="0" cy="314325"/>
        </a:xfrm>
      </xdr:grpSpPr>
      <xdr:sp macro="" textlink="">
        <xdr:nvSpPr>
          <xdr:cNvPr id="84" name="Rectangle 2">
            <a:extLst>
              <a:ext uri="{FF2B5EF4-FFF2-40B4-BE49-F238E27FC236}">
                <a16:creationId xmlns:a16="http://schemas.microsoft.com/office/drawing/2014/main" id="{454DE765-924C-1FCD-E1D7-F7C9EDE12BF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5" name="Text Box 3">
            <a:extLst>
              <a:ext uri="{FF2B5EF4-FFF2-40B4-BE49-F238E27FC236}">
                <a16:creationId xmlns:a16="http://schemas.microsoft.com/office/drawing/2014/main" id="{BE15C103-4D49-E007-7675-3B8519E8511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6" name="Group 15">
          <a:extLst>
            <a:ext uri="{FF2B5EF4-FFF2-40B4-BE49-F238E27FC236}">
              <a16:creationId xmlns:a16="http://schemas.microsoft.com/office/drawing/2014/main" id="{B9C7F5A0-62EF-45BE-BAF1-6D732972DBDA}"/>
            </a:ext>
          </a:extLst>
        </xdr:cNvPr>
        <xdr:cNvGrpSpPr>
          <a:grpSpLocks/>
        </xdr:cNvGrpSpPr>
      </xdr:nvGrpSpPr>
      <xdr:grpSpPr bwMode="auto">
        <a:xfrm>
          <a:off x="3702844" y="104775"/>
          <a:ext cx="0" cy="428625"/>
          <a:chOff x="5362575" y="104775"/>
          <a:chExt cx="0" cy="314325"/>
        </a:xfrm>
      </xdr:grpSpPr>
      <xdr:sp macro="" textlink="">
        <xdr:nvSpPr>
          <xdr:cNvPr id="87" name="Rectangle 16">
            <a:extLst>
              <a:ext uri="{FF2B5EF4-FFF2-40B4-BE49-F238E27FC236}">
                <a16:creationId xmlns:a16="http://schemas.microsoft.com/office/drawing/2014/main" id="{C54BC4DE-69FC-BCDA-0D61-C08104B2C33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8" name="Text Box 17">
            <a:extLst>
              <a:ext uri="{FF2B5EF4-FFF2-40B4-BE49-F238E27FC236}">
                <a16:creationId xmlns:a16="http://schemas.microsoft.com/office/drawing/2014/main" id="{C67515BE-A181-86AE-3BD4-83171F5F2AFB}"/>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9" name="Group 1">
          <a:extLst>
            <a:ext uri="{FF2B5EF4-FFF2-40B4-BE49-F238E27FC236}">
              <a16:creationId xmlns:a16="http://schemas.microsoft.com/office/drawing/2014/main" id="{BD0B5F75-774C-4D1D-B068-392C6C5BC743}"/>
            </a:ext>
          </a:extLst>
        </xdr:cNvPr>
        <xdr:cNvGrpSpPr>
          <a:grpSpLocks/>
        </xdr:cNvGrpSpPr>
      </xdr:nvGrpSpPr>
      <xdr:grpSpPr bwMode="auto">
        <a:xfrm>
          <a:off x="3702844" y="104775"/>
          <a:ext cx="0" cy="428625"/>
          <a:chOff x="7950200" y="104775"/>
          <a:chExt cx="0" cy="314325"/>
        </a:xfrm>
      </xdr:grpSpPr>
      <xdr:sp macro="" textlink="">
        <xdr:nvSpPr>
          <xdr:cNvPr id="90" name="Rectangle 2">
            <a:extLst>
              <a:ext uri="{FF2B5EF4-FFF2-40B4-BE49-F238E27FC236}">
                <a16:creationId xmlns:a16="http://schemas.microsoft.com/office/drawing/2014/main" id="{3414E7DC-9EE5-479F-608A-AB1A67427D7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1" name="Text Box 3">
            <a:extLst>
              <a:ext uri="{FF2B5EF4-FFF2-40B4-BE49-F238E27FC236}">
                <a16:creationId xmlns:a16="http://schemas.microsoft.com/office/drawing/2014/main" id="{117F4164-7B16-7CD6-B399-AEF067C44618}"/>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119063</xdr:colOff>
      <xdr:row>0</xdr:row>
      <xdr:rowOff>190500</xdr:rowOff>
    </xdr:from>
    <xdr:to>
      <xdr:col>0</xdr:col>
      <xdr:colOff>1702594</xdr:colOff>
      <xdr:row>2</xdr:row>
      <xdr:rowOff>332060</xdr:rowOff>
    </xdr:to>
    <xdr:pic>
      <xdr:nvPicPr>
        <xdr:cNvPr id="92" name="Imagen 91">
          <a:extLst>
            <a:ext uri="{FF2B5EF4-FFF2-40B4-BE49-F238E27FC236}">
              <a16:creationId xmlns:a16="http://schemas.microsoft.com/office/drawing/2014/main" id="{E5BA5359-EB75-46AB-9F2D-8ADE36AD241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19063" y="190500"/>
          <a:ext cx="1583531" cy="90356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0317" name="Group 1">
          <a:extLst>
            <a:ext uri="{FF2B5EF4-FFF2-40B4-BE49-F238E27FC236}">
              <a16:creationId xmlns:a16="http://schemas.microsoft.com/office/drawing/2014/main" id="{00000000-0008-0000-0100-00005D4F0000}"/>
            </a:ext>
          </a:extLst>
        </xdr:cNvPr>
        <xdr:cNvGrpSpPr>
          <a:grpSpLocks/>
        </xdr:cNvGrpSpPr>
      </xdr:nvGrpSpPr>
      <xdr:grpSpPr bwMode="auto">
        <a:xfrm>
          <a:off x="4514850" y="104775"/>
          <a:ext cx="0" cy="285750"/>
          <a:chOff x="6238875" y="104775"/>
          <a:chExt cx="0" cy="314325"/>
        </a:xfrm>
      </xdr:grpSpPr>
      <xdr:sp macro="" textlink="">
        <xdr:nvSpPr>
          <xdr:cNvPr id="20319" name="Rectangle 2">
            <a:extLst>
              <a:ext uri="{FF2B5EF4-FFF2-40B4-BE49-F238E27FC236}">
                <a16:creationId xmlns:a16="http://schemas.microsoft.com/office/drawing/2014/main" id="{00000000-0008-0000-0100-00005F4F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25568414795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20318" name="5 Imagen">
          <a:extLst>
            <a:ext uri="{FF2B5EF4-FFF2-40B4-BE49-F238E27FC236}">
              <a16:creationId xmlns:a16="http://schemas.microsoft.com/office/drawing/2014/main" id="{00000000-0008-0000-0100-00005E4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675" name="2 Imagen">
          <a:extLst>
            <a:ext uri="{FF2B5EF4-FFF2-40B4-BE49-F238E27FC236}">
              <a16:creationId xmlns:a16="http://schemas.microsoft.com/office/drawing/2014/main" id="{00000000-0008-0000-0200-0000F3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95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21341" name="Group 1">
          <a:extLst>
            <a:ext uri="{FF2B5EF4-FFF2-40B4-BE49-F238E27FC236}">
              <a16:creationId xmlns:a16="http://schemas.microsoft.com/office/drawing/2014/main" id="{00000000-0008-0000-0300-00005D530000}"/>
            </a:ext>
          </a:extLst>
        </xdr:cNvPr>
        <xdr:cNvGrpSpPr>
          <a:grpSpLocks/>
        </xdr:cNvGrpSpPr>
      </xdr:nvGrpSpPr>
      <xdr:grpSpPr bwMode="auto">
        <a:xfrm>
          <a:off x="5543550" y="104775"/>
          <a:ext cx="0" cy="285750"/>
          <a:chOff x="6238875" y="104775"/>
          <a:chExt cx="0" cy="314325"/>
        </a:xfrm>
      </xdr:grpSpPr>
      <xdr:sp macro="" textlink="">
        <xdr:nvSpPr>
          <xdr:cNvPr id="21343" name="Rectangle 2">
            <a:extLst>
              <a:ext uri="{FF2B5EF4-FFF2-40B4-BE49-F238E27FC236}">
                <a16:creationId xmlns:a16="http://schemas.microsoft.com/office/drawing/2014/main" id="{00000000-0008-0000-0300-00005F53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25568414795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114300</xdr:rowOff>
    </xdr:from>
    <xdr:to>
      <xdr:col>0</xdr:col>
      <xdr:colOff>1543050</xdr:colOff>
      <xdr:row>3</xdr:row>
      <xdr:rowOff>219075</xdr:rowOff>
    </xdr:to>
    <xdr:pic>
      <xdr:nvPicPr>
        <xdr:cNvPr id="21342" name="5 Imagen">
          <a:extLst>
            <a:ext uri="{FF2B5EF4-FFF2-40B4-BE49-F238E27FC236}">
              <a16:creationId xmlns:a16="http://schemas.microsoft.com/office/drawing/2014/main" id="{00000000-0008-0000-0300-00005E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1066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952500</xdr:colOff>
      <xdr:row>48</xdr:row>
      <xdr:rowOff>66675</xdr:rowOff>
    </xdr:from>
    <xdr:to>
      <xdr:col>12</xdr:col>
      <xdr:colOff>152400</xdr:colOff>
      <xdr:row>63</xdr:row>
      <xdr:rowOff>19050</xdr:rowOff>
    </xdr:to>
    <xdr:graphicFrame macro="">
      <xdr:nvGraphicFramePr>
        <xdr:cNvPr id="4" name="Gráfico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276225</xdr:colOff>
      <xdr:row>1</xdr:row>
      <xdr:rowOff>55512</xdr:rowOff>
    </xdr:from>
    <xdr:to>
      <xdr:col>1</xdr:col>
      <xdr:colOff>1581150</xdr:colOff>
      <xdr:row>4</xdr:row>
      <xdr:rowOff>190500</xdr:rowOff>
    </xdr:to>
    <xdr:pic>
      <xdr:nvPicPr>
        <xdr:cNvPr id="3" name="Imagen 2">
          <a:extLst>
            <a:ext uri="{FF2B5EF4-FFF2-40B4-BE49-F238E27FC236}">
              <a16:creationId xmlns:a16="http://schemas.microsoft.com/office/drawing/2014/main" id="{60367FEA-C2D2-47C5-A5E1-CE6498FFAD7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76250" y="226962"/>
          <a:ext cx="1304925" cy="74458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500-000002000000}"/>
            </a:ext>
          </a:extLst>
        </xdr:cNvPr>
        <xdr:cNvGrpSpPr>
          <a:grpSpLocks/>
        </xdr:cNvGrpSpPr>
      </xdr:nvGrpSpPr>
      <xdr:grpSpPr bwMode="auto">
        <a:xfrm>
          <a:off x="3702844"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5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500-000005000000}"/>
            </a:ext>
          </a:extLst>
        </xdr:cNvPr>
        <xdr:cNvGrpSpPr>
          <a:grpSpLocks/>
        </xdr:cNvGrpSpPr>
      </xdr:nvGrpSpPr>
      <xdr:grpSpPr bwMode="auto">
        <a:xfrm>
          <a:off x="3702844"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5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500-000007000000}"/>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500-000008000000}"/>
            </a:ext>
          </a:extLst>
        </xdr:cNvPr>
        <xdr:cNvGrpSpPr>
          <a:grpSpLocks/>
        </xdr:cNvGrpSpPr>
      </xdr:nvGrpSpPr>
      <xdr:grpSpPr bwMode="auto">
        <a:xfrm>
          <a:off x="3702844"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5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500-00000B000000}"/>
            </a:ext>
          </a:extLst>
        </xdr:cNvPr>
        <xdr:cNvGrpSpPr>
          <a:grpSpLocks/>
        </xdr:cNvGrpSpPr>
      </xdr:nvGrpSpPr>
      <xdr:grpSpPr bwMode="auto">
        <a:xfrm>
          <a:off x="3702844"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5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500-00000D000000}"/>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500-00000E000000}"/>
            </a:ext>
          </a:extLst>
        </xdr:cNvPr>
        <xdr:cNvGrpSpPr>
          <a:grpSpLocks/>
        </xdr:cNvGrpSpPr>
      </xdr:nvGrpSpPr>
      <xdr:grpSpPr bwMode="auto">
        <a:xfrm>
          <a:off x="3702844"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5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6939124084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500-000011000000}"/>
            </a:ext>
          </a:extLst>
        </xdr:cNvPr>
        <xdr:cNvGrpSpPr>
          <a:grpSpLocks/>
        </xdr:cNvGrpSpPr>
      </xdr:nvGrpSpPr>
      <xdr:grpSpPr bwMode="auto">
        <a:xfrm>
          <a:off x="3702844"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5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500-000013000000}"/>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500-000014000000}"/>
            </a:ext>
          </a:extLst>
        </xdr:cNvPr>
        <xdr:cNvGrpSpPr>
          <a:grpSpLocks/>
        </xdr:cNvGrpSpPr>
      </xdr:nvGrpSpPr>
      <xdr:grpSpPr bwMode="auto">
        <a:xfrm>
          <a:off x="3702844"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5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500-000016000000}"/>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500-000017000000}"/>
            </a:ext>
          </a:extLst>
        </xdr:cNvPr>
        <xdr:cNvGrpSpPr>
          <a:grpSpLocks/>
        </xdr:cNvGrpSpPr>
      </xdr:nvGrpSpPr>
      <xdr:grpSpPr bwMode="auto">
        <a:xfrm>
          <a:off x="3702844"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5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500-00001A000000}"/>
            </a:ext>
          </a:extLst>
        </xdr:cNvPr>
        <xdr:cNvGrpSpPr>
          <a:grpSpLocks/>
        </xdr:cNvGrpSpPr>
      </xdr:nvGrpSpPr>
      <xdr:grpSpPr bwMode="auto">
        <a:xfrm>
          <a:off x="3702844"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5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500-00001C000000}"/>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500-00001D000000}"/>
            </a:ext>
          </a:extLst>
        </xdr:cNvPr>
        <xdr:cNvGrpSpPr>
          <a:grpSpLocks/>
        </xdr:cNvGrpSpPr>
      </xdr:nvGrpSpPr>
      <xdr:grpSpPr bwMode="auto">
        <a:xfrm>
          <a:off x="3702844"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5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500-00001F000000}"/>
              </a:ext>
            </a:extLst>
          </xdr:cNvPr>
          <xdr:cNvSpPr txBox="1">
            <a:spLocks noChangeArrowheads="1"/>
          </xdr:cNvSpPr>
        </xdr:nvSpPr>
        <xdr:spPr bwMode="auto">
          <a:xfrm>
            <a:off x="16939124084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500-000020000000}"/>
            </a:ext>
          </a:extLst>
        </xdr:cNvPr>
        <xdr:cNvGrpSpPr>
          <a:grpSpLocks/>
        </xdr:cNvGrpSpPr>
      </xdr:nvGrpSpPr>
      <xdr:grpSpPr bwMode="auto">
        <a:xfrm>
          <a:off x="3702844"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5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500-000022000000}"/>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500-000023000000}"/>
            </a:ext>
          </a:extLst>
        </xdr:cNvPr>
        <xdr:cNvGrpSpPr>
          <a:grpSpLocks/>
        </xdr:cNvGrpSpPr>
      </xdr:nvGrpSpPr>
      <xdr:grpSpPr bwMode="auto">
        <a:xfrm>
          <a:off x="3702844"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5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500-000025000000}"/>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500-000026000000}"/>
            </a:ext>
          </a:extLst>
        </xdr:cNvPr>
        <xdr:cNvGrpSpPr>
          <a:grpSpLocks/>
        </xdr:cNvGrpSpPr>
      </xdr:nvGrpSpPr>
      <xdr:grpSpPr bwMode="auto">
        <a:xfrm>
          <a:off x="3702844"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5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500-000028000000}"/>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500-000029000000}"/>
            </a:ext>
          </a:extLst>
        </xdr:cNvPr>
        <xdr:cNvGrpSpPr>
          <a:grpSpLocks/>
        </xdr:cNvGrpSpPr>
      </xdr:nvGrpSpPr>
      <xdr:grpSpPr bwMode="auto">
        <a:xfrm>
          <a:off x="3702844"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5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500-00002B000000}"/>
              </a:ext>
            </a:extLst>
          </xdr:cNvPr>
          <xdr:cNvSpPr txBox="1">
            <a:spLocks noChangeArrowheads="1"/>
          </xdr:cNvSpPr>
        </xdr:nvSpPr>
        <xdr:spPr bwMode="auto">
          <a:xfrm>
            <a:off x="1515636773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500-00002C000000}"/>
            </a:ext>
          </a:extLst>
        </xdr:cNvPr>
        <xdr:cNvGrpSpPr>
          <a:grpSpLocks/>
        </xdr:cNvGrpSpPr>
      </xdr:nvGrpSpPr>
      <xdr:grpSpPr bwMode="auto">
        <a:xfrm>
          <a:off x="3702844"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5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bwMode="auto">
          <a:xfrm>
            <a:off x="16939124084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8" name="Group 1">
          <a:extLst>
            <a:ext uri="{FF2B5EF4-FFF2-40B4-BE49-F238E27FC236}">
              <a16:creationId xmlns:a16="http://schemas.microsoft.com/office/drawing/2014/main" id="{00000000-0008-0000-0500-000030000000}"/>
            </a:ext>
          </a:extLst>
        </xdr:cNvPr>
        <xdr:cNvGrpSpPr>
          <a:grpSpLocks/>
        </xdr:cNvGrpSpPr>
      </xdr:nvGrpSpPr>
      <xdr:grpSpPr bwMode="auto">
        <a:xfrm>
          <a:off x="3702844" y="104775"/>
          <a:ext cx="0" cy="428625"/>
          <a:chOff x="5362575" y="104775"/>
          <a:chExt cx="0" cy="314325"/>
        </a:xfrm>
      </xdr:grpSpPr>
      <xdr:sp macro="" textlink="">
        <xdr:nvSpPr>
          <xdr:cNvPr id="49" name="Rectangle 2">
            <a:extLst>
              <a:ext uri="{FF2B5EF4-FFF2-40B4-BE49-F238E27FC236}">
                <a16:creationId xmlns:a16="http://schemas.microsoft.com/office/drawing/2014/main" id="{00000000-0008-0000-0500-00003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a:extLst>
              <a:ext uri="{FF2B5EF4-FFF2-40B4-BE49-F238E27FC236}">
                <a16:creationId xmlns:a16="http://schemas.microsoft.com/office/drawing/2014/main" id="{00000000-0008-0000-0500-00003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 name="Group 15">
          <a:extLst>
            <a:ext uri="{FF2B5EF4-FFF2-40B4-BE49-F238E27FC236}">
              <a16:creationId xmlns:a16="http://schemas.microsoft.com/office/drawing/2014/main" id="{00000000-0008-0000-0500-000033000000}"/>
            </a:ext>
          </a:extLst>
        </xdr:cNvPr>
        <xdr:cNvGrpSpPr>
          <a:grpSpLocks/>
        </xdr:cNvGrpSpPr>
      </xdr:nvGrpSpPr>
      <xdr:grpSpPr bwMode="auto">
        <a:xfrm>
          <a:off x="3702844" y="104775"/>
          <a:ext cx="0" cy="428625"/>
          <a:chOff x="5362575" y="104775"/>
          <a:chExt cx="0" cy="314325"/>
        </a:xfrm>
      </xdr:grpSpPr>
      <xdr:sp macro="" textlink="">
        <xdr:nvSpPr>
          <xdr:cNvPr id="52" name="Rectangle 16">
            <a:extLst>
              <a:ext uri="{FF2B5EF4-FFF2-40B4-BE49-F238E27FC236}">
                <a16:creationId xmlns:a16="http://schemas.microsoft.com/office/drawing/2014/main" id="{00000000-0008-0000-0500-00003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a:extLst>
              <a:ext uri="{FF2B5EF4-FFF2-40B4-BE49-F238E27FC236}">
                <a16:creationId xmlns:a16="http://schemas.microsoft.com/office/drawing/2014/main" id="{00000000-0008-0000-0500-00003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4" name="Group 1">
          <a:extLst>
            <a:ext uri="{FF2B5EF4-FFF2-40B4-BE49-F238E27FC236}">
              <a16:creationId xmlns:a16="http://schemas.microsoft.com/office/drawing/2014/main" id="{00000000-0008-0000-0500-000036000000}"/>
            </a:ext>
          </a:extLst>
        </xdr:cNvPr>
        <xdr:cNvGrpSpPr>
          <a:grpSpLocks/>
        </xdr:cNvGrpSpPr>
      </xdr:nvGrpSpPr>
      <xdr:grpSpPr bwMode="auto">
        <a:xfrm>
          <a:off x="3702844" y="104775"/>
          <a:ext cx="0" cy="428625"/>
          <a:chOff x="5362575" y="104775"/>
          <a:chExt cx="0" cy="314325"/>
        </a:xfrm>
      </xdr:grpSpPr>
      <xdr:sp macro="" textlink="">
        <xdr:nvSpPr>
          <xdr:cNvPr id="55" name="Rectangle 2">
            <a:extLst>
              <a:ext uri="{FF2B5EF4-FFF2-40B4-BE49-F238E27FC236}">
                <a16:creationId xmlns:a16="http://schemas.microsoft.com/office/drawing/2014/main" id="{00000000-0008-0000-0500-00003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a:extLst>
              <a:ext uri="{FF2B5EF4-FFF2-40B4-BE49-F238E27FC236}">
                <a16:creationId xmlns:a16="http://schemas.microsoft.com/office/drawing/2014/main" id="{00000000-0008-0000-0500-00003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7" name="Group 15">
          <a:extLst>
            <a:ext uri="{FF2B5EF4-FFF2-40B4-BE49-F238E27FC236}">
              <a16:creationId xmlns:a16="http://schemas.microsoft.com/office/drawing/2014/main" id="{00000000-0008-0000-0500-000039000000}"/>
            </a:ext>
          </a:extLst>
        </xdr:cNvPr>
        <xdr:cNvGrpSpPr>
          <a:grpSpLocks/>
        </xdr:cNvGrpSpPr>
      </xdr:nvGrpSpPr>
      <xdr:grpSpPr bwMode="auto">
        <a:xfrm>
          <a:off x="3702844" y="104775"/>
          <a:ext cx="0" cy="428625"/>
          <a:chOff x="5362575" y="104775"/>
          <a:chExt cx="0" cy="314325"/>
        </a:xfrm>
      </xdr:grpSpPr>
      <xdr:sp macro="" textlink="">
        <xdr:nvSpPr>
          <xdr:cNvPr id="58" name="Rectangle 16">
            <a:extLst>
              <a:ext uri="{FF2B5EF4-FFF2-40B4-BE49-F238E27FC236}">
                <a16:creationId xmlns:a16="http://schemas.microsoft.com/office/drawing/2014/main" id="{00000000-0008-0000-0500-00003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17">
            <a:extLst>
              <a:ext uri="{FF2B5EF4-FFF2-40B4-BE49-F238E27FC236}">
                <a16:creationId xmlns:a16="http://schemas.microsoft.com/office/drawing/2014/main" id="{00000000-0008-0000-0500-00003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 name="Group 1">
          <a:extLst>
            <a:ext uri="{FF2B5EF4-FFF2-40B4-BE49-F238E27FC236}">
              <a16:creationId xmlns:a16="http://schemas.microsoft.com/office/drawing/2014/main" id="{00000000-0008-0000-0500-00003C000000}"/>
            </a:ext>
          </a:extLst>
        </xdr:cNvPr>
        <xdr:cNvGrpSpPr>
          <a:grpSpLocks/>
        </xdr:cNvGrpSpPr>
      </xdr:nvGrpSpPr>
      <xdr:grpSpPr bwMode="auto">
        <a:xfrm>
          <a:off x="3702844" y="104775"/>
          <a:ext cx="0" cy="428625"/>
          <a:chOff x="7950200" y="104775"/>
          <a:chExt cx="0" cy="314325"/>
        </a:xfrm>
      </xdr:grpSpPr>
      <xdr:sp macro="" textlink="">
        <xdr:nvSpPr>
          <xdr:cNvPr id="61" name="Rectangle 2">
            <a:extLst>
              <a:ext uri="{FF2B5EF4-FFF2-40B4-BE49-F238E27FC236}">
                <a16:creationId xmlns:a16="http://schemas.microsoft.com/office/drawing/2014/main" id="{00000000-0008-0000-0500-00003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3">
            <a:extLst>
              <a:ext uri="{FF2B5EF4-FFF2-40B4-BE49-F238E27FC236}">
                <a16:creationId xmlns:a16="http://schemas.microsoft.com/office/drawing/2014/main" id="{00000000-0008-0000-0500-00003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 name="Group 1">
          <a:extLst>
            <a:ext uri="{FF2B5EF4-FFF2-40B4-BE49-F238E27FC236}">
              <a16:creationId xmlns:a16="http://schemas.microsoft.com/office/drawing/2014/main" id="{00000000-0008-0000-0500-00003F000000}"/>
            </a:ext>
          </a:extLst>
        </xdr:cNvPr>
        <xdr:cNvGrpSpPr>
          <a:grpSpLocks/>
        </xdr:cNvGrpSpPr>
      </xdr:nvGrpSpPr>
      <xdr:grpSpPr bwMode="auto">
        <a:xfrm>
          <a:off x="3702844" y="104775"/>
          <a:ext cx="0" cy="428625"/>
          <a:chOff x="5362575" y="104775"/>
          <a:chExt cx="0" cy="314325"/>
        </a:xfrm>
      </xdr:grpSpPr>
      <xdr:sp macro="" textlink="">
        <xdr:nvSpPr>
          <xdr:cNvPr id="64" name="Rectangle 2">
            <a:extLst>
              <a:ext uri="{FF2B5EF4-FFF2-40B4-BE49-F238E27FC236}">
                <a16:creationId xmlns:a16="http://schemas.microsoft.com/office/drawing/2014/main" id="{00000000-0008-0000-0500-000040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a:extLst>
              <a:ext uri="{FF2B5EF4-FFF2-40B4-BE49-F238E27FC236}">
                <a16:creationId xmlns:a16="http://schemas.microsoft.com/office/drawing/2014/main" id="{00000000-0008-0000-0500-000041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6" name="Group 15">
          <a:extLst>
            <a:ext uri="{FF2B5EF4-FFF2-40B4-BE49-F238E27FC236}">
              <a16:creationId xmlns:a16="http://schemas.microsoft.com/office/drawing/2014/main" id="{00000000-0008-0000-0500-000042000000}"/>
            </a:ext>
          </a:extLst>
        </xdr:cNvPr>
        <xdr:cNvGrpSpPr>
          <a:grpSpLocks/>
        </xdr:cNvGrpSpPr>
      </xdr:nvGrpSpPr>
      <xdr:grpSpPr bwMode="auto">
        <a:xfrm>
          <a:off x="3702844" y="104775"/>
          <a:ext cx="0" cy="428625"/>
          <a:chOff x="5362575" y="104775"/>
          <a:chExt cx="0" cy="314325"/>
        </a:xfrm>
      </xdr:grpSpPr>
      <xdr:sp macro="" textlink="">
        <xdr:nvSpPr>
          <xdr:cNvPr id="67" name="Rectangle 16">
            <a:extLst>
              <a:ext uri="{FF2B5EF4-FFF2-40B4-BE49-F238E27FC236}">
                <a16:creationId xmlns:a16="http://schemas.microsoft.com/office/drawing/2014/main" id="{00000000-0008-0000-0500-00004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a:extLst>
              <a:ext uri="{FF2B5EF4-FFF2-40B4-BE49-F238E27FC236}">
                <a16:creationId xmlns:a16="http://schemas.microsoft.com/office/drawing/2014/main" id="{00000000-0008-0000-0500-00004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9" name="Group 1">
          <a:extLst>
            <a:ext uri="{FF2B5EF4-FFF2-40B4-BE49-F238E27FC236}">
              <a16:creationId xmlns:a16="http://schemas.microsoft.com/office/drawing/2014/main" id="{00000000-0008-0000-0500-000045000000}"/>
            </a:ext>
          </a:extLst>
        </xdr:cNvPr>
        <xdr:cNvGrpSpPr>
          <a:grpSpLocks/>
        </xdr:cNvGrpSpPr>
      </xdr:nvGrpSpPr>
      <xdr:grpSpPr bwMode="auto">
        <a:xfrm>
          <a:off x="3702844" y="104775"/>
          <a:ext cx="0" cy="428625"/>
          <a:chOff x="5362575" y="104775"/>
          <a:chExt cx="0" cy="314325"/>
        </a:xfrm>
      </xdr:grpSpPr>
      <xdr:sp macro="" textlink="">
        <xdr:nvSpPr>
          <xdr:cNvPr id="70" name="Rectangle 2">
            <a:extLst>
              <a:ext uri="{FF2B5EF4-FFF2-40B4-BE49-F238E27FC236}">
                <a16:creationId xmlns:a16="http://schemas.microsoft.com/office/drawing/2014/main" id="{00000000-0008-0000-0500-00004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a:extLst>
              <a:ext uri="{FF2B5EF4-FFF2-40B4-BE49-F238E27FC236}">
                <a16:creationId xmlns:a16="http://schemas.microsoft.com/office/drawing/2014/main" id="{00000000-0008-0000-0500-00004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2" name="Group 15">
          <a:extLst>
            <a:ext uri="{FF2B5EF4-FFF2-40B4-BE49-F238E27FC236}">
              <a16:creationId xmlns:a16="http://schemas.microsoft.com/office/drawing/2014/main" id="{00000000-0008-0000-0500-000048000000}"/>
            </a:ext>
          </a:extLst>
        </xdr:cNvPr>
        <xdr:cNvGrpSpPr>
          <a:grpSpLocks/>
        </xdr:cNvGrpSpPr>
      </xdr:nvGrpSpPr>
      <xdr:grpSpPr bwMode="auto">
        <a:xfrm>
          <a:off x="3702844" y="104775"/>
          <a:ext cx="0" cy="428625"/>
          <a:chOff x="5362575" y="104775"/>
          <a:chExt cx="0" cy="314325"/>
        </a:xfrm>
      </xdr:grpSpPr>
      <xdr:sp macro="" textlink="">
        <xdr:nvSpPr>
          <xdr:cNvPr id="73" name="Rectangle 16">
            <a:extLst>
              <a:ext uri="{FF2B5EF4-FFF2-40B4-BE49-F238E27FC236}">
                <a16:creationId xmlns:a16="http://schemas.microsoft.com/office/drawing/2014/main" id="{00000000-0008-0000-0500-00004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 name="Text Box 17">
            <a:extLst>
              <a:ext uri="{FF2B5EF4-FFF2-40B4-BE49-F238E27FC236}">
                <a16:creationId xmlns:a16="http://schemas.microsoft.com/office/drawing/2014/main" id="{00000000-0008-0000-0500-00004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5" name="Group 1">
          <a:extLst>
            <a:ext uri="{FF2B5EF4-FFF2-40B4-BE49-F238E27FC236}">
              <a16:creationId xmlns:a16="http://schemas.microsoft.com/office/drawing/2014/main" id="{00000000-0008-0000-0500-00004B000000}"/>
            </a:ext>
          </a:extLst>
        </xdr:cNvPr>
        <xdr:cNvGrpSpPr>
          <a:grpSpLocks/>
        </xdr:cNvGrpSpPr>
      </xdr:nvGrpSpPr>
      <xdr:grpSpPr bwMode="auto">
        <a:xfrm>
          <a:off x="3702844" y="104775"/>
          <a:ext cx="0" cy="428625"/>
          <a:chOff x="7950200" y="104775"/>
          <a:chExt cx="0" cy="314325"/>
        </a:xfrm>
      </xdr:grpSpPr>
      <xdr:sp macro="" textlink="">
        <xdr:nvSpPr>
          <xdr:cNvPr id="76" name="Rectangle 2">
            <a:extLst>
              <a:ext uri="{FF2B5EF4-FFF2-40B4-BE49-F238E27FC236}">
                <a16:creationId xmlns:a16="http://schemas.microsoft.com/office/drawing/2014/main" id="{00000000-0008-0000-0500-00004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7" name="Text Box 3">
            <a:extLst>
              <a:ext uri="{FF2B5EF4-FFF2-40B4-BE49-F238E27FC236}">
                <a16:creationId xmlns:a16="http://schemas.microsoft.com/office/drawing/2014/main" id="{00000000-0008-0000-0500-00004D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8" name="Group 1">
          <a:extLst>
            <a:ext uri="{FF2B5EF4-FFF2-40B4-BE49-F238E27FC236}">
              <a16:creationId xmlns:a16="http://schemas.microsoft.com/office/drawing/2014/main" id="{00000000-0008-0000-0500-00004E000000}"/>
            </a:ext>
          </a:extLst>
        </xdr:cNvPr>
        <xdr:cNvGrpSpPr>
          <a:grpSpLocks/>
        </xdr:cNvGrpSpPr>
      </xdr:nvGrpSpPr>
      <xdr:grpSpPr bwMode="auto">
        <a:xfrm>
          <a:off x="3702844" y="104775"/>
          <a:ext cx="0" cy="428625"/>
          <a:chOff x="5362575" y="104775"/>
          <a:chExt cx="0" cy="314325"/>
        </a:xfrm>
      </xdr:grpSpPr>
      <xdr:sp macro="" textlink="">
        <xdr:nvSpPr>
          <xdr:cNvPr id="79" name="Rectangle 2">
            <a:extLst>
              <a:ext uri="{FF2B5EF4-FFF2-40B4-BE49-F238E27FC236}">
                <a16:creationId xmlns:a16="http://schemas.microsoft.com/office/drawing/2014/main" id="{00000000-0008-0000-0500-00004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0" name="Text Box 3">
            <a:extLst>
              <a:ext uri="{FF2B5EF4-FFF2-40B4-BE49-F238E27FC236}">
                <a16:creationId xmlns:a16="http://schemas.microsoft.com/office/drawing/2014/main" id="{00000000-0008-0000-0500-000050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1" name="Group 15">
          <a:extLst>
            <a:ext uri="{FF2B5EF4-FFF2-40B4-BE49-F238E27FC236}">
              <a16:creationId xmlns:a16="http://schemas.microsoft.com/office/drawing/2014/main" id="{00000000-0008-0000-0500-000051000000}"/>
            </a:ext>
          </a:extLst>
        </xdr:cNvPr>
        <xdr:cNvGrpSpPr>
          <a:grpSpLocks/>
        </xdr:cNvGrpSpPr>
      </xdr:nvGrpSpPr>
      <xdr:grpSpPr bwMode="auto">
        <a:xfrm>
          <a:off x="3702844" y="104775"/>
          <a:ext cx="0" cy="428625"/>
          <a:chOff x="5362575" y="104775"/>
          <a:chExt cx="0" cy="314325"/>
        </a:xfrm>
      </xdr:grpSpPr>
      <xdr:sp macro="" textlink="">
        <xdr:nvSpPr>
          <xdr:cNvPr id="82" name="Rectangle 16">
            <a:extLst>
              <a:ext uri="{FF2B5EF4-FFF2-40B4-BE49-F238E27FC236}">
                <a16:creationId xmlns:a16="http://schemas.microsoft.com/office/drawing/2014/main" id="{00000000-0008-0000-0500-00005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3" name="Text Box 17">
            <a:extLst>
              <a:ext uri="{FF2B5EF4-FFF2-40B4-BE49-F238E27FC236}">
                <a16:creationId xmlns:a16="http://schemas.microsoft.com/office/drawing/2014/main" id="{00000000-0008-0000-0500-00005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4" name="Group 1">
          <a:extLst>
            <a:ext uri="{FF2B5EF4-FFF2-40B4-BE49-F238E27FC236}">
              <a16:creationId xmlns:a16="http://schemas.microsoft.com/office/drawing/2014/main" id="{00000000-0008-0000-0500-000054000000}"/>
            </a:ext>
          </a:extLst>
        </xdr:cNvPr>
        <xdr:cNvGrpSpPr>
          <a:grpSpLocks/>
        </xdr:cNvGrpSpPr>
      </xdr:nvGrpSpPr>
      <xdr:grpSpPr bwMode="auto">
        <a:xfrm>
          <a:off x="3702844" y="104775"/>
          <a:ext cx="0" cy="428625"/>
          <a:chOff x="5362575" y="104775"/>
          <a:chExt cx="0" cy="314325"/>
        </a:xfrm>
      </xdr:grpSpPr>
      <xdr:sp macro="" textlink="">
        <xdr:nvSpPr>
          <xdr:cNvPr id="85" name="Rectangle 2">
            <a:extLst>
              <a:ext uri="{FF2B5EF4-FFF2-40B4-BE49-F238E27FC236}">
                <a16:creationId xmlns:a16="http://schemas.microsoft.com/office/drawing/2014/main" id="{00000000-0008-0000-0500-00005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6" name="Text Box 3">
            <a:extLst>
              <a:ext uri="{FF2B5EF4-FFF2-40B4-BE49-F238E27FC236}">
                <a16:creationId xmlns:a16="http://schemas.microsoft.com/office/drawing/2014/main" id="{00000000-0008-0000-0500-00005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7" name="Group 15">
          <a:extLst>
            <a:ext uri="{FF2B5EF4-FFF2-40B4-BE49-F238E27FC236}">
              <a16:creationId xmlns:a16="http://schemas.microsoft.com/office/drawing/2014/main" id="{00000000-0008-0000-0500-000057000000}"/>
            </a:ext>
          </a:extLst>
        </xdr:cNvPr>
        <xdr:cNvGrpSpPr>
          <a:grpSpLocks/>
        </xdr:cNvGrpSpPr>
      </xdr:nvGrpSpPr>
      <xdr:grpSpPr bwMode="auto">
        <a:xfrm>
          <a:off x="3702844" y="104775"/>
          <a:ext cx="0" cy="428625"/>
          <a:chOff x="5362575" y="104775"/>
          <a:chExt cx="0" cy="314325"/>
        </a:xfrm>
      </xdr:grpSpPr>
      <xdr:sp macro="" textlink="">
        <xdr:nvSpPr>
          <xdr:cNvPr id="88" name="Rectangle 16">
            <a:extLst>
              <a:ext uri="{FF2B5EF4-FFF2-40B4-BE49-F238E27FC236}">
                <a16:creationId xmlns:a16="http://schemas.microsoft.com/office/drawing/2014/main" id="{00000000-0008-0000-0500-00005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9" name="Text Box 17">
            <a:extLst>
              <a:ext uri="{FF2B5EF4-FFF2-40B4-BE49-F238E27FC236}">
                <a16:creationId xmlns:a16="http://schemas.microsoft.com/office/drawing/2014/main" id="{00000000-0008-0000-0500-00005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0" name="Group 1">
          <a:extLst>
            <a:ext uri="{FF2B5EF4-FFF2-40B4-BE49-F238E27FC236}">
              <a16:creationId xmlns:a16="http://schemas.microsoft.com/office/drawing/2014/main" id="{00000000-0008-0000-0500-00005A000000}"/>
            </a:ext>
          </a:extLst>
        </xdr:cNvPr>
        <xdr:cNvGrpSpPr>
          <a:grpSpLocks/>
        </xdr:cNvGrpSpPr>
      </xdr:nvGrpSpPr>
      <xdr:grpSpPr bwMode="auto">
        <a:xfrm>
          <a:off x="3702844" y="104775"/>
          <a:ext cx="0" cy="428625"/>
          <a:chOff x="7950200" y="104775"/>
          <a:chExt cx="0" cy="314325"/>
        </a:xfrm>
      </xdr:grpSpPr>
      <xdr:sp macro="" textlink="">
        <xdr:nvSpPr>
          <xdr:cNvPr id="91" name="Rectangle 2">
            <a:extLst>
              <a:ext uri="{FF2B5EF4-FFF2-40B4-BE49-F238E27FC236}">
                <a16:creationId xmlns:a16="http://schemas.microsoft.com/office/drawing/2014/main" id="{00000000-0008-0000-0500-00005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2" name="Text Box 3">
            <a:extLst>
              <a:ext uri="{FF2B5EF4-FFF2-40B4-BE49-F238E27FC236}">
                <a16:creationId xmlns:a16="http://schemas.microsoft.com/office/drawing/2014/main" id="{00000000-0008-0000-0500-00005C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119063</xdr:colOff>
      <xdr:row>0</xdr:row>
      <xdr:rowOff>190500</xdr:rowOff>
    </xdr:from>
    <xdr:to>
      <xdr:col>0</xdr:col>
      <xdr:colOff>1702594</xdr:colOff>
      <xdr:row>2</xdr:row>
      <xdr:rowOff>332060</xdr:rowOff>
    </xdr:to>
    <xdr:pic>
      <xdr:nvPicPr>
        <xdr:cNvPr id="94" name="Imagen 93">
          <a:extLst>
            <a:ext uri="{FF2B5EF4-FFF2-40B4-BE49-F238E27FC236}">
              <a16:creationId xmlns:a16="http://schemas.microsoft.com/office/drawing/2014/main" id="{2860CF63-910B-45EF-B15D-FF057F2C859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19063" y="190500"/>
          <a:ext cx="1583531" cy="90356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47625</xdr:colOff>
      <xdr:row>48</xdr:row>
      <xdr:rowOff>85725</xdr:rowOff>
    </xdr:from>
    <xdr:to>
      <xdr:col>12</xdr:col>
      <xdr:colOff>152400</xdr:colOff>
      <xdr:row>63</xdr:row>
      <xdr:rowOff>76200</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342900</xdr:colOff>
      <xdr:row>1</xdr:row>
      <xdr:rowOff>38100</xdr:rowOff>
    </xdr:from>
    <xdr:to>
      <xdr:col>1</xdr:col>
      <xdr:colOff>1647825</xdr:colOff>
      <xdr:row>4</xdr:row>
      <xdr:rowOff>173088</xdr:rowOff>
    </xdr:to>
    <xdr:pic>
      <xdr:nvPicPr>
        <xdr:cNvPr id="3" name="Imagen 2">
          <a:extLst>
            <a:ext uri="{FF2B5EF4-FFF2-40B4-BE49-F238E27FC236}">
              <a16:creationId xmlns:a16="http://schemas.microsoft.com/office/drawing/2014/main" id="{5AD80E9C-ABF9-4F78-9917-1C3E46430E8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42925" y="209550"/>
          <a:ext cx="1304925" cy="74458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700-000002000000}"/>
            </a:ext>
          </a:extLst>
        </xdr:cNvPr>
        <xdr:cNvGrpSpPr>
          <a:grpSpLocks/>
        </xdr:cNvGrpSpPr>
      </xdr:nvGrpSpPr>
      <xdr:grpSpPr bwMode="auto">
        <a:xfrm>
          <a:off x="4370917" y="104775"/>
          <a:ext cx="0" cy="206375"/>
          <a:chOff x="5362575" y="104775"/>
          <a:chExt cx="0" cy="314325"/>
        </a:xfrm>
      </xdr:grpSpPr>
      <xdr:sp macro="" textlink="">
        <xdr:nvSpPr>
          <xdr:cNvPr id="3" name="Rectangle 2">
            <a:extLst>
              <a:ext uri="{FF2B5EF4-FFF2-40B4-BE49-F238E27FC236}">
                <a16:creationId xmlns:a16="http://schemas.microsoft.com/office/drawing/2014/main" id="{00000000-0008-0000-07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700-000005000000}"/>
            </a:ext>
          </a:extLst>
        </xdr:cNvPr>
        <xdr:cNvGrpSpPr>
          <a:grpSpLocks/>
        </xdr:cNvGrpSpPr>
      </xdr:nvGrpSpPr>
      <xdr:grpSpPr bwMode="auto">
        <a:xfrm>
          <a:off x="4370917" y="104775"/>
          <a:ext cx="0" cy="206375"/>
          <a:chOff x="5362575" y="104775"/>
          <a:chExt cx="0" cy="314325"/>
        </a:xfrm>
      </xdr:grpSpPr>
      <xdr:sp macro="" textlink="">
        <xdr:nvSpPr>
          <xdr:cNvPr id="6" name="Rectangle 16">
            <a:extLst>
              <a:ext uri="{FF2B5EF4-FFF2-40B4-BE49-F238E27FC236}">
                <a16:creationId xmlns:a16="http://schemas.microsoft.com/office/drawing/2014/main" id="{00000000-0008-0000-07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700-000007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700-000008000000}"/>
            </a:ext>
          </a:extLst>
        </xdr:cNvPr>
        <xdr:cNvGrpSpPr>
          <a:grpSpLocks/>
        </xdr:cNvGrpSpPr>
      </xdr:nvGrpSpPr>
      <xdr:grpSpPr bwMode="auto">
        <a:xfrm>
          <a:off x="4370917" y="104775"/>
          <a:ext cx="0" cy="206375"/>
          <a:chOff x="5362575" y="104775"/>
          <a:chExt cx="0" cy="314325"/>
        </a:xfrm>
      </xdr:grpSpPr>
      <xdr:sp macro="" textlink="">
        <xdr:nvSpPr>
          <xdr:cNvPr id="9" name="Rectangle 2">
            <a:extLst>
              <a:ext uri="{FF2B5EF4-FFF2-40B4-BE49-F238E27FC236}">
                <a16:creationId xmlns:a16="http://schemas.microsoft.com/office/drawing/2014/main" id="{00000000-0008-0000-07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700-00000A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700-00000B000000}"/>
            </a:ext>
          </a:extLst>
        </xdr:cNvPr>
        <xdr:cNvGrpSpPr>
          <a:grpSpLocks/>
        </xdr:cNvGrpSpPr>
      </xdr:nvGrpSpPr>
      <xdr:grpSpPr bwMode="auto">
        <a:xfrm>
          <a:off x="4370917" y="104775"/>
          <a:ext cx="0" cy="206375"/>
          <a:chOff x="5362575" y="104775"/>
          <a:chExt cx="0" cy="314325"/>
        </a:xfrm>
      </xdr:grpSpPr>
      <xdr:sp macro="" textlink="">
        <xdr:nvSpPr>
          <xdr:cNvPr id="12" name="Rectangle 16">
            <a:extLst>
              <a:ext uri="{FF2B5EF4-FFF2-40B4-BE49-F238E27FC236}">
                <a16:creationId xmlns:a16="http://schemas.microsoft.com/office/drawing/2014/main" id="{00000000-0008-0000-07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700-00000D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700-00000E000000}"/>
            </a:ext>
          </a:extLst>
        </xdr:cNvPr>
        <xdr:cNvGrpSpPr>
          <a:grpSpLocks/>
        </xdr:cNvGrpSpPr>
      </xdr:nvGrpSpPr>
      <xdr:grpSpPr bwMode="auto">
        <a:xfrm>
          <a:off x="4370917" y="104775"/>
          <a:ext cx="0" cy="206375"/>
          <a:chOff x="7950200" y="104775"/>
          <a:chExt cx="0" cy="314325"/>
        </a:xfrm>
      </xdr:grpSpPr>
      <xdr:sp macro="" textlink="">
        <xdr:nvSpPr>
          <xdr:cNvPr id="15" name="Rectangle 2">
            <a:extLst>
              <a:ext uri="{FF2B5EF4-FFF2-40B4-BE49-F238E27FC236}">
                <a16:creationId xmlns:a16="http://schemas.microsoft.com/office/drawing/2014/main" id="{00000000-0008-0000-07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700-000010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700-000011000000}"/>
            </a:ext>
          </a:extLst>
        </xdr:cNvPr>
        <xdr:cNvGrpSpPr>
          <a:grpSpLocks/>
        </xdr:cNvGrpSpPr>
      </xdr:nvGrpSpPr>
      <xdr:grpSpPr bwMode="auto">
        <a:xfrm>
          <a:off x="4370917" y="104775"/>
          <a:ext cx="0" cy="206375"/>
          <a:chOff x="5362575" y="104775"/>
          <a:chExt cx="0" cy="314325"/>
        </a:xfrm>
      </xdr:grpSpPr>
      <xdr:sp macro="" textlink="">
        <xdr:nvSpPr>
          <xdr:cNvPr id="18" name="Rectangle 2">
            <a:extLst>
              <a:ext uri="{FF2B5EF4-FFF2-40B4-BE49-F238E27FC236}">
                <a16:creationId xmlns:a16="http://schemas.microsoft.com/office/drawing/2014/main" id="{00000000-0008-0000-07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700-000013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700-000014000000}"/>
            </a:ext>
          </a:extLst>
        </xdr:cNvPr>
        <xdr:cNvGrpSpPr>
          <a:grpSpLocks/>
        </xdr:cNvGrpSpPr>
      </xdr:nvGrpSpPr>
      <xdr:grpSpPr bwMode="auto">
        <a:xfrm>
          <a:off x="4370917" y="104775"/>
          <a:ext cx="0" cy="206375"/>
          <a:chOff x="5362575" y="104775"/>
          <a:chExt cx="0" cy="314325"/>
        </a:xfrm>
      </xdr:grpSpPr>
      <xdr:sp macro="" textlink="">
        <xdr:nvSpPr>
          <xdr:cNvPr id="21" name="Rectangle 16">
            <a:extLst>
              <a:ext uri="{FF2B5EF4-FFF2-40B4-BE49-F238E27FC236}">
                <a16:creationId xmlns:a16="http://schemas.microsoft.com/office/drawing/2014/main" id="{00000000-0008-0000-07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700-000016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700-000017000000}"/>
            </a:ext>
          </a:extLst>
        </xdr:cNvPr>
        <xdr:cNvGrpSpPr>
          <a:grpSpLocks/>
        </xdr:cNvGrpSpPr>
      </xdr:nvGrpSpPr>
      <xdr:grpSpPr bwMode="auto">
        <a:xfrm>
          <a:off x="4370917" y="104775"/>
          <a:ext cx="0" cy="206375"/>
          <a:chOff x="5362575" y="104775"/>
          <a:chExt cx="0" cy="314325"/>
        </a:xfrm>
      </xdr:grpSpPr>
      <xdr:sp macro="" textlink="">
        <xdr:nvSpPr>
          <xdr:cNvPr id="24" name="Rectangle 2">
            <a:extLst>
              <a:ext uri="{FF2B5EF4-FFF2-40B4-BE49-F238E27FC236}">
                <a16:creationId xmlns:a16="http://schemas.microsoft.com/office/drawing/2014/main" id="{00000000-0008-0000-07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700-000019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700-00001A000000}"/>
            </a:ext>
          </a:extLst>
        </xdr:cNvPr>
        <xdr:cNvGrpSpPr>
          <a:grpSpLocks/>
        </xdr:cNvGrpSpPr>
      </xdr:nvGrpSpPr>
      <xdr:grpSpPr bwMode="auto">
        <a:xfrm>
          <a:off x="4370917" y="104775"/>
          <a:ext cx="0" cy="206375"/>
          <a:chOff x="5362575" y="104775"/>
          <a:chExt cx="0" cy="314325"/>
        </a:xfrm>
      </xdr:grpSpPr>
      <xdr:sp macro="" textlink="">
        <xdr:nvSpPr>
          <xdr:cNvPr id="27" name="Rectangle 16">
            <a:extLst>
              <a:ext uri="{FF2B5EF4-FFF2-40B4-BE49-F238E27FC236}">
                <a16:creationId xmlns:a16="http://schemas.microsoft.com/office/drawing/2014/main" id="{00000000-0008-0000-07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700-00001C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700-00001D000000}"/>
            </a:ext>
          </a:extLst>
        </xdr:cNvPr>
        <xdr:cNvGrpSpPr>
          <a:grpSpLocks/>
        </xdr:cNvGrpSpPr>
      </xdr:nvGrpSpPr>
      <xdr:grpSpPr bwMode="auto">
        <a:xfrm>
          <a:off x="4370917" y="104775"/>
          <a:ext cx="0" cy="206375"/>
          <a:chOff x="7950200" y="104775"/>
          <a:chExt cx="0" cy="314325"/>
        </a:xfrm>
      </xdr:grpSpPr>
      <xdr:sp macro="" textlink="">
        <xdr:nvSpPr>
          <xdr:cNvPr id="30" name="Rectangle 2">
            <a:extLst>
              <a:ext uri="{FF2B5EF4-FFF2-40B4-BE49-F238E27FC236}">
                <a16:creationId xmlns:a16="http://schemas.microsoft.com/office/drawing/2014/main" id="{00000000-0008-0000-07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700-00001F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700-000020000000}"/>
            </a:ext>
          </a:extLst>
        </xdr:cNvPr>
        <xdr:cNvGrpSpPr>
          <a:grpSpLocks/>
        </xdr:cNvGrpSpPr>
      </xdr:nvGrpSpPr>
      <xdr:grpSpPr bwMode="auto">
        <a:xfrm>
          <a:off x="4370917" y="104775"/>
          <a:ext cx="0" cy="206375"/>
          <a:chOff x="5362575" y="104775"/>
          <a:chExt cx="0" cy="314325"/>
        </a:xfrm>
      </xdr:grpSpPr>
      <xdr:sp macro="" textlink="">
        <xdr:nvSpPr>
          <xdr:cNvPr id="33" name="Rectangle 2">
            <a:extLst>
              <a:ext uri="{FF2B5EF4-FFF2-40B4-BE49-F238E27FC236}">
                <a16:creationId xmlns:a16="http://schemas.microsoft.com/office/drawing/2014/main" id="{00000000-0008-0000-07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700-000022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700-000023000000}"/>
            </a:ext>
          </a:extLst>
        </xdr:cNvPr>
        <xdr:cNvGrpSpPr>
          <a:grpSpLocks/>
        </xdr:cNvGrpSpPr>
      </xdr:nvGrpSpPr>
      <xdr:grpSpPr bwMode="auto">
        <a:xfrm>
          <a:off x="4370917" y="104775"/>
          <a:ext cx="0" cy="206375"/>
          <a:chOff x="5362575" y="104775"/>
          <a:chExt cx="0" cy="314325"/>
        </a:xfrm>
      </xdr:grpSpPr>
      <xdr:sp macro="" textlink="">
        <xdr:nvSpPr>
          <xdr:cNvPr id="36" name="Rectangle 16">
            <a:extLst>
              <a:ext uri="{FF2B5EF4-FFF2-40B4-BE49-F238E27FC236}">
                <a16:creationId xmlns:a16="http://schemas.microsoft.com/office/drawing/2014/main" id="{00000000-0008-0000-07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700-000025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700-000026000000}"/>
            </a:ext>
          </a:extLst>
        </xdr:cNvPr>
        <xdr:cNvGrpSpPr>
          <a:grpSpLocks/>
        </xdr:cNvGrpSpPr>
      </xdr:nvGrpSpPr>
      <xdr:grpSpPr bwMode="auto">
        <a:xfrm>
          <a:off x="4370917" y="104775"/>
          <a:ext cx="0" cy="206375"/>
          <a:chOff x="5362575" y="104775"/>
          <a:chExt cx="0" cy="314325"/>
        </a:xfrm>
      </xdr:grpSpPr>
      <xdr:sp macro="" textlink="">
        <xdr:nvSpPr>
          <xdr:cNvPr id="39" name="Rectangle 2">
            <a:extLst>
              <a:ext uri="{FF2B5EF4-FFF2-40B4-BE49-F238E27FC236}">
                <a16:creationId xmlns:a16="http://schemas.microsoft.com/office/drawing/2014/main" id="{00000000-0008-0000-07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700-000028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700-000029000000}"/>
            </a:ext>
          </a:extLst>
        </xdr:cNvPr>
        <xdr:cNvGrpSpPr>
          <a:grpSpLocks/>
        </xdr:cNvGrpSpPr>
      </xdr:nvGrpSpPr>
      <xdr:grpSpPr bwMode="auto">
        <a:xfrm>
          <a:off x="4370917" y="104775"/>
          <a:ext cx="0" cy="206375"/>
          <a:chOff x="5362575" y="104775"/>
          <a:chExt cx="0" cy="314325"/>
        </a:xfrm>
      </xdr:grpSpPr>
      <xdr:sp macro="" textlink="">
        <xdr:nvSpPr>
          <xdr:cNvPr id="42" name="Rectangle 16">
            <a:extLst>
              <a:ext uri="{FF2B5EF4-FFF2-40B4-BE49-F238E27FC236}">
                <a16:creationId xmlns:a16="http://schemas.microsoft.com/office/drawing/2014/main" id="{00000000-0008-0000-07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700-00002B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700-00002C000000}"/>
            </a:ext>
          </a:extLst>
        </xdr:cNvPr>
        <xdr:cNvGrpSpPr>
          <a:grpSpLocks/>
        </xdr:cNvGrpSpPr>
      </xdr:nvGrpSpPr>
      <xdr:grpSpPr bwMode="auto">
        <a:xfrm>
          <a:off x="4370917" y="104775"/>
          <a:ext cx="0" cy="206375"/>
          <a:chOff x="7950200" y="104775"/>
          <a:chExt cx="0" cy="314325"/>
        </a:xfrm>
      </xdr:grpSpPr>
      <xdr:sp macro="" textlink="">
        <xdr:nvSpPr>
          <xdr:cNvPr id="45" name="Rectangle 2">
            <a:extLst>
              <a:ext uri="{FF2B5EF4-FFF2-40B4-BE49-F238E27FC236}">
                <a16:creationId xmlns:a16="http://schemas.microsoft.com/office/drawing/2014/main" id="{00000000-0008-0000-07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700-00002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161925</xdr:colOff>
      <xdr:row>0</xdr:row>
      <xdr:rowOff>0</xdr:rowOff>
    </xdr:from>
    <xdr:to>
      <xdr:col>0</xdr:col>
      <xdr:colOff>1276350</xdr:colOff>
      <xdr:row>3</xdr:row>
      <xdr:rowOff>150114</xdr:rowOff>
    </xdr:to>
    <xdr:pic>
      <xdr:nvPicPr>
        <xdr:cNvPr id="49" name="Imagen 48">
          <a:extLst>
            <a:ext uri="{FF2B5EF4-FFF2-40B4-BE49-F238E27FC236}">
              <a16:creationId xmlns:a16="http://schemas.microsoft.com/office/drawing/2014/main" id="{D7268C2E-F9CA-4C2E-8172-9D3E20EBDB0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61925" y="0"/>
          <a:ext cx="1114425" cy="63588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342900</xdr:colOff>
      <xdr:row>1</xdr:row>
      <xdr:rowOff>38100</xdr:rowOff>
    </xdr:from>
    <xdr:to>
      <xdr:col>1</xdr:col>
      <xdr:colOff>1647825</xdr:colOff>
      <xdr:row>4</xdr:row>
      <xdr:rowOff>173088</xdr:rowOff>
    </xdr:to>
    <xdr:pic>
      <xdr:nvPicPr>
        <xdr:cNvPr id="3" name="Imagen 2">
          <a:extLst>
            <a:ext uri="{FF2B5EF4-FFF2-40B4-BE49-F238E27FC236}">
              <a16:creationId xmlns:a16="http://schemas.microsoft.com/office/drawing/2014/main" id="{0349917A-0004-42C3-A27A-5B2F1C4880E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542925" y="209550"/>
          <a:ext cx="1304925" cy="744588"/>
        </a:xfrm>
        <a:prstGeom prst="rect">
          <a:avLst/>
        </a:prstGeom>
        <a:noFill/>
        <a:ln>
          <a:noFill/>
        </a:ln>
        <a:extLst>
          <a:ext uri="{53640926-AAD7-44D8-BBD7-CCE9431645EC}">
            <a14:shadowObscured xmlns:a14="http://schemas.microsoft.com/office/drawing/2010/main"/>
          </a:ext>
        </a:extLst>
      </xdr:spPr>
    </xdr:pic>
    <xdr:clientData/>
  </xdr:twoCellAnchor>
  <xdr:oneCellAnchor>
    <xdr:from>
      <xdr:col>4</xdr:col>
      <xdr:colOff>9525</xdr:colOff>
      <xdr:row>21</xdr:row>
      <xdr:rowOff>152400</xdr:rowOff>
    </xdr:from>
    <xdr:ext cx="5012783" cy="351891"/>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F2C244FF-1206-4040-9E4A-4D453C28D42D}"/>
                </a:ext>
              </a:extLst>
            </xdr:cNvPr>
            <xdr:cNvSpPr txBox="1"/>
          </xdr:nvSpPr>
          <xdr:spPr>
            <a:xfrm>
              <a:off x="3838575" y="3771900"/>
              <a:ext cx="5012783" cy="3518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O" sz="1100" i="1" kern="1200">
                            <a:latin typeface="Cambria Math" panose="02040503050406030204" pitchFamily="18" charset="0"/>
                          </a:rPr>
                        </m:ctrlPr>
                      </m:fPr>
                      <m:num>
                        <m:r>
                          <a:rPr lang="es-CO" sz="1100" i="1" kern="1200">
                            <a:latin typeface="Cambria Math" panose="02040503050406030204" pitchFamily="18" charset="0"/>
                          </a:rPr>
                          <m:t>𝑁</m:t>
                        </m:r>
                        <m:r>
                          <a:rPr lang="es-CO" sz="1100" i="1" kern="1200">
                            <a:latin typeface="Cambria Math" panose="02040503050406030204" pitchFamily="18" charset="0"/>
                          </a:rPr>
                          <m:t>ú</m:t>
                        </m:r>
                        <m:r>
                          <a:rPr lang="es-CO" sz="1100" i="1" kern="1200">
                            <a:latin typeface="Cambria Math" panose="02040503050406030204" pitchFamily="18" charset="0"/>
                          </a:rPr>
                          <m:t>𝑚𝑒𝑟𝑜</m:t>
                        </m:r>
                        <m:r>
                          <a:rPr lang="es-CO" sz="1100" i="1" kern="1200">
                            <a:latin typeface="Cambria Math" panose="02040503050406030204" pitchFamily="18" charset="0"/>
                          </a:rPr>
                          <m:t> </m:t>
                        </m:r>
                        <m:r>
                          <a:rPr lang="es-CO" sz="1100" i="1" kern="1200">
                            <a:latin typeface="Cambria Math" panose="02040503050406030204" pitchFamily="18" charset="0"/>
                          </a:rPr>
                          <m:t>𝑑𝑒</m:t>
                        </m:r>
                        <m:r>
                          <a:rPr lang="es-CO" sz="1100" i="1" kern="1200">
                            <a:latin typeface="Cambria Math" panose="02040503050406030204" pitchFamily="18" charset="0"/>
                          </a:rPr>
                          <m:t> </m:t>
                        </m:r>
                        <m:r>
                          <a:rPr lang="es-CO" sz="1100" i="1" kern="1200">
                            <a:latin typeface="Cambria Math" panose="02040503050406030204" pitchFamily="18" charset="0"/>
                          </a:rPr>
                          <m:t>𝑎𝑐𝑡𝑖𝑣𝑖𝑑𝑎𝑑𝑒𝑠</m:t>
                        </m:r>
                        <m:r>
                          <a:rPr lang="es-CO" sz="1100" i="1" kern="1200">
                            <a:latin typeface="Cambria Math" panose="02040503050406030204" pitchFamily="18" charset="0"/>
                          </a:rPr>
                          <m:t> </m:t>
                        </m:r>
                        <m:r>
                          <a:rPr lang="es-CO" sz="1100" i="1" kern="1200">
                            <a:latin typeface="Cambria Math" panose="02040503050406030204" pitchFamily="18" charset="0"/>
                          </a:rPr>
                          <m:t>𝑑𝑒𝑙</m:t>
                        </m:r>
                        <m:r>
                          <a:rPr lang="es-CO" sz="1100" i="1" kern="1200">
                            <a:latin typeface="Cambria Math" panose="02040503050406030204" pitchFamily="18" charset="0"/>
                          </a:rPr>
                          <m:t> </m:t>
                        </m:r>
                        <m:r>
                          <a:rPr lang="es-CO" sz="1100" i="1" kern="1200">
                            <a:latin typeface="Cambria Math" panose="02040503050406030204" pitchFamily="18" charset="0"/>
                          </a:rPr>
                          <m:t>𝑝𝑙𝑎𝑛</m:t>
                        </m:r>
                        <m:r>
                          <a:rPr lang="es-CO" sz="1100" i="1" kern="1200">
                            <a:latin typeface="Cambria Math" panose="02040503050406030204" pitchFamily="18" charset="0"/>
                          </a:rPr>
                          <m:t> </m:t>
                        </m:r>
                        <m:r>
                          <a:rPr lang="es-CO" sz="1100" i="1" kern="1200">
                            <a:latin typeface="Cambria Math" panose="02040503050406030204" pitchFamily="18" charset="0"/>
                          </a:rPr>
                          <m:t>𝑑𝑒</m:t>
                        </m:r>
                        <m:r>
                          <a:rPr lang="es-CO" sz="1100" i="1" kern="1200">
                            <a:latin typeface="Cambria Math" panose="02040503050406030204" pitchFamily="18" charset="0"/>
                          </a:rPr>
                          <m:t> </m:t>
                        </m:r>
                        <m:r>
                          <a:rPr lang="es-CO" sz="1100" i="1" kern="1200">
                            <a:latin typeface="Cambria Math" panose="02040503050406030204" pitchFamily="18" charset="0"/>
                          </a:rPr>
                          <m:t>𝑡𝑟𝑎𝑏𝑎𝑗𝑜</m:t>
                        </m:r>
                        <m:r>
                          <a:rPr lang="es-CO" sz="1100" i="1" kern="1200">
                            <a:latin typeface="Cambria Math" panose="02040503050406030204" pitchFamily="18" charset="0"/>
                          </a:rPr>
                          <m:t> </m:t>
                        </m:r>
                        <m:r>
                          <a:rPr lang="es-CO" sz="1100" i="1" kern="1200">
                            <a:latin typeface="Cambria Math" panose="02040503050406030204" pitchFamily="18" charset="0"/>
                          </a:rPr>
                          <m:t>𝑎𝑛𝑢𝑎𝑙</m:t>
                        </m:r>
                        <m:r>
                          <a:rPr lang="es-CO" sz="1100" i="1" kern="1200">
                            <a:latin typeface="Cambria Math" panose="02040503050406030204" pitchFamily="18" charset="0"/>
                          </a:rPr>
                          <m:t> </m:t>
                        </m:r>
                        <m:r>
                          <a:rPr lang="es-CO" sz="1100" i="1" kern="1200">
                            <a:latin typeface="Cambria Math" panose="02040503050406030204" pitchFamily="18" charset="0"/>
                          </a:rPr>
                          <m:t>𝑑𝑒𝑙</m:t>
                        </m:r>
                        <m:r>
                          <a:rPr lang="es-CO" sz="1100" i="1" kern="1200">
                            <a:latin typeface="Cambria Math" panose="02040503050406030204" pitchFamily="18" charset="0"/>
                          </a:rPr>
                          <m:t> </m:t>
                        </m:r>
                        <m:r>
                          <a:rPr lang="es-CO" sz="1100" i="1" kern="1200">
                            <a:latin typeface="Cambria Math" panose="02040503050406030204" pitchFamily="18" charset="0"/>
                          </a:rPr>
                          <m:t>𝑆𝐺𝐴</m:t>
                        </m:r>
                        <m:r>
                          <a:rPr lang="es-CO" sz="1100" i="1" kern="1200">
                            <a:latin typeface="Cambria Math" panose="02040503050406030204" pitchFamily="18" charset="0"/>
                          </a:rPr>
                          <m:t> </m:t>
                        </m:r>
                        <m:r>
                          <a:rPr lang="es-CO" sz="1100" i="1" kern="1200">
                            <a:latin typeface="Cambria Math" panose="02040503050406030204" pitchFamily="18" charset="0"/>
                          </a:rPr>
                          <m:t>𝑟𝑒𝑎𝑙𝑖𝑧𝑎𝑑𝑎𝑠</m:t>
                        </m:r>
                        <m:r>
                          <a:rPr lang="es-CO" sz="1100" i="1" kern="1200">
                            <a:latin typeface="Cambria Math" panose="02040503050406030204" pitchFamily="18" charset="0"/>
                          </a:rPr>
                          <m:t>       </m:t>
                        </m:r>
                      </m:num>
                      <m:den>
                        <m:r>
                          <a:rPr lang="es-CO" sz="1100" i="1" kern="1200">
                            <a:latin typeface="Cambria Math" panose="02040503050406030204" pitchFamily="18" charset="0"/>
                          </a:rPr>
                          <m:t>𝑁</m:t>
                        </m:r>
                        <m:r>
                          <a:rPr lang="es-CO" sz="1100" i="1" kern="1200">
                            <a:latin typeface="Cambria Math" panose="02040503050406030204" pitchFamily="18" charset="0"/>
                          </a:rPr>
                          <m:t>ú</m:t>
                        </m:r>
                        <m:r>
                          <a:rPr lang="es-CO" sz="1100" i="1" kern="1200">
                            <a:latin typeface="Cambria Math" panose="02040503050406030204" pitchFamily="18" charset="0"/>
                          </a:rPr>
                          <m:t>𝑚𝑒𝑟𝑜</m:t>
                        </m:r>
                        <m:r>
                          <a:rPr lang="es-CO" sz="1100" i="1" kern="1200">
                            <a:latin typeface="Cambria Math" panose="02040503050406030204" pitchFamily="18" charset="0"/>
                          </a:rPr>
                          <m:t> </m:t>
                        </m:r>
                        <m:r>
                          <a:rPr lang="es-CO" sz="1100" i="1" kern="1200">
                            <a:latin typeface="Cambria Math" panose="02040503050406030204" pitchFamily="18" charset="0"/>
                          </a:rPr>
                          <m:t>𝑑𝑒</m:t>
                        </m:r>
                        <m:r>
                          <a:rPr lang="es-CO" sz="1100" i="1" kern="1200">
                            <a:latin typeface="Cambria Math" panose="02040503050406030204" pitchFamily="18" charset="0"/>
                          </a:rPr>
                          <m:t> </m:t>
                        </m:r>
                        <m:r>
                          <a:rPr lang="es-CO" sz="1100" i="1" kern="1200">
                            <a:latin typeface="Cambria Math" panose="02040503050406030204" pitchFamily="18" charset="0"/>
                          </a:rPr>
                          <m:t>𝑎𝑐𝑡𝑖𝑣𝑖𝑑𝑎𝑑𝑒𝑠</m:t>
                        </m:r>
                        <m:r>
                          <a:rPr lang="es-CO" sz="1100" i="1" kern="1200">
                            <a:latin typeface="Cambria Math" panose="02040503050406030204" pitchFamily="18" charset="0"/>
                          </a:rPr>
                          <m:t> </m:t>
                        </m:r>
                        <m:r>
                          <a:rPr lang="es-CO" sz="1100" i="1" kern="1200">
                            <a:latin typeface="Cambria Math" panose="02040503050406030204" pitchFamily="18" charset="0"/>
                          </a:rPr>
                          <m:t>𝑑𝑒𝑙</m:t>
                        </m:r>
                        <m:r>
                          <a:rPr lang="es-CO" sz="1100" i="1" kern="1200">
                            <a:latin typeface="Cambria Math" panose="02040503050406030204" pitchFamily="18" charset="0"/>
                          </a:rPr>
                          <m:t> </m:t>
                        </m:r>
                        <m:r>
                          <a:rPr lang="es-CO" sz="1100" i="1" kern="1200">
                            <a:latin typeface="Cambria Math" panose="02040503050406030204" pitchFamily="18" charset="0"/>
                          </a:rPr>
                          <m:t>𝑝𝑙𝑎𝑛</m:t>
                        </m:r>
                        <m:r>
                          <a:rPr lang="es-CO" sz="1100" i="1" kern="1200">
                            <a:latin typeface="Cambria Math" panose="02040503050406030204" pitchFamily="18" charset="0"/>
                          </a:rPr>
                          <m:t> </m:t>
                        </m:r>
                        <m:r>
                          <a:rPr lang="es-CO" sz="1100" i="1" kern="1200">
                            <a:latin typeface="Cambria Math" panose="02040503050406030204" pitchFamily="18" charset="0"/>
                          </a:rPr>
                          <m:t>𝑑𝑒</m:t>
                        </m:r>
                        <m:r>
                          <a:rPr lang="es-CO" sz="1100" i="1" kern="1200">
                            <a:latin typeface="Cambria Math" panose="02040503050406030204" pitchFamily="18" charset="0"/>
                          </a:rPr>
                          <m:t> </m:t>
                        </m:r>
                        <m:r>
                          <a:rPr lang="es-CO" sz="1100" i="1" kern="1200">
                            <a:latin typeface="Cambria Math" panose="02040503050406030204" pitchFamily="18" charset="0"/>
                          </a:rPr>
                          <m:t>𝑡𝑟𝑎𝑏𝑎𝑗𝑜</m:t>
                        </m:r>
                        <m:r>
                          <a:rPr lang="es-CO" sz="1100" i="1" kern="1200">
                            <a:latin typeface="Cambria Math" panose="02040503050406030204" pitchFamily="18" charset="0"/>
                          </a:rPr>
                          <m:t> </m:t>
                        </m:r>
                        <m:r>
                          <a:rPr lang="es-CO" sz="1100" i="1" kern="1200">
                            <a:latin typeface="Cambria Math" panose="02040503050406030204" pitchFamily="18" charset="0"/>
                          </a:rPr>
                          <m:t>𝑎𝑛𝑢𝑎𝑙</m:t>
                        </m:r>
                        <m:r>
                          <a:rPr lang="es-CO" sz="1100" i="1" kern="1200">
                            <a:latin typeface="Cambria Math" panose="02040503050406030204" pitchFamily="18" charset="0"/>
                          </a:rPr>
                          <m:t> </m:t>
                        </m:r>
                        <m:r>
                          <a:rPr lang="es-CO" sz="1100" i="1" kern="1200">
                            <a:latin typeface="Cambria Math" panose="02040503050406030204" pitchFamily="18" charset="0"/>
                          </a:rPr>
                          <m:t>𝑑𝑒𝑙</m:t>
                        </m:r>
                        <m:r>
                          <a:rPr lang="es-CO" sz="1100" i="1" kern="1200">
                            <a:latin typeface="Cambria Math" panose="02040503050406030204" pitchFamily="18" charset="0"/>
                          </a:rPr>
                          <m:t> </m:t>
                        </m:r>
                        <m:r>
                          <a:rPr lang="es-CO" sz="1100" i="1" kern="1200">
                            <a:latin typeface="Cambria Math" panose="02040503050406030204" pitchFamily="18" charset="0"/>
                          </a:rPr>
                          <m:t>𝑆𝐺𝐴</m:t>
                        </m:r>
                        <m:r>
                          <a:rPr lang="es-CO" sz="1100" i="1" kern="1200">
                            <a:latin typeface="Cambria Math" panose="02040503050406030204" pitchFamily="18" charset="0"/>
                          </a:rPr>
                          <m:t> </m:t>
                        </m:r>
                        <m:r>
                          <a:rPr lang="es-CO" sz="1100" i="1" kern="1200">
                            <a:latin typeface="Cambria Math" panose="02040503050406030204" pitchFamily="18" charset="0"/>
                          </a:rPr>
                          <m:t>𝑝𝑟𝑜𝑔𝑟𝑎𝑚𝑎𝑑𝑎𝑠</m:t>
                        </m:r>
                        <m:r>
                          <a:rPr lang="es-CO" sz="1100" i="1" kern="1200">
                            <a:latin typeface="Cambria Math" panose="02040503050406030204" pitchFamily="18" charset="0"/>
                          </a:rPr>
                          <m:t> </m:t>
                        </m:r>
                      </m:den>
                    </m:f>
                    <m:r>
                      <a:rPr lang="es-CO" sz="1100" i="1" kern="1200">
                        <a:latin typeface="Cambria Math" panose="02040503050406030204" pitchFamily="18" charset="0"/>
                        <a:ea typeface="Cambria Math" panose="02040503050406030204" pitchFamily="18" charset="0"/>
                      </a:rPr>
                      <m:t>×</m:t>
                    </m:r>
                    <m:r>
                      <a:rPr lang="es-CO" sz="1100" b="0" i="1" kern="1200">
                        <a:latin typeface="Cambria Math" panose="02040503050406030204" pitchFamily="18" charset="0"/>
                        <a:ea typeface="Cambria Math" panose="02040503050406030204" pitchFamily="18" charset="0"/>
                      </a:rPr>
                      <m:t>100</m:t>
                    </m:r>
                  </m:oMath>
                </m:oMathPara>
              </a14:m>
              <a:endParaRPr lang="es-CO" sz="1100" kern="1200"/>
            </a:p>
          </xdr:txBody>
        </xdr:sp>
      </mc:Choice>
      <mc:Fallback xmlns="">
        <xdr:sp macro="" textlink="">
          <xdr:nvSpPr>
            <xdr:cNvPr id="4" name="CuadroTexto 3">
              <a:extLst>
                <a:ext uri="{FF2B5EF4-FFF2-40B4-BE49-F238E27FC236}">
                  <a16:creationId xmlns:a16="http://schemas.microsoft.com/office/drawing/2014/main" id="{F2C244FF-1206-4040-9E4A-4D453C28D42D}"/>
                </a:ext>
              </a:extLst>
            </xdr:cNvPr>
            <xdr:cNvSpPr txBox="1"/>
          </xdr:nvSpPr>
          <xdr:spPr>
            <a:xfrm>
              <a:off x="3838575" y="3771900"/>
              <a:ext cx="5012783" cy="3518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i="0" kern="1200">
                  <a:latin typeface="Cambria Math" panose="02040503050406030204" pitchFamily="18" charset="0"/>
                </a:rPr>
                <a:t>(𝑁ú𝑚𝑒𝑟𝑜 𝑑𝑒 𝑎𝑐𝑡𝑖𝑣𝑖𝑑𝑎𝑑𝑒𝑠 𝑑𝑒𝑙 𝑝𝑙𝑎𝑛 𝑑𝑒 𝑡𝑟𝑎𝑏𝑎𝑗𝑜 𝑎𝑛𝑢𝑎𝑙 𝑑𝑒𝑙 𝑆𝐺𝐴 𝑟𝑒𝑎𝑙𝑖𝑧𝑎𝑑𝑎𝑠       )/(𝑁ú𝑚𝑒𝑟𝑜 𝑑𝑒 𝑎𝑐𝑡𝑖𝑣𝑖𝑑𝑎𝑑𝑒𝑠 𝑑𝑒𝑙 𝑝𝑙𝑎𝑛 𝑑𝑒 𝑡𝑟𝑎𝑏𝑎𝑗𝑜 𝑎𝑛𝑢𝑎𝑙 𝑑𝑒𝑙 𝑆𝐺𝐴 𝑝𝑟𝑜𝑔𝑟𝑎𝑚𝑎𝑑𝑎𝑠 )</a:t>
              </a:r>
              <a:r>
                <a:rPr lang="es-CO" sz="1100" i="0" kern="1200">
                  <a:latin typeface="Cambria Math" panose="02040503050406030204" pitchFamily="18" charset="0"/>
                  <a:ea typeface="Cambria Math" panose="02040503050406030204" pitchFamily="18" charset="0"/>
                </a:rPr>
                <a:t>×</a:t>
              </a:r>
              <a:r>
                <a:rPr lang="es-CO" sz="1100" b="0" i="0" kern="1200">
                  <a:latin typeface="Cambria Math" panose="02040503050406030204" pitchFamily="18" charset="0"/>
                  <a:ea typeface="Cambria Math" panose="02040503050406030204" pitchFamily="18" charset="0"/>
                </a:rPr>
                <a:t>100</a:t>
              </a:r>
              <a:endParaRPr lang="es-CO" sz="1100" kern="1200"/>
            </a:p>
          </xdr:txBody>
        </xdr:sp>
      </mc:Fallback>
    </mc:AlternateContent>
    <xdr:clientData/>
  </xdr:oneCellAnchor>
  <xdr:twoCellAnchor>
    <xdr:from>
      <xdr:col>3</xdr:col>
      <xdr:colOff>333375</xdr:colOff>
      <xdr:row>48</xdr:row>
      <xdr:rowOff>57151</xdr:rowOff>
    </xdr:from>
    <xdr:to>
      <xdr:col>11</xdr:col>
      <xdr:colOff>561975</xdr:colOff>
      <xdr:row>63</xdr:row>
      <xdr:rowOff>542926</xdr:rowOff>
    </xdr:to>
    <xdr:graphicFrame macro="">
      <xdr:nvGraphicFramePr>
        <xdr:cNvPr id="6" name="Gráfico 5">
          <a:extLst>
            <a:ext uri="{FF2B5EF4-FFF2-40B4-BE49-F238E27FC236}">
              <a16:creationId xmlns:a16="http://schemas.microsoft.com/office/drawing/2014/main" id="{F7CD16D1-6827-E518-CE61-93F15DB206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342900</xdr:colOff>
      <xdr:row>1</xdr:row>
      <xdr:rowOff>38100</xdr:rowOff>
    </xdr:from>
    <xdr:to>
      <xdr:col>1</xdr:col>
      <xdr:colOff>1647825</xdr:colOff>
      <xdr:row>4</xdr:row>
      <xdr:rowOff>173088</xdr:rowOff>
    </xdr:to>
    <xdr:pic>
      <xdr:nvPicPr>
        <xdr:cNvPr id="2" name="Imagen 1">
          <a:extLst>
            <a:ext uri="{FF2B5EF4-FFF2-40B4-BE49-F238E27FC236}">
              <a16:creationId xmlns:a16="http://schemas.microsoft.com/office/drawing/2014/main" id="{7B6C78B8-E76C-4458-B5BD-4A716D0100A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542925" y="209550"/>
          <a:ext cx="1304925" cy="744588"/>
        </a:xfrm>
        <a:prstGeom prst="rect">
          <a:avLst/>
        </a:prstGeom>
        <a:noFill/>
        <a:ln>
          <a:noFill/>
        </a:ln>
        <a:extLst>
          <a:ext uri="{53640926-AAD7-44D8-BBD7-CCE9431645EC}">
            <a14:shadowObscured xmlns:a14="http://schemas.microsoft.com/office/drawing/2010/main"/>
          </a:ext>
        </a:extLst>
      </xdr:spPr>
    </xdr:pic>
    <xdr:clientData/>
  </xdr:twoCellAnchor>
  <xdr:oneCellAnchor>
    <xdr:from>
      <xdr:col>4</xdr:col>
      <xdr:colOff>9525</xdr:colOff>
      <xdr:row>21</xdr:row>
      <xdr:rowOff>152400</xdr:rowOff>
    </xdr:from>
    <xdr:ext cx="5012783" cy="351891"/>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19DB95ED-FEF5-467A-B328-DC2AA1D7E3A1}"/>
                </a:ext>
              </a:extLst>
            </xdr:cNvPr>
            <xdr:cNvSpPr txBox="1"/>
          </xdr:nvSpPr>
          <xdr:spPr>
            <a:xfrm>
              <a:off x="3838575" y="3771900"/>
              <a:ext cx="5012783" cy="3518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O" sz="1100" i="1" kern="1200">
                            <a:latin typeface="Cambria Math" panose="02040503050406030204" pitchFamily="18" charset="0"/>
                          </a:rPr>
                        </m:ctrlPr>
                      </m:fPr>
                      <m:num>
                        <m:r>
                          <a:rPr lang="es-CO" sz="1100" i="1" kern="1200">
                            <a:latin typeface="Cambria Math" panose="02040503050406030204" pitchFamily="18" charset="0"/>
                          </a:rPr>
                          <m:t>𝑁</m:t>
                        </m:r>
                        <m:r>
                          <a:rPr lang="es-CO" sz="1100" i="1" kern="1200">
                            <a:latin typeface="Cambria Math" panose="02040503050406030204" pitchFamily="18" charset="0"/>
                          </a:rPr>
                          <m:t>ú</m:t>
                        </m:r>
                        <m:r>
                          <a:rPr lang="es-CO" sz="1100" i="1" kern="1200">
                            <a:latin typeface="Cambria Math" panose="02040503050406030204" pitchFamily="18" charset="0"/>
                          </a:rPr>
                          <m:t>𝑚𝑒𝑟𝑜</m:t>
                        </m:r>
                        <m:r>
                          <a:rPr lang="es-CO" sz="1100" i="1" kern="1200">
                            <a:latin typeface="Cambria Math" panose="02040503050406030204" pitchFamily="18" charset="0"/>
                          </a:rPr>
                          <m:t> </m:t>
                        </m:r>
                        <m:r>
                          <a:rPr lang="es-CO" sz="1100" i="1" kern="1200">
                            <a:latin typeface="Cambria Math" panose="02040503050406030204" pitchFamily="18" charset="0"/>
                          </a:rPr>
                          <m:t>𝑑𝑒</m:t>
                        </m:r>
                        <m:r>
                          <a:rPr lang="es-CO" sz="1100" i="1" kern="1200">
                            <a:latin typeface="Cambria Math" panose="02040503050406030204" pitchFamily="18" charset="0"/>
                          </a:rPr>
                          <m:t> </m:t>
                        </m:r>
                        <m:r>
                          <a:rPr lang="es-CO" sz="1100" i="1" kern="1200">
                            <a:latin typeface="Cambria Math" panose="02040503050406030204" pitchFamily="18" charset="0"/>
                          </a:rPr>
                          <m:t>𝑎𝑐𝑡𝑖𝑣𝑖𝑑𝑎𝑑𝑒𝑠</m:t>
                        </m:r>
                        <m:r>
                          <a:rPr lang="es-CO" sz="1100" i="1" kern="1200">
                            <a:latin typeface="Cambria Math" panose="02040503050406030204" pitchFamily="18" charset="0"/>
                          </a:rPr>
                          <m:t> </m:t>
                        </m:r>
                        <m:r>
                          <a:rPr lang="es-CO" sz="1100" i="1" kern="1200">
                            <a:latin typeface="Cambria Math" panose="02040503050406030204" pitchFamily="18" charset="0"/>
                          </a:rPr>
                          <m:t>𝑑𝑒𝑙</m:t>
                        </m:r>
                        <m:r>
                          <a:rPr lang="es-CO" sz="1100" i="1" kern="1200">
                            <a:latin typeface="Cambria Math" panose="02040503050406030204" pitchFamily="18" charset="0"/>
                          </a:rPr>
                          <m:t> </m:t>
                        </m:r>
                        <m:r>
                          <a:rPr lang="es-CO" sz="1100" i="1" kern="1200">
                            <a:latin typeface="Cambria Math" panose="02040503050406030204" pitchFamily="18" charset="0"/>
                          </a:rPr>
                          <m:t>𝑝𝑙𝑎𝑛</m:t>
                        </m:r>
                        <m:r>
                          <a:rPr lang="es-CO" sz="1100" i="1" kern="1200">
                            <a:latin typeface="Cambria Math" panose="02040503050406030204" pitchFamily="18" charset="0"/>
                          </a:rPr>
                          <m:t> </m:t>
                        </m:r>
                        <m:r>
                          <a:rPr lang="es-CO" sz="1100" i="1" kern="1200">
                            <a:latin typeface="Cambria Math" panose="02040503050406030204" pitchFamily="18" charset="0"/>
                          </a:rPr>
                          <m:t>𝑑𝑒</m:t>
                        </m:r>
                        <m:r>
                          <a:rPr lang="es-CO" sz="1100" i="1" kern="1200">
                            <a:latin typeface="Cambria Math" panose="02040503050406030204" pitchFamily="18" charset="0"/>
                          </a:rPr>
                          <m:t> </m:t>
                        </m:r>
                        <m:r>
                          <a:rPr lang="es-CO" sz="1100" i="1" kern="1200">
                            <a:latin typeface="Cambria Math" panose="02040503050406030204" pitchFamily="18" charset="0"/>
                          </a:rPr>
                          <m:t>𝑡𝑟𝑎𝑏𝑎𝑗𝑜</m:t>
                        </m:r>
                        <m:r>
                          <a:rPr lang="es-CO" sz="1100" i="1" kern="1200">
                            <a:latin typeface="Cambria Math" panose="02040503050406030204" pitchFamily="18" charset="0"/>
                          </a:rPr>
                          <m:t> </m:t>
                        </m:r>
                        <m:r>
                          <a:rPr lang="es-CO" sz="1100" i="1" kern="1200">
                            <a:latin typeface="Cambria Math" panose="02040503050406030204" pitchFamily="18" charset="0"/>
                          </a:rPr>
                          <m:t>𝑎𝑛𝑢𝑎𝑙</m:t>
                        </m:r>
                        <m:r>
                          <a:rPr lang="es-CO" sz="1100" i="1" kern="1200">
                            <a:latin typeface="Cambria Math" panose="02040503050406030204" pitchFamily="18" charset="0"/>
                          </a:rPr>
                          <m:t> </m:t>
                        </m:r>
                        <m:r>
                          <a:rPr lang="es-CO" sz="1100" i="1" kern="1200">
                            <a:latin typeface="Cambria Math" panose="02040503050406030204" pitchFamily="18" charset="0"/>
                          </a:rPr>
                          <m:t>𝑑𝑒𝑙</m:t>
                        </m:r>
                        <m:r>
                          <a:rPr lang="es-CO" sz="1100" i="1" kern="1200">
                            <a:latin typeface="Cambria Math" panose="02040503050406030204" pitchFamily="18" charset="0"/>
                          </a:rPr>
                          <m:t> </m:t>
                        </m:r>
                        <m:r>
                          <a:rPr lang="es-CO" sz="1100" i="1" kern="1200">
                            <a:latin typeface="Cambria Math" panose="02040503050406030204" pitchFamily="18" charset="0"/>
                          </a:rPr>
                          <m:t>𝑆𝐺𝐴</m:t>
                        </m:r>
                        <m:r>
                          <a:rPr lang="es-CO" sz="1100" i="1" kern="1200">
                            <a:latin typeface="Cambria Math" panose="02040503050406030204" pitchFamily="18" charset="0"/>
                          </a:rPr>
                          <m:t> </m:t>
                        </m:r>
                        <m:r>
                          <a:rPr lang="es-CO" sz="1100" i="1" kern="1200">
                            <a:latin typeface="Cambria Math" panose="02040503050406030204" pitchFamily="18" charset="0"/>
                          </a:rPr>
                          <m:t>𝑟𝑒𝑎𝑙𝑖𝑧𝑎𝑑𝑎𝑠</m:t>
                        </m:r>
                        <m:r>
                          <a:rPr lang="es-CO" sz="1100" i="1" kern="1200">
                            <a:latin typeface="Cambria Math" panose="02040503050406030204" pitchFamily="18" charset="0"/>
                          </a:rPr>
                          <m:t>       </m:t>
                        </m:r>
                      </m:num>
                      <m:den>
                        <m:r>
                          <a:rPr lang="es-CO" sz="1100" i="1" kern="1200">
                            <a:latin typeface="Cambria Math" panose="02040503050406030204" pitchFamily="18" charset="0"/>
                          </a:rPr>
                          <m:t>𝑁</m:t>
                        </m:r>
                        <m:r>
                          <a:rPr lang="es-CO" sz="1100" i="1" kern="1200">
                            <a:latin typeface="Cambria Math" panose="02040503050406030204" pitchFamily="18" charset="0"/>
                          </a:rPr>
                          <m:t>ú</m:t>
                        </m:r>
                        <m:r>
                          <a:rPr lang="es-CO" sz="1100" i="1" kern="1200">
                            <a:latin typeface="Cambria Math" panose="02040503050406030204" pitchFamily="18" charset="0"/>
                          </a:rPr>
                          <m:t>𝑚𝑒𝑟𝑜</m:t>
                        </m:r>
                        <m:r>
                          <a:rPr lang="es-CO" sz="1100" i="1" kern="1200">
                            <a:latin typeface="Cambria Math" panose="02040503050406030204" pitchFamily="18" charset="0"/>
                          </a:rPr>
                          <m:t> </m:t>
                        </m:r>
                        <m:r>
                          <a:rPr lang="es-CO" sz="1100" i="1" kern="1200">
                            <a:latin typeface="Cambria Math" panose="02040503050406030204" pitchFamily="18" charset="0"/>
                          </a:rPr>
                          <m:t>𝑑𝑒</m:t>
                        </m:r>
                        <m:r>
                          <a:rPr lang="es-CO" sz="1100" i="1" kern="1200">
                            <a:latin typeface="Cambria Math" panose="02040503050406030204" pitchFamily="18" charset="0"/>
                          </a:rPr>
                          <m:t> </m:t>
                        </m:r>
                        <m:r>
                          <a:rPr lang="es-CO" sz="1100" i="1" kern="1200">
                            <a:latin typeface="Cambria Math" panose="02040503050406030204" pitchFamily="18" charset="0"/>
                          </a:rPr>
                          <m:t>𝑎𝑐𝑡𝑖𝑣𝑖𝑑𝑎𝑑𝑒𝑠</m:t>
                        </m:r>
                        <m:r>
                          <a:rPr lang="es-CO" sz="1100" i="1" kern="1200">
                            <a:latin typeface="Cambria Math" panose="02040503050406030204" pitchFamily="18" charset="0"/>
                          </a:rPr>
                          <m:t> </m:t>
                        </m:r>
                        <m:r>
                          <a:rPr lang="es-CO" sz="1100" i="1" kern="1200">
                            <a:latin typeface="Cambria Math" panose="02040503050406030204" pitchFamily="18" charset="0"/>
                          </a:rPr>
                          <m:t>𝑑𝑒𝑙</m:t>
                        </m:r>
                        <m:r>
                          <a:rPr lang="es-CO" sz="1100" i="1" kern="1200">
                            <a:latin typeface="Cambria Math" panose="02040503050406030204" pitchFamily="18" charset="0"/>
                          </a:rPr>
                          <m:t> </m:t>
                        </m:r>
                        <m:r>
                          <a:rPr lang="es-CO" sz="1100" i="1" kern="1200">
                            <a:latin typeface="Cambria Math" panose="02040503050406030204" pitchFamily="18" charset="0"/>
                          </a:rPr>
                          <m:t>𝑝𝑙𝑎𝑛</m:t>
                        </m:r>
                        <m:r>
                          <a:rPr lang="es-CO" sz="1100" i="1" kern="1200">
                            <a:latin typeface="Cambria Math" panose="02040503050406030204" pitchFamily="18" charset="0"/>
                          </a:rPr>
                          <m:t> </m:t>
                        </m:r>
                        <m:r>
                          <a:rPr lang="es-CO" sz="1100" i="1" kern="1200">
                            <a:latin typeface="Cambria Math" panose="02040503050406030204" pitchFamily="18" charset="0"/>
                          </a:rPr>
                          <m:t>𝑑𝑒</m:t>
                        </m:r>
                        <m:r>
                          <a:rPr lang="es-CO" sz="1100" i="1" kern="1200">
                            <a:latin typeface="Cambria Math" panose="02040503050406030204" pitchFamily="18" charset="0"/>
                          </a:rPr>
                          <m:t> </m:t>
                        </m:r>
                        <m:r>
                          <a:rPr lang="es-CO" sz="1100" i="1" kern="1200">
                            <a:latin typeface="Cambria Math" panose="02040503050406030204" pitchFamily="18" charset="0"/>
                          </a:rPr>
                          <m:t>𝑡𝑟𝑎𝑏𝑎𝑗𝑜</m:t>
                        </m:r>
                        <m:r>
                          <a:rPr lang="es-CO" sz="1100" i="1" kern="1200">
                            <a:latin typeface="Cambria Math" panose="02040503050406030204" pitchFamily="18" charset="0"/>
                          </a:rPr>
                          <m:t> </m:t>
                        </m:r>
                        <m:r>
                          <a:rPr lang="es-CO" sz="1100" i="1" kern="1200">
                            <a:latin typeface="Cambria Math" panose="02040503050406030204" pitchFamily="18" charset="0"/>
                          </a:rPr>
                          <m:t>𝑎𝑛𝑢𝑎𝑙</m:t>
                        </m:r>
                        <m:r>
                          <a:rPr lang="es-CO" sz="1100" i="1" kern="1200">
                            <a:latin typeface="Cambria Math" panose="02040503050406030204" pitchFamily="18" charset="0"/>
                          </a:rPr>
                          <m:t> </m:t>
                        </m:r>
                        <m:r>
                          <a:rPr lang="es-CO" sz="1100" i="1" kern="1200">
                            <a:latin typeface="Cambria Math" panose="02040503050406030204" pitchFamily="18" charset="0"/>
                          </a:rPr>
                          <m:t>𝑑𝑒𝑙</m:t>
                        </m:r>
                        <m:r>
                          <a:rPr lang="es-CO" sz="1100" i="1" kern="1200">
                            <a:latin typeface="Cambria Math" panose="02040503050406030204" pitchFamily="18" charset="0"/>
                          </a:rPr>
                          <m:t> </m:t>
                        </m:r>
                        <m:r>
                          <a:rPr lang="es-CO" sz="1100" i="1" kern="1200">
                            <a:latin typeface="Cambria Math" panose="02040503050406030204" pitchFamily="18" charset="0"/>
                          </a:rPr>
                          <m:t>𝑆𝐺𝐴</m:t>
                        </m:r>
                        <m:r>
                          <a:rPr lang="es-CO" sz="1100" i="1" kern="1200">
                            <a:latin typeface="Cambria Math" panose="02040503050406030204" pitchFamily="18" charset="0"/>
                          </a:rPr>
                          <m:t> </m:t>
                        </m:r>
                        <m:r>
                          <a:rPr lang="es-CO" sz="1100" i="1" kern="1200">
                            <a:latin typeface="Cambria Math" panose="02040503050406030204" pitchFamily="18" charset="0"/>
                          </a:rPr>
                          <m:t>𝑝𝑟𝑜𝑔𝑟𝑎𝑚𝑎𝑑𝑎𝑠</m:t>
                        </m:r>
                        <m:r>
                          <a:rPr lang="es-CO" sz="1100" i="1" kern="1200">
                            <a:latin typeface="Cambria Math" panose="02040503050406030204" pitchFamily="18" charset="0"/>
                          </a:rPr>
                          <m:t> </m:t>
                        </m:r>
                      </m:den>
                    </m:f>
                    <m:r>
                      <a:rPr lang="es-CO" sz="1100" i="1" kern="1200">
                        <a:latin typeface="Cambria Math" panose="02040503050406030204" pitchFamily="18" charset="0"/>
                        <a:ea typeface="Cambria Math" panose="02040503050406030204" pitchFamily="18" charset="0"/>
                      </a:rPr>
                      <m:t>×</m:t>
                    </m:r>
                    <m:r>
                      <a:rPr lang="es-CO" sz="1100" b="0" i="1" kern="1200">
                        <a:latin typeface="Cambria Math" panose="02040503050406030204" pitchFamily="18" charset="0"/>
                        <a:ea typeface="Cambria Math" panose="02040503050406030204" pitchFamily="18" charset="0"/>
                      </a:rPr>
                      <m:t>100</m:t>
                    </m:r>
                  </m:oMath>
                </m:oMathPara>
              </a14:m>
              <a:endParaRPr lang="es-CO" sz="1100" kern="1200"/>
            </a:p>
          </xdr:txBody>
        </xdr:sp>
      </mc:Choice>
      <mc:Fallback xmlns="">
        <xdr:sp macro="" textlink="">
          <xdr:nvSpPr>
            <xdr:cNvPr id="5" name="CuadroTexto 4">
              <a:extLst>
                <a:ext uri="{FF2B5EF4-FFF2-40B4-BE49-F238E27FC236}">
                  <a16:creationId xmlns:a16="http://schemas.microsoft.com/office/drawing/2014/main" id="{19DB95ED-FEF5-467A-B328-DC2AA1D7E3A1}"/>
                </a:ext>
              </a:extLst>
            </xdr:cNvPr>
            <xdr:cNvSpPr txBox="1"/>
          </xdr:nvSpPr>
          <xdr:spPr>
            <a:xfrm>
              <a:off x="3838575" y="3771900"/>
              <a:ext cx="5012783" cy="3518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i="0" kern="1200">
                  <a:latin typeface="Cambria Math" panose="02040503050406030204" pitchFamily="18" charset="0"/>
                </a:rPr>
                <a:t>(𝑁ú𝑚𝑒𝑟𝑜 𝑑𝑒 𝑎𝑐𝑡𝑖𝑣𝑖𝑑𝑎𝑑𝑒𝑠 𝑑𝑒𝑙 𝑝𝑙𝑎𝑛 𝑑𝑒 𝑡𝑟𝑎𝑏𝑎𝑗𝑜 𝑎𝑛𝑢𝑎𝑙 𝑑𝑒𝑙 𝑆𝐺𝐴 𝑟𝑒𝑎𝑙𝑖𝑧𝑎𝑑𝑎𝑠       )/(𝑁ú𝑚𝑒𝑟𝑜 𝑑𝑒 𝑎𝑐𝑡𝑖𝑣𝑖𝑑𝑎𝑑𝑒𝑠 𝑑𝑒𝑙 𝑝𝑙𝑎𝑛 𝑑𝑒 𝑡𝑟𝑎𝑏𝑎𝑗𝑜 𝑎𝑛𝑢𝑎𝑙 𝑑𝑒𝑙 𝑆𝐺𝐴 𝑝𝑟𝑜𝑔𝑟𝑎𝑚𝑎𝑑𝑎𝑠 )</a:t>
              </a:r>
              <a:r>
                <a:rPr lang="es-CO" sz="1100" i="0" kern="1200">
                  <a:latin typeface="Cambria Math" panose="02040503050406030204" pitchFamily="18" charset="0"/>
                  <a:ea typeface="Cambria Math" panose="02040503050406030204" pitchFamily="18" charset="0"/>
                </a:rPr>
                <a:t>×</a:t>
              </a:r>
              <a:r>
                <a:rPr lang="es-CO" sz="1100" b="0" i="0" kern="1200">
                  <a:latin typeface="Cambria Math" panose="02040503050406030204" pitchFamily="18" charset="0"/>
                  <a:ea typeface="Cambria Math" panose="02040503050406030204" pitchFamily="18" charset="0"/>
                </a:rPr>
                <a:t>100</a:t>
              </a:r>
              <a:endParaRPr lang="es-CO" sz="1100" kern="1200"/>
            </a:p>
          </xdr:txBody>
        </xdr:sp>
      </mc:Fallback>
    </mc:AlternateContent>
    <xdr:clientData/>
  </xdr:oneCellAnchor>
  <xdr:twoCellAnchor>
    <xdr:from>
      <xdr:col>3</xdr:col>
      <xdr:colOff>333375</xdr:colOff>
      <xdr:row>48</xdr:row>
      <xdr:rowOff>57151</xdr:rowOff>
    </xdr:from>
    <xdr:to>
      <xdr:col>11</xdr:col>
      <xdr:colOff>561975</xdr:colOff>
      <xdr:row>63</xdr:row>
      <xdr:rowOff>542926</xdr:rowOff>
    </xdr:to>
    <xdr:graphicFrame macro="">
      <xdr:nvGraphicFramePr>
        <xdr:cNvPr id="7" name="Gráfico 6">
          <a:extLst>
            <a:ext uri="{FF2B5EF4-FFF2-40B4-BE49-F238E27FC236}">
              <a16:creationId xmlns:a16="http://schemas.microsoft.com/office/drawing/2014/main" id="{330778D6-E8C0-4CC4-86AB-CCEDEE8ECE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loscp\Downloads\GC-F-006_HojaVidaIndicadores%20(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intranet/DSS/OAP/DOCS/Documentos/A&#241;o_2025/02_IndicadoresdeGesti&#243;n/02_Gesti&#243;nIntegral/IndGestIntegral_2025%20(SGA_SGC).xlsx" TargetMode="External"/><Relationship Id="rId1" Type="http://schemas.openxmlformats.org/officeDocument/2006/relationships/externalLinkPath" Target="http://intranet/DSS/OAP/DOCS/Documentos/A&#241;o_2025/02_IndicadoresdeGesti&#243;n/02_Gesti&#243;nIntegral/IndGestIntegral_2025%20(SGA_SG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ntranet/DSS/OAP/DOCS/Documentos/A&#241;o_2025/02_IndicadoresdeGesti&#243;n/02_Gesti&#243;nIntegral/GC-F-006_HojaVidaIndicadores%20SGA2025.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MONGUI\Downloads\17.1%20IndGestIntegral_2025%20(SGA_SGC)%20(1).xlsx" TargetMode="External"/><Relationship Id="rId1" Type="http://schemas.openxmlformats.org/officeDocument/2006/relationships/externalLinkPath" Target="file:///C:\Users\MONGUI\Downloads\17.1%20IndGestIntegral_2025%20(SGA_SGC)%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 de vida"/>
      <sheetName val="Registro de datos"/>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ma Posesion "/>
      <sheetName val="Registro Toma Poses "/>
      <sheetName val="Oport Termin Proc"/>
      <sheetName val="Regis Opor Term Pro"/>
      <sheetName val="Plan de Capacitaciones"/>
      <sheetName val="Registro_Plan de Capacitaciones"/>
      <sheetName val="Cierre ciclo de mejora"/>
      <sheetName val=" Registro cierre ciclo de mejor"/>
      <sheetName val="Hoja de vida Cumplimiento"/>
      <sheetName val="Registro_cumplimiento"/>
      <sheetName val="Hoja de vida Efectividad"/>
      <sheetName val="Registro_efectividad"/>
    </sheetNames>
    <sheetDataSet>
      <sheetData sheetId="0"/>
      <sheetData sheetId="1"/>
      <sheetData sheetId="2"/>
      <sheetData sheetId="3"/>
      <sheetData sheetId="4"/>
      <sheetData sheetId="5"/>
      <sheetData sheetId="6"/>
      <sheetData sheetId="7"/>
      <sheetData sheetId="8">
        <row r="45">
          <cell r="D45" t="str">
            <v>ENE-FEB-MAR</v>
          </cell>
          <cell r="E45"/>
          <cell r="F45"/>
          <cell r="G45" t="str">
            <v>ABR-MAY-JUN</v>
          </cell>
          <cell r="H45"/>
          <cell r="I45"/>
          <cell r="J45" t="str">
            <v>JUL-AGO-SEP</v>
          </cell>
          <cell r="K45"/>
          <cell r="L45"/>
          <cell r="M45" t="str">
            <v>OCT-NOV-DIC</v>
          </cell>
          <cell r="N45"/>
          <cell r="O45"/>
        </row>
        <row r="46">
          <cell r="C46" t="str">
            <v>RESULTADO</v>
          </cell>
          <cell r="D46">
            <v>0.83930000000000005</v>
          </cell>
          <cell r="E46"/>
          <cell r="F46"/>
          <cell r="G46">
            <v>0.76390000000000002</v>
          </cell>
          <cell r="H46"/>
          <cell r="I46"/>
          <cell r="J46">
            <v>1.0194805194805194</v>
          </cell>
          <cell r="K46"/>
          <cell r="L46"/>
          <cell r="M46" t="str">
            <v>0</v>
          </cell>
          <cell r="N46"/>
          <cell r="O46"/>
        </row>
      </sheetData>
      <sheetData sheetId="9">
        <row r="10">
          <cell r="O10">
            <v>1.0194805194805194</v>
          </cell>
        </row>
      </sheetData>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 de vida Cumplimiento"/>
      <sheetName val="Registro de datos"/>
      <sheetName val="Hoja de vida Efectividad"/>
      <sheetName val="Registro de datos Efectividad"/>
      <sheetName val="RESPEL"/>
      <sheetName val="Registro de Datos_RESPEL"/>
    </sheetNames>
    <sheetDataSet>
      <sheetData sheetId="0" refreshError="1"/>
      <sheetData sheetId="1" refreshError="1">
        <row r="10">
          <cell r="F10">
            <v>1</v>
          </cell>
          <cell r="S10" t="str">
            <v>0</v>
          </cell>
          <cell r="V10">
            <v>0.8902439024390244</v>
          </cell>
        </row>
      </sheetData>
      <sheetData sheetId="2" refreshError="1">
        <row r="40">
          <cell r="B40" t="str">
            <v>Número de evaluaciones con calificación igual o superior a 4,0 puntos</v>
          </cell>
          <cell r="M40" t="str">
            <v>Líder de Gestión Ambiental
Grupo de Gestión del Talento Humano</v>
          </cell>
        </row>
        <row r="41">
          <cell r="B41" t="str">
            <v>Total de evaluaciones realizadas</v>
          </cell>
        </row>
      </sheetData>
      <sheetData sheetId="3" refreshError="1">
        <row r="10">
          <cell r="D10" t="str">
            <v>0</v>
          </cell>
          <cell r="K10" t="str">
            <v>0</v>
          </cell>
          <cell r="N10" t="str">
            <v>0</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ma Posesion "/>
      <sheetName val="Registro Toma Poses "/>
      <sheetName val="Oport Termin Proc"/>
      <sheetName val="Regis Opor Term Pro"/>
      <sheetName val="Hoja de vida Cumplimiento"/>
      <sheetName val="Registro_cumplimiento"/>
      <sheetName val="Hoja de vida Efectividad"/>
      <sheetName val="Registro_efectividad"/>
    </sheetNames>
    <sheetDataSet>
      <sheetData sheetId="0"/>
      <sheetData sheetId="1"/>
      <sheetData sheetId="2"/>
      <sheetData sheetId="3"/>
      <sheetData sheetId="4"/>
      <sheetData sheetId="5"/>
      <sheetData sheetId="6"/>
      <sheetData sheetId="7">
        <row r="10">
          <cell r="D10">
            <v>0.80821917808219179</v>
          </cell>
          <cell r="F10">
            <v>0.9285714285714286</v>
          </cell>
          <cell r="I10">
            <v>0.875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185"/>
      <c r="C2" s="188" t="s">
        <v>56</v>
      </c>
      <c r="D2" s="189"/>
      <c r="E2" s="189"/>
      <c r="F2" s="189"/>
      <c r="G2" s="189"/>
      <c r="H2" s="189"/>
      <c r="I2" s="189"/>
      <c r="J2" s="189"/>
      <c r="K2" s="189"/>
      <c r="L2" s="189"/>
      <c r="M2" s="190"/>
      <c r="N2" s="191" t="s">
        <v>57</v>
      </c>
      <c r="O2" s="192"/>
      <c r="P2" s="193"/>
    </row>
    <row r="3" spans="1:17" ht="15.75" customHeight="1" x14ac:dyDescent="0.2">
      <c r="B3" s="186"/>
      <c r="C3" s="194" t="s">
        <v>58</v>
      </c>
      <c r="D3" s="195"/>
      <c r="E3" s="195"/>
      <c r="F3" s="195"/>
      <c r="G3" s="195"/>
      <c r="H3" s="195"/>
      <c r="I3" s="195"/>
      <c r="J3" s="195"/>
      <c r="K3" s="195"/>
      <c r="L3" s="195"/>
      <c r="M3" s="196"/>
      <c r="N3" s="197" t="s">
        <v>97</v>
      </c>
      <c r="O3" s="198"/>
      <c r="P3" s="199"/>
    </row>
    <row r="4" spans="1:17" ht="15.75" customHeight="1" x14ac:dyDescent="0.2">
      <c r="B4" s="186"/>
      <c r="C4" s="194" t="s">
        <v>59</v>
      </c>
      <c r="D4" s="195"/>
      <c r="E4" s="195"/>
      <c r="F4" s="195"/>
      <c r="G4" s="195"/>
      <c r="H4" s="195"/>
      <c r="I4" s="195"/>
      <c r="J4" s="195"/>
      <c r="K4" s="195"/>
      <c r="L4" s="195"/>
      <c r="M4" s="196"/>
      <c r="N4" s="197" t="s">
        <v>62</v>
      </c>
      <c r="O4" s="198"/>
      <c r="P4" s="199"/>
    </row>
    <row r="5" spans="1:17" ht="16.5" customHeight="1" thickBot="1" x14ac:dyDescent="0.25">
      <c r="B5" s="187"/>
      <c r="C5" s="200" t="s">
        <v>60</v>
      </c>
      <c r="D5" s="201"/>
      <c r="E5" s="201"/>
      <c r="F5" s="201"/>
      <c r="G5" s="201"/>
      <c r="H5" s="201"/>
      <c r="I5" s="201"/>
      <c r="J5" s="201"/>
      <c r="K5" s="201"/>
      <c r="L5" s="201"/>
      <c r="M5" s="202"/>
      <c r="N5" s="203" t="s">
        <v>61</v>
      </c>
      <c r="O5" s="204"/>
      <c r="P5" s="205"/>
    </row>
    <row r="6" spans="1:17" ht="13.5" thickBot="1" x14ac:dyDescent="0.25"/>
    <row r="7" spans="1:17" x14ac:dyDescent="0.2">
      <c r="A7" s="29"/>
      <c r="B7" s="206" t="s">
        <v>65</v>
      </c>
      <c r="C7" s="207"/>
      <c r="D7" s="207"/>
      <c r="E7" s="207"/>
      <c r="F7" s="207"/>
      <c r="G7" s="207"/>
      <c r="H7" s="207"/>
      <c r="I7" s="207"/>
      <c r="J7" s="207"/>
      <c r="K7" s="207"/>
      <c r="L7" s="207"/>
      <c r="M7" s="207"/>
      <c r="N7" s="207"/>
      <c r="O7" s="207"/>
      <c r="P7" s="208"/>
      <c r="Q7" s="29"/>
    </row>
    <row r="8" spans="1:17" ht="13.5" thickBot="1" x14ac:dyDescent="0.25">
      <c r="A8" s="29"/>
      <c r="B8" s="209"/>
      <c r="C8" s="210"/>
      <c r="D8" s="210"/>
      <c r="E8" s="210"/>
      <c r="F8" s="210"/>
      <c r="G8" s="210"/>
      <c r="H8" s="210"/>
      <c r="I8" s="210"/>
      <c r="J8" s="210"/>
      <c r="K8" s="210"/>
      <c r="L8" s="210"/>
      <c r="M8" s="210"/>
      <c r="N8" s="210"/>
      <c r="O8" s="210"/>
      <c r="P8" s="211"/>
      <c r="Q8" s="29"/>
    </row>
    <row r="9" spans="1:17" ht="6.75" customHeight="1" thickBot="1" x14ac:dyDescent="0.25">
      <c r="A9" s="29"/>
      <c r="B9" s="212"/>
      <c r="C9" s="212"/>
      <c r="D9" s="212"/>
      <c r="E9" s="212"/>
      <c r="F9" s="212"/>
      <c r="G9" s="212"/>
      <c r="H9" s="212"/>
      <c r="I9" s="212"/>
      <c r="J9" s="212"/>
      <c r="K9" s="212"/>
      <c r="L9" s="212"/>
      <c r="M9" s="212"/>
      <c r="N9" s="212"/>
      <c r="O9" s="212"/>
      <c r="P9" s="212"/>
      <c r="Q9" s="29"/>
    </row>
    <row r="10" spans="1:17" ht="26.25" customHeight="1" thickBot="1" x14ac:dyDescent="0.25">
      <c r="A10" s="29"/>
      <c r="B10" s="16" t="s">
        <v>83</v>
      </c>
      <c r="C10" s="17">
        <v>2017</v>
      </c>
      <c r="D10" s="213" t="s">
        <v>1</v>
      </c>
      <c r="E10" s="214"/>
      <c r="F10" s="214"/>
      <c r="G10" s="214"/>
      <c r="H10" s="215" t="s">
        <v>96</v>
      </c>
      <c r="I10" s="215"/>
      <c r="J10" s="215"/>
      <c r="K10" s="214" t="s">
        <v>27</v>
      </c>
      <c r="L10" s="214"/>
      <c r="M10" s="214"/>
      <c r="N10" s="214"/>
      <c r="O10" s="215" t="s">
        <v>35</v>
      </c>
      <c r="P10" s="216"/>
      <c r="Q10" s="29"/>
    </row>
    <row r="11" spans="1:17" ht="4.5" customHeight="1" thickBot="1" x14ac:dyDescent="0.25">
      <c r="A11" s="29"/>
      <c r="B11" s="220"/>
      <c r="C11" s="221"/>
      <c r="D11" s="221"/>
      <c r="E11" s="221"/>
      <c r="F11" s="221"/>
      <c r="G11" s="221"/>
      <c r="H11" s="221"/>
      <c r="I11" s="221"/>
      <c r="J11" s="221"/>
      <c r="K11" s="221"/>
      <c r="L11" s="221"/>
      <c r="M11" s="221"/>
      <c r="N11" s="221"/>
      <c r="O11" s="221"/>
      <c r="P11" s="222"/>
      <c r="Q11" s="29"/>
    </row>
    <row r="12" spans="1:17" ht="13.5" thickBot="1" x14ac:dyDescent="0.25">
      <c r="A12" s="29"/>
      <c r="B12" s="22" t="s">
        <v>0</v>
      </c>
      <c r="C12" s="223" t="s">
        <v>46</v>
      </c>
      <c r="D12" s="223"/>
      <c r="E12" s="223"/>
      <c r="F12" s="223"/>
      <c r="G12" s="223"/>
      <c r="H12" s="223"/>
      <c r="I12" s="223"/>
      <c r="J12" s="223"/>
      <c r="K12" s="223"/>
      <c r="L12" s="223"/>
      <c r="M12" s="223"/>
      <c r="N12" s="223"/>
      <c r="O12" s="223"/>
      <c r="P12" s="224"/>
      <c r="Q12" s="29"/>
    </row>
    <row r="13" spans="1:17" ht="4.5" customHeight="1" thickBot="1" x14ac:dyDescent="0.25">
      <c r="A13" s="29"/>
      <c r="B13" s="225"/>
      <c r="C13" s="226"/>
      <c r="D13" s="226"/>
      <c r="E13" s="226"/>
      <c r="F13" s="226"/>
      <c r="G13" s="226"/>
      <c r="H13" s="226"/>
      <c r="I13" s="226"/>
      <c r="J13" s="226"/>
      <c r="K13" s="226"/>
      <c r="L13" s="226"/>
      <c r="M13" s="226"/>
      <c r="N13" s="226"/>
      <c r="O13" s="226"/>
      <c r="P13" s="227"/>
      <c r="Q13" s="29"/>
    </row>
    <row r="14" spans="1:17" ht="13.5" thickBot="1" x14ac:dyDescent="0.25">
      <c r="A14" s="29"/>
      <c r="B14" s="22" t="s">
        <v>6</v>
      </c>
      <c r="C14" s="228" t="s">
        <v>98</v>
      </c>
      <c r="D14" s="218"/>
      <c r="E14" s="218"/>
      <c r="F14" s="218"/>
      <c r="G14" s="218"/>
      <c r="H14" s="218"/>
      <c r="I14" s="218"/>
      <c r="J14" s="218"/>
      <c r="K14" s="218"/>
      <c r="L14" s="218"/>
      <c r="M14" s="218"/>
      <c r="N14" s="218"/>
      <c r="O14" s="218"/>
      <c r="P14" s="219"/>
      <c r="Q14" s="29"/>
    </row>
    <row r="15" spans="1:17" ht="4.5" customHeight="1" thickBot="1" x14ac:dyDescent="0.25">
      <c r="A15" s="29"/>
      <c r="B15" s="229"/>
      <c r="C15" s="230"/>
      <c r="D15" s="230"/>
      <c r="E15" s="230"/>
      <c r="F15" s="230"/>
      <c r="G15" s="230"/>
      <c r="H15" s="230"/>
      <c r="I15" s="230"/>
      <c r="J15" s="230"/>
      <c r="K15" s="230"/>
      <c r="L15" s="230"/>
      <c r="M15" s="230"/>
      <c r="N15" s="230"/>
      <c r="O15" s="230"/>
      <c r="P15" s="231"/>
      <c r="Q15" s="29"/>
    </row>
    <row r="16" spans="1:17" ht="37.5" customHeight="1" thickBot="1" x14ac:dyDescent="0.25">
      <c r="A16" s="29"/>
      <c r="B16" s="22" t="s">
        <v>25</v>
      </c>
      <c r="C16" s="232" t="s">
        <v>99</v>
      </c>
      <c r="D16" s="233"/>
      <c r="E16" s="233"/>
      <c r="F16" s="233"/>
      <c r="G16" s="233"/>
      <c r="H16" s="233"/>
      <c r="I16" s="233"/>
      <c r="J16" s="233"/>
      <c r="K16" s="233"/>
      <c r="L16" s="233"/>
      <c r="M16" s="233"/>
      <c r="N16" s="233"/>
      <c r="O16" s="233"/>
      <c r="P16" s="234"/>
      <c r="Q16" s="29"/>
    </row>
    <row r="17" spans="1:17" ht="4.5" customHeight="1" thickBot="1" x14ac:dyDescent="0.25">
      <c r="A17" s="29"/>
      <c r="B17" s="229"/>
      <c r="C17" s="230"/>
      <c r="D17" s="230"/>
      <c r="E17" s="230"/>
      <c r="F17" s="230"/>
      <c r="G17" s="230"/>
      <c r="H17" s="230"/>
      <c r="I17" s="230"/>
      <c r="J17" s="230"/>
      <c r="K17" s="230"/>
      <c r="L17" s="230"/>
      <c r="M17" s="230"/>
      <c r="N17" s="230"/>
      <c r="O17" s="230"/>
      <c r="P17" s="231"/>
      <c r="Q17" s="29"/>
    </row>
    <row r="18" spans="1:17" ht="26.25" customHeight="1" thickBot="1" x14ac:dyDescent="0.25">
      <c r="A18" s="29"/>
      <c r="B18" s="22" t="s">
        <v>11</v>
      </c>
      <c r="C18" s="235" t="s">
        <v>114</v>
      </c>
      <c r="D18" s="236"/>
      <c r="E18" s="236"/>
      <c r="F18" s="236"/>
      <c r="G18" s="236"/>
      <c r="H18" s="236"/>
      <c r="I18" s="236"/>
      <c r="J18" s="236"/>
      <c r="K18" s="236"/>
      <c r="L18" s="236"/>
      <c r="M18" s="236"/>
      <c r="N18" s="236"/>
      <c r="O18" s="236"/>
      <c r="P18" s="237"/>
      <c r="Q18" s="29"/>
    </row>
    <row r="19" spans="1:17" ht="4.5" customHeight="1" thickBot="1" x14ac:dyDescent="0.25">
      <c r="A19" s="29"/>
      <c r="B19" s="238"/>
      <c r="C19" s="238"/>
      <c r="D19" s="238"/>
      <c r="E19" s="238"/>
      <c r="F19" s="238"/>
      <c r="G19" s="238"/>
      <c r="H19" s="238"/>
      <c r="I19" s="238"/>
      <c r="J19" s="238"/>
      <c r="K19" s="238"/>
      <c r="L19" s="238"/>
      <c r="M19" s="238"/>
      <c r="N19" s="238"/>
      <c r="O19" s="238"/>
      <c r="P19" s="238"/>
      <c r="Q19" s="29"/>
    </row>
    <row r="20" spans="1:17" ht="17.25" customHeight="1" thickBot="1" x14ac:dyDescent="0.25">
      <c r="A20" s="29"/>
      <c r="B20" s="239" t="s">
        <v>26</v>
      </c>
      <c r="C20" s="240"/>
      <c r="D20" s="240"/>
      <c r="E20" s="240"/>
      <c r="F20" s="240"/>
      <c r="G20" s="240"/>
      <c r="H20" s="240"/>
      <c r="I20" s="240"/>
      <c r="J20" s="240"/>
      <c r="K20" s="240"/>
      <c r="L20" s="240"/>
      <c r="M20" s="240"/>
      <c r="N20" s="240"/>
      <c r="O20" s="240"/>
      <c r="P20" s="241"/>
      <c r="Q20" s="29"/>
    </row>
    <row r="21" spans="1:17" ht="4.5" customHeight="1" thickBot="1" x14ac:dyDescent="0.25">
      <c r="A21" s="29"/>
      <c r="B21" s="242"/>
      <c r="C21" s="243"/>
      <c r="D21" s="243"/>
      <c r="E21" s="243"/>
      <c r="F21" s="243"/>
      <c r="G21" s="243"/>
      <c r="H21" s="243"/>
      <c r="I21" s="243"/>
      <c r="J21" s="243"/>
      <c r="K21" s="243"/>
      <c r="L21" s="243"/>
      <c r="M21" s="243"/>
      <c r="N21" s="243"/>
      <c r="O21" s="243"/>
      <c r="P21" s="244"/>
      <c r="Q21" s="29"/>
    </row>
    <row r="22" spans="1:17" ht="45.75" customHeight="1" thickBot="1" x14ac:dyDescent="0.25">
      <c r="A22" s="29"/>
      <c r="B22" s="22" t="s">
        <v>3</v>
      </c>
      <c r="C22" s="217" t="s">
        <v>145</v>
      </c>
      <c r="D22" s="218"/>
      <c r="E22" s="218"/>
      <c r="F22" s="218"/>
      <c r="G22" s="218"/>
      <c r="H22" s="218"/>
      <c r="I22" s="218"/>
      <c r="J22" s="218"/>
      <c r="K22" s="218"/>
      <c r="L22" s="218"/>
      <c r="M22" s="218"/>
      <c r="N22" s="218"/>
      <c r="O22" s="218"/>
      <c r="P22" s="219"/>
      <c r="Q22" s="29"/>
    </row>
    <row r="23" spans="1:17" ht="4.5" customHeight="1" thickBot="1" x14ac:dyDescent="0.25">
      <c r="A23" s="29"/>
      <c r="B23" s="229"/>
      <c r="C23" s="230"/>
      <c r="D23" s="230"/>
      <c r="E23" s="230"/>
      <c r="F23" s="230"/>
      <c r="G23" s="230"/>
      <c r="H23" s="230"/>
      <c r="I23" s="230"/>
      <c r="J23" s="230"/>
      <c r="K23" s="230"/>
      <c r="L23" s="230"/>
      <c r="M23" s="230"/>
      <c r="N23" s="230"/>
      <c r="O23" s="230"/>
      <c r="P23" s="231"/>
      <c r="Q23" s="29"/>
    </row>
    <row r="24" spans="1:17" ht="52.5" customHeight="1" thickBot="1" x14ac:dyDescent="0.25">
      <c r="A24" s="29"/>
      <c r="B24" s="22" t="s">
        <v>12</v>
      </c>
      <c r="C24" s="232" t="s">
        <v>146</v>
      </c>
      <c r="D24" s="246"/>
      <c r="E24" s="246"/>
      <c r="F24" s="246"/>
      <c r="G24" s="246"/>
      <c r="H24" s="246"/>
      <c r="I24" s="246"/>
      <c r="J24" s="246"/>
      <c r="K24" s="246"/>
      <c r="L24" s="246"/>
      <c r="M24" s="246"/>
      <c r="N24" s="246"/>
      <c r="O24" s="246"/>
      <c r="P24" s="247"/>
      <c r="Q24" s="29"/>
    </row>
    <row r="25" spans="1:17" ht="4.5" customHeight="1" thickBot="1" x14ac:dyDescent="0.25">
      <c r="A25" s="29"/>
      <c r="B25" s="229"/>
      <c r="C25" s="230"/>
      <c r="D25" s="230"/>
      <c r="E25" s="230"/>
      <c r="F25" s="230"/>
      <c r="G25" s="230"/>
      <c r="H25" s="230"/>
      <c r="I25" s="230"/>
      <c r="J25" s="230"/>
      <c r="K25" s="230"/>
      <c r="L25" s="230"/>
      <c r="M25" s="230"/>
      <c r="N25" s="230"/>
      <c r="O25" s="230"/>
      <c r="P25" s="231"/>
      <c r="Q25" s="29"/>
    </row>
    <row r="26" spans="1:17" ht="13.5" customHeight="1" thickBot="1" x14ac:dyDescent="0.25">
      <c r="A26" s="29"/>
      <c r="B26" s="2" t="s">
        <v>2</v>
      </c>
      <c r="C26" s="248" t="s">
        <v>100</v>
      </c>
      <c r="D26" s="249"/>
      <c r="E26" s="249"/>
      <c r="F26" s="249"/>
      <c r="G26" s="249"/>
      <c r="H26" s="249"/>
      <c r="I26" s="249"/>
      <c r="J26" s="249"/>
      <c r="K26" s="249"/>
      <c r="L26" s="249"/>
      <c r="M26" s="249"/>
      <c r="N26" s="249"/>
      <c r="O26" s="249"/>
      <c r="P26" s="250"/>
      <c r="Q26" s="29"/>
    </row>
    <row r="27" spans="1:17" ht="4.5" customHeight="1" thickBot="1" x14ac:dyDescent="0.25">
      <c r="A27" s="29"/>
      <c r="B27" s="251"/>
      <c r="C27" s="252"/>
      <c r="D27" s="252"/>
      <c r="E27" s="252"/>
      <c r="F27" s="252"/>
      <c r="G27" s="252"/>
      <c r="H27" s="252"/>
      <c r="I27" s="252"/>
      <c r="J27" s="252"/>
      <c r="K27" s="252"/>
      <c r="L27" s="252"/>
      <c r="M27" s="252"/>
      <c r="N27" s="252"/>
      <c r="O27" s="252"/>
      <c r="P27" s="253"/>
      <c r="Q27" s="29"/>
    </row>
    <row r="28" spans="1:17" ht="12.75" customHeight="1" thickBot="1" x14ac:dyDescent="0.25">
      <c r="A28" s="29"/>
      <c r="B28" s="2" t="s">
        <v>13</v>
      </c>
      <c r="C28" s="11" t="s">
        <v>14</v>
      </c>
      <c r="D28" s="217" t="s">
        <v>101</v>
      </c>
      <c r="E28" s="254"/>
      <c r="F28" s="254"/>
      <c r="G28" s="255"/>
      <c r="H28" s="256" t="s">
        <v>15</v>
      </c>
      <c r="I28" s="256"/>
      <c r="J28" s="256"/>
      <c r="K28" s="217" t="s">
        <v>102</v>
      </c>
      <c r="L28" s="254"/>
      <c r="M28" s="255"/>
      <c r="N28" s="257" t="s">
        <v>16</v>
      </c>
      <c r="O28" s="258"/>
      <c r="P28" s="30" t="s">
        <v>103</v>
      </c>
      <c r="Q28" s="29"/>
    </row>
    <row r="29" spans="1:17" ht="4.5" customHeight="1" thickBot="1" x14ac:dyDescent="0.25">
      <c r="A29" s="29"/>
      <c r="B29" s="259"/>
      <c r="C29" s="238"/>
      <c r="D29" s="238"/>
      <c r="E29" s="238"/>
      <c r="F29" s="238"/>
      <c r="G29" s="238"/>
      <c r="H29" s="238"/>
      <c r="I29" s="238"/>
      <c r="J29" s="238"/>
      <c r="K29" s="238"/>
      <c r="L29" s="238"/>
      <c r="M29" s="238"/>
      <c r="N29" s="238"/>
      <c r="O29" s="238"/>
      <c r="P29" s="260"/>
      <c r="Q29" s="29"/>
    </row>
    <row r="30" spans="1:17" ht="13.5" thickBot="1" x14ac:dyDescent="0.25">
      <c r="A30" s="29"/>
      <c r="B30" s="2" t="s">
        <v>7</v>
      </c>
      <c r="C30" s="228" t="s">
        <v>104</v>
      </c>
      <c r="D30" s="218"/>
      <c r="E30" s="218"/>
      <c r="F30" s="218"/>
      <c r="G30" s="218"/>
      <c r="H30" s="218"/>
      <c r="I30" s="218"/>
      <c r="J30" s="218"/>
      <c r="K30" s="218"/>
      <c r="L30" s="218"/>
      <c r="M30" s="218"/>
      <c r="N30" s="218"/>
      <c r="O30" s="218"/>
      <c r="P30" s="219"/>
      <c r="Q30" s="29"/>
    </row>
    <row r="31" spans="1:17" ht="4.5" customHeight="1" thickBot="1" x14ac:dyDescent="0.25">
      <c r="A31" s="29"/>
      <c r="B31" s="229"/>
      <c r="C31" s="230"/>
      <c r="D31" s="230"/>
      <c r="E31" s="230"/>
      <c r="F31" s="230"/>
      <c r="G31" s="230"/>
      <c r="H31" s="230"/>
      <c r="I31" s="230"/>
      <c r="J31" s="230"/>
      <c r="K31" s="230"/>
      <c r="L31" s="230"/>
      <c r="M31" s="230"/>
      <c r="N31" s="230"/>
      <c r="O31" s="230"/>
      <c r="P31" s="231"/>
      <c r="Q31" s="29"/>
    </row>
    <row r="32" spans="1:17" ht="13.5" thickBot="1" x14ac:dyDescent="0.25">
      <c r="A32" s="29"/>
      <c r="B32" s="2" t="s">
        <v>4</v>
      </c>
      <c r="C32" s="245" t="s">
        <v>147</v>
      </c>
      <c r="D32" s="223"/>
      <c r="E32" s="223"/>
      <c r="F32" s="223"/>
      <c r="G32" s="223"/>
      <c r="H32" s="223"/>
      <c r="I32" s="223"/>
      <c r="J32" s="223"/>
      <c r="K32" s="223"/>
      <c r="L32" s="223"/>
      <c r="M32" s="223"/>
      <c r="N32" s="223"/>
      <c r="O32" s="223"/>
      <c r="P32" s="223"/>
      <c r="Q32" s="29"/>
    </row>
    <row r="33" spans="1:17" ht="4.5" customHeight="1" thickBot="1" x14ac:dyDescent="0.25">
      <c r="A33" s="29"/>
      <c r="B33" s="229"/>
      <c r="C33" s="230"/>
      <c r="D33" s="230"/>
      <c r="E33" s="230"/>
      <c r="F33" s="230"/>
      <c r="G33" s="230"/>
      <c r="H33" s="230"/>
      <c r="I33" s="230"/>
      <c r="J33" s="230"/>
      <c r="K33" s="230"/>
      <c r="L33" s="230"/>
      <c r="M33" s="230"/>
      <c r="N33" s="230"/>
      <c r="O33" s="230"/>
      <c r="P33" s="231"/>
      <c r="Q33" s="29"/>
    </row>
    <row r="34" spans="1:17" ht="13.5" thickBot="1" x14ac:dyDescent="0.25">
      <c r="A34" s="29"/>
      <c r="B34" s="2" t="s">
        <v>23</v>
      </c>
      <c r="C34" s="245" t="s">
        <v>69</v>
      </c>
      <c r="D34" s="223"/>
      <c r="E34" s="223"/>
      <c r="F34" s="223"/>
      <c r="G34" s="223"/>
      <c r="H34" s="223"/>
      <c r="I34" s="223"/>
      <c r="J34" s="223"/>
      <c r="K34" s="223"/>
      <c r="L34" s="223"/>
      <c r="M34" s="223"/>
      <c r="N34" s="223"/>
      <c r="O34" s="223"/>
      <c r="P34" s="224"/>
      <c r="Q34" s="29"/>
    </row>
    <row r="35" spans="1:17" ht="4.5" customHeight="1" thickBot="1" x14ac:dyDescent="0.25">
      <c r="A35" s="29"/>
      <c r="B35" s="225"/>
      <c r="C35" s="226"/>
      <c r="D35" s="226"/>
      <c r="E35" s="226"/>
      <c r="F35" s="226"/>
      <c r="G35" s="226"/>
      <c r="H35" s="226"/>
      <c r="I35" s="226"/>
      <c r="J35" s="226"/>
      <c r="K35" s="226"/>
      <c r="L35" s="226"/>
      <c r="M35" s="226"/>
      <c r="N35" s="226"/>
      <c r="O35" s="226"/>
      <c r="P35" s="227"/>
      <c r="Q35" s="29"/>
    </row>
    <row r="36" spans="1:17" ht="16.5" customHeight="1" thickBot="1" x14ac:dyDescent="0.25">
      <c r="A36" s="29"/>
      <c r="B36" s="2" t="s">
        <v>64</v>
      </c>
      <c r="C36" s="245" t="s">
        <v>69</v>
      </c>
      <c r="D36" s="223"/>
      <c r="E36" s="223"/>
      <c r="F36" s="223"/>
      <c r="G36" s="223"/>
      <c r="H36" s="223"/>
      <c r="I36" s="223"/>
      <c r="J36" s="223"/>
      <c r="K36" s="223"/>
      <c r="L36" s="223"/>
      <c r="M36" s="223"/>
      <c r="N36" s="223"/>
      <c r="O36" s="223"/>
      <c r="P36" s="224"/>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261" t="s">
        <v>17</v>
      </c>
      <c r="C38" s="262"/>
      <c r="D38" s="262"/>
      <c r="E38" s="262"/>
      <c r="F38" s="262"/>
      <c r="G38" s="262"/>
      <c r="H38" s="262"/>
      <c r="I38" s="262"/>
      <c r="J38" s="262"/>
      <c r="K38" s="262"/>
      <c r="L38" s="262"/>
      <c r="M38" s="262"/>
      <c r="N38" s="262"/>
      <c r="O38" s="263"/>
      <c r="P38" s="264"/>
      <c r="Q38" s="29"/>
    </row>
    <row r="39" spans="1:17" ht="13.5" thickBot="1" x14ac:dyDescent="0.25">
      <c r="A39" s="29"/>
      <c r="B39" s="1" t="s">
        <v>22</v>
      </c>
      <c r="C39" s="265" t="s">
        <v>18</v>
      </c>
      <c r="D39" s="266"/>
      <c r="E39" s="266"/>
      <c r="F39" s="266"/>
      <c r="G39" s="267"/>
      <c r="H39" s="265" t="s">
        <v>7</v>
      </c>
      <c r="I39" s="266"/>
      <c r="J39" s="266"/>
      <c r="K39" s="266"/>
      <c r="L39" s="267"/>
      <c r="M39" s="265" t="s">
        <v>19</v>
      </c>
      <c r="N39" s="266"/>
      <c r="O39" s="268"/>
      <c r="P39" s="267"/>
      <c r="Q39" s="29"/>
    </row>
    <row r="40" spans="1:17" ht="12" customHeight="1" x14ac:dyDescent="0.2">
      <c r="A40" s="29"/>
      <c r="B40" s="31" t="s">
        <v>105</v>
      </c>
      <c r="C40" s="269" t="s">
        <v>106</v>
      </c>
      <c r="D40" s="270"/>
      <c r="E40" s="270"/>
      <c r="F40" s="270"/>
      <c r="G40" s="271"/>
      <c r="H40" s="269" t="s">
        <v>104</v>
      </c>
      <c r="I40" s="270"/>
      <c r="J40" s="270"/>
      <c r="K40" s="270"/>
      <c r="L40" s="271"/>
      <c r="M40" s="269" t="s">
        <v>107</v>
      </c>
      <c r="N40" s="270"/>
      <c r="O40" s="270"/>
      <c r="P40" s="272"/>
      <c r="Q40" s="29"/>
    </row>
    <row r="41" spans="1:17" ht="23.25" customHeight="1" x14ac:dyDescent="0.2">
      <c r="A41" s="29"/>
      <c r="B41" s="32" t="s">
        <v>108</v>
      </c>
      <c r="C41" s="269" t="s">
        <v>138</v>
      </c>
      <c r="D41" s="270"/>
      <c r="E41" s="270"/>
      <c r="F41" s="270"/>
      <c r="G41" s="271"/>
      <c r="H41" s="269" t="s">
        <v>104</v>
      </c>
      <c r="I41" s="270"/>
      <c r="J41" s="270"/>
      <c r="K41" s="270"/>
      <c r="L41" s="271"/>
      <c r="M41" s="269" t="s">
        <v>107</v>
      </c>
      <c r="N41" s="270"/>
      <c r="O41" s="270"/>
      <c r="P41" s="272"/>
      <c r="Q41" s="29"/>
    </row>
    <row r="42" spans="1:17" ht="13.5" customHeight="1" x14ac:dyDescent="0.2">
      <c r="A42" s="29"/>
      <c r="B42" s="12"/>
      <c r="C42" s="273"/>
      <c r="D42" s="274"/>
      <c r="E42" s="274"/>
      <c r="F42" s="274"/>
      <c r="G42" s="275"/>
      <c r="H42" s="273"/>
      <c r="I42" s="274"/>
      <c r="J42" s="274"/>
      <c r="K42" s="274"/>
      <c r="L42" s="275"/>
      <c r="M42" s="273"/>
      <c r="N42" s="274"/>
      <c r="O42" s="274"/>
      <c r="P42" s="276"/>
      <c r="Q42" s="29"/>
    </row>
    <row r="43" spans="1:17" ht="12.75" customHeight="1" x14ac:dyDescent="0.2">
      <c r="A43" s="29"/>
      <c r="B43" s="12"/>
      <c r="C43" s="273"/>
      <c r="D43" s="274"/>
      <c r="E43" s="274"/>
      <c r="F43" s="274"/>
      <c r="G43" s="275"/>
      <c r="H43" s="273"/>
      <c r="I43" s="274"/>
      <c r="J43" s="274"/>
      <c r="K43" s="274"/>
      <c r="L43" s="275"/>
      <c r="M43" s="273"/>
      <c r="N43" s="274"/>
      <c r="O43" s="274"/>
      <c r="P43" s="276"/>
      <c r="Q43" s="29"/>
    </row>
    <row r="44" spans="1:17" ht="11.25" customHeight="1" thickBot="1" x14ac:dyDescent="0.25">
      <c r="A44" s="29"/>
      <c r="B44" s="8"/>
      <c r="C44" s="279"/>
      <c r="D44" s="280"/>
      <c r="E44" s="280"/>
      <c r="F44" s="280"/>
      <c r="G44" s="281"/>
      <c r="H44" s="279"/>
      <c r="I44" s="280"/>
      <c r="J44" s="280"/>
      <c r="K44" s="280"/>
      <c r="L44" s="281"/>
      <c r="M44" s="279"/>
      <c r="N44" s="280"/>
      <c r="O44" s="280"/>
      <c r="P44" s="282"/>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239" t="s">
        <v>8</v>
      </c>
      <c r="C46" s="240"/>
      <c r="D46" s="240"/>
      <c r="E46" s="240"/>
      <c r="F46" s="240"/>
      <c r="G46" s="240"/>
      <c r="H46" s="240"/>
      <c r="I46" s="240"/>
      <c r="J46" s="240"/>
      <c r="K46" s="240"/>
      <c r="L46" s="240"/>
      <c r="M46" s="240"/>
      <c r="N46" s="240"/>
      <c r="O46" s="240"/>
      <c r="P46" s="241"/>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283" t="s">
        <v>20</v>
      </c>
      <c r="C48" s="9" t="s">
        <v>9</v>
      </c>
      <c r="D48" s="43" t="s">
        <v>126</v>
      </c>
      <c r="E48" s="43" t="s">
        <v>127</v>
      </c>
      <c r="F48" s="43" t="s">
        <v>128</v>
      </c>
      <c r="G48" s="43" t="s">
        <v>129</v>
      </c>
      <c r="H48" s="43" t="s">
        <v>130</v>
      </c>
      <c r="I48" s="43" t="s">
        <v>131</v>
      </c>
      <c r="J48" s="43" t="s">
        <v>132</v>
      </c>
      <c r="K48" s="43" t="s">
        <v>133</v>
      </c>
      <c r="L48" s="43" t="s">
        <v>134</v>
      </c>
      <c r="M48" s="43" t="s">
        <v>135</v>
      </c>
      <c r="N48" s="43" t="s">
        <v>136</v>
      </c>
      <c r="O48" s="43" t="s">
        <v>137</v>
      </c>
      <c r="P48" s="15" t="s">
        <v>24</v>
      </c>
      <c r="Q48" s="29"/>
    </row>
    <row r="49" spans="1:17" ht="13.5" thickBot="1" x14ac:dyDescent="0.25">
      <c r="A49" s="29"/>
      <c r="B49" s="284"/>
      <c r="C49" s="10" t="s">
        <v>10</v>
      </c>
      <c r="D49" s="13"/>
      <c r="E49" s="13"/>
      <c r="F49" s="13"/>
      <c r="G49" s="13"/>
      <c r="H49" s="13"/>
      <c r="I49" s="13"/>
      <c r="J49" s="13"/>
      <c r="K49" s="13"/>
      <c r="L49" s="13"/>
      <c r="M49" s="13"/>
      <c r="N49" s="13"/>
      <c r="O49" s="41">
        <f>'Registro Toma Poses '!C12</f>
        <v>0</v>
      </c>
      <c r="P49" s="14"/>
      <c r="Q49" s="29"/>
    </row>
    <row r="50" spans="1:17" ht="4.5" customHeight="1" thickBot="1" x14ac:dyDescent="0.25">
      <c r="A50" s="29"/>
      <c r="B50" s="225">
        <v>0.9</v>
      </c>
      <c r="C50" s="285"/>
      <c r="D50" s="285"/>
      <c r="E50" s="285"/>
      <c r="F50" s="285"/>
      <c r="G50" s="285"/>
      <c r="H50" s="285"/>
      <c r="I50" s="285"/>
      <c r="J50" s="285"/>
      <c r="K50" s="285"/>
      <c r="L50" s="285"/>
      <c r="M50" s="285"/>
      <c r="N50" s="285"/>
      <c r="O50" s="285"/>
      <c r="P50" s="286"/>
      <c r="Q50" s="29"/>
    </row>
    <row r="51" spans="1:17" ht="13.5" thickBot="1" x14ac:dyDescent="0.25">
      <c r="A51" s="29"/>
      <c r="B51" s="239" t="s">
        <v>21</v>
      </c>
      <c r="C51" s="240"/>
      <c r="D51" s="240"/>
      <c r="E51" s="240"/>
      <c r="F51" s="240"/>
      <c r="G51" s="240"/>
      <c r="H51" s="240"/>
      <c r="I51" s="240"/>
      <c r="J51" s="240"/>
      <c r="K51" s="240"/>
      <c r="L51" s="240"/>
      <c r="M51" s="240"/>
      <c r="N51" s="240"/>
      <c r="O51" s="240"/>
      <c r="P51" s="241"/>
      <c r="Q51" s="29"/>
    </row>
    <row r="52" spans="1:17" x14ac:dyDescent="0.2">
      <c r="A52" s="29"/>
      <c r="B52" s="287" t="s">
        <v>109</v>
      </c>
      <c r="C52" s="288"/>
      <c r="D52" s="288"/>
      <c r="E52" s="288"/>
      <c r="F52" s="288"/>
      <c r="G52" s="288"/>
      <c r="H52" s="288"/>
      <c r="I52" s="288"/>
      <c r="J52" s="288"/>
      <c r="K52" s="288"/>
      <c r="L52" s="288"/>
      <c r="M52" s="288"/>
      <c r="N52" s="288"/>
      <c r="O52" s="288"/>
      <c r="P52" s="289"/>
      <c r="Q52" s="29"/>
    </row>
    <row r="53" spans="1:17" x14ac:dyDescent="0.2">
      <c r="A53" s="29"/>
      <c r="B53" s="290"/>
      <c r="C53" s="291"/>
      <c r="D53" s="291"/>
      <c r="E53" s="291"/>
      <c r="F53" s="291"/>
      <c r="G53" s="291"/>
      <c r="H53" s="291"/>
      <c r="I53" s="291"/>
      <c r="J53" s="291"/>
      <c r="K53" s="291"/>
      <c r="L53" s="291"/>
      <c r="M53" s="291"/>
      <c r="N53" s="291"/>
      <c r="O53" s="291"/>
      <c r="P53" s="292"/>
      <c r="Q53" s="29"/>
    </row>
    <row r="54" spans="1:17" x14ac:dyDescent="0.2">
      <c r="A54" s="29"/>
      <c r="B54" s="290"/>
      <c r="C54" s="291"/>
      <c r="D54" s="291"/>
      <c r="E54" s="291"/>
      <c r="F54" s="291"/>
      <c r="G54" s="291"/>
      <c r="H54" s="291"/>
      <c r="I54" s="291"/>
      <c r="J54" s="291"/>
      <c r="K54" s="291"/>
      <c r="L54" s="291"/>
      <c r="M54" s="291"/>
      <c r="N54" s="291"/>
      <c r="O54" s="291"/>
      <c r="P54" s="292"/>
      <c r="Q54" s="29"/>
    </row>
    <row r="55" spans="1:17" x14ac:dyDescent="0.2">
      <c r="A55" s="29"/>
      <c r="B55" s="290"/>
      <c r="C55" s="291"/>
      <c r="D55" s="291"/>
      <c r="E55" s="291"/>
      <c r="F55" s="291"/>
      <c r="G55" s="291"/>
      <c r="H55" s="291"/>
      <c r="I55" s="291"/>
      <c r="J55" s="291"/>
      <c r="K55" s="291"/>
      <c r="L55" s="291"/>
      <c r="M55" s="291"/>
      <c r="N55" s="291"/>
      <c r="O55" s="291"/>
      <c r="P55" s="292"/>
      <c r="Q55" s="29"/>
    </row>
    <row r="56" spans="1:17" x14ac:dyDescent="0.2">
      <c r="A56" s="29"/>
      <c r="B56" s="290"/>
      <c r="C56" s="291"/>
      <c r="D56" s="291"/>
      <c r="E56" s="291"/>
      <c r="F56" s="291"/>
      <c r="G56" s="291"/>
      <c r="H56" s="291"/>
      <c r="I56" s="291"/>
      <c r="J56" s="291"/>
      <c r="K56" s="291"/>
      <c r="L56" s="291"/>
      <c r="M56" s="291"/>
      <c r="N56" s="291"/>
      <c r="O56" s="291"/>
      <c r="P56" s="292"/>
      <c r="Q56" s="29"/>
    </row>
    <row r="57" spans="1:17" x14ac:dyDescent="0.2">
      <c r="A57" s="29"/>
      <c r="B57" s="290"/>
      <c r="C57" s="291"/>
      <c r="D57" s="291"/>
      <c r="E57" s="291"/>
      <c r="F57" s="291"/>
      <c r="G57" s="291"/>
      <c r="H57" s="291"/>
      <c r="I57" s="291"/>
      <c r="J57" s="291"/>
      <c r="K57" s="291"/>
      <c r="L57" s="291"/>
      <c r="M57" s="291"/>
      <c r="N57" s="291"/>
      <c r="O57" s="291"/>
      <c r="P57" s="292"/>
      <c r="Q57" s="29"/>
    </row>
    <row r="58" spans="1:17" x14ac:dyDescent="0.2">
      <c r="A58" s="29"/>
      <c r="B58" s="290"/>
      <c r="C58" s="291"/>
      <c r="D58" s="291"/>
      <c r="E58" s="291"/>
      <c r="F58" s="291"/>
      <c r="G58" s="291"/>
      <c r="H58" s="291"/>
      <c r="I58" s="291"/>
      <c r="J58" s="291"/>
      <c r="K58" s="291"/>
      <c r="L58" s="291"/>
      <c r="M58" s="291"/>
      <c r="N58" s="291"/>
      <c r="O58" s="291"/>
      <c r="P58" s="292"/>
      <c r="Q58" s="29"/>
    </row>
    <row r="59" spans="1:17" x14ac:dyDescent="0.2">
      <c r="A59" s="29"/>
      <c r="B59" s="290"/>
      <c r="C59" s="291"/>
      <c r="D59" s="291"/>
      <c r="E59" s="291"/>
      <c r="F59" s="291"/>
      <c r="G59" s="291"/>
      <c r="H59" s="291"/>
      <c r="I59" s="291"/>
      <c r="J59" s="291"/>
      <c r="K59" s="291"/>
      <c r="L59" s="291"/>
      <c r="M59" s="291"/>
      <c r="N59" s="291"/>
      <c r="O59" s="291"/>
      <c r="P59" s="292"/>
      <c r="Q59" s="29"/>
    </row>
    <row r="60" spans="1:17" x14ac:dyDescent="0.2">
      <c r="A60" s="29"/>
      <c r="B60" s="290"/>
      <c r="C60" s="291"/>
      <c r="D60" s="291"/>
      <c r="E60" s="291"/>
      <c r="F60" s="291"/>
      <c r="G60" s="291"/>
      <c r="H60" s="291"/>
      <c r="I60" s="291"/>
      <c r="J60" s="291"/>
      <c r="K60" s="291"/>
      <c r="L60" s="291"/>
      <c r="M60" s="291"/>
      <c r="N60" s="291"/>
      <c r="O60" s="291"/>
      <c r="P60" s="292"/>
      <c r="Q60" s="29"/>
    </row>
    <row r="61" spans="1:17" x14ac:dyDescent="0.2">
      <c r="A61" s="29"/>
      <c r="B61" s="290"/>
      <c r="C61" s="291"/>
      <c r="D61" s="291"/>
      <c r="E61" s="291"/>
      <c r="F61" s="291"/>
      <c r="G61" s="291"/>
      <c r="H61" s="291"/>
      <c r="I61" s="291"/>
      <c r="J61" s="291"/>
      <c r="K61" s="291"/>
      <c r="L61" s="291"/>
      <c r="M61" s="291"/>
      <c r="N61" s="291"/>
      <c r="O61" s="291"/>
      <c r="P61" s="292"/>
      <c r="Q61" s="29"/>
    </row>
    <row r="62" spans="1:17" x14ac:dyDescent="0.2">
      <c r="A62" s="29"/>
      <c r="B62" s="290"/>
      <c r="C62" s="291"/>
      <c r="D62" s="291"/>
      <c r="E62" s="291"/>
      <c r="F62" s="291"/>
      <c r="G62" s="291"/>
      <c r="H62" s="291"/>
      <c r="I62" s="291"/>
      <c r="J62" s="291"/>
      <c r="K62" s="291"/>
      <c r="L62" s="291"/>
      <c r="M62" s="291"/>
      <c r="N62" s="291"/>
      <c r="O62" s="291"/>
      <c r="P62" s="292"/>
      <c r="Q62" s="29"/>
    </row>
    <row r="63" spans="1:17" x14ac:dyDescent="0.2">
      <c r="A63" s="29"/>
      <c r="B63" s="290"/>
      <c r="C63" s="291"/>
      <c r="D63" s="291"/>
      <c r="E63" s="291"/>
      <c r="F63" s="291"/>
      <c r="G63" s="291"/>
      <c r="H63" s="291"/>
      <c r="I63" s="291"/>
      <c r="J63" s="291"/>
      <c r="K63" s="291"/>
      <c r="L63" s="291"/>
      <c r="M63" s="291"/>
      <c r="N63" s="291"/>
      <c r="O63" s="291"/>
      <c r="P63" s="292"/>
      <c r="Q63" s="29"/>
    </row>
    <row r="64" spans="1:17" x14ac:dyDescent="0.2">
      <c r="A64" s="29"/>
      <c r="B64" s="290"/>
      <c r="C64" s="291"/>
      <c r="D64" s="291"/>
      <c r="E64" s="291"/>
      <c r="F64" s="291"/>
      <c r="G64" s="291"/>
      <c r="H64" s="291"/>
      <c r="I64" s="291"/>
      <c r="J64" s="291"/>
      <c r="K64" s="291"/>
      <c r="L64" s="291"/>
      <c r="M64" s="291"/>
      <c r="N64" s="291"/>
      <c r="O64" s="291"/>
      <c r="P64" s="292"/>
      <c r="Q64" s="29"/>
    </row>
    <row r="65" spans="1:17" x14ac:dyDescent="0.2">
      <c r="A65" s="29"/>
      <c r="B65" s="290"/>
      <c r="C65" s="291"/>
      <c r="D65" s="291"/>
      <c r="E65" s="291"/>
      <c r="F65" s="291"/>
      <c r="G65" s="291"/>
      <c r="H65" s="291"/>
      <c r="I65" s="291"/>
      <c r="J65" s="291"/>
      <c r="K65" s="291"/>
      <c r="L65" s="291"/>
      <c r="M65" s="291"/>
      <c r="N65" s="291"/>
      <c r="O65" s="291"/>
      <c r="P65" s="292"/>
      <c r="Q65" s="29"/>
    </row>
    <row r="66" spans="1:17" x14ac:dyDescent="0.2">
      <c r="A66" s="29"/>
      <c r="B66" s="290"/>
      <c r="C66" s="291"/>
      <c r="D66" s="291"/>
      <c r="E66" s="291"/>
      <c r="F66" s="291"/>
      <c r="G66" s="291"/>
      <c r="H66" s="291"/>
      <c r="I66" s="291"/>
      <c r="J66" s="291"/>
      <c r="K66" s="291"/>
      <c r="L66" s="291"/>
      <c r="M66" s="291"/>
      <c r="N66" s="291"/>
      <c r="O66" s="291"/>
      <c r="P66" s="292"/>
      <c r="Q66" s="29"/>
    </row>
    <row r="67" spans="1:17" ht="13.5" thickBot="1" x14ac:dyDescent="0.25">
      <c r="A67" s="29"/>
      <c r="B67" s="293"/>
      <c r="C67" s="294"/>
      <c r="D67" s="294"/>
      <c r="E67" s="294"/>
      <c r="F67" s="294"/>
      <c r="G67" s="294"/>
      <c r="H67" s="294"/>
      <c r="I67" s="294"/>
      <c r="J67" s="294"/>
      <c r="K67" s="294"/>
      <c r="L67" s="294"/>
      <c r="M67" s="294"/>
      <c r="N67" s="294"/>
      <c r="O67" s="294"/>
      <c r="P67" s="295"/>
      <c r="Q67" s="29"/>
    </row>
    <row r="68" spans="1:17" customFormat="1" ht="4.5" customHeight="1" thickBot="1" x14ac:dyDescent="0.25">
      <c r="A68" s="296"/>
      <c r="B68" s="296"/>
      <c r="C68" s="296"/>
      <c r="D68" s="296"/>
      <c r="E68" s="296"/>
      <c r="F68" s="296"/>
      <c r="G68" s="296"/>
      <c r="H68" s="296"/>
      <c r="I68" s="296"/>
      <c r="J68" s="296"/>
      <c r="K68" s="296"/>
      <c r="L68" s="296"/>
      <c r="M68" s="296"/>
      <c r="N68" s="296"/>
      <c r="O68" s="296"/>
      <c r="P68" s="296"/>
      <c r="Q68" s="296"/>
    </row>
    <row r="69" spans="1:17" ht="80.25" customHeight="1" thickBot="1" x14ac:dyDescent="0.25">
      <c r="A69" s="29"/>
      <c r="B69" s="20" t="s">
        <v>5</v>
      </c>
      <c r="C69" s="297"/>
      <c r="D69" s="298"/>
      <c r="E69" s="298"/>
      <c r="F69" s="298"/>
      <c r="G69" s="298"/>
      <c r="H69" s="298"/>
      <c r="I69" s="298"/>
      <c r="J69" s="298"/>
      <c r="K69" s="298"/>
      <c r="L69" s="298"/>
      <c r="M69" s="298"/>
      <c r="N69" s="298"/>
      <c r="O69" s="298"/>
      <c r="P69" s="299"/>
      <c r="Q69" s="29"/>
    </row>
    <row r="70" spans="1:17" ht="41.25" customHeight="1" thickBot="1" x14ac:dyDescent="0.25">
      <c r="A70" s="29"/>
      <c r="B70" s="19" t="s">
        <v>63</v>
      </c>
      <c r="C70" s="245" t="s">
        <v>139</v>
      </c>
      <c r="D70" s="223"/>
      <c r="E70" s="223"/>
      <c r="F70" s="223"/>
      <c r="G70" s="223"/>
      <c r="H70" s="223"/>
      <c r="I70" s="223"/>
      <c r="J70" s="223"/>
      <c r="K70" s="223"/>
      <c r="L70" s="223"/>
      <c r="M70" s="223"/>
      <c r="N70" s="223"/>
      <c r="O70" s="223"/>
      <c r="P70" s="224"/>
      <c r="Q70" s="29"/>
    </row>
    <row r="71" spans="1:17" ht="27.75" customHeight="1" thickBot="1" x14ac:dyDescent="0.25">
      <c r="A71" s="29"/>
      <c r="B71" s="19" t="s">
        <v>84</v>
      </c>
      <c r="C71" s="277"/>
      <c r="D71" s="277"/>
      <c r="E71" s="277"/>
      <c r="F71" s="277"/>
      <c r="G71" s="277"/>
      <c r="H71" s="277"/>
      <c r="I71" s="277"/>
      <c r="J71" s="277"/>
      <c r="K71" s="277"/>
      <c r="L71" s="277"/>
      <c r="M71" s="277"/>
      <c r="N71" s="277"/>
      <c r="O71" s="277"/>
      <c r="P71" s="278"/>
      <c r="Q71" s="29"/>
    </row>
    <row r="74" spans="1:17" x14ac:dyDescent="0.2">
      <c r="C74" s="21"/>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4"/>
      <c r="B93" s="34"/>
      <c r="C93" s="34"/>
      <c r="D93" s="34"/>
      <c r="E93" s="34"/>
      <c r="F93" s="34"/>
      <c r="G93" s="34"/>
      <c r="H93" s="34"/>
      <c r="I93" s="34"/>
      <c r="J93" s="34"/>
      <c r="K93" s="34"/>
      <c r="L93" s="34"/>
      <c r="M93" s="34"/>
      <c r="N93" s="34"/>
      <c r="O93" s="34"/>
      <c r="P93" s="34"/>
      <c r="Q93" s="34"/>
      <c r="R93" s="34"/>
      <c r="S93" s="34"/>
    </row>
    <row r="94" spans="1:19" x14ac:dyDescent="0.2">
      <c r="A94" s="35"/>
      <c r="B94" s="35"/>
      <c r="C94" s="35"/>
      <c r="D94" s="35"/>
      <c r="E94" s="35"/>
      <c r="F94" s="35"/>
      <c r="G94" s="35"/>
      <c r="H94" s="35"/>
      <c r="I94" s="35"/>
      <c r="J94" s="35"/>
      <c r="K94" s="35"/>
      <c r="L94" s="35"/>
      <c r="M94" s="35"/>
      <c r="N94" s="35"/>
      <c r="O94" s="35"/>
      <c r="P94" s="35"/>
      <c r="Q94" s="35"/>
      <c r="R94" s="35"/>
      <c r="S94" s="35"/>
    </row>
    <row r="95" spans="1:19" x14ac:dyDescent="0.2">
      <c r="A95" s="35"/>
      <c r="B95" s="35"/>
      <c r="C95" s="35"/>
      <c r="D95" s="35"/>
      <c r="E95" s="35"/>
      <c r="F95" s="35"/>
      <c r="G95" s="35"/>
      <c r="H95" s="35"/>
      <c r="I95" s="35"/>
      <c r="J95" s="35"/>
      <c r="K95" s="35"/>
      <c r="L95" s="35"/>
      <c r="M95" s="35"/>
      <c r="N95" s="35"/>
      <c r="O95" s="35"/>
      <c r="P95" s="35"/>
      <c r="Q95" s="35"/>
      <c r="R95" s="35"/>
      <c r="S95" s="35"/>
    </row>
    <row r="96" spans="1:19" x14ac:dyDescent="0.2">
      <c r="A96" s="35"/>
      <c r="B96" s="35" t="s">
        <v>28</v>
      </c>
      <c r="C96" s="35" t="s">
        <v>27</v>
      </c>
      <c r="D96" s="35" t="s">
        <v>29</v>
      </c>
      <c r="E96" s="35"/>
      <c r="F96" s="35"/>
      <c r="G96" s="35"/>
      <c r="H96" s="35"/>
      <c r="I96" s="35"/>
      <c r="J96" s="35"/>
      <c r="K96" s="35"/>
      <c r="L96" s="35"/>
      <c r="M96" s="35"/>
      <c r="N96" s="35"/>
      <c r="O96" s="35"/>
      <c r="P96" s="35"/>
      <c r="Q96" s="36" t="s">
        <v>69</v>
      </c>
      <c r="R96" s="35"/>
      <c r="S96" s="35"/>
    </row>
    <row r="97" spans="1:19" x14ac:dyDescent="0.2">
      <c r="A97" s="35"/>
      <c r="B97" s="36" t="s">
        <v>30</v>
      </c>
      <c r="C97" s="36" t="s">
        <v>32</v>
      </c>
      <c r="D97" s="36" t="s">
        <v>41</v>
      </c>
      <c r="E97" s="35"/>
      <c r="F97" s="35"/>
      <c r="G97" s="35"/>
      <c r="H97" s="35"/>
      <c r="I97" s="35"/>
      <c r="J97" s="35"/>
      <c r="K97" s="35"/>
      <c r="L97" s="35"/>
      <c r="M97" s="36" t="s">
        <v>66</v>
      </c>
      <c r="N97" s="35"/>
      <c r="O97" s="35"/>
      <c r="P97" s="35"/>
      <c r="Q97" s="36" t="s">
        <v>70</v>
      </c>
      <c r="R97" s="35"/>
      <c r="S97" s="35"/>
    </row>
    <row r="98" spans="1:19" x14ac:dyDescent="0.2">
      <c r="A98" s="35"/>
      <c r="B98" s="36" t="s">
        <v>96</v>
      </c>
      <c r="C98" s="36" t="s">
        <v>33</v>
      </c>
      <c r="D98" s="36" t="s">
        <v>42</v>
      </c>
      <c r="E98" s="35"/>
      <c r="F98" s="35"/>
      <c r="G98" s="35"/>
      <c r="H98" s="35"/>
      <c r="I98" s="35"/>
      <c r="J98" s="35"/>
      <c r="K98" s="35"/>
      <c r="L98" s="35"/>
      <c r="M98" s="36" t="s">
        <v>68</v>
      </c>
      <c r="N98" s="35"/>
      <c r="O98" s="35"/>
      <c r="P98" s="35"/>
      <c r="Q98" s="36" t="s">
        <v>72</v>
      </c>
      <c r="R98" s="35"/>
      <c r="S98" s="35"/>
    </row>
    <row r="99" spans="1:19" x14ac:dyDescent="0.2">
      <c r="A99" s="35"/>
      <c r="B99" s="36" t="s">
        <v>31</v>
      </c>
      <c r="C99" s="36" t="s">
        <v>34</v>
      </c>
      <c r="D99" s="36" t="s">
        <v>43</v>
      </c>
      <c r="E99" s="35"/>
      <c r="F99" s="35"/>
      <c r="G99" s="35"/>
      <c r="H99" s="35"/>
      <c r="I99" s="35"/>
      <c r="J99" s="35"/>
      <c r="K99" s="35"/>
      <c r="L99" s="35"/>
      <c r="M99" s="36" t="s">
        <v>85</v>
      </c>
      <c r="N99" s="35"/>
      <c r="O99" s="35"/>
      <c r="P99" s="35"/>
      <c r="Q99" s="36" t="s">
        <v>71</v>
      </c>
      <c r="R99" s="35"/>
      <c r="S99" s="35"/>
    </row>
    <row r="100" spans="1:19" x14ac:dyDescent="0.2">
      <c r="A100" s="35"/>
      <c r="B100" s="35"/>
      <c r="C100" s="36" t="s">
        <v>35</v>
      </c>
      <c r="D100" s="36" t="s">
        <v>44</v>
      </c>
      <c r="E100" s="35"/>
      <c r="F100" s="35"/>
      <c r="G100" s="35"/>
      <c r="H100" s="35"/>
      <c r="I100" s="35"/>
      <c r="J100" s="35"/>
      <c r="K100" s="35"/>
      <c r="L100" s="35"/>
      <c r="M100" s="36"/>
      <c r="N100" s="35"/>
      <c r="O100" s="35"/>
      <c r="P100" s="35"/>
      <c r="Q100" s="36" t="s">
        <v>73</v>
      </c>
      <c r="R100" s="35"/>
      <c r="S100" s="35"/>
    </row>
    <row r="101" spans="1:19" x14ac:dyDescent="0.2">
      <c r="A101" s="35"/>
      <c r="B101" s="35"/>
      <c r="C101" s="36" t="s">
        <v>36</v>
      </c>
      <c r="D101" s="36" t="s">
        <v>39</v>
      </c>
      <c r="E101" s="35"/>
      <c r="F101" s="35"/>
      <c r="G101" s="35"/>
      <c r="H101" s="35"/>
      <c r="I101" s="35"/>
      <c r="J101" s="35"/>
      <c r="K101" s="35"/>
      <c r="L101" s="35"/>
      <c r="M101" s="35"/>
      <c r="N101" s="35" t="s">
        <v>67</v>
      </c>
      <c r="O101" s="35"/>
      <c r="P101" s="35"/>
      <c r="Q101" s="36" t="s">
        <v>74</v>
      </c>
      <c r="R101" s="35"/>
      <c r="S101" s="35"/>
    </row>
    <row r="102" spans="1:19" x14ac:dyDescent="0.2">
      <c r="A102" s="35"/>
      <c r="B102" s="35"/>
      <c r="C102" s="36" t="s">
        <v>37</v>
      </c>
      <c r="D102" s="36" t="s">
        <v>54</v>
      </c>
      <c r="E102" s="35"/>
      <c r="F102" s="35"/>
      <c r="G102" s="35"/>
      <c r="H102" s="35"/>
      <c r="I102" s="35"/>
      <c r="J102" s="35"/>
      <c r="K102" s="35"/>
      <c r="L102" s="35"/>
      <c r="M102" s="35"/>
      <c r="N102" s="35"/>
      <c r="O102" s="35"/>
      <c r="P102" s="35"/>
      <c r="Q102" s="35"/>
      <c r="R102" s="35"/>
      <c r="S102" s="35"/>
    </row>
    <row r="103" spans="1:19" x14ac:dyDescent="0.2">
      <c r="A103" s="35"/>
      <c r="B103" s="35"/>
      <c r="C103" s="36" t="s">
        <v>38</v>
      </c>
      <c r="D103" s="36" t="s">
        <v>55</v>
      </c>
      <c r="E103" s="35"/>
      <c r="F103" s="35"/>
      <c r="G103" s="35"/>
      <c r="H103" s="35"/>
      <c r="I103" s="35"/>
      <c r="J103" s="35"/>
      <c r="K103" s="35"/>
      <c r="L103" s="35"/>
      <c r="M103" s="35"/>
      <c r="N103" s="35"/>
      <c r="O103" s="35"/>
      <c r="P103" s="35"/>
      <c r="Q103" s="35"/>
      <c r="R103" s="35"/>
      <c r="S103" s="35"/>
    </row>
    <row r="104" spans="1:19" x14ac:dyDescent="0.2">
      <c r="A104" s="35"/>
      <c r="B104" s="35"/>
      <c r="C104" s="35"/>
      <c r="D104" s="36" t="s">
        <v>40</v>
      </c>
      <c r="E104" s="35"/>
      <c r="F104" s="35"/>
      <c r="G104" s="35"/>
      <c r="H104" s="35"/>
      <c r="I104" s="35"/>
      <c r="J104" s="35"/>
      <c r="K104" s="35"/>
      <c r="L104" s="35"/>
      <c r="M104" s="35"/>
      <c r="N104" s="35"/>
      <c r="O104" s="35"/>
      <c r="P104" s="35"/>
      <c r="Q104" s="35"/>
      <c r="R104" s="35"/>
      <c r="S104" s="35"/>
    </row>
    <row r="105" spans="1:19" x14ac:dyDescent="0.2">
      <c r="A105" s="35"/>
      <c r="B105" s="35"/>
      <c r="C105" s="35"/>
      <c r="D105" s="36" t="s">
        <v>45</v>
      </c>
      <c r="E105" s="35"/>
      <c r="F105" s="35"/>
      <c r="G105" s="35"/>
      <c r="H105" s="35"/>
      <c r="I105" s="35"/>
      <c r="J105" s="35"/>
      <c r="K105" s="35"/>
      <c r="L105" s="35"/>
      <c r="M105" s="35"/>
      <c r="N105" s="35"/>
      <c r="O105" s="35"/>
      <c r="P105" s="35"/>
      <c r="Q105" s="35"/>
      <c r="R105" s="35"/>
      <c r="S105" s="35"/>
    </row>
    <row r="106" spans="1:19" x14ac:dyDescent="0.2">
      <c r="A106" s="35"/>
      <c r="B106" s="35"/>
      <c r="C106" s="35"/>
      <c r="D106" s="36" t="s">
        <v>110</v>
      </c>
      <c r="E106" s="35"/>
      <c r="F106" s="35"/>
      <c r="G106" s="35"/>
      <c r="H106" s="35"/>
      <c r="I106" s="35"/>
      <c r="J106" s="35"/>
      <c r="K106" s="35"/>
      <c r="L106" s="35"/>
      <c r="M106" s="35"/>
      <c r="N106" s="35"/>
      <c r="O106" s="35"/>
      <c r="P106" s="35"/>
      <c r="Q106" s="35"/>
      <c r="R106" s="35"/>
      <c r="S106" s="35"/>
    </row>
    <row r="107" spans="1:19" ht="12.75" customHeight="1" x14ac:dyDescent="0.2">
      <c r="A107" s="35"/>
      <c r="B107" s="35"/>
      <c r="C107" s="35"/>
      <c r="D107" s="36" t="s">
        <v>46</v>
      </c>
      <c r="E107" s="35"/>
      <c r="F107" s="35"/>
      <c r="G107" s="35"/>
      <c r="H107" s="35"/>
      <c r="I107" s="35"/>
      <c r="J107" s="35"/>
      <c r="K107" s="35"/>
      <c r="L107" s="35"/>
      <c r="M107" s="35"/>
      <c r="N107" s="35"/>
      <c r="O107" s="35"/>
      <c r="P107" s="35"/>
      <c r="Q107" s="35"/>
      <c r="R107" s="35"/>
      <c r="S107" s="35"/>
    </row>
    <row r="108" spans="1:19" x14ac:dyDescent="0.2">
      <c r="A108" s="35"/>
      <c r="B108" s="35"/>
      <c r="C108" s="35"/>
      <c r="D108" s="36" t="s">
        <v>47</v>
      </c>
      <c r="E108" s="35"/>
      <c r="F108" s="35"/>
      <c r="G108" s="35"/>
      <c r="H108" s="35"/>
      <c r="I108" s="35"/>
      <c r="J108" s="35"/>
      <c r="K108" s="35"/>
      <c r="L108" s="35"/>
      <c r="M108" s="35"/>
      <c r="N108" s="35"/>
      <c r="O108" s="35"/>
      <c r="P108" s="35"/>
      <c r="Q108" s="35"/>
      <c r="R108" s="35"/>
      <c r="S108" s="35"/>
    </row>
    <row r="109" spans="1:19" x14ac:dyDescent="0.2">
      <c r="A109" s="35"/>
      <c r="B109" s="35"/>
      <c r="C109" s="35"/>
      <c r="D109" s="36" t="s">
        <v>111</v>
      </c>
      <c r="E109" s="35"/>
      <c r="F109" s="35"/>
      <c r="G109" s="35"/>
      <c r="H109" s="35"/>
      <c r="I109" s="35"/>
      <c r="J109" s="35"/>
      <c r="K109" s="35"/>
      <c r="L109" s="35"/>
      <c r="M109" s="35"/>
      <c r="N109" s="35"/>
      <c r="O109" s="35"/>
      <c r="P109" s="35"/>
      <c r="Q109" s="35"/>
      <c r="R109" s="35"/>
      <c r="S109" s="35"/>
    </row>
    <row r="110" spans="1:19" x14ac:dyDescent="0.2">
      <c r="A110" s="35"/>
      <c r="B110" s="35"/>
      <c r="C110" s="35"/>
      <c r="D110" s="36" t="s">
        <v>112</v>
      </c>
      <c r="E110" s="35"/>
      <c r="F110" s="35"/>
      <c r="G110" s="35"/>
      <c r="H110" s="35"/>
      <c r="I110" s="35"/>
      <c r="J110" s="35"/>
      <c r="K110" s="35"/>
      <c r="L110" s="35"/>
      <c r="M110" s="35"/>
      <c r="N110" s="35"/>
      <c r="O110" s="35"/>
      <c r="P110" s="35"/>
      <c r="Q110" s="35"/>
      <c r="R110" s="35"/>
      <c r="S110" s="35"/>
    </row>
    <row r="111" spans="1:19" x14ac:dyDescent="0.2">
      <c r="A111" s="35"/>
      <c r="B111" s="35"/>
      <c r="C111" s="35"/>
      <c r="D111" s="36" t="s">
        <v>113</v>
      </c>
      <c r="E111" s="35"/>
      <c r="F111" s="35"/>
      <c r="G111" s="35"/>
      <c r="H111" s="35"/>
      <c r="I111" s="35"/>
      <c r="J111" s="35"/>
      <c r="K111" s="35"/>
      <c r="L111" s="35"/>
      <c r="M111" s="35"/>
      <c r="N111" s="35"/>
      <c r="O111" s="35"/>
      <c r="P111" s="35"/>
      <c r="Q111" s="35"/>
      <c r="R111" s="35"/>
      <c r="S111" s="35"/>
    </row>
    <row r="112" spans="1:19" x14ac:dyDescent="0.2">
      <c r="A112" s="35"/>
      <c r="B112" s="37"/>
      <c r="C112" s="35"/>
      <c r="D112" s="36" t="s">
        <v>48</v>
      </c>
      <c r="E112" s="35"/>
      <c r="F112" s="35"/>
      <c r="G112" s="35"/>
      <c r="H112" s="35"/>
      <c r="I112" s="35"/>
      <c r="J112" s="35"/>
      <c r="K112" s="35"/>
      <c r="L112" s="35"/>
      <c r="M112" s="35"/>
      <c r="N112" s="35"/>
      <c r="O112" s="35"/>
      <c r="P112" s="35"/>
      <c r="Q112" s="35"/>
      <c r="R112" s="35"/>
      <c r="S112" s="35"/>
    </row>
    <row r="113" spans="1:19" x14ac:dyDescent="0.2">
      <c r="A113" s="35"/>
      <c r="B113" s="37"/>
      <c r="C113" s="35"/>
      <c r="D113" s="36" t="s">
        <v>49</v>
      </c>
      <c r="E113" s="35"/>
      <c r="F113" s="35"/>
      <c r="G113" s="35"/>
      <c r="H113" s="35"/>
      <c r="I113" s="35"/>
      <c r="J113" s="35"/>
      <c r="K113" s="35"/>
      <c r="L113" s="35"/>
      <c r="M113" s="35"/>
      <c r="N113" s="35"/>
      <c r="O113" s="35"/>
      <c r="P113" s="35"/>
      <c r="Q113" s="35"/>
      <c r="R113" s="35"/>
      <c r="S113" s="35"/>
    </row>
    <row r="114" spans="1:19" x14ac:dyDescent="0.2">
      <c r="A114" s="35"/>
      <c r="B114" s="37"/>
      <c r="C114" s="35"/>
      <c r="D114" s="36" t="s">
        <v>50</v>
      </c>
      <c r="E114" s="35"/>
      <c r="F114" s="35"/>
      <c r="G114" s="35"/>
      <c r="H114" s="35"/>
      <c r="I114" s="35"/>
      <c r="J114" s="35"/>
      <c r="K114" s="35"/>
      <c r="L114" s="35"/>
      <c r="M114" s="35"/>
      <c r="N114" s="35"/>
      <c r="O114" s="35"/>
      <c r="P114" s="35"/>
      <c r="Q114" s="35"/>
      <c r="R114" s="35"/>
      <c r="S114" s="35"/>
    </row>
    <row r="115" spans="1:19" x14ac:dyDescent="0.2">
      <c r="A115" s="35"/>
      <c r="B115" s="37"/>
      <c r="C115" s="35"/>
      <c r="D115" s="36" t="s">
        <v>51</v>
      </c>
      <c r="E115" s="35"/>
      <c r="F115" s="35"/>
      <c r="G115" s="35"/>
      <c r="H115" s="35"/>
      <c r="I115" s="35"/>
      <c r="J115" s="35"/>
      <c r="K115" s="35"/>
      <c r="L115" s="35"/>
      <c r="M115" s="35"/>
      <c r="N115" s="35"/>
      <c r="O115" s="35"/>
      <c r="P115" s="35"/>
      <c r="Q115" s="35"/>
      <c r="R115" s="35"/>
      <c r="S115" s="35"/>
    </row>
    <row r="116" spans="1:19" x14ac:dyDescent="0.2">
      <c r="A116" s="35"/>
      <c r="B116" s="37"/>
      <c r="C116" s="35"/>
      <c r="D116" s="36" t="s">
        <v>52</v>
      </c>
      <c r="E116" s="35"/>
      <c r="F116" s="35"/>
      <c r="G116" s="35"/>
      <c r="H116" s="35"/>
      <c r="I116" s="35"/>
      <c r="J116" s="35"/>
      <c r="K116" s="35"/>
      <c r="L116" s="35"/>
      <c r="M116" s="35"/>
      <c r="N116" s="35"/>
      <c r="O116" s="35"/>
      <c r="P116" s="35"/>
      <c r="Q116" s="35"/>
      <c r="R116" s="35"/>
      <c r="S116" s="35"/>
    </row>
    <row r="117" spans="1:19" x14ac:dyDescent="0.2">
      <c r="A117" s="35"/>
      <c r="B117" s="37"/>
      <c r="C117" s="35"/>
      <c r="D117" s="36" t="s">
        <v>53</v>
      </c>
      <c r="E117" s="35"/>
      <c r="F117" s="35"/>
      <c r="G117" s="35"/>
      <c r="H117" s="35"/>
      <c r="I117" s="35"/>
      <c r="J117" s="35"/>
      <c r="K117" s="35"/>
      <c r="L117" s="35"/>
      <c r="M117" s="35"/>
      <c r="N117" s="35"/>
      <c r="O117" s="35"/>
      <c r="P117" s="35"/>
      <c r="Q117" s="35"/>
      <c r="R117" s="35"/>
      <c r="S117" s="35"/>
    </row>
    <row r="118" spans="1:19" x14ac:dyDescent="0.2">
      <c r="A118" s="35"/>
      <c r="B118" s="37"/>
      <c r="C118" s="35"/>
      <c r="D118" s="35"/>
      <c r="E118" s="35"/>
      <c r="F118" s="35"/>
      <c r="G118" s="35"/>
      <c r="H118" s="35"/>
      <c r="I118" s="35"/>
      <c r="J118" s="35"/>
      <c r="K118" s="35"/>
      <c r="L118" s="35"/>
      <c r="M118" s="35"/>
      <c r="N118" s="35"/>
      <c r="O118" s="35"/>
      <c r="P118" s="35"/>
      <c r="Q118" s="35"/>
      <c r="R118" s="35"/>
      <c r="S118" s="35"/>
    </row>
    <row r="119" spans="1:19" ht="38.25" x14ac:dyDescent="0.2">
      <c r="A119" s="35"/>
      <c r="B119" s="38" t="s">
        <v>75</v>
      </c>
      <c r="C119" s="35"/>
      <c r="D119" s="35">
        <v>2012</v>
      </c>
      <c r="E119" s="35"/>
      <c r="F119" s="35"/>
      <c r="G119" s="35"/>
      <c r="H119" s="35"/>
      <c r="I119" s="35"/>
      <c r="J119" s="35"/>
      <c r="K119" s="35"/>
      <c r="L119" s="35"/>
      <c r="M119" s="35"/>
      <c r="N119" s="35"/>
      <c r="O119" s="35"/>
      <c r="P119" s="35"/>
      <c r="Q119" s="35"/>
      <c r="R119" s="35"/>
      <c r="S119" s="35"/>
    </row>
    <row r="120" spans="1:19" ht="63.75" x14ac:dyDescent="0.2">
      <c r="A120" s="35"/>
      <c r="B120" s="38" t="s">
        <v>76</v>
      </c>
      <c r="C120" s="35"/>
      <c r="D120" s="35">
        <v>2013</v>
      </c>
      <c r="E120" s="35"/>
      <c r="F120" s="34"/>
      <c r="G120" s="34"/>
      <c r="H120" s="34"/>
      <c r="I120" s="35"/>
      <c r="J120" s="35"/>
      <c r="K120" s="35"/>
      <c r="L120" s="35"/>
      <c r="M120" s="35"/>
      <c r="N120" s="35"/>
      <c r="O120" s="35"/>
      <c r="P120" s="35"/>
      <c r="Q120" s="35"/>
      <c r="R120" s="35"/>
      <c r="S120" s="35"/>
    </row>
    <row r="121" spans="1:19" ht="76.5" x14ac:dyDescent="0.2">
      <c r="A121" s="35"/>
      <c r="B121" s="38" t="s">
        <v>77</v>
      </c>
      <c r="C121" s="35"/>
      <c r="D121" s="35">
        <v>2014</v>
      </c>
      <c r="E121" s="35"/>
      <c r="F121" s="34"/>
      <c r="G121" s="34"/>
      <c r="H121" s="34"/>
      <c r="I121" s="35"/>
      <c r="J121" s="35"/>
      <c r="K121" s="35"/>
      <c r="L121" s="35"/>
      <c r="M121" s="35"/>
      <c r="N121" s="35"/>
      <c r="O121" s="35"/>
      <c r="P121" s="35"/>
      <c r="Q121" s="35"/>
      <c r="R121" s="35"/>
      <c r="S121" s="35"/>
    </row>
    <row r="122" spans="1:19" ht="63.75" x14ac:dyDescent="0.2">
      <c r="A122" s="35"/>
      <c r="B122" s="38" t="s">
        <v>78</v>
      </c>
      <c r="C122" s="35"/>
      <c r="D122" s="35">
        <v>2016</v>
      </c>
      <c r="E122" s="35"/>
      <c r="F122" s="34"/>
      <c r="G122" s="34"/>
      <c r="H122" s="34"/>
      <c r="I122" s="35"/>
      <c r="J122" s="35"/>
      <c r="K122" s="35"/>
      <c r="L122" s="35"/>
      <c r="M122" s="35"/>
      <c r="N122" s="35"/>
      <c r="O122" s="35"/>
      <c r="P122" s="35"/>
      <c r="Q122" s="35"/>
      <c r="R122" s="35"/>
      <c r="S122" s="35"/>
    </row>
    <row r="123" spans="1:19" ht="38.25" x14ac:dyDescent="0.2">
      <c r="A123" s="35"/>
      <c r="B123" s="38" t="s">
        <v>82</v>
      </c>
      <c r="C123" s="35"/>
      <c r="D123" s="35">
        <v>2017</v>
      </c>
      <c r="E123" s="35"/>
      <c r="F123" s="34"/>
      <c r="G123" s="34"/>
      <c r="H123" s="34"/>
      <c r="I123" s="35"/>
      <c r="J123" s="35"/>
      <c r="K123" s="35"/>
      <c r="L123" s="35"/>
      <c r="M123" s="35"/>
      <c r="N123" s="35"/>
      <c r="O123" s="35"/>
      <c r="P123" s="35"/>
      <c r="Q123" s="35"/>
      <c r="R123" s="35"/>
      <c r="S123" s="35"/>
    </row>
    <row r="124" spans="1:19" ht="63.75" x14ac:dyDescent="0.2">
      <c r="A124" s="35"/>
      <c r="B124" s="38" t="s">
        <v>79</v>
      </c>
      <c r="C124" s="35"/>
      <c r="D124" s="35"/>
      <c r="E124" s="35"/>
      <c r="F124" s="34"/>
      <c r="G124" s="34"/>
      <c r="H124" s="34"/>
      <c r="I124" s="35"/>
      <c r="J124" s="35"/>
      <c r="K124" s="35"/>
      <c r="L124" s="35"/>
      <c r="M124" s="35"/>
      <c r="N124" s="35"/>
      <c r="O124" s="35"/>
      <c r="P124" s="35"/>
      <c r="Q124" s="35"/>
      <c r="R124" s="35"/>
      <c r="S124" s="35"/>
    </row>
    <row r="125" spans="1:19" ht="63.75" x14ac:dyDescent="0.2">
      <c r="A125" s="35"/>
      <c r="B125" s="38" t="s">
        <v>80</v>
      </c>
      <c r="C125" s="35"/>
      <c r="D125" s="35"/>
      <c r="E125" s="35"/>
      <c r="F125" s="34"/>
      <c r="G125" s="34"/>
      <c r="H125" s="34"/>
      <c r="I125" s="35"/>
      <c r="J125" s="35"/>
      <c r="K125" s="35"/>
      <c r="L125" s="35"/>
      <c r="M125" s="35"/>
      <c r="N125" s="35"/>
      <c r="O125" s="35"/>
      <c r="P125" s="35"/>
      <c r="Q125" s="35"/>
      <c r="R125" s="35"/>
      <c r="S125" s="35"/>
    </row>
    <row r="126" spans="1:19" ht="51" x14ac:dyDescent="0.2">
      <c r="A126" s="35"/>
      <c r="B126" s="38" t="s">
        <v>81</v>
      </c>
      <c r="C126" s="35"/>
      <c r="D126" s="35"/>
      <c r="E126" s="35"/>
      <c r="F126" s="34"/>
      <c r="G126" s="34"/>
      <c r="H126" s="34"/>
      <c r="I126" s="35"/>
      <c r="J126" s="35"/>
      <c r="K126" s="35"/>
      <c r="L126" s="35"/>
      <c r="M126" s="35"/>
      <c r="N126" s="35"/>
      <c r="O126" s="35"/>
      <c r="P126" s="35"/>
      <c r="Q126" s="35"/>
      <c r="R126" s="35"/>
      <c r="S126" s="35"/>
    </row>
    <row r="127" spans="1:19" x14ac:dyDescent="0.2">
      <c r="A127" s="35"/>
      <c r="B127" s="38" t="s">
        <v>114</v>
      </c>
      <c r="C127" s="34"/>
      <c r="D127" s="34"/>
      <c r="E127" s="34"/>
      <c r="F127" s="34"/>
      <c r="G127" s="34"/>
      <c r="H127" s="34"/>
      <c r="I127" s="35"/>
      <c r="J127" s="35"/>
      <c r="K127" s="35"/>
      <c r="L127" s="35"/>
      <c r="M127" s="35"/>
      <c r="N127" s="35"/>
      <c r="O127" s="35"/>
      <c r="P127" s="35"/>
      <c r="Q127" s="35"/>
      <c r="R127" s="35"/>
      <c r="S127" s="35"/>
    </row>
    <row r="128" spans="1:19" x14ac:dyDescent="0.2">
      <c r="A128" s="35"/>
      <c r="B128" s="37"/>
      <c r="C128" s="35"/>
      <c r="D128" s="35"/>
      <c r="E128" s="35"/>
      <c r="F128" s="35"/>
      <c r="G128" s="35"/>
      <c r="H128" s="35"/>
      <c r="I128" s="35"/>
      <c r="J128" s="35"/>
      <c r="K128" s="35"/>
      <c r="L128" s="35"/>
      <c r="M128" s="35"/>
      <c r="N128" s="35"/>
      <c r="O128" s="35"/>
      <c r="P128" s="35"/>
      <c r="Q128" s="35"/>
      <c r="R128" s="35"/>
      <c r="S128" s="35"/>
    </row>
    <row r="129" spans="1:19" x14ac:dyDescent="0.2">
      <c r="A129" s="35"/>
      <c r="B129" s="37"/>
      <c r="C129" s="35"/>
      <c r="D129" s="35"/>
      <c r="E129" s="35"/>
      <c r="F129" s="35"/>
      <c r="G129" s="35"/>
      <c r="H129" s="35"/>
      <c r="I129" s="35"/>
      <c r="J129" s="35"/>
      <c r="K129" s="35"/>
      <c r="L129" s="35"/>
      <c r="M129" s="35"/>
      <c r="N129" s="35"/>
      <c r="O129" s="35"/>
      <c r="P129" s="35"/>
      <c r="Q129" s="35"/>
      <c r="R129" s="35"/>
      <c r="S129" s="35"/>
    </row>
    <row r="130" spans="1:19" x14ac:dyDescent="0.2">
      <c r="A130" s="35"/>
      <c r="B130" s="37"/>
      <c r="C130" s="35"/>
      <c r="D130" s="35"/>
      <c r="E130" s="35"/>
      <c r="F130" s="35"/>
      <c r="G130" s="35"/>
      <c r="H130" s="35"/>
      <c r="I130" s="35"/>
      <c r="J130" s="35"/>
      <c r="K130" s="35"/>
      <c r="L130" s="35"/>
      <c r="M130" s="35"/>
      <c r="N130" s="35"/>
      <c r="O130" s="35"/>
      <c r="P130" s="35"/>
      <c r="Q130" s="35"/>
      <c r="R130" s="35"/>
      <c r="S130" s="35"/>
    </row>
    <row r="131" spans="1:19" x14ac:dyDescent="0.2">
      <c r="A131" s="35"/>
      <c r="B131" s="37"/>
      <c r="C131" s="35"/>
      <c r="D131" s="35"/>
      <c r="E131" s="35"/>
      <c r="F131" s="35"/>
      <c r="G131" s="35"/>
      <c r="H131" s="35"/>
      <c r="I131" s="35"/>
      <c r="J131" s="35"/>
      <c r="K131" s="35"/>
      <c r="L131" s="35"/>
      <c r="M131" s="35"/>
      <c r="N131" s="35"/>
      <c r="O131" s="35"/>
      <c r="P131" s="35"/>
      <c r="Q131" s="35"/>
      <c r="R131" s="35"/>
      <c r="S131" s="35"/>
    </row>
    <row r="132" spans="1:19" x14ac:dyDescent="0.2">
      <c r="A132" s="35"/>
      <c r="B132" s="37"/>
      <c r="C132" s="35"/>
      <c r="D132" s="35"/>
      <c r="E132" s="35"/>
      <c r="F132" s="35"/>
      <c r="G132" s="35"/>
      <c r="H132" s="35"/>
      <c r="I132" s="35"/>
      <c r="J132" s="35"/>
      <c r="K132" s="35"/>
      <c r="L132" s="35"/>
      <c r="M132" s="35"/>
      <c r="N132" s="35"/>
      <c r="O132" s="35"/>
      <c r="P132" s="35"/>
      <c r="Q132" s="35"/>
      <c r="R132" s="35"/>
      <c r="S132" s="35"/>
    </row>
    <row r="133" spans="1:19" x14ac:dyDescent="0.2">
      <c r="B133" s="39"/>
    </row>
    <row r="134" spans="1:19" x14ac:dyDescent="0.2">
      <c r="B134" s="39"/>
    </row>
    <row r="135" spans="1:19" x14ac:dyDescent="0.2">
      <c r="B135" s="39"/>
    </row>
    <row r="136" spans="1:19" x14ac:dyDescent="0.2">
      <c r="B136" s="39"/>
    </row>
    <row r="137" spans="1:19" x14ac:dyDescent="0.2">
      <c r="B137" s="39"/>
    </row>
    <row r="138" spans="1:19" x14ac:dyDescent="0.2">
      <c r="B138" s="39"/>
    </row>
    <row r="139" spans="1:19" x14ac:dyDescent="0.2">
      <c r="B139" s="39"/>
    </row>
    <row r="140" spans="1:19" x14ac:dyDescent="0.2">
      <c r="B140" s="39"/>
    </row>
    <row r="141" spans="1:19" x14ac:dyDescent="0.2">
      <c r="B141" s="39"/>
    </row>
    <row r="142" spans="1:19" x14ac:dyDescent="0.2">
      <c r="B142" s="39"/>
    </row>
    <row r="143" spans="1:19" x14ac:dyDescent="0.2">
      <c r="B143" s="39"/>
    </row>
    <row r="144" spans="1:19" x14ac:dyDescent="0.2">
      <c r="B144" s="39"/>
    </row>
    <row r="145" spans="2:2" x14ac:dyDescent="0.2">
      <c r="B145" s="39"/>
    </row>
    <row r="146" spans="2:2" x14ac:dyDescent="0.2">
      <c r="B146" s="39"/>
    </row>
    <row r="147" spans="2:2" x14ac:dyDescent="0.2">
      <c r="B147" s="39"/>
    </row>
    <row r="148" spans="2:2" x14ac:dyDescent="0.2">
      <c r="B148" s="39"/>
    </row>
    <row r="149" spans="2:2" x14ac:dyDescent="0.2">
      <c r="B149" s="39"/>
    </row>
    <row r="150" spans="2:2" x14ac:dyDescent="0.2">
      <c r="B150" s="39"/>
    </row>
    <row r="151" spans="2:2" x14ac:dyDescent="0.2">
      <c r="B151" s="39"/>
    </row>
    <row r="152" spans="2:2" x14ac:dyDescent="0.2">
      <c r="B152" s="39"/>
    </row>
    <row r="153" spans="2:2" x14ac:dyDescent="0.2">
      <c r="B153" s="39"/>
    </row>
    <row r="154" spans="2:2" x14ac:dyDescent="0.2">
      <c r="B154" s="39"/>
    </row>
    <row r="155" spans="2:2" x14ac:dyDescent="0.2">
      <c r="B155" s="39"/>
    </row>
    <row r="156" spans="2:2" x14ac:dyDescent="0.2">
      <c r="B156" s="39"/>
    </row>
    <row r="157" spans="2:2" x14ac:dyDescent="0.2">
      <c r="B157" s="39"/>
    </row>
    <row r="158" spans="2:2" x14ac:dyDescent="0.2">
      <c r="B158" s="39"/>
    </row>
    <row r="159" spans="2:2" x14ac:dyDescent="0.2">
      <c r="B159" s="39"/>
    </row>
    <row r="160" spans="2:2" x14ac:dyDescent="0.2">
      <c r="B160" s="39"/>
    </row>
    <row r="161" spans="2:2" x14ac:dyDescent="0.2">
      <c r="B161" s="39"/>
    </row>
    <row r="162" spans="2:2" x14ac:dyDescent="0.2">
      <c r="B162" s="39"/>
    </row>
    <row r="163" spans="2:2" x14ac:dyDescent="0.2">
      <c r="B163" s="39"/>
    </row>
    <row r="164" spans="2:2" x14ac:dyDescent="0.2">
      <c r="B164" s="39"/>
    </row>
    <row r="165" spans="2:2" x14ac:dyDescent="0.2">
      <c r="B165" s="39"/>
    </row>
    <row r="166" spans="2:2" x14ac:dyDescent="0.2">
      <c r="B166" s="39"/>
    </row>
    <row r="167" spans="2:2" x14ac:dyDescent="0.2">
      <c r="B167" s="39"/>
    </row>
    <row r="168" spans="2:2" x14ac:dyDescent="0.2">
      <c r="B168" s="39"/>
    </row>
    <row r="169" spans="2:2" x14ac:dyDescent="0.2">
      <c r="B169" s="39"/>
    </row>
    <row r="170" spans="2:2" x14ac:dyDescent="0.2">
      <c r="B170" s="39"/>
    </row>
    <row r="171" spans="2:2" x14ac:dyDescent="0.2">
      <c r="B171" s="39"/>
    </row>
  </sheetData>
  <mergeCells count="72">
    <mergeCell ref="C71:P71"/>
    <mergeCell ref="C44:G44"/>
    <mergeCell ref="H44:L44"/>
    <mergeCell ref="M44:P44"/>
    <mergeCell ref="B46:P46"/>
    <mergeCell ref="B48:B49"/>
    <mergeCell ref="B50:P50"/>
    <mergeCell ref="B51:P51"/>
    <mergeCell ref="B52:P67"/>
    <mergeCell ref="A68:Q68"/>
    <mergeCell ref="C69:P69"/>
    <mergeCell ref="C70:P70"/>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22:P22"/>
    <mergeCell ref="B11:P11"/>
    <mergeCell ref="C12:P12"/>
    <mergeCell ref="B13:P13"/>
    <mergeCell ref="C14:P14"/>
    <mergeCell ref="B15:P15"/>
    <mergeCell ref="C16:P16"/>
    <mergeCell ref="B17:P17"/>
    <mergeCell ref="C18:P18"/>
    <mergeCell ref="B19:P19"/>
    <mergeCell ref="B20:P20"/>
    <mergeCell ref="B21:P21"/>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xr:uid="{00000000-0002-0000-0000-000000000000}">
      <formula1>$B$97:$B$99</formula1>
    </dataValidation>
    <dataValidation type="list" allowBlank="1" showInputMessage="1" showErrorMessage="1" sqref="O10:P10" xr:uid="{00000000-0002-0000-0000-000001000000}">
      <formula1>$C$97:$C$103</formula1>
    </dataValidation>
    <dataValidation type="list" allowBlank="1" showInputMessage="1" showErrorMessage="1" sqref="C12:P12" xr:uid="{00000000-0002-0000-0000-000002000000}">
      <formula1>$D$97:$D$117</formula1>
    </dataValidation>
    <dataValidation type="list" allowBlank="1" showInputMessage="1" showErrorMessage="1" sqref="C71:P71" xr:uid="{00000000-0002-0000-0000-000003000000}">
      <formula1>$M$97:$M$99</formula1>
    </dataValidation>
    <dataValidation type="list" allowBlank="1" showInputMessage="1" showErrorMessage="1" sqref="C34:P34 C36:P36" xr:uid="{00000000-0002-0000-0000-000004000000}">
      <formula1>$Q$96:$Q$101</formula1>
    </dataValidation>
    <dataValidation type="list" allowBlank="1" showInputMessage="1" showErrorMessage="1" sqref="C18:P18" xr:uid="{00000000-0002-0000-0000-000005000000}">
      <formula1>$B$119:$B$127</formula1>
    </dataValidation>
    <dataValidation type="list" allowBlank="1" showInputMessage="1" showErrorMessage="1" sqref="C10" xr:uid="{00000000-0002-0000-0000-00000600000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144"/>
  <sheetViews>
    <sheetView showGridLines="0" zoomScale="80" zoomScaleNormal="80" workbookViewId="0">
      <selection sqref="A1:A4"/>
    </sheetView>
  </sheetViews>
  <sheetFormatPr baseColWidth="10" defaultRowHeight="30" customHeight="1" x14ac:dyDescent="0.2"/>
  <cols>
    <col min="1" max="1" width="28.5703125" style="99" customWidth="1"/>
    <col min="2" max="2" width="44.28515625" style="83" customWidth="1"/>
    <col min="3" max="5" width="10.7109375" style="83" customWidth="1"/>
    <col min="6" max="6" width="15.7109375" style="83" customWidth="1"/>
    <col min="7" max="9" width="10.7109375" style="83" customWidth="1"/>
    <col min="10" max="10" width="15.7109375" style="83" customWidth="1"/>
    <col min="11" max="11" width="20.7109375" style="83" customWidth="1"/>
    <col min="12" max="14" width="10.7109375" style="83" customWidth="1"/>
    <col min="15" max="15" width="15.7109375" style="83" customWidth="1"/>
    <col min="16" max="16" width="10.7109375" style="83" customWidth="1"/>
    <col min="17" max="17" width="17" style="83" customWidth="1"/>
    <col min="18" max="18" width="15.5703125" style="83" customWidth="1"/>
    <col min="19" max="19" width="17.7109375" style="84" customWidth="1"/>
    <col min="20" max="22" width="20.7109375" style="83" customWidth="1"/>
    <col min="23" max="25" width="30.7109375" style="83" customWidth="1"/>
    <col min="26" max="16384" width="11.42578125" style="83"/>
  </cols>
  <sheetData>
    <row r="1" spans="1:25" ht="30" customHeight="1" x14ac:dyDescent="0.25">
      <c r="A1" s="469"/>
      <c r="B1" s="470" t="s">
        <v>56</v>
      </c>
      <c r="C1" s="471"/>
      <c r="D1" s="471"/>
      <c r="E1" s="471"/>
      <c r="F1" s="471"/>
      <c r="G1" s="471"/>
      <c r="H1" s="471"/>
      <c r="I1" s="471"/>
      <c r="J1" s="471"/>
      <c r="K1" s="471"/>
      <c r="L1" s="471"/>
      <c r="M1" s="472"/>
      <c r="N1" s="476" t="s">
        <v>57</v>
      </c>
      <c r="O1" s="476"/>
      <c r="P1" s="82"/>
      <c r="Q1" s="82"/>
      <c r="T1" s="82"/>
      <c r="U1" s="82"/>
      <c r="V1" s="82"/>
    </row>
    <row r="2" spans="1:25" ht="30" customHeight="1" x14ac:dyDescent="0.25">
      <c r="A2" s="469"/>
      <c r="B2" s="470" t="s">
        <v>87</v>
      </c>
      <c r="C2" s="471"/>
      <c r="D2" s="471"/>
      <c r="E2" s="471"/>
      <c r="F2" s="471"/>
      <c r="G2" s="471"/>
      <c r="H2" s="471"/>
      <c r="I2" s="471"/>
      <c r="J2" s="471"/>
      <c r="K2" s="471"/>
      <c r="L2" s="471"/>
      <c r="M2" s="472"/>
      <c r="N2" s="476" t="s">
        <v>168</v>
      </c>
      <c r="O2" s="476"/>
      <c r="P2" s="82"/>
      <c r="Q2" s="82"/>
      <c r="S2" s="85"/>
      <c r="T2" s="82"/>
      <c r="U2" s="82"/>
      <c r="V2" s="82"/>
    </row>
    <row r="3" spans="1:25" ht="30" customHeight="1" x14ac:dyDescent="0.25">
      <c r="A3" s="469"/>
      <c r="B3" s="470" t="s">
        <v>89</v>
      </c>
      <c r="C3" s="471"/>
      <c r="D3" s="471"/>
      <c r="E3" s="471"/>
      <c r="F3" s="471"/>
      <c r="G3" s="471"/>
      <c r="H3" s="471"/>
      <c r="I3" s="471"/>
      <c r="J3" s="471"/>
      <c r="K3" s="471"/>
      <c r="L3" s="471"/>
      <c r="M3" s="472"/>
      <c r="N3" s="476" t="s">
        <v>169</v>
      </c>
      <c r="O3" s="476"/>
      <c r="P3" s="82"/>
      <c r="Q3" s="82"/>
      <c r="S3" s="85"/>
      <c r="T3" s="82"/>
      <c r="U3" s="82"/>
      <c r="V3" s="82"/>
    </row>
    <row r="4" spans="1:25" ht="30" customHeight="1" x14ac:dyDescent="0.25">
      <c r="A4" s="469"/>
      <c r="B4" s="470" t="s">
        <v>91</v>
      </c>
      <c r="C4" s="471"/>
      <c r="D4" s="471"/>
      <c r="E4" s="471"/>
      <c r="F4" s="471"/>
      <c r="G4" s="471"/>
      <c r="H4" s="471"/>
      <c r="I4" s="471"/>
      <c r="J4" s="471"/>
      <c r="K4" s="471"/>
      <c r="L4" s="471"/>
      <c r="M4" s="472"/>
      <c r="N4" s="476" t="s">
        <v>61</v>
      </c>
      <c r="O4" s="476"/>
      <c r="P4" s="86"/>
      <c r="Q4" s="86"/>
      <c r="S4" s="85"/>
      <c r="T4" s="86"/>
      <c r="U4" s="86"/>
      <c r="V4" s="86"/>
    </row>
    <row r="5" spans="1:25" ht="18" x14ac:dyDescent="0.25">
      <c r="A5" s="87"/>
      <c r="B5" s="88"/>
      <c r="C5" s="89"/>
      <c r="D5" s="89"/>
      <c r="E5" s="89"/>
      <c r="F5" s="89"/>
      <c r="G5" s="89"/>
      <c r="H5" s="89"/>
      <c r="I5" s="89"/>
      <c r="J5" s="89"/>
      <c r="K5" s="89"/>
      <c r="L5" s="89"/>
      <c r="M5" s="90"/>
      <c r="N5" s="90"/>
      <c r="O5" s="90"/>
      <c r="P5" s="86"/>
      <c r="Q5" s="86"/>
      <c r="S5" s="85"/>
      <c r="T5" s="86"/>
      <c r="U5" s="86"/>
      <c r="V5" s="86"/>
    </row>
    <row r="6" spans="1:25" ht="21" customHeight="1" x14ac:dyDescent="0.2">
      <c r="A6" s="91" t="s">
        <v>0</v>
      </c>
      <c r="B6" s="477" t="s">
        <v>44</v>
      </c>
      <c r="C6" s="477"/>
      <c r="D6" s="477"/>
      <c r="E6" s="477"/>
      <c r="F6" s="477"/>
      <c r="G6" s="477"/>
      <c r="H6" s="477"/>
      <c r="I6" s="477"/>
      <c r="J6" s="477"/>
      <c r="K6" s="477"/>
      <c r="L6" s="477"/>
      <c r="M6" s="477"/>
      <c r="N6" s="477"/>
      <c r="O6" s="477"/>
      <c r="S6" s="85"/>
    </row>
    <row r="7" spans="1:25" ht="11.25" customHeight="1" x14ac:dyDescent="0.2">
      <c r="A7" s="87"/>
      <c r="B7" s="88"/>
      <c r="C7" s="88"/>
      <c r="D7" s="88"/>
      <c r="E7" s="88"/>
      <c r="F7" s="88"/>
      <c r="G7" s="88"/>
      <c r="H7" s="88"/>
      <c r="I7" s="88"/>
      <c r="J7" s="88"/>
      <c r="K7" s="88"/>
      <c r="L7" s="88"/>
      <c r="M7" s="88"/>
      <c r="N7" s="88"/>
      <c r="O7" s="88"/>
      <c r="S7" s="85"/>
    </row>
    <row r="8" spans="1:25" ht="19.5" customHeight="1" x14ac:dyDescent="0.2">
      <c r="A8" s="629" t="s">
        <v>92</v>
      </c>
      <c r="B8" s="628" t="s">
        <v>20</v>
      </c>
      <c r="C8" s="630"/>
      <c r="D8" s="631"/>
      <c r="E8" s="631"/>
      <c r="F8" s="631"/>
      <c r="G8" s="631"/>
      <c r="H8" s="631"/>
      <c r="I8" s="631"/>
      <c r="J8" s="631"/>
      <c r="K8" s="631"/>
      <c r="L8" s="631"/>
      <c r="M8" s="631"/>
      <c r="N8" s="631"/>
      <c r="O8" s="631"/>
      <c r="P8" s="631"/>
      <c r="Q8" s="631"/>
      <c r="R8" s="631"/>
      <c r="S8" s="631"/>
      <c r="T8" s="631"/>
      <c r="U8" s="631"/>
      <c r="V8" s="632"/>
      <c r="W8" s="628" t="s">
        <v>94</v>
      </c>
      <c r="X8" s="628"/>
      <c r="Y8" s="628"/>
    </row>
    <row r="9" spans="1:25" ht="117.75" customHeight="1" thickBot="1" x14ac:dyDescent="0.25">
      <c r="A9" s="633"/>
      <c r="B9" s="629"/>
      <c r="C9" s="148" t="s">
        <v>229</v>
      </c>
      <c r="D9" s="148" t="s">
        <v>230</v>
      </c>
      <c r="E9" s="148" t="s">
        <v>231</v>
      </c>
      <c r="F9" s="148" t="s">
        <v>232</v>
      </c>
      <c r="G9" s="148" t="s">
        <v>233</v>
      </c>
      <c r="H9" s="148" t="s">
        <v>234</v>
      </c>
      <c r="I9" s="148" t="s">
        <v>235</v>
      </c>
      <c r="J9" s="148" t="s">
        <v>236</v>
      </c>
      <c r="K9" s="148" t="s">
        <v>237</v>
      </c>
      <c r="L9" s="148" t="s">
        <v>238</v>
      </c>
      <c r="M9" s="148" t="s">
        <v>239</v>
      </c>
      <c r="N9" s="148" t="s">
        <v>240</v>
      </c>
      <c r="O9" s="148" t="s">
        <v>241</v>
      </c>
      <c r="P9" s="148" t="s">
        <v>242</v>
      </c>
      <c r="Q9" s="148" t="s">
        <v>243</v>
      </c>
      <c r="R9" s="148" t="s">
        <v>244</v>
      </c>
      <c r="S9" s="148" t="s">
        <v>245</v>
      </c>
      <c r="T9" s="148" t="s">
        <v>246</v>
      </c>
      <c r="U9" s="148" t="s">
        <v>10</v>
      </c>
      <c r="V9" s="148" t="s">
        <v>93</v>
      </c>
      <c r="W9" s="629"/>
      <c r="X9" s="629"/>
      <c r="Y9" s="629"/>
    </row>
    <row r="10" spans="1:25" ht="106.5" customHeight="1" x14ac:dyDescent="0.2">
      <c r="A10" s="644" t="s">
        <v>177</v>
      </c>
      <c r="B10" s="176" t="s">
        <v>247</v>
      </c>
      <c r="C10" s="177">
        <f>+C12+C14+C16+C18+C20+C22+C24</f>
        <v>6</v>
      </c>
      <c r="D10" s="177">
        <f t="shared" ref="D10:I11" si="0">+D12+D14+D16+D18+D20+D22+D24</f>
        <v>9</v>
      </c>
      <c r="E10" s="177">
        <f t="shared" si="0"/>
        <v>32</v>
      </c>
      <c r="F10" s="640">
        <f>IFERROR((C10+D10+E10)/(C11+D11+E11),"0")</f>
        <v>0.8392857142857143</v>
      </c>
      <c r="G10" s="177">
        <f t="shared" si="0"/>
        <v>28</v>
      </c>
      <c r="H10" s="177">
        <f t="shared" si="0"/>
        <v>40</v>
      </c>
      <c r="I10" s="177">
        <f t="shared" si="0"/>
        <v>42</v>
      </c>
      <c r="J10" s="640">
        <f>IFERROR((G10+H10+I10)/(G11+H11+I11),"0")</f>
        <v>0.76388888888888884</v>
      </c>
      <c r="K10" s="642">
        <f>AVERAGE(F10,J10)</f>
        <v>0.80158730158730163</v>
      </c>
      <c r="L10" s="177">
        <f t="shared" ref="L10:N11" si="1">+L12+L14+L16+L18+L20+L22+L24</f>
        <v>64</v>
      </c>
      <c r="M10" s="177">
        <f t="shared" si="1"/>
        <v>50</v>
      </c>
      <c r="N10" s="177">
        <f t="shared" si="1"/>
        <v>36</v>
      </c>
      <c r="O10" s="640">
        <f>IFERROR((L10+M10+N10)/(L11+M11+N11),"0")</f>
        <v>1.0204081632653061</v>
      </c>
      <c r="P10" s="177">
        <f>SUM(P12,P14,P16,P18,P20,P22,P24)</f>
        <v>39</v>
      </c>
      <c r="Q10" s="177">
        <f>SUM(Q12,Q14,Q16,Q18,Q20,Q22,Q24)</f>
        <v>26</v>
      </c>
      <c r="R10" s="177">
        <f t="shared" ref="R10" si="2">SUM(R12,R14,R16,R18,R20,R22,R24)</f>
        <v>12</v>
      </c>
      <c r="S10" s="640">
        <f>IFERROR((P10+Q10+R10)/(P11+Q11+R11),"0")</f>
        <v>0.75490196078431371</v>
      </c>
      <c r="T10" s="634">
        <f>IFERROR((L10+M10+N10+P10+Q10+R10)/(L11+M11+N11+P11+Q11+R11),"0")</f>
        <v>0.91164658634538154</v>
      </c>
      <c r="U10" s="180">
        <f>+C10+D10+E10+G10+H10+I10+L10+M10+N10+P10+Q10+R10</f>
        <v>384</v>
      </c>
      <c r="V10" s="636">
        <f>IF(U10=0,"0",U10/U11)</f>
        <v>0.85523385300668153</v>
      </c>
      <c r="W10" s="652" t="s">
        <v>292</v>
      </c>
      <c r="X10" s="653"/>
      <c r="Y10" s="654"/>
    </row>
    <row r="11" spans="1:25" ht="222.75" customHeight="1" thickBot="1" x14ac:dyDescent="0.25">
      <c r="A11" s="645"/>
      <c r="B11" s="178" t="s">
        <v>248</v>
      </c>
      <c r="C11" s="179">
        <f>+C13+C15+C17+C19+C21+C23+C25</f>
        <v>6</v>
      </c>
      <c r="D11" s="179">
        <f>+D13+D15+D17+D19+D21+D23+D25</f>
        <v>9</v>
      </c>
      <c r="E11" s="179">
        <f t="shared" si="0"/>
        <v>41</v>
      </c>
      <c r="F11" s="641"/>
      <c r="G11" s="179">
        <f t="shared" si="0"/>
        <v>45</v>
      </c>
      <c r="H11" s="179">
        <f t="shared" si="0"/>
        <v>50</v>
      </c>
      <c r="I11" s="179">
        <f t="shared" si="0"/>
        <v>49</v>
      </c>
      <c r="J11" s="641"/>
      <c r="K11" s="643"/>
      <c r="L11" s="179">
        <f t="shared" si="1"/>
        <v>64</v>
      </c>
      <c r="M11" s="179">
        <f t="shared" si="1"/>
        <v>44</v>
      </c>
      <c r="N11" s="179">
        <f t="shared" si="1"/>
        <v>39</v>
      </c>
      <c r="O11" s="641"/>
      <c r="P11" s="179">
        <f>SUM(P13,P15,P17,P19,P21,P23,P25)</f>
        <v>40</v>
      </c>
      <c r="Q11" s="179">
        <f t="shared" ref="Q11:R11" si="3">SUM(Q13,Q15,Q17,Q19,Q21,Q23,Q25)</f>
        <v>31</v>
      </c>
      <c r="R11" s="179">
        <f t="shared" si="3"/>
        <v>31</v>
      </c>
      <c r="S11" s="641"/>
      <c r="T11" s="635"/>
      <c r="U11" s="181">
        <f>+C11+D11+E11+G11+H11+I11+L11+M11+N11+P11+Q11+R11</f>
        <v>449</v>
      </c>
      <c r="V11" s="637"/>
      <c r="W11" s="655"/>
      <c r="X11" s="656"/>
      <c r="Y11" s="657"/>
    </row>
    <row r="12" spans="1:25" ht="99.75" customHeight="1" x14ac:dyDescent="0.2">
      <c r="A12" s="638" t="s">
        <v>249</v>
      </c>
      <c r="B12" s="176" t="str">
        <f>B10</f>
        <v>Número de actividades del cronograma ambiental realizadas</v>
      </c>
      <c r="C12" s="145">
        <v>0</v>
      </c>
      <c r="D12" s="145">
        <v>0</v>
      </c>
      <c r="E12" s="145">
        <v>0</v>
      </c>
      <c r="F12" s="640">
        <f>IFERROR((C12+D12+E12)/(C13+D13+E13),"O")</f>
        <v>0</v>
      </c>
      <c r="G12" s="145">
        <v>1</v>
      </c>
      <c r="H12" s="146">
        <v>2</v>
      </c>
      <c r="I12" s="146">
        <v>0</v>
      </c>
      <c r="J12" s="640">
        <f>IFERROR((G12+H12+I12)/(G13+H13+I13),"O")</f>
        <v>9.375E-2</v>
      </c>
      <c r="K12" s="642">
        <f>AVERAGE(F12,J12)</f>
        <v>4.6875E-2</v>
      </c>
      <c r="L12" s="146">
        <v>22</v>
      </c>
      <c r="M12" s="146">
        <v>33</v>
      </c>
      <c r="N12" s="146">
        <v>18</v>
      </c>
      <c r="O12" s="640">
        <f>IFERROR((L12+M12+N12)/(L13+M13+N13),"O")</f>
        <v>1.0428571428571429</v>
      </c>
      <c r="P12" s="146">
        <v>10</v>
      </c>
      <c r="Q12" s="146">
        <v>0</v>
      </c>
      <c r="R12" s="146">
        <v>0</v>
      </c>
      <c r="S12" s="640">
        <f>IFERROR((P12+Q12+R12)/(P13+Q13+R13),"O")</f>
        <v>0.45454545454545453</v>
      </c>
      <c r="T12" s="634">
        <f>IFERROR((L12+M12+N12+P12+Q12+R12)/(L13+M13+N13+P13+Q13+R13),"0")</f>
        <v>0.90217391304347827</v>
      </c>
      <c r="U12" s="182">
        <f t="shared" ref="U12:U25" si="4">+C12+D12+E12+G12+H12+I12+L12+M12+N12+P12+Q12+R12</f>
        <v>86</v>
      </c>
      <c r="V12" s="636">
        <f t="shared" ref="V12" si="5">IF(U12=0,"0",U12/U13)</f>
        <v>0.65648854961832059</v>
      </c>
      <c r="W12" s="652" t="s">
        <v>293</v>
      </c>
      <c r="X12" s="653"/>
      <c r="Y12" s="654"/>
    </row>
    <row r="13" spans="1:25" ht="378.75" customHeight="1" thickBot="1" x14ac:dyDescent="0.25">
      <c r="A13" s="639"/>
      <c r="B13" s="178" t="str">
        <f t="shared" ref="B13:B25" si="6">B11</f>
        <v>Número de actividades del cronograma ambiental programadas</v>
      </c>
      <c r="C13" s="147">
        <v>0</v>
      </c>
      <c r="D13" s="147">
        <v>0</v>
      </c>
      <c r="E13" s="147">
        <v>7</v>
      </c>
      <c r="F13" s="641"/>
      <c r="G13" s="147">
        <v>12</v>
      </c>
      <c r="H13" s="147">
        <v>10</v>
      </c>
      <c r="I13" s="147">
        <v>10</v>
      </c>
      <c r="J13" s="641"/>
      <c r="K13" s="643"/>
      <c r="L13" s="147">
        <v>22</v>
      </c>
      <c r="M13" s="147">
        <v>27</v>
      </c>
      <c r="N13" s="147">
        <v>21</v>
      </c>
      <c r="O13" s="641"/>
      <c r="P13" s="147">
        <v>10</v>
      </c>
      <c r="Q13" s="147">
        <v>5</v>
      </c>
      <c r="R13" s="147">
        <v>7</v>
      </c>
      <c r="S13" s="641"/>
      <c r="T13" s="635"/>
      <c r="U13" s="183">
        <f t="shared" si="4"/>
        <v>131</v>
      </c>
      <c r="V13" s="637"/>
      <c r="W13" s="655"/>
      <c r="X13" s="656"/>
      <c r="Y13" s="657"/>
    </row>
    <row r="14" spans="1:25" ht="150.75" customHeight="1" x14ac:dyDescent="0.2">
      <c r="A14" s="638" t="s">
        <v>268</v>
      </c>
      <c r="B14" s="176" t="str">
        <f t="shared" si="6"/>
        <v>Número de actividades del cronograma ambiental realizadas</v>
      </c>
      <c r="C14" s="146">
        <v>0</v>
      </c>
      <c r="D14" s="146">
        <v>1</v>
      </c>
      <c r="E14" s="146">
        <v>2</v>
      </c>
      <c r="F14" s="640">
        <f>IFERROR((C14+D14+E14)/(C15+D15+E15),"O")</f>
        <v>0.6</v>
      </c>
      <c r="G14" s="146">
        <v>8</v>
      </c>
      <c r="H14" s="146">
        <v>5</v>
      </c>
      <c r="I14" s="146">
        <v>6</v>
      </c>
      <c r="J14" s="640">
        <f t="shared" ref="J14" si="7">IFERROR((G14+H14+I14)/(G15+H15+I15),"O")</f>
        <v>0.90476190476190477</v>
      </c>
      <c r="K14" s="642">
        <f t="shared" ref="K14" si="8">AVERAGE(F14,J14)</f>
        <v>0.75238095238095237</v>
      </c>
      <c r="L14" s="146">
        <v>5</v>
      </c>
      <c r="M14" s="146">
        <v>1</v>
      </c>
      <c r="N14" s="146">
        <v>3</v>
      </c>
      <c r="O14" s="640"/>
      <c r="P14" s="146">
        <v>5</v>
      </c>
      <c r="Q14" s="146">
        <v>4</v>
      </c>
      <c r="R14" s="146">
        <v>2</v>
      </c>
      <c r="S14" s="640">
        <f t="shared" ref="S14" si="9">IFERROR((P14+Q14+R14)/(P15+Q15+R15),"O")</f>
        <v>1</v>
      </c>
      <c r="T14" s="634">
        <f t="shared" ref="T14" si="10">IFERROR((L14+M14+N14+P14+Q14+R14)/(L15+M15+N15+P15+Q15+R15),"0")</f>
        <v>1</v>
      </c>
      <c r="U14" s="182">
        <f t="shared" si="4"/>
        <v>42</v>
      </c>
      <c r="V14" s="636">
        <f t="shared" ref="V14" si="11">IF(U14=0,"0",U14/U15)</f>
        <v>0.91304347826086951</v>
      </c>
      <c r="W14" s="658" t="s">
        <v>294</v>
      </c>
      <c r="X14" s="659"/>
      <c r="Y14" s="660"/>
    </row>
    <row r="15" spans="1:25" ht="409.5" customHeight="1" thickBot="1" x14ac:dyDescent="0.25">
      <c r="A15" s="639"/>
      <c r="B15" s="178" t="str">
        <f t="shared" si="6"/>
        <v>Número de actividades del cronograma ambiental programadas</v>
      </c>
      <c r="C15" s="147">
        <v>0</v>
      </c>
      <c r="D15" s="147">
        <v>1</v>
      </c>
      <c r="E15" s="147">
        <v>4</v>
      </c>
      <c r="F15" s="641"/>
      <c r="G15" s="147">
        <v>9</v>
      </c>
      <c r="H15" s="147">
        <v>6</v>
      </c>
      <c r="I15" s="147">
        <v>6</v>
      </c>
      <c r="J15" s="641"/>
      <c r="K15" s="643"/>
      <c r="L15" s="147">
        <v>5</v>
      </c>
      <c r="M15" s="147">
        <v>1</v>
      </c>
      <c r="N15" s="147">
        <v>3</v>
      </c>
      <c r="O15" s="641"/>
      <c r="P15" s="147">
        <v>5</v>
      </c>
      <c r="Q15" s="147">
        <v>4</v>
      </c>
      <c r="R15" s="147">
        <v>2</v>
      </c>
      <c r="S15" s="641"/>
      <c r="T15" s="635"/>
      <c r="U15" s="183">
        <f t="shared" si="4"/>
        <v>46</v>
      </c>
      <c r="V15" s="637"/>
      <c r="W15" s="661"/>
      <c r="X15" s="662"/>
      <c r="Y15" s="663"/>
    </row>
    <row r="16" spans="1:25" ht="111" customHeight="1" x14ac:dyDescent="0.2">
      <c r="A16" s="638" t="s">
        <v>266</v>
      </c>
      <c r="B16" s="176" t="str">
        <f t="shared" si="6"/>
        <v>Número de actividades del cronograma ambiental realizadas</v>
      </c>
      <c r="C16" s="146">
        <v>0</v>
      </c>
      <c r="D16" s="146">
        <v>0</v>
      </c>
      <c r="E16" s="146">
        <v>3</v>
      </c>
      <c r="F16" s="640">
        <f t="shared" ref="F16" si="12">IFERROR((C16+D16+E16)/(C17+D17+E17),"O")</f>
        <v>1</v>
      </c>
      <c r="G16" s="146">
        <v>1</v>
      </c>
      <c r="H16" s="146">
        <v>4</v>
      </c>
      <c r="I16" s="146">
        <v>10</v>
      </c>
      <c r="J16" s="640">
        <f t="shared" ref="J16" si="13">IFERROR((G16+H16+I16)/(G17+H17+I17),"O")</f>
        <v>0.9375</v>
      </c>
      <c r="K16" s="672">
        <f t="shared" ref="K16" si="14">AVERAGE(F16,J16)</f>
        <v>0.96875</v>
      </c>
      <c r="L16" s="146">
        <v>6</v>
      </c>
      <c r="M16" s="146">
        <v>1</v>
      </c>
      <c r="N16" s="146">
        <v>3</v>
      </c>
      <c r="O16" s="640">
        <f t="shared" ref="O16" si="15">IFERROR((L16+M16+N16)/(L17+M17+N17),"O")</f>
        <v>1</v>
      </c>
      <c r="P16" s="146">
        <v>5</v>
      </c>
      <c r="Q16" s="146">
        <v>2</v>
      </c>
      <c r="R16" s="146">
        <v>5</v>
      </c>
      <c r="S16" s="640">
        <f t="shared" ref="S16" si="16">IFERROR((P16+Q16+R16)/(P17+Q17+R17),"O")</f>
        <v>1.2</v>
      </c>
      <c r="T16" s="634">
        <f t="shared" ref="T16" si="17">IFERROR((L16+M16+N16+P16+Q16+R16)/(L17+M17+N17+P17+Q17+R17),"0")</f>
        <v>1.1000000000000001</v>
      </c>
      <c r="U16" s="182">
        <f t="shared" si="4"/>
        <v>40</v>
      </c>
      <c r="V16" s="636">
        <f t="shared" ref="V16" si="18">IF(U16=0,"0",U16/U17)</f>
        <v>1.0256410256410255</v>
      </c>
      <c r="W16" s="646" t="s">
        <v>295</v>
      </c>
      <c r="X16" s="647"/>
      <c r="Y16" s="648"/>
    </row>
    <row r="17" spans="1:25" ht="180" customHeight="1" thickBot="1" x14ac:dyDescent="0.25">
      <c r="A17" s="639"/>
      <c r="B17" s="178" t="str">
        <f t="shared" si="6"/>
        <v>Número de actividades del cronograma ambiental programadas</v>
      </c>
      <c r="C17" s="147">
        <v>0</v>
      </c>
      <c r="D17" s="147">
        <v>0</v>
      </c>
      <c r="E17" s="147">
        <v>3</v>
      </c>
      <c r="F17" s="641"/>
      <c r="G17" s="147">
        <v>5</v>
      </c>
      <c r="H17" s="147">
        <v>4</v>
      </c>
      <c r="I17" s="147">
        <v>7</v>
      </c>
      <c r="J17" s="641"/>
      <c r="K17" s="673"/>
      <c r="L17" s="147">
        <v>6</v>
      </c>
      <c r="M17" s="147">
        <v>1</v>
      </c>
      <c r="N17" s="147">
        <v>3</v>
      </c>
      <c r="O17" s="641"/>
      <c r="P17" s="147">
        <v>5</v>
      </c>
      <c r="Q17" s="147">
        <v>1</v>
      </c>
      <c r="R17" s="147">
        <v>4</v>
      </c>
      <c r="S17" s="641"/>
      <c r="T17" s="635"/>
      <c r="U17" s="183">
        <f t="shared" si="4"/>
        <v>39</v>
      </c>
      <c r="V17" s="637"/>
      <c r="W17" s="649"/>
      <c r="X17" s="650"/>
      <c r="Y17" s="651"/>
    </row>
    <row r="18" spans="1:25" ht="205.5" customHeight="1" x14ac:dyDescent="0.2">
      <c r="A18" s="638" t="s">
        <v>265</v>
      </c>
      <c r="B18" s="176" t="str">
        <f t="shared" si="6"/>
        <v>Número de actividades del cronograma ambiental realizadas</v>
      </c>
      <c r="C18" s="146">
        <v>2</v>
      </c>
      <c r="D18" s="146">
        <v>2</v>
      </c>
      <c r="E18" s="146">
        <v>8</v>
      </c>
      <c r="F18" s="670">
        <f t="shared" ref="F18" si="19">IFERROR((C18+D18+E18)/(C19+D19+E19),"O")</f>
        <v>1</v>
      </c>
      <c r="G18" s="146">
        <v>2</v>
      </c>
      <c r="H18" s="146">
        <v>6</v>
      </c>
      <c r="I18" s="146">
        <v>3</v>
      </c>
      <c r="J18" s="640">
        <f t="shared" ref="J18" si="20">IFERROR((G18+H18+I18)/(G19+H19+I19),"O")</f>
        <v>1</v>
      </c>
      <c r="K18" s="634">
        <f t="shared" ref="K18" si="21">AVERAGE(F18,J18)</f>
        <v>1</v>
      </c>
      <c r="L18" s="146">
        <v>7</v>
      </c>
      <c r="M18" s="146">
        <v>2</v>
      </c>
      <c r="N18" s="146">
        <v>3</v>
      </c>
      <c r="O18" s="640">
        <f t="shared" ref="O18" si="22">IFERROR((L18+M18+N18)/(L19+M19+N19),"O")</f>
        <v>1</v>
      </c>
      <c r="P18" s="146">
        <v>4</v>
      </c>
      <c r="Q18" s="146">
        <v>5</v>
      </c>
      <c r="R18" s="146">
        <v>0</v>
      </c>
      <c r="S18" s="640">
        <f t="shared" ref="S18" si="23">IFERROR((P18+Q18+R18)/(P19+Q19+R19),"O")</f>
        <v>0.9</v>
      </c>
      <c r="T18" s="634">
        <f t="shared" ref="T18" si="24">IFERROR((L18+M18+N18+P18+Q18+R18)/(L19+M19+N19+P19+Q19+R19),"0")</f>
        <v>0.95454545454545459</v>
      </c>
      <c r="U18" s="182">
        <f t="shared" si="4"/>
        <v>44</v>
      </c>
      <c r="V18" s="636">
        <f t="shared" ref="V18" si="25">IF(U18=0,"0",U18/U19)</f>
        <v>0.97777777777777775</v>
      </c>
      <c r="W18" s="664" t="s">
        <v>296</v>
      </c>
      <c r="X18" s="665"/>
      <c r="Y18" s="666"/>
    </row>
    <row r="19" spans="1:25" ht="409.5" customHeight="1" thickBot="1" x14ac:dyDescent="0.25">
      <c r="A19" s="639"/>
      <c r="B19" s="178" t="str">
        <f t="shared" si="6"/>
        <v>Número de actividades del cronograma ambiental programadas</v>
      </c>
      <c r="C19" s="147">
        <v>2</v>
      </c>
      <c r="D19" s="147">
        <v>2</v>
      </c>
      <c r="E19" s="147">
        <v>8</v>
      </c>
      <c r="F19" s="671"/>
      <c r="G19" s="147">
        <v>2</v>
      </c>
      <c r="H19" s="147">
        <v>6</v>
      </c>
      <c r="I19" s="147">
        <v>3</v>
      </c>
      <c r="J19" s="641"/>
      <c r="K19" s="635"/>
      <c r="L19" s="147">
        <v>7</v>
      </c>
      <c r="M19" s="147">
        <v>2</v>
      </c>
      <c r="N19" s="147">
        <v>3</v>
      </c>
      <c r="O19" s="641"/>
      <c r="P19" s="147">
        <v>4</v>
      </c>
      <c r="Q19" s="147">
        <v>5</v>
      </c>
      <c r="R19" s="147">
        <v>1</v>
      </c>
      <c r="S19" s="641"/>
      <c r="T19" s="635"/>
      <c r="U19" s="183">
        <f t="shared" si="4"/>
        <v>45</v>
      </c>
      <c r="V19" s="637"/>
      <c r="W19" s="667"/>
      <c r="X19" s="668"/>
      <c r="Y19" s="669"/>
    </row>
    <row r="20" spans="1:25" ht="48.75" customHeight="1" x14ac:dyDescent="0.2">
      <c r="A20" s="638" t="s">
        <v>267</v>
      </c>
      <c r="B20" s="176" t="str">
        <f t="shared" si="6"/>
        <v>Número de actividades del cronograma ambiental realizadas</v>
      </c>
      <c r="C20" s="146">
        <v>1</v>
      </c>
      <c r="D20" s="146">
        <v>2</v>
      </c>
      <c r="E20" s="146">
        <v>6</v>
      </c>
      <c r="F20" s="640">
        <f t="shared" ref="F20" si="26">IFERROR((C20+D20+E20)/(C21+D21+E21),"O")</f>
        <v>1</v>
      </c>
      <c r="G20" s="146">
        <v>2</v>
      </c>
      <c r="H20" s="146">
        <v>6</v>
      </c>
      <c r="I20" s="146">
        <v>8</v>
      </c>
      <c r="J20" s="640">
        <f t="shared" ref="J20" si="27">IFERROR((G20+H20+I20)/(G21+H21+I21),"O")</f>
        <v>0.88888888888888884</v>
      </c>
      <c r="K20" s="672">
        <f t="shared" ref="K20" si="28">AVERAGE(F20,J20)</f>
        <v>0.94444444444444442</v>
      </c>
      <c r="L20" s="146">
        <v>12</v>
      </c>
      <c r="M20" s="146">
        <v>4</v>
      </c>
      <c r="N20" s="146">
        <v>4</v>
      </c>
      <c r="O20" s="640">
        <f t="shared" ref="O20" si="29">IFERROR((L20+M20+N20)/(L21+M21+N21),"O")</f>
        <v>1</v>
      </c>
      <c r="P20" s="146">
        <v>4</v>
      </c>
      <c r="Q20" s="146">
        <v>7</v>
      </c>
      <c r="R20" s="146">
        <v>0</v>
      </c>
      <c r="S20" s="640">
        <f t="shared" ref="S20" si="30">IFERROR((P20+Q20+R20)/(P21+Q21+R21),"O")</f>
        <v>0.6470588235294118</v>
      </c>
      <c r="T20" s="634">
        <f t="shared" ref="T20" si="31">IFERROR((L20+M20+N20+P20+Q20+R20)/(L21+M21+N21+P21+Q21+R21),"0")</f>
        <v>0.83783783783783783</v>
      </c>
      <c r="U20" s="182">
        <f t="shared" si="4"/>
        <v>56</v>
      </c>
      <c r="V20" s="636">
        <f t="shared" ref="V20" si="32">IF(U20=0,"0",U20/U21)</f>
        <v>0.875</v>
      </c>
      <c r="W20" s="646" t="s">
        <v>297</v>
      </c>
      <c r="X20" s="647"/>
      <c r="Y20" s="648"/>
    </row>
    <row r="21" spans="1:25" ht="238.5" customHeight="1" thickBot="1" x14ac:dyDescent="0.25">
      <c r="A21" s="639"/>
      <c r="B21" s="178" t="str">
        <f t="shared" si="6"/>
        <v>Número de actividades del cronograma ambiental programadas</v>
      </c>
      <c r="C21" s="147">
        <v>1</v>
      </c>
      <c r="D21" s="147">
        <v>2</v>
      </c>
      <c r="E21" s="147">
        <v>6</v>
      </c>
      <c r="F21" s="641"/>
      <c r="G21" s="147">
        <v>3</v>
      </c>
      <c r="H21" s="147">
        <v>7</v>
      </c>
      <c r="I21" s="147">
        <v>8</v>
      </c>
      <c r="J21" s="641"/>
      <c r="K21" s="673"/>
      <c r="L21" s="147">
        <v>12</v>
      </c>
      <c r="M21" s="147">
        <v>4</v>
      </c>
      <c r="N21" s="147">
        <v>4</v>
      </c>
      <c r="O21" s="641"/>
      <c r="P21" s="147">
        <v>4</v>
      </c>
      <c r="Q21" s="147">
        <v>7</v>
      </c>
      <c r="R21" s="147">
        <v>6</v>
      </c>
      <c r="S21" s="641"/>
      <c r="T21" s="635"/>
      <c r="U21" s="183">
        <f t="shared" si="4"/>
        <v>64</v>
      </c>
      <c r="V21" s="637"/>
      <c r="W21" s="649"/>
      <c r="X21" s="650"/>
      <c r="Y21" s="651"/>
    </row>
    <row r="22" spans="1:25" ht="244.5" customHeight="1" x14ac:dyDescent="0.2">
      <c r="A22" s="638" t="s">
        <v>264</v>
      </c>
      <c r="B22" s="176" t="str">
        <f t="shared" si="6"/>
        <v>Número de actividades del cronograma ambiental realizadas</v>
      </c>
      <c r="C22" s="146">
        <v>1</v>
      </c>
      <c r="D22" s="146">
        <v>2</v>
      </c>
      <c r="E22" s="146">
        <v>6</v>
      </c>
      <c r="F22" s="640">
        <f t="shared" ref="F22" si="33">IFERROR((C22+D22+E22)/(C23+D23+E23),"O")</f>
        <v>1</v>
      </c>
      <c r="G22" s="146">
        <v>8</v>
      </c>
      <c r="H22" s="146">
        <v>8</v>
      </c>
      <c r="I22" s="146">
        <v>9</v>
      </c>
      <c r="J22" s="640">
        <f t="shared" ref="J22" si="34">IFERROR((G22+H22+I22)/(G23+H23+I23),"O")</f>
        <v>1</v>
      </c>
      <c r="K22" s="634">
        <f t="shared" ref="K22" si="35">AVERAGE(F22,J22)</f>
        <v>1</v>
      </c>
      <c r="L22" s="146">
        <v>4</v>
      </c>
      <c r="M22" s="146">
        <v>5</v>
      </c>
      <c r="N22" s="146">
        <v>0</v>
      </c>
      <c r="O22" s="640">
        <f t="shared" ref="O22" si="36">IFERROR((L22+M22+N22)/(L23+M23+N23),"O")</f>
        <v>1</v>
      </c>
      <c r="P22" s="146">
        <v>7</v>
      </c>
      <c r="Q22" s="146">
        <v>2</v>
      </c>
      <c r="R22" s="146">
        <v>0</v>
      </c>
      <c r="S22" s="640">
        <f t="shared" ref="S22" si="37">IFERROR((P22+Q22+R22)/(P23+Q23+R23),"O")</f>
        <v>0.5625</v>
      </c>
      <c r="T22" s="634">
        <f t="shared" ref="T22" si="38">IFERROR((L22+M22+N22+P22+Q22+R22)/(L23+M23+N23+P23+Q23+R23),"0")</f>
        <v>0.72</v>
      </c>
      <c r="U22" s="182">
        <f t="shared" si="4"/>
        <v>52</v>
      </c>
      <c r="V22" s="636">
        <f t="shared" ref="V22" si="39">IF(U22=0,"0",U22/U23)</f>
        <v>0.88135593220338981</v>
      </c>
      <c r="W22" s="658" t="s">
        <v>298</v>
      </c>
      <c r="X22" s="659"/>
      <c r="Y22" s="660"/>
    </row>
    <row r="23" spans="1:25" ht="195" customHeight="1" thickBot="1" x14ac:dyDescent="0.25">
      <c r="A23" s="639"/>
      <c r="B23" s="178" t="str">
        <f t="shared" si="6"/>
        <v>Número de actividades del cronograma ambiental programadas</v>
      </c>
      <c r="C23" s="147">
        <v>1</v>
      </c>
      <c r="D23" s="147">
        <v>2</v>
      </c>
      <c r="E23" s="147">
        <v>6</v>
      </c>
      <c r="F23" s="641"/>
      <c r="G23" s="147">
        <v>8</v>
      </c>
      <c r="H23" s="147">
        <v>8</v>
      </c>
      <c r="I23" s="147">
        <v>9</v>
      </c>
      <c r="J23" s="641"/>
      <c r="K23" s="635"/>
      <c r="L23" s="147">
        <v>4</v>
      </c>
      <c r="M23" s="147">
        <v>5</v>
      </c>
      <c r="N23" s="147">
        <v>0</v>
      </c>
      <c r="O23" s="641"/>
      <c r="P23" s="147">
        <v>7</v>
      </c>
      <c r="Q23" s="147">
        <v>3</v>
      </c>
      <c r="R23" s="147">
        <v>6</v>
      </c>
      <c r="S23" s="641"/>
      <c r="T23" s="635"/>
      <c r="U23" s="183">
        <f t="shared" si="4"/>
        <v>59</v>
      </c>
      <c r="V23" s="637"/>
      <c r="W23" s="661"/>
      <c r="X23" s="662"/>
      <c r="Y23" s="663"/>
    </row>
    <row r="24" spans="1:25" ht="141.75" customHeight="1" x14ac:dyDescent="0.2">
      <c r="A24" s="638" t="s">
        <v>269</v>
      </c>
      <c r="B24" s="176" t="str">
        <f t="shared" si="6"/>
        <v>Número de actividades del cronograma ambiental realizadas</v>
      </c>
      <c r="C24" s="146">
        <v>2</v>
      </c>
      <c r="D24" s="146">
        <v>2</v>
      </c>
      <c r="E24" s="146">
        <v>7</v>
      </c>
      <c r="F24" s="640">
        <f t="shared" ref="F24" si="40">IFERROR((C24+D24+E24)/(C25+D25+E25),"O")</f>
        <v>1</v>
      </c>
      <c r="G24" s="146">
        <v>6</v>
      </c>
      <c r="H24" s="146">
        <v>9</v>
      </c>
      <c r="I24" s="146">
        <v>6</v>
      </c>
      <c r="J24" s="640">
        <f t="shared" ref="J24" si="41">IFERROR((G24+H24+I24)/(G25+H25+I25),"O")</f>
        <v>1</v>
      </c>
      <c r="K24" s="634">
        <f t="shared" ref="K24" si="42">AVERAGE(F24,J24)</f>
        <v>1</v>
      </c>
      <c r="L24" s="146">
        <v>8</v>
      </c>
      <c r="M24" s="146">
        <v>4</v>
      </c>
      <c r="N24" s="146">
        <v>5</v>
      </c>
      <c r="O24" s="640">
        <f t="shared" ref="O24" si="43">IFERROR((L24+M24+N24)/(L25+M25+N25),"O")</f>
        <v>1</v>
      </c>
      <c r="P24" s="146">
        <v>4</v>
      </c>
      <c r="Q24" s="146">
        <v>6</v>
      </c>
      <c r="R24" s="146">
        <v>5</v>
      </c>
      <c r="S24" s="640">
        <f t="shared" ref="S24" si="44">IFERROR((P24+Q24+R24)/(P25+Q25+R25),"O")</f>
        <v>0.9375</v>
      </c>
      <c r="T24" s="634">
        <f t="shared" ref="T24" si="45">IFERROR((L24+M24+N24+P24+Q24+R24)/(L25+M25+N25+P25+Q25+R25),"0")</f>
        <v>0.96969696969696972</v>
      </c>
      <c r="U24" s="182">
        <f t="shared" si="4"/>
        <v>64</v>
      </c>
      <c r="V24" s="636">
        <f t="shared" ref="V24" si="46">IF(U24=0,"0",U24/U25)</f>
        <v>0.98461538461538467</v>
      </c>
      <c r="W24" s="658" t="s">
        <v>299</v>
      </c>
      <c r="X24" s="659"/>
      <c r="Y24" s="660"/>
    </row>
    <row r="25" spans="1:25" ht="141.75" customHeight="1" thickBot="1" x14ac:dyDescent="0.25">
      <c r="A25" s="639"/>
      <c r="B25" s="178" t="str">
        <f t="shared" si="6"/>
        <v>Número de actividades del cronograma ambiental programadas</v>
      </c>
      <c r="C25" s="147">
        <v>2</v>
      </c>
      <c r="D25" s="147">
        <v>2</v>
      </c>
      <c r="E25" s="147">
        <v>7</v>
      </c>
      <c r="F25" s="641"/>
      <c r="G25" s="147">
        <v>6</v>
      </c>
      <c r="H25" s="147">
        <v>9</v>
      </c>
      <c r="I25" s="147">
        <v>6</v>
      </c>
      <c r="J25" s="641"/>
      <c r="K25" s="635"/>
      <c r="L25" s="147">
        <v>8</v>
      </c>
      <c r="M25" s="147">
        <v>4</v>
      </c>
      <c r="N25" s="147">
        <v>5</v>
      </c>
      <c r="O25" s="641"/>
      <c r="P25" s="147">
        <v>5</v>
      </c>
      <c r="Q25" s="147">
        <v>6</v>
      </c>
      <c r="R25" s="147">
        <v>5</v>
      </c>
      <c r="S25" s="641"/>
      <c r="T25" s="635"/>
      <c r="U25" s="183">
        <f t="shared" si="4"/>
        <v>65</v>
      </c>
      <c r="V25" s="637"/>
      <c r="W25" s="661"/>
      <c r="X25" s="662"/>
      <c r="Y25" s="663"/>
    </row>
    <row r="64" spans="19:19" ht="30" customHeight="1" x14ac:dyDescent="0.2">
      <c r="S64" s="101"/>
    </row>
    <row r="134" spans="19:19" ht="30" customHeight="1" x14ac:dyDescent="0.2">
      <c r="S134" s="102"/>
    </row>
    <row r="135" spans="19:19" ht="30" customHeight="1" x14ac:dyDescent="0.2">
      <c r="S135" s="102"/>
    </row>
    <row r="136" spans="19:19" ht="30" customHeight="1" x14ac:dyDescent="0.2">
      <c r="S136" s="102"/>
    </row>
    <row r="137" spans="19:19" ht="30" customHeight="1" x14ac:dyDescent="0.2">
      <c r="S137" s="102"/>
    </row>
    <row r="138" spans="19:19" ht="30" customHeight="1" x14ac:dyDescent="0.2">
      <c r="S138" s="102"/>
    </row>
    <row r="139" spans="19:19" ht="30" customHeight="1" x14ac:dyDescent="0.2">
      <c r="S139" s="102"/>
    </row>
    <row r="140" spans="19:19" ht="30" customHeight="1" x14ac:dyDescent="0.2">
      <c r="S140" s="102"/>
    </row>
    <row r="141" spans="19:19" ht="30" customHeight="1" x14ac:dyDescent="0.2">
      <c r="S141" s="102"/>
    </row>
    <row r="142" spans="19:19" ht="30" customHeight="1" x14ac:dyDescent="0.2">
      <c r="S142" s="102"/>
    </row>
    <row r="143" spans="19:19" ht="30" customHeight="1" x14ac:dyDescent="0.2">
      <c r="S143" s="102"/>
    </row>
    <row r="144" spans="19:19" ht="30" customHeight="1" x14ac:dyDescent="0.2">
      <c r="S144" s="102"/>
    </row>
  </sheetData>
  <sheetProtection formatCells="0" formatColumns="0" formatRows="0" insertRows="0"/>
  <mergeCells count="86">
    <mergeCell ref="W10:Y11"/>
    <mergeCell ref="W24:Y25"/>
    <mergeCell ref="V22:V23"/>
    <mergeCell ref="W22:Y23"/>
    <mergeCell ref="A24:A25"/>
    <mergeCell ref="F24:F25"/>
    <mergeCell ref="J24:J25"/>
    <mergeCell ref="K24:K25"/>
    <mergeCell ref="O24:O25"/>
    <mergeCell ref="S24:S25"/>
    <mergeCell ref="T24:T25"/>
    <mergeCell ref="V24:V25"/>
    <mergeCell ref="T20:T21"/>
    <mergeCell ref="V20:V21"/>
    <mergeCell ref="W20:Y21"/>
    <mergeCell ref="A22:A23"/>
    <mergeCell ref="T22:T23"/>
    <mergeCell ref="A20:A21"/>
    <mergeCell ref="F20:F21"/>
    <mergeCell ref="J20:J21"/>
    <mergeCell ref="K20:K21"/>
    <mergeCell ref="O20:O21"/>
    <mergeCell ref="S20:S21"/>
    <mergeCell ref="F22:F23"/>
    <mergeCell ref="J22:J23"/>
    <mergeCell ref="K22:K23"/>
    <mergeCell ref="O22:O23"/>
    <mergeCell ref="S22:S23"/>
    <mergeCell ref="S18:S19"/>
    <mergeCell ref="T18:T19"/>
    <mergeCell ref="V18:V19"/>
    <mergeCell ref="W18:Y19"/>
    <mergeCell ref="A16:A17"/>
    <mergeCell ref="F16:F17"/>
    <mergeCell ref="J16:J17"/>
    <mergeCell ref="A18:A19"/>
    <mergeCell ref="F18:F19"/>
    <mergeCell ref="J18:J19"/>
    <mergeCell ref="K18:K19"/>
    <mergeCell ref="O18:O19"/>
    <mergeCell ref="K16:K17"/>
    <mergeCell ref="O16:O17"/>
    <mergeCell ref="S16:S17"/>
    <mergeCell ref="T16:T17"/>
    <mergeCell ref="W12:Y13"/>
    <mergeCell ref="S14:S15"/>
    <mergeCell ref="T14:T15"/>
    <mergeCell ref="V14:V15"/>
    <mergeCell ref="W14:Y15"/>
    <mergeCell ref="V16:V17"/>
    <mergeCell ref="W16:Y17"/>
    <mergeCell ref="A14:A15"/>
    <mergeCell ref="F14:F15"/>
    <mergeCell ref="J14:J15"/>
    <mergeCell ref="K14:K15"/>
    <mergeCell ref="O14:O15"/>
    <mergeCell ref="T10:T11"/>
    <mergeCell ref="V10:V11"/>
    <mergeCell ref="A12:A13"/>
    <mergeCell ref="F12:F13"/>
    <mergeCell ref="J12:J13"/>
    <mergeCell ref="K12:K13"/>
    <mergeCell ref="O12:O13"/>
    <mergeCell ref="S12:S13"/>
    <mergeCell ref="A10:A11"/>
    <mergeCell ref="F10:F11"/>
    <mergeCell ref="J10:J11"/>
    <mergeCell ref="K10:K11"/>
    <mergeCell ref="O10:O11"/>
    <mergeCell ref="S10:S11"/>
    <mergeCell ref="T12:T13"/>
    <mergeCell ref="V12:V13"/>
    <mergeCell ref="B8:B9"/>
    <mergeCell ref="C8:V8"/>
    <mergeCell ref="W8:Y9"/>
    <mergeCell ref="B6:O6"/>
    <mergeCell ref="A8:A9"/>
    <mergeCell ref="A1:A4"/>
    <mergeCell ref="B1:M1"/>
    <mergeCell ref="N1:O1"/>
    <mergeCell ref="B2:M2"/>
    <mergeCell ref="N2:O2"/>
    <mergeCell ref="B3:M3"/>
    <mergeCell ref="N3:O3"/>
    <mergeCell ref="B4:M4"/>
    <mergeCell ref="N4:O4"/>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180"/>
  <sheetViews>
    <sheetView topLeftCell="A24" workbookViewId="0">
      <selection activeCell="B49" sqref="B49:P64"/>
    </sheetView>
  </sheetViews>
  <sheetFormatPr baseColWidth="10" defaultRowHeight="12.75" x14ac:dyDescent="0.2"/>
  <cols>
    <col min="1" max="1" width="3" style="102" customWidth="1"/>
    <col min="2" max="2" width="30" style="102" customWidth="1"/>
    <col min="3" max="3" width="16.85546875" style="102" customWidth="1"/>
    <col min="4" max="5" width="7.5703125" style="102" bestFit="1" customWidth="1"/>
    <col min="6" max="6" width="9.85546875" style="102" bestFit="1" customWidth="1"/>
    <col min="7" max="8" width="7.5703125" style="102" bestFit="1" customWidth="1"/>
    <col min="9" max="9" width="9.85546875" style="102" bestFit="1" customWidth="1"/>
    <col min="10" max="11" width="7.5703125" style="102" bestFit="1" customWidth="1"/>
    <col min="12" max="12" width="9.85546875" style="102" bestFit="1" customWidth="1"/>
    <col min="13" max="13" width="8.42578125" style="102" customWidth="1"/>
    <col min="14" max="14" width="6.42578125" style="102" customWidth="1"/>
    <col min="15" max="15" width="11" style="102" customWidth="1"/>
    <col min="16" max="16" width="20.5703125" style="102" customWidth="1"/>
    <col min="17" max="18" width="11.7109375" style="102" customWidth="1"/>
    <col min="19" max="19" width="11.42578125" style="104" hidden="1" customWidth="1"/>
    <col min="20" max="16384" width="11.42578125" style="102"/>
  </cols>
  <sheetData>
    <row r="1" spans="2:19" ht="13.5" thickBot="1" x14ac:dyDescent="0.25">
      <c r="B1" s="103"/>
      <c r="C1" s="103"/>
      <c r="D1" s="103"/>
      <c r="E1" s="103"/>
      <c r="F1" s="103"/>
      <c r="G1" s="103"/>
      <c r="H1" s="103"/>
      <c r="I1" s="103"/>
      <c r="J1" s="103"/>
      <c r="K1" s="103"/>
      <c r="L1" s="103"/>
      <c r="M1" s="103"/>
      <c r="N1" s="103"/>
      <c r="O1" s="103"/>
      <c r="P1" s="103"/>
    </row>
    <row r="2" spans="2:19" ht="16.5" customHeight="1" x14ac:dyDescent="0.2">
      <c r="B2" s="548"/>
      <c r="C2" s="551" t="s">
        <v>56</v>
      </c>
      <c r="D2" s="552"/>
      <c r="E2" s="552"/>
      <c r="F2" s="552"/>
      <c r="G2" s="552"/>
      <c r="H2" s="552"/>
      <c r="I2" s="552"/>
      <c r="J2" s="552"/>
      <c r="K2" s="552"/>
      <c r="L2" s="552"/>
      <c r="M2" s="553"/>
      <c r="N2" s="554" t="s">
        <v>164</v>
      </c>
      <c r="O2" s="555"/>
      <c r="P2" s="556"/>
      <c r="S2" s="105">
        <v>0.8</v>
      </c>
    </row>
    <row r="3" spans="2:19" ht="15.75" customHeight="1" x14ac:dyDescent="0.2">
      <c r="B3" s="549"/>
      <c r="C3" s="557" t="s">
        <v>58</v>
      </c>
      <c r="D3" s="558"/>
      <c r="E3" s="558"/>
      <c r="F3" s="558"/>
      <c r="G3" s="558"/>
      <c r="H3" s="558"/>
      <c r="I3" s="558"/>
      <c r="J3" s="558"/>
      <c r="K3" s="558"/>
      <c r="L3" s="558"/>
      <c r="M3" s="559"/>
      <c r="N3" s="560" t="s">
        <v>168</v>
      </c>
      <c r="O3" s="561"/>
      <c r="P3" s="562"/>
      <c r="S3" s="105">
        <v>0.79998999999999998</v>
      </c>
    </row>
    <row r="4" spans="2:19" ht="15.75" customHeight="1" x14ac:dyDescent="0.2">
      <c r="B4" s="549"/>
      <c r="C4" s="557" t="s">
        <v>59</v>
      </c>
      <c r="D4" s="558"/>
      <c r="E4" s="558"/>
      <c r="F4" s="558"/>
      <c r="G4" s="558"/>
      <c r="H4" s="558"/>
      <c r="I4" s="558"/>
      <c r="J4" s="558"/>
      <c r="K4" s="558"/>
      <c r="L4" s="558"/>
      <c r="M4" s="559"/>
      <c r="N4" s="560" t="s">
        <v>165</v>
      </c>
      <c r="O4" s="561"/>
      <c r="P4" s="562"/>
      <c r="S4" s="105">
        <v>0.65</v>
      </c>
    </row>
    <row r="5" spans="2:19" ht="16.5" customHeight="1" thickBot="1" x14ac:dyDescent="0.25">
      <c r="B5" s="550"/>
      <c r="C5" s="563" t="s">
        <v>60</v>
      </c>
      <c r="D5" s="564"/>
      <c r="E5" s="564"/>
      <c r="F5" s="564"/>
      <c r="G5" s="564"/>
      <c r="H5" s="564"/>
      <c r="I5" s="564"/>
      <c r="J5" s="564"/>
      <c r="K5" s="564"/>
      <c r="L5" s="564"/>
      <c r="M5" s="565"/>
      <c r="N5" s="566" t="s">
        <v>61</v>
      </c>
      <c r="O5" s="567"/>
      <c r="P5" s="568"/>
      <c r="S5" s="105">
        <v>0.64999899999999999</v>
      </c>
    </row>
    <row r="6" spans="2:19" ht="13.5" thickBot="1" x14ac:dyDescent="0.25">
      <c r="B6" s="103"/>
      <c r="C6" s="103"/>
      <c r="D6" s="103"/>
      <c r="E6" s="103"/>
      <c r="F6" s="103"/>
      <c r="G6" s="103"/>
      <c r="H6" s="103"/>
      <c r="I6" s="103"/>
      <c r="J6" s="103"/>
      <c r="K6" s="103"/>
      <c r="L6" s="103"/>
      <c r="M6" s="103"/>
      <c r="N6" s="103"/>
      <c r="O6" s="103"/>
      <c r="P6" s="103"/>
      <c r="S6" s="105"/>
    </row>
    <row r="7" spans="2:19" x14ac:dyDescent="0.2">
      <c r="B7" s="569" t="s">
        <v>65</v>
      </c>
      <c r="C7" s="570"/>
      <c r="D7" s="570"/>
      <c r="E7" s="570"/>
      <c r="F7" s="570"/>
      <c r="G7" s="570"/>
      <c r="H7" s="570"/>
      <c r="I7" s="570"/>
      <c r="J7" s="570"/>
      <c r="K7" s="570"/>
      <c r="L7" s="570"/>
      <c r="M7" s="570"/>
      <c r="N7" s="570"/>
      <c r="O7" s="570"/>
      <c r="P7" s="571"/>
      <c r="S7" s="105"/>
    </row>
    <row r="8" spans="2:19" ht="13.5" thickBot="1" x14ac:dyDescent="0.25">
      <c r="B8" s="572"/>
      <c r="C8" s="573"/>
      <c r="D8" s="573"/>
      <c r="E8" s="573"/>
      <c r="F8" s="573"/>
      <c r="G8" s="573"/>
      <c r="H8" s="573"/>
      <c r="I8" s="573"/>
      <c r="J8" s="573"/>
      <c r="K8" s="573"/>
      <c r="L8" s="573"/>
      <c r="M8" s="573"/>
      <c r="N8" s="573"/>
      <c r="O8" s="573"/>
      <c r="P8" s="574"/>
    </row>
    <row r="9" spans="2:19" ht="6.75" customHeight="1" thickBot="1" x14ac:dyDescent="0.25">
      <c r="B9" s="575"/>
      <c r="C9" s="575"/>
      <c r="D9" s="575"/>
      <c r="E9" s="575"/>
      <c r="F9" s="575"/>
      <c r="G9" s="575"/>
      <c r="H9" s="575"/>
      <c r="I9" s="575"/>
      <c r="J9" s="575"/>
      <c r="K9" s="575"/>
      <c r="L9" s="575"/>
      <c r="M9" s="575"/>
      <c r="N9" s="575"/>
      <c r="O9" s="575"/>
      <c r="P9" s="575"/>
    </row>
    <row r="10" spans="2:19" ht="26.25" customHeight="1" thickBot="1" x14ac:dyDescent="0.25">
      <c r="B10" s="49" t="s">
        <v>83</v>
      </c>
      <c r="C10" s="430">
        <v>2025</v>
      </c>
      <c r="D10" s="431"/>
      <c r="E10" s="431"/>
      <c r="F10" s="431"/>
      <c r="G10" s="431"/>
      <c r="H10" s="431"/>
      <c r="I10" s="432"/>
      <c r="J10" s="433" t="s">
        <v>1</v>
      </c>
      <c r="K10" s="434"/>
      <c r="L10" s="434"/>
      <c r="M10" s="434"/>
      <c r="N10" s="544" t="s">
        <v>250</v>
      </c>
      <c r="O10" s="545"/>
      <c r="P10" s="546"/>
    </row>
    <row r="11" spans="2:19" ht="4.5" customHeight="1" thickBot="1" x14ac:dyDescent="0.25">
      <c r="B11" s="402"/>
      <c r="C11" s="403"/>
      <c r="D11" s="403"/>
      <c r="E11" s="403"/>
      <c r="F11" s="403"/>
      <c r="G11" s="403"/>
      <c r="H11" s="403"/>
      <c r="I11" s="403"/>
      <c r="J11" s="403"/>
      <c r="K11" s="403"/>
      <c r="L11" s="403"/>
      <c r="M11" s="403"/>
      <c r="N11" s="403"/>
      <c r="O11" s="403"/>
      <c r="P11" s="404"/>
    </row>
    <row r="12" spans="2:19" ht="13.5" thickBot="1" x14ac:dyDescent="0.25">
      <c r="B12" s="50" t="s">
        <v>0</v>
      </c>
      <c r="C12" s="360" t="s">
        <v>150</v>
      </c>
      <c r="D12" s="360"/>
      <c r="E12" s="360"/>
      <c r="F12" s="360"/>
      <c r="G12" s="360"/>
      <c r="H12" s="360"/>
      <c r="I12" s="360"/>
      <c r="J12" s="360"/>
      <c r="K12" s="360"/>
      <c r="L12" s="360"/>
      <c r="M12" s="360"/>
      <c r="N12" s="360"/>
      <c r="O12" s="360"/>
      <c r="P12" s="361"/>
    </row>
    <row r="13" spans="2:19" ht="4.5" customHeight="1" thickBot="1" x14ac:dyDescent="0.25">
      <c r="B13" s="356"/>
      <c r="C13" s="357"/>
      <c r="D13" s="357"/>
      <c r="E13" s="357"/>
      <c r="F13" s="357"/>
      <c r="G13" s="357"/>
      <c r="H13" s="357"/>
      <c r="I13" s="357"/>
      <c r="J13" s="357"/>
      <c r="K13" s="357"/>
      <c r="L13" s="357"/>
      <c r="M13" s="357"/>
      <c r="N13" s="357"/>
      <c r="O13" s="357"/>
      <c r="P13" s="358"/>
    </row>
    <row r="14" spans="2:19" ht="18" customHeight="1" thickBot="1" x14ac:dyDescent="0.25">
      <c r="B14" s="50" t="s">
        <v>6</v>
      </c>
      <c r="C14" s="589" t="s">
        <v>251</v>
      </c>
      <c r="D14" s="590"/>
      <c r="E14" s="590"/>
      <c r="F14" s="590"/>
      <c r="G14" s="590"/>
      <c r="H14" s="590"/>
      <c r="I14" s="590"/>
      <c r="J14" s="590"/>
      <c r="K14" s="590"/>
      <c r="L14" s="590"/>
      <c r="M14" s="590"/>
      <c r="N14" s="590"/>
      <c r="O14" s="590"/>
      <c r="P14" s="591"/>
    </row>
    <row r="15" spans="2:19" ht="4.5" customHeight="1" thickBot="1" x14ac:dyDescent="0.25">
      <c r="B15" s="370"/>
      <c r="C15" s="371"/>
      <c r="D15" s="371"/>
      <c r="E15" s="371"/>
      <c r="F15" s="371"/>
      <c r="G15" s="371"/>
      <c r="H15" s="371"/>
      <c r="I15" s="371"/>
      <c r="J15" s="371"/>
      <c r="K15" s="371"/>
      <c r="L15" s="371"/>
      <c r="M15" s="371"/>
      <c r="N15" s="371"/>
      <c r="O15" s="371"/>
      <c r="P15" s="372"/>
    </row>
    <row r="16" spans="2:19" ht="32.25" customHeight="1" thickBot="1" x14ac:dyDescent="0.25">
      <c r="B16" s="50" t="s">
        <v>25</v>
      </c>
      <c r="C16" s="674" t="s">
        <v>252</v>
      </c>
      <c r="D16" s="675"/>
      <c r="E16" s="675"/>
      <c r="F16" s="675"/>
      <c r="G16" s="675"/>
      <c r="H16" s="675"/>
      <c r="I16" s="675"/>
      <c r="J16" s="675"/>
      <c r="K16" s="675"/>
      <c r="L16" s="675"/>
      <c r="M16" s="675"/>
      <c r="N16" s="675"/>
      <c r="O16" s="675"/>
      <c r="P16" s="676"/>
    </row>
    <row r="17" spans="2:16" ht="4.5" customHeight="1" thickBot="1" x14ac:dyDescent="0.25">
      <c r="B17" s="370"/>
      <c r="C17" s="371"/>
      <c r="D17" s="371"/>
      <c r="E17" s="371"/>
      <c r="F17" s="371"/>
      <c r="G17" s="371"/>
      <c r="H17" s="371"/>
      <c r="I17" s="371"/>
      <c r="J17" s="371"/>
      <c r="K17" s="371"/>
      <c r="L17" s="371"/>
      <c r="M17" s="371"/>
      <c r="N17" s="371"/>
      <c r="O17" s="371"/>
      <c r="P17" s="372"/>
    </row>
    <row r="18" spans="2:16" ht="26.25" customHeight="1" thickBot="1" x14ac:dyDescent="0.25">
      <c r="B18" s="50" t="s">
        <v>11</v>
      </c>
      <c r="C18" s="595" t="s">
        <v>272</v>
      </c>
      <c r="D18" s="596"/>
      <c r="E18" s="596"/>
      <c r="F18" s="596"/>
      <c r="G18" s="596"/>
      <c r="H18" s="596"/>
      <c r="I18" s="596"/>
      <c r="J18" s="596"/>
      <c r="K18" s="596"/>
      <c r="L18" s="596"/>
      <c r="M18" s="596"/>
      <c r="N18" s="596"/>
      <c r="O18" s="596"/>
      <c r="P18" s="597"/>
    </row>
    <row r="19" spans="2:16" ht="4.5" customHeight="1" thickBot="1" x14ac:dyDescent="0.25">
      <c r="B19" s="540"/>
      <c r="C19" s="540"/>
      <c r="D19" s="540"/>
      <c r="E19" s="540"/>
      <c r="F19" s="540"/>
      <c r="G19" s="540"/>
      <c r="H19" s="540"/>
      <c r="I19" s="540"/>
      <c r="J19" s="540"/>
      <c r="K19" s="540"/>
      <c r="L19" s="540"/>
      <c r="M19" s="540"/>
      <c r="N19" s="540"/>
      <c r="O19" s="540"/>
      <c r="P19" s="540"/>
    </row>
    <row r="20" spans="2:16" ht="17.25" customHeight="1" thickBot="1" x14ac:dyDescent="0.25">
      <c r="B20" s="513" t="s">
        <v>26</v>
      </c>
      <c r="C20" s="514"/>
      <c r="D20" s="514"/>
      <c r="E20" s="514"/>
      <c r="F20" s="514"/>
      <c r="G20" s="514"/>
      <c r="H20" s="514"/>
      <c r="I20" s="514"/>
      <c r="J20" s="514"/>
      <c r="K20" s="514"/>
      <c r="L20" s="514"/>
      <c r="M20" s="514"/>
      <c r="N20" s="514"/>
      <c r="O20" s="514"/>
      <c r="P20" s="515"/>
    </row>
    <row r="21" spans="2:16" ht="4.5" customHeight="1" thickBot="1" x14ac:dyDescent="0.25">
      <c r="B21" s="541"/>
      <c r="C21" s="542"/>
      <c r="D21" s="542"/>
      <c r="E21" s="542"/>
      <c r="F21" s="542"/>
      <c r="G21" s="542"/>
      <c r="H21" s="542"/>
      <c r="I21" s="542"/>
      <c r="J21" s="542"/>
      <c r="K21" s="542"/>
      <c r="L21" s="542"/>
      <c r="M21" s="542"/>
      <c r="N21" s="542"/>
      <c r="O21" s="542"/>
      <c r="P21" s="543"/>
    </row>
    <row r="22" spans="2:16" ht="51" customHeight="1" thickBot="1" x14ac:dyDescent="0.25">
      <c r="B22" s="50" t="s">
        <v>3</v>
      </c>
      <c r="C22" s="677" t="s">
        <v>253</v>
      </c>
      <c r="D22" s="678"/>
      <c r="E22" s="678"/>
      <c r="F22" s="678"/>
      <c r="G22" s="678"/>
      <c r="H22" s="678"/>
      <c r="I22" s="678"/>
      <c r="J22" s="678"/>
      <c r="K22" s="678"/>
      <c r="L22" s="678"/>
      <c r="M22" s="678"/>
      <c r="N22" s="678"/>
      <c r="O22" s="678"/>
      <c r="P22" s="679"/>
    </row>
    <row r="23" spans="2:16" ht="4.5" customHeight="1" thickBot="1" x14ac:dyDescent="0.25">
      <c r="B23" s="370"/>
      <c r="C23" s="371"/>
      <c r="D23" s="371"/>
      <c r="E23" s="371"/>
      <c r="F23" s="371"/>
      <c r="G23" s="371"/>
      <c r="H23" s="371"/>
      <c r="I23" s="371"/>
      <c r="J23" s="371"/>
      <c r="K23" s="371"/>
      <c r="L23" s="371"/>
      <c r="M23" s="371"/>
      <c r="N23" s="371"/>
      <c r="O23" s="371"/>
      <c r="P23" s="372"/>
    </row>
    <row r="24" spans="2:16" ht="129" customHeight="1" thickBot="1" x14ac:dyDescent="0.25">
      <c r="B24" s="50" t="s">
        <v>12</v>
      </c>
      <c r="C24" s="680" t="s">
        <v>254</v>
      </c>
      <c r="D24" s="681"/>
      <c r="E24" s="681"/>
      <c r="F24" s="681"/>
      <c r="G24" s="681"/>
      <c r="H24" s="681"/>
      <c r="I24" s="681"/>
      <c r="J24" s="681"/>
      <c r="K24" s="681"/>
      <c r="L24" s="681"/>
      <c r="M24" s="681"/>
      <c r="N24" s="681"/>
      <c r="O24" s="681"/>
      <c r="P24" s="682"/>
    </row>
    <row r="25" spans="2:16" ht="4.5" customHeight="1" thickBot="1" x14ac:dyDescent="0.25">
      <c r="B25" s="531"/>
      <c r="C25" s="532"/>
      <c r="D25" s="532"/>
      <c r="E25" s="532"/>
      <c r="F25" s="532"/>
      <c r="G25" s="532"/>
      <c r="H25" s="532"/>
      <c r="I25" s="532"/>
      <c r="J25" s="532"/>
      <c r="K25" s="532"/>
      <c r="L25" s="532"/>
      <c r="M25" s="532"/>
      <c r="N25" s="532"/>
      <c r="O25" s="532"/>
      <c r="P25" s="533"/>
    </row>
    <row r="26" spans="2:16" ht="13.5" customHeight="1" thickBot="1" x14ac:dyDescent="0.25">
      <c r="B26" s="106" t="s">
        <v>2</v>
      </c>
      <c r="C26" s="534">
        <v>0.85</v>
      </c>
      <c r="D26" s="535"/>
      <c r="E26" s="535"/>
      <c r="F26" s="535"/>
      <c r="G26" s="535"/>
      <c r="H26" s="535"/>
      <c r="I26" s="535"/>
      <c r="J26" s="535"/>
      <c r="K26" s="535"/>
      <c r="L26" s="535"/>
      <c r="M26" s="535"/>
      <c r="N26" s="535"/>
      <c r="O26" s="535"/>
      <c r="P26" s="536"/>
    </row>
    <row r="27" spans="2:16" ht="4.5" customHeight="1" thickBot="1" x14ac:dyDescent="0.25">
      <c r="B27" s="523"/>
      <c r="C27" s="524"/>
      <c r="D27" s="524"/>
      <c r="E27" s="524"/>
      <c r="F27" s="524"/>
      <c r="G27" s="524"/>
      <c r="H27" s="524"/>
      <c r="I27" s="524"/>
      <c r="J27" s="524"/>
      <c r="K27" s="524"/>
      <c r="L27" s="524"/>
      <c r="M27" s="524"/>
      <c r="N27" s="524"/>
      <c r="O27" s="524"/>
      <c r="P27" s="525"/>
    </row>
    <row r="28" spans="2:16" ht="12.75" customHeight="1" thickBot="1" x14ac:dyDescent="0.25">
      <c r="B28" s="106" t="s">
        <v>13</v>
      </c>
      <c r="C28" s="55" t="s">
        <v>14</v>
      </c>
      <c r="D28" s="683" t="s">
        <v>255</v>
      </c>
      <c r="E28" s="684"/>
      <c r="F28" s="684"/>
      <c r="G28" s="685"/>
      <c r="H28" s="379" t="s">
        <v>15</v>
      </c>
      <c r="I28" s="379"/>
      <c r="J28" s="379"/>
      <c r="K28" s="683" t="s">
        <v>256</v>
      </c>
      <c r="L28" s="684"/>
      <c r="M28" s="685"/>
      <c r="N28" s="380" t="s">
        <v>16</v>
      </c>
      <c r="O28" s="381"/>
      <c r="P28" s="149" t="s">
        <v>257</v>
      </c>
    </row>
    <row r="29" spans="2:16" ht="4.5" customHeight="1" thickBot="1" x14ac:dyDescent="0.25">
      <c r="B29" s="382"/>
      <c r="C29" s="383"/>
      <c r="D29" s="383"/>
      <c r="E29" s="383"/>
      <c r="F29" s="383"/>
      <c r="G29" s="383"/>
      <c r="H29" s="383"/>
      <c r="I29" s="383"/>
      <c r="J29" s="383"/>
      <c r="K29" s="383"/>
      <c r="L29" s="383"/>
      <c r="M29" s="383"/>
      <c r="N29" s="383"/>
      <c r="O29" s="383"/>
      <c r="P29" s="384"/>
    </row>
    <row r="30" spans="2:16" ht="13.5" thickBot="1" x14ac:dyDescent="0.25">
      <c r="B30" s="54" t="s">
        <v>7</v>
      </c>
      <c r="C30" s="359" t="s">
        <v>163</v>
      </c>
      <c r="D30" s="360"/>
      <c r="E30" s="360"/>
      <c r="F30" s="360"/>
      <c r="G30" s="360"/>
      <c r="H30" s="360"/>
      <c r="I30" s="360"/>
      <c r="J30" s="360"/>
      <c r="K30" s="360"/>
      <c r="L30" s="360"/>
      <c r="M30" s="360"/>
      <c r="N30" s="360"/>
      <c r="O30" s="360"/>
      <c r="P30" s="361"/>
    </row>
    <row r="31" spans="2:16" ht="4.5" customHeight="1" thickBot="1" x14ac:dyDescent="0.25">
      <c r="B31" s="370"/>
      <c r="C31" s="371"/>
      <c r="D31" s="371"/>
      <c r="E31" s="371"/>
      <c r="F31" s="371"/>
      <c r="G31" s="371"/>
      <c r="H31" s="371"/>
      <c r="I31" s="371"/>
      <c r="J31" s="371"/>
      <c r="K31" s="371"/>
      <c r="L31" s="371"/>
      <c r="M31" s="371"/>
      <c r="N31" s="371"/>
      <c r="O31" s="371"/>
      <c r="P31" s="372"/>
    </row>
    <row r="32" spans="2:16" ht="13.5" thickBot="1" x14ac:dyDescent="0.25">
      <c r="B32" s="54" t="s">
        <v>4</v>
      </c>
      <c r="C32" s="366" t="s">
        <v>71</v>
      </c>
      <c r="D32" s="360"/>
      <c r="E32" s="360"/>
      <c r="F32" s="360"/>
      <c r="G32" s="360"/>
      <c r="H32" s="360"/>
      <c r="I32" s="360"/>
      <c r="J32" s="360"/>
      <c r="K32" s="360"/>
      <c r="L32" s="360"/>
      <c r="M32" s="360"/>
      <c r="N32" s="360"/>
      <c r="O32" s="360"/>
      <c r="P32" s="361"/>
    </row>
    <row r="33" spans="2:16" ht="4.5" customHeight="1" thickBot="1" x14ac:dyDescent="0.25">
      <c r="B33" s="370"/>
      <c r="C33" s="371"/>
      <c r="D33" s="371"/>
      <c r="E33" s="371"/>
      <c r="F33" s="371"/>
      <c r="G33" s="371"/>
      <c r="H33" s="371"/>
      <c r="I33" s="371"/>
      <c r="J33" s="371"/>
      <c r="K33" s="371"/>
      <c r="L33" s="371"/>
      <c r="M33" s="371"/>
      <c r="N33" s="371"/>
      <c r="O33" s="371"/>
      <c r="P33" s="372"/>
    </row>
    <row r="34" spans="2:16" ht="13.5" thickBot="1" x14ac:dyDescent="0.25">
      <c r="B34" s="54" t="s">
        <v>23</v>
      </c>
      <c r="C34" s="366" t="s">
        <v>71</v>
      </c>
      <c r="D34" s="360"/>
      <c r="E34" s="360"/>
      <c r="F34" s="360"/>
      <c r="G34" s="360"/>
      <c r="H34" s="360"/>
      <c r="I34" s="360"/>
      <c r="J34" s="360"/>
      <c r="K34" s="360"/>
      <c r="L34" s="360"/>
      <c r="M34" s="360"/>
      <c r="N34" s="360"/>
      <c r="O34" s="360"/>
      <c r="P34" s="361"/>
    </row>
    <row r="35" spans="2:16" ht="4.5" customHeight="1" thickBot="1" x14ac:dyDescent="0.25">
      <c r="B35" s="356"/>
      <c r="C35" s="357"/>
      <c r="D35" s="357"/>
      <c r="E35" s="357"/>
      <c r="F35" s="357"/>
      <c r="G35" s="357"/>
      <c r="H35" s="357"/>
      <c r="I35" s="357"/>
      <c r="J35" s="357"/>
      <c r="K35" s="357"/>
      <c r="L35" s="357"/>
      <c r="M35" s="357"/>
      <c r="N35" s="357"/>
      <c r="O35" s="357"/>
      <c r="P35" s="358"/>
    </row>
    <row r="36" spans="2:16" ht="16.5" customHeight="1" thickBot="1" x14ac:dyDescent="0.25">
      <c r="B36" s="54" t="s">
        <v>64</v>
      </c>
      <c r="C36" s="359" t="s">
        <v>71</v>
      </c>
      <c r="D36" s="360"/>
      <c r="E36" s="360"/>
      <c r="F36" s="360"/>
      <c r="G36" s="360"/>
      <c r="H36" s="360"/>
      <c r="I36" s="360"/>
      <c r="J36" s="360"/>
      <c r="K36" s="360"/>
      <c r="L36" s="360"/>
      <c r="M36" s="360"/>
      <c r="N36" s="360"/>
      <c r="O36" s="360"/>
      <c r="P36" s="361"/>
    </row>
    <row r="37" spans="2:16" ht="4.5" customHeight="1" thickBot="1" x14ac:dyDescent="0.25">
      <c r="B37" s="108"/>
      <c r="C37" s="108"/>
      <c r="D37" s="108"/>
      <c r="E37" s="108"/>
      <c r="F37" s="108"/>
      <c r="G37" s="108"/>
      <c r="H37" s="108"/>
      <c r="I37" s="108"/>
      <c r="J37" s="108"/>
      <c r="K37" s="108"/>
      <c r="L37" s="108"/>
      <c r="M37" s="108"/>
      <c r="N37" s="108"/>
      <c r="O37" s="108"/>
      <c r="P37" s="108"/>
    </row>
    <row r="38" spans="2:16" ht="13.5" thickBot="1" x14ac:dyDescent="0.25">
      <c r="B38" s="519" t="s">
        <v>17</v>
      </c>
      <c r="C38" s="520"/>
      <c r="D38" s="520"/>
      <c r="E38" s="520"/>
      <c r="F38" s="520"/>
      <c r="G38" s="520"/>
      <c r="H38" s="520"/>
      <c r="I38" s="520"/>
      <c r="J38" s="520"/>
      <c r="K38" s="520"/>
      <c r="L38" s="520"/>
      <c r="M38" s="520"/>
      <c r="N38" s="520"/>
      <c r="O38" s="521"/>
      <c r="P38" s="522"/>
    </row>
    <row r="39" spans="2:16" ht="13.5" thickBot="1" x14ac:dyDescent="0.25">
      <c r="B39" s="109" t="s">
        <v>22</v>
      </c>
      <c r="C39" s="519" t="s">
        <v>18</v>
      </c>
      <c r="D39" s="520"/>
      <c r="E39" s="520"/>
      <c r="F39" s="520"/>
      <c r="G39" s="522"/>
      <c r="H39" s="519" t="s">
        <v>7</v>
      </c>
      <c r="I39" s="520"/>
      <c r="J39" s="520"/>
      <c r="K39" s="520"/>
      <c r="L39" s="522"/>
      <c r="M39" s="519" t="s">
        <v>19</v>
      </c>
      <c r="N39" s="520"/>
      <c r="O39" s="521"/>
      <c r="P39" s="522"/>
    </row>
    <row r="40" spans="2:16" ht="54" customHeight="1" x14ac:dyDescent="0.2">
      <c r="B40" s="150" t="s">
        <v>258</v>
      </c>
      <c r="C40" s="686" t="s">
        <v>259</v>
      </c>
      <c r="D40" s="687"/>
      <c r="E40" s="687"/>
      <c r="F40" s="687"/>
      <c r="G40" s="688"/>
      <c r="H40" s="686" t="s">
        <v>260</v>
      </c>
      <c r="I40" s="687"/>
      <c r="J40" s="687"/>
      <c r="K40" s="687"/>
      <c r="L40" s="688"/>
      <c r="M40" s="689" t="s">
        <v>261</v>
      </c>
      <c r="N40" s="690"/>
      <c r="O40" s="690"/>
      <c r="P40" s="691"/>
    </row>
    <row r="41" spans="2:16" ht="55.5" customHeight="1" thickBot="1" x14ac:dyDescent="0.25">
      <c r="B41" s="151" t="s">
        <v>262</v>
      </c>
      <c r="C41" s="692" t="s">
        <v>263</v>
      </c>
      <c r="D41" s="693"/>
      <c r="E41" s="693"/>
      <c r="F41" s="693"/>
      <c r="G41" s="694"/>
      <c r="H41" s="692" t="s">
        <v>260</v>
      </c>
      <c r="I41" s="693"/>
      <c r="J41" s="693"/>
      <c r="K41" s="693"/>
      <c r="L41" s="694"/>
      <c r="M41" s="695" t="s">
        <v>261</v>
      </c>
      <c r="N41" s="696"/>
      <c r="O41" s="696"/>
      <c r="P41" s="697"/>
    </row>
    <row r="42" spans="2:16" ht="4.5" customHeight="1" thickBot="1" x14ac:dyDescent="0.25">
      <c r="B42" s="110"/>
      <c r="C42" s="110"/>
      <c r="D42" s="110"/>
      <c r="E42" s="110"/>
      <c r="F42" s="110"/>
      <c r="G42" s="110"/>
      <c r="H42" s="110"/>
      <c r="I42" s="110"/>
      <c r="J42" s="110"/>
      <c r="K42" s="110"/>
      <c r="L42" s="110"/>
      <c r="M42" s="110"/>
      <c r="N42" s="110"/>
      <c r="O42" s="110"/>
      <c r="P42" s="110"/>
    </row>
    <row r="43" spans="2:16" ht="13.5" customHeight="1" thickBot="1" x14ac:dyDescent="0.25">
      <c r="B43" s="513" t="s">
        <v>8</v>
      </c>
      <c r="C43" s="514"/>
      <c r="D43" s="514"/>
      <c r="E43" s="514"/>
      <c r="F43" s="514"/>
      <c r="G43" s="514"/>
      <c r="H43" s="514"/>
      <c r="I43" s="514"/>
      <c r="J43" s="514"/>
      <c r="K43" s="514"/>
      <c r="L43" s="514"/>
      <c r="M43" s="514"/>
      <c r="N43" s="514"/>
      <c r="O43" s="514"/>
      <c r="P43" s="515"/>
    </row>
    <row r="44" spans="2:16" ht="4.5" customHeight="1" thickBot="1" x14ac:dyDescent="0.25">
      <c r="B44" s="111"/>
      <c r="C44" s="108"/>
      <c r="D44" s="108"/>
      <c r="E44" s="108"/>
      <c r="F44" s="108"/>
      <c r="G44" s="108"/>
      <c r="H44" s="108"/>
      <c r="I44" s="108"/>
      <c r="J44" s="108"/>
      <c r="K44" s="108"/>
      <c r="L44" s="108"/>
      <c r="M44" s="108"/>
      <c r="N44" s="108"/>
      <c r="O44" s="108"/>
      <c r="P44" s="112"/>
    </row>
    <row r="45" spans="2:16" x14ac:dyDescent="0.2">
      <c r="B45" s="342" t="s">
        <v>20</v>
      </c>
      <c r="C45" s="141" t="s">
        <v>9</v>
      </c>
      <c r="D45" s="610" t="s">
        <v>225</v>
      </c>
      <c r="E45" s="611"/>
      <c r="F45" s="612"/>
      <c r="G45" s="610" t="s">
        <v>226</v>
      </c>
      <c r="H45" s="611"/>
      <c r="I45" s="612"/>
      <c r="J45" s="610" t="s">
        <v>227</v>
      </c>
      <c r="K45" s="611"/>
      <c r="L45" s="612"/>
      <c r="M45" s="610" t="s">
        <v>228</v>
      </c>
      <c r="N45" s="611"/>
      <c r="O45" s="612"/>
      <c r="P45" s="142" t="s">
        <v>24</v>
      </c>
    </row>
    <row r="46" spans="2:16" ht="15.75" thickBot="1" x14ac:dyDescent="0.25">
      <c r="B46" s="343"/>
      <c r="C46" s="152" t="s">
        <v>10</v>
      </c>
      <c r="D46" s="698">
        <f>[4]Registro_efectividad!D10</f>
        <v>0.80821917808219179</v>
      </c>
      <c r="E46" s="699"/>
      <c r="F46" s="700"/>
      <c r="G46" s="698">
        <f>[4]Registro_efectividad!F10</f>
        <v>0.9285714285714286</v>
      </c>
      <c r="H46" s="699"/>
      <c r="I46" s="700"/>
      <c r="J46" s="698">
        <f>[4]Registro_efectividad!I10</f>
        <v>0.875</v>
      </c>
      <c r="K46" s="699"/>
      <c r="L46" s="700"/>
      <c r="M46" s="698" t="str">
        <f>'[3]Registro de datos Efectividad'!K10</f>
        <v>0</v>
      </c>
      <c r="N46" s="699"/>
      <c r="O46" s="700"/>
      <c r="P46" s="153" t="str">
        <f>+'[3]Registro de datos Efectividad'!N10</f>
        <v>0</v>
      </c>
    </row>
    <row r="47" spans="2:16" ht="5.25" customHeight="1" thickBot="1" x14ac:dyDescent="0.25">
      <c r="B47" s="114">
        <v>0.9</v>
      </c>
      <c r="C47" s="154"/>
      <c r="D47" s="154"/>
      <c r="E47" s="154"/>
      <c r="F47" s="155">
        <f>+$C$26</f>
        <v>0.85</v>
      </c>
      <c r="G47" s="154"/>
      <c r="H47" s="154"/>
      <c r="I47" s="155">
        <f>C26</f>
        <v>0.85</v>
      </c>
      <c r="J47" s="154"/>
      <c r="K47" s="154"/>
      <c r="L47" s="155">
        <f>+$C$26</f>
        <v>0.85</v>
      </c>
      <c r="M47" s="154"/>
      <c r="N47" s="154"/>
      <c r="O47" s="155">
        <f>+$C$26</f>
        <v>0.85</v>
      </c>
      <c r="P47" s="155">
        <f>+$C$26</f>
        <v>0.85</v>
      </c>
    </row>
    <row r="48" spans="2:16" ht="22.5" customHeight="1" thickBot="1" x14ac:dyDescent="0.25">
      <c r="B48" s="486" t="s">
        <v>21</v>
      </c>
      <c r="C48" s="487"/>
      <c r="D48" s="487"/>
      <c r="E48" s="487"/>
      <c r="F48" s="487"/>
      <c r="G48" s="487"/>
      <c r="H48" s="487"/>
      <c r="I48" s="487"/>
      <c r="J48" s="487"/>
      <c r="K48" s="487"/>
      <c r="L48" s="487"/>
      <c r="M48" s="487"/>
      <c r="N48" s="487"/>
      <c r="O48" s="487"/>
      <c r="P48" s="488"/>
    </row>
    <row r="49" spans="2:16" x14ac:dyDescent="0.2">
      <c r="B49" s="491"/>
      <c r="C49" s="492"/>
      <c r="D49" s="492"/>
      <c r="E49" s="492"/>
      <c r="F49" s="492"/>
      <c r="G49" s="492"/>
      <c r="H49" s="492"/>
      <c r="I49" s="492"/>
      <c r="J49" s="492"/>
      <c r="K49" s="492"/>
      <c r="L49" s="492"/>
      <c r="M49" s="492"/>
      <c r="N49" s="492"/>
      <c r="O49" s="492"/>
      <c r="P49" s="493"/>
    </row>
    <row r="50" spans="2:16" x14ac:dyDescent="0.2">
      <c r="B50" s="494"/>
      <c r="C50" s="495"/>
      <c r="D50" s="495"/>
      <c r="E50" s="495"/>
      <c r="F50" s="495"/>
      <c r="G50" s="495"/>
      <c r="H50" s="495"/>
      <c r="I50" s="495"/>
      <c r="J50" s="495"/>
      <c r="K50" s="495"/>
      <c r="L50" s="495"/>
      <c r="M50" s="495"/>
      <c r="N50" s="495"/>
      <c r="O50" s="495"/>
      <c r="P50" s="496"/>
    </row>
    <row r="51" spans="2:16" x14ac:dyDescent="0.2">
      <c r="B51" s="494"/>
      <c r="C51" s="495"/>
      <c r="D51" s="495"/>
      <c r="E51" s="495"/>
      <c r="F51" s="495"/>
      <c r="G51" s="495"/>
      <c r="H51" s="495"/>
      <c r="I51" s="495"/>
      <c r="J51" s="495"/>
      <c r="K51" s="495"/>
      <c r="L51" s="495"/>
      <c r="M51" s="495"/>
      <c r="N51" s="495"/>
      <c r="O51" s="495"/>
      <c r="P51" s="496"/>
    </row>
    <row r="52" spans="2:16" x14ac:dyDescent="0.2">
      <c r="B52" s="494"/>
      <c r="C52" s="495"/>
      <c r="D52" s="495"/>
      <c r="E52" s="495"/>
      <c r="F52" s="495"/>
      <c r="G52" s="495"/>
      <c r="H52" s="495"/>
      <c r="I52" s="495"/>
      <c r="J52" s="495"/>
      <c r="K52" s="495"/>
      <c r="L52" s="495"/>
      <c r="M52" s="495"/>
      <c r="N52" s="495"/>
      <c r="O52" s="495"/>
      <c r="P52" s="496"/>
    </row>
    <row r="53" spans="2:16" x14ac:dyDescent="0.2">
      <c r="B53" s="494"/>
      <c r="C53" s="495"/>
      <c r="D53" s="495"/>
      <c r="E53" s="495"/>
      <c r="F53" s="495"/>
      <c r="G53" s="495"/>
      <c r="H53" s="495"/>
      <c r="I53" s="495"/>
      <c r="J53" s="495"/>
      <c r="K53" s="495"/>
      <c r="L53" s="495"/>
      <c r="M53" s="495"/>
      <c r="N53" s="495"/>
      <c r="O53" s="495"/>
      <c r="P53" s="496"/>
    </row>
    <row r="54" spans="2:16" x14ac:dyDescent="0.2">
      <c r="B54" s="494"/>
      <c r="C54" s="495"/>
      <c r="D54" s="495"/>
      <c r="E54" s="495"/>
      <c r="F54" s="495"/>
      <c r="G54" s="495"/>
      <c r="H54" s="495"/>
      <c r="I54" s="495"/>
      <c r="J54" s="495"/>
      <c r="K54" s="495"/>
      <c r="L54" s="495"/>
      <c r="M54" s="495"/>
      <c r="N54" s="495"/>
      <c r="O54" s="495"/>
      <c r="P54" s="496"/>
    </row>
    <row r="55" spans="2:16" x14ac:dyDescent="0.2">
      <c r="B55" s="494"/>
      <c r="C55" s="495"/>
      <c r="D55" s="495"/>
      <c r="E55" s="495"/>
      <c r="F55" s="495"/>
      <c r="G55" s="495"/>
      <c r="H55" s="495"/>
      <c r="I55" s="495"/>
      <c r="J55" s="495"/>
      <c r="K55" s="495"/>
      <c r="L55" s="495"/>
      <c r="M55" s="495"/>
      <c r="N55" s="495"/>
      <c r="O55" s="495"/>
      <c r="P55" s="496"/>
    </row>
    <row r="56" spans="2:16" x14ac:dyDescent="0.2">
      <c r="B56" s="494"/>
      <c r="C56" s="495"/>
      <c r="D56" s="495"/>
      <c r="E56" s="495"/>
      <c r="F56" s="495"/>
      <c r="G56" s="495"/>
      <c r="H56" s="495"/>
      <c r="I56" s="495"/>
      <c r="J56" s="495"/>
      <c r="K56" s="495"/>
      <c r="L56" s="495"/>
      <c r="M56" s="495"/>
      <c r="N56" s="495"/>
      <c r="O56" s="495"/>
      <c r="P56" s="496"/>
    </row>
    <row r="57" spans="2:16" x14ac:dyDescent="0.2">
      <c r="B57" s="494"/>
      <c r="C57" s="495"/>
      <c r="D57" s="495"/>
      <c r="E57" s="495"/>
      <c r="F57" s="495"/>
      <c r="G57" s="495"/>
      <c r="H57" s="495"/>
      <c r="I57" s="495"/>
      <c r="J57" s="495"/>
      <c r="K57" s="495"/>
      <c r="L57" s="495"/>
      <c r="M57" s="495"/>
      <c r="N57" s="495"/>
      <c r="O57" s="495"/>
      <c r="P57" s="496"/>
    </row>
    <row r="58" spans="2:16" x14ac:dyDescent="0.2">
      <c r="B58" s="494"/>
      <c r="C58" s="495"/>
      <c r="D58" s="495"/>
      <c r="E58" s="495"/>
      <c r="F58" s="495"/>
      <c r="G58" s="495"/>
      <c r="H58" s="495"/>
      <c r="I58" s="495"/>
      <c r="J58" s="495"/>
      <c r="K58" s="495"/>
      <c r="L58" s="495"/>
      <c r="M58" s="495"/>
      <c r="N58" s="495"/>
      <c r="O58" s="495"/>
      <c r="P58" s="496"/>
    </row>
    <row r="59" spans="2:16" x14ac:dyDescent="0.2">
      <c r="B59" s="494"/>
      <c r="C59" s="495"/>
      <c r="D59" s="495"/>
      <c r="E59" s="495"/>
      <c r="F59" s="495"/>
      <c r="G59" s="495"/>
      <c r="H59" s="495"/>
      <c r="I59" s="495"/>
      <c r="J59" s="495"/>
      <c r="K59" s="495"/>
      <c r="L59" s="495"/>
      <c r="M59" s="495"/>
      <c r="N59" s="495"/>
      <c r="O59" s="495"/>
      <c r="P59" s="496"/>
    </row>
    <row r="60" spans="2:16" x14ac:dyDescent="0.2">
      <c r="B60" s="494"/>
      <c r="C60" s="495"/>
      <c r="D60" s="495"/>
      <c r="E60" s="495"/>
      <c r="F60" s="495"/>
      <c r="G60" s="495"/>
      <c r="H60" s="495"/>
      <c r="I60" s="495"/>
      <c r="J60" s="495"/>
      <c r="K60" s="495"/>
      <c r="L60" s="495"/>
      <c r="M60" s="495"/>
      <c r="N60" s="495"/>
      <c r="O60" s="495"/>
      <c r="P60" s="496"/>
    </row>
    <row r="61" spans="2:16" x14ac:dyDescent="0.2">
      <c r="B61" s="494"/>
      <c r="C61" s="495"/>
      <c r="D61" s="495"/>
      <c r="E61" s="495"/>
      <c r="F61" s="495"/>
      <c r="G61" s="495"/>
      <c r="H61" s="495"/>
      <c r="I61" s="495"/>
      <c r="J61" s="495"/>
      <c r="K61" s="495"/>
      <c r="L61" s="495"/>
      <c r="M61" s="495"/>
      <c r="N61" s="495"/>
      <c r="O61" s="495"/>
      <c r="P61" s="496"/>
    </row>
    <row r="62" spans="2:16" x14ac:dyDescent="0.2">
      <c r="B62" s="494"/>
      <c r="C62" s="495"/>
      <c r="D62" s="495"/>
      <c r="E62" s="495"/>
      <c r="F62" s="495"/>
      <c r="G62" s="495"/>
      <c r="H62" s="495"/>
      <c r="I62" s="495"/>
      <c r="J62" s="495"/>
      <c r="K62" s="495"/>
      <c r="L62" s="495"/>
      <c r="M62" s="495"/>
      <c r="N62" s="495"/>
      <c r="O62" s="495"/>
      <c r="P62" s="496"/>
    </row>
    <row r="63" spans="2:16" x14ac:dyDescent="0.2">
      <c r="B63" s="494"/>
      <c r="C63" s="495"/>
      <c r="D63" s="495"/>
      <c r="E63" s="495"/>
      <c r="F63" s="495"/>
      <c r="G63" s="495"/>
      <c r="H63" s="495"/>
      <c r="I63" s="495"/>
      <c r="J63" s="495"/>
      <c r="K63" s="495"/>
      <c r="L63" s="495"/>
      <c r="M63" s="495"/>
      <c r="N63" s="495"/>
      <c r="O63" s="495"/>
      <c r="P63" s="496"/>
    </row>
    <row r="64" spans="2:16" ht="52.5" customHeight="1" thickBot="1" x14ac:dyDescent="0.25">
      <c r="B64" s="497"/>
      <c r="C64" s="498"/>
      <c r="D64" s="498"/>
      <c r="E64" s="498"/>
      <c r="F64" s="498"/>
      <c r="G64" s="498"/>
      <c r="H64" s="498"/>
      <c r="I64" s="498"/>
      <c r="J64" s="498"/>
      <c r="K64" s="498"/>
      <c r="L64" s="498"/>
      <c r="M64" s="498"/>
      <c r="N64" s="498"/>
      <c r="O64" s="498"/>
      <c r="P64" s="499"/>
    </row>
    <row r="65" spans="1:19" s="83" customFormat="1" ht="4.5" customHeight="1" thickBot="1" x14ac:dyDescent="0.25">
      <c r="A65" s="500"/>
      <c r="B65" s="500"/>
      <c r="C65" s="500"/>
      <c r="D65" s="500"/>
      <c r="E65" s="500"/>
      <c r="F65" s="500"/>
      <c r="G65" s="500"/>
      <c r="H65" s="500"/>
      <c r="I65" s="500"/>
      <c r="J65" s="500"/>
      <c r="K65" s="500"/>
      <c r="L65" s="500"/>
      <c r="M65" s="500"/>
      <c r="N65" s="500"/>
      <c r="O65" s="500"/>
      <c r="P65" s="500"/>
      <c r="Q65" s="500"/>
      <c r="S65" s="118"/>
    </row>
    <row r="66" spans="1:19" ht="15" customHeight="1" x14ac:dyDescent="0.2">
      <c r="B66" s="501" t="s">
        <v>5</v>
      </c>
      <c r="C66" s="503" t="s">
        <v>198</v>
      </c>
      <c r="D66" s="503"/>
      <c r="E66" s="503"/>
      <c r="F66" s="503"/>
      <c r="G66" s="503"/>
      <c r="H66" s="503"/>
      <c r="I66" s="503"/>
      <c r="J66" s="503"/>
      <c r="K66" s="503"/>
      <c r="L66" s="503"/>
      <c r="M66" s="503"/>
      <c r="N66" s="503"/>
      <c r="O66" s="503"/>
      <c r="P66" s="503"/>
    </row>
    <row r="67" spans="1:19" ht="15" customHeight="1" x14ac:dyDescent="0.2">
      <c r="B67" s="502"/>
      <c r="C67" s="613" t="s">
        <v>305</v>
      </c>
      <c r="D67" s="614"/>
      <c r="E67" s="614"/>
      <c r="F67" s="614"/>
      <c r="G67" s="614"/>
      <c r="H67" s="614"/>
      <c r="I67" s="614"/>
      <c r="J67" s="614"/>
      <c r="K67" s="614"/>
      <c r="L67" s="614"/>
      <c r="M67" s="614"/>
      <c r="N67" s="614"/>
      <c r="O67" s="614"/>
      <c r="P67" s="615"/>
    </row>
    <row r="68" spans="1:19" ht="15" customHeight="1" x14ac:dyDescent="0.2">
      <c r="B68" s="502"/>
      <c r="C68" s="616"/>
      <c r="D68" s="617"/>
      <c r="E68" s="617"/>
      <c r="F68" s="617"/>
      <c r="G68" s="617"/>
      <c r="H68" s="617"/>
      <c r="I68" s="617"/>
      <c r="J68" s="617"/>
      <c r="K68" s="617"/>
      <c r="L68" s="617"/>
      <c r="M68" s="617"/>
      <c r="N68" s="617"/>
      <c r="O68" s="617"/>
      <c r="P68" s="618"/>
    </row>
    <row r="69" spans="1:19" ht="15" customHeight="1" x14ac:dyDescent="0.2">
      <c r="B69" s="502"/>
      <c r="C69" s="616"/>
      <c r="D69" s="617"/>
      <c r="E69" s="617"/>
      <c r="F69" s="617"/>
      <c r="G69" s="617"/>
      <c r="H69" s="617"/>
      <c r="I69" s="617"/>
      <c r="J69" s="617"/>
      <c r="K69" s="617"/>
      <c r="L69" s="617"/>
      <c r="M69" s="617"/>
      <c r="N69" s="617"/>
      <c r="O69" s="617"/>
      <c r="P69" s="618"/>
    </row>
    <row r="70" spans="1:19" ht="18" customHeight="1" x14ac:dyDescent="0.2">
      <c r="B70" s="502"/>
      <c r="C70" s="619"/>
      <c r="D70" s="620"/>
      <c r="E70" s="620"/>
      <c r="F70" s="620"/>
      <c r="G70" s="620"/>
      <c r="H70" s="620"/>
      <c r="I70" s="620"/>
      <c r="J70" s="620"/>
      <c r="K70" s="620"/>
      <c r="L70" s="620"/>
      <c r="M70" s="620"/>
      <c r="N70" s="620"/>
      <c r="O70" s="620"/>
      <c r="P70" s="621"/>
    </row>
    <row r="71" spans="1:19" ht="19.5" customHeight="1" x14ac:dyDescent="0.2">
      <c r="B71" s="502"/>
      <c r="C71" s="503" t="s">
        <v>199</v>
      </c>
      <c r="D71" s="503"/>
      <c r="E71" s="503"/>
      <c r="F71" s="503"/>
      <c r="G71" s="503"/>
      <c r="H71" s="503"/>
      <c r="I71" s="503"/>
      <c r="J71" s="503"/>
      <c r="K71" s="503"/>
      <c r="L71" s="503"/>
      <c r="M71" s="503"/>
      <c r="N71" s="503"/>
      <c r="O71" s="503"/>
      <c r="P71" s="503"/>
    </row>
    <row r="72" spans="1:19" ht="66.75" customHeight="1" x14ac:dyDescent="0.2">
      <c r="B72" s="502"/>
      <c r="C72" s="613" t="s">
        <v>306</v>
      </c>
      <c r="D72" s="614"/>
      <c r="E72" s="614"/>
      <c r="F72" s="614"/>
      <c r="G72" s="614"/>
      <c r="H72" s="614"/>
      <c r="I72" s="614"/>
      <c r="J72" s="614"/>
      <c r="K72" s="614"/>
      <c r="L72" s="614"/>
      <c r="M72" s="614"/>
      <c r="N72" s="614"/>
      <c r="O72" s="614"/>
      <c r="P72" s="615"/>
    </row>
    <row r="73" spans="1:19" ht="19.5" customHeight="1" x14ac:dyDescent="0.2">
      <c r="B73" s="172"/>
      <c r="C73" s="503" t="s">
        <v>200</v>
      </c>
      <c r="D73" s="503"/>
      <c r="E73" s="503"/>
      <c r="F73" s="503"/>
      <c r="G73" s="503"/>
      <c r="H73" s="503"/>
      <c r="I73" s="503"/>
      <c r="J73" s="503"/>
      <c r="K73" s="503"/>
      <c r="L73" s="503"/>
      <c r="M73" s="503"/>
      <c r="N73" s="503"/>
      <c r="O73" s="503"/>
      <c r="P73" s="503"/>
    </row>
    <row r="74" spans="1:19" ht="66.75" customHeight="1" x14ac:dyDescent="0.2">
      <c r="B74" s="172"/>
      <c r="C74" s="613" t="s">
        <v>290</v>
      </c>
      <c r="D74" s="614"/>
      <c r="E74" s="614"/>
      <c r="F74" s="614"/>
      <c r="G74" s="614"/>
      <c r="H74" s="614"/>
      <c r="I74" s="614"/>
      <c r="J74" s="614"/>
      <c r="K74" s="614"/>
      <c r="L74" s="614"/>
      <c r="M74" s="614"/>
      <c r="N74" s="614"/>
      <c r="O74" s="614"/>
      <c r="P74" s="615"/>
    </row>
    <row r="75" spans="1:19" ht="19.5" customHeight="1" x14ac:dyDescent="0.2">
      <c r="B75" s="172"/>
      <c r="C75" s="503" t="s">
        <v>201</v>
      </c>
      <c r="D75" s="503"/>
      <c r="E75" s="503"/>
      <c r="F75" s="503"/>
      <c r="G75" s="503"/>
      <c r="H75" s="503"/>
      <c r="I75" s="503"/>
      <c r="J75" s="503"/>
      <c r="K75" s="503"/>
      <c r="L75" s="503"/>
      <c r="M75" s="503"/>
      <c r="N75" s="503"/>
      <c r="O75" s="503"/>
      <c r="P75" s="503"/>
    </row>
    <row r="76" spans="1:19" ht="51" customHeight="1" x14ac:dyDescent="0.2">
      <c r="B76" s="172"/>
      <c r="C76" s="613" t="s">
        <v>300</v>
      </c>
      <c r="D76" s="614"/>
      <c r="E76" s="614"/>
      <c r="F76" s="614"/>
      <c r="G76" s="614"/>
      <c r="H76" s="614"/>
      <c r="I76" s="614"/>
      <c r="J76" s="614"/>
      <c r="K76" s="614"/>
      <c r="L76" s="614"/>
      <c r="M76" s="614"/>
      <c r="N76" s="614"/>
      <c r="O76" s="614"/>
      <c r="P76" s="615"/>
    </row>
    <row r="77" spans="1:19" ht="30.75" customHeight="1" x14ac:dyDescent="0.2">
      <c r="B77" s="119" t="s">
        <v>63</v>
      </c>
      <c r="C77" s="489" t="s">
        <v>172</v>
      </c>
      <c r="D77" s="489"/>
      <c r="E77" s="489"/>
      <c r="F77" s="489"/>
      <c r="G77" s="489"/>
      <c r="H77" s="489"/>
      <c r="I77" s="489"/>
      <c r="J77" s="489"/>
      <c r="K77" s="489"/>
      <c r="L77" s="489"/>
      <c r="M77" s="489"/>
      <c r="N77" s="489"/>
      <c r="O77" s="489"/>
      <c r="P77" s="489"/>
    </row>
    <row r="78" spans="1:19" ht="27.75" customHeight="1" x14ac:dyDescent="0.2">
      <c r="B78" s="119" t="s">
        <v>84</v>
      </c>
      <c r="C78" s="490" t="s">
        <v>85</v>
      </c>
      <c r="D78" s="490"/>
      <c r="E78" s="490"/>
      <c r="F78" s="490"/>
      <c r="G78" s="490"/>
      <c r="H78" s="490"/>
      <c r="I78" s="490"/>
      <c r="J78" s="490"/>
      <c r="K78" s="490"/>
      <c r="L78" s="490"/>
      <c r="M78" s="490"/>
      <c r="N78" s="490"/>
      <c r="O78" s="490"/>
      <c r="P78" s="490"/>
    </row>
    <row r="79" spans="1:19" ht="24.75" customHeight="1" x14ac:dyDescent="0.2">
      <c r="B79" s="547"/>
      <c r="C79" s="547"/>
      <c r="D79" s="547"/>
      <c r="E79" s="547"/>
      <c r="F79" s="547"/>
      <c r="G79" s="547"/>
      <c r="H79" s="547"/>
      <c r="I79" s="547"/>
      <c r="J79" s="547"/>
      <c r="K79" s="547"/>
      <c r="L79" s="547"/>
      <c r="M79" s="547"/>
      <c r="N79" s="547"/>
      <c r="O79" s="547"/>
      <c r="P79" s="547"/>
    </row>
    <row r="81" spans="3:19" x14ac:dyDescent="0.2">
      <c r="C81" s="120"/>
    </row>
    <row r="82" spans="3:19" hidden="1" x14ac:dyDescent="0.2">
      <c r="C82" s="102">
        <v>2018</v>
      </c>
    </row>
    <row r="83" spans="3:19" hidden="1" x14ac:dyDescent="0.2">
      <c r="C83" s="102">
        <v>2019</v>
      </c>
    </row>
    <row r="89" spans="3:19" s="84" customFormat="1" x14ac:dyDescent="0.2">
      <c r="S89" s="104"/>
    </row>
    <row r="90" spans="3:19" s="84" customFormat="1" x14ac:dyDescent="0.2">
      <c r="S90" s="104"/>
    </row>
    <row r="91" spans="3:19" s="84" customFormat="1" x14ac:dyDescent="0.2">
      <c r="S91" s="104"/>
    </row>
    <row r="92" spans="3:19" s="84" customFormat="1" x14ac:dyDescent="0.2">
      <c r="S92" s="104"/>
    </row>
    <row r="93" spans="3:19" s="84" customFormat="1" x14ac:dyDescent="0.2">
      <c r="S93" s="104"/>
    </row>
    <row r="94" spans="3:19" s="84" customFormat="1" x14ac:dyDescent="0.2">
      <c r="S94" s="104"/>
    </row>
    <row r="95" spans="3:19" s="84" customFormat="1" x14ac:dyDescent="0.2">
      <c r="D95" s="121"/>
      <c r="E95" s="121"/>
      <c r="F95" s="121"/>
      <c r="G95" s="121"/>
      <c r="H95" s="121"/>
      <c r="I95" s="121"/>
      <c r="S95" s="104"/>
    </row>
    <row r="96" spans="3:19" s="84" customFormat="1" x14ac:dyDescent="0.2">
      <c r="D96" s="121"/>
      <c r="E96" s="121"/>
      <c r="F96" s="121"/>
      <c r="G96" s="121"/>
      <c r="H96" s="121"/>
      <c r="I96" s="121"/>
      <c r="S96" s="104"/>
    </row>
    <row r="97" spans="2:19" s="84" customFormat="1" x14ac:dyDescent="0.2">
      <c r="B97" s="121"/>
      <c r="C97" s="121"/>
      <c r="D97" s="121"/>
      <c r="E97" s="121"/>
      <c r="F97" s="121"/>
      <c r="G97" s="121"/>
      <c r="H97" s="121"/>
      <c r="I97" s="121"/>
      <c r="S97" s="104"/>
    </row>
    <row r="98" spans="2:19" s="84" customFormat="1" x14ac:dyDescent="0.2">
      <c r="B98" s="121"/>
      <c r="C98" s="121"/>
      <c r="D98" s="121"/>
      <c r="E98" s="121"/>
      <c r="F98" s="121"/>
      <c r="G98" s="121"/>
      <c r="H98" s="121"/>
      <c r="I98" s="121"/>
      <c r="S98" s="104"/>
    </row>
    <row r="99" spans="2:19" s="84" customFormat="1" x14ac:dyDescent="0.2">
      <c r="B99" s="121"/>
      <c r="C99" s="121"/>
      <c r="D99" s="121"/>
      <c r="E99" s="121"/>
      <c r="F99" s="121"/>
      <c r="G99" s="121"/>
      <c r="H99" s="121"/>
      <c r="I99" s="121"/>
      <c r="S99" s="104"/>
    </row>
    <row r="100" spans="2:19" s="84" customFormat="1" x14ac:dyDescent="0.2">
      <c r="B100" s="121"/>
      <c r="C100" s="121"/>
      <c r="D100" s="121"/>
      <c r="E100" s="121"/>
      <c r="F100" s="121"/>
      <c r="G100" s="121"/>
      <c r="H100" s="121"/>
      <c r="I100" s="121"/>
      <c r="K100" s="121"/>
      <c r="L100" s="121"/>
      <c r="M100" s="121"/>
      <c r="N100" s="121"/>
      <c r="O100" s="121"/>
      <c r="P100" s="121"/>
      <c r="S100" s="104"/>
    </row>
    <row r="101" spans="2:19" s="84" customFormat="1" x14ac:dyDescent="0.2">
      <c r="B101" s="121"/>
      <c r="C101" s="121"/>
      <c r="D101" s="121"/>
      <c r="E101" s="121"/>
      <c r="F101" s="121"/>
      <c r="G101" s="121"/>
      <c r="H101" s="121"/>
      <c r="I101" s="121"/>
      <c r="K101" s="121"/>
      <c r="L101" s="121"/>
      <c r="M101" s="121"/>
      <c r="N101" s="121"/>
      <c r="O101" s="121"/>
      <c r="P101" s="121"/>
      <c r="S101" s="104"/>
    </row>
    <row r="102" spans="2:19" s="84" customFormat="1" x14ac:dyDescent="0.2">
      <c r="B102" s="121"/>
      <c r="C102" s="121"/>
      <c r="D102" s="121"/>
      <c r="E102" s="121"/>
      <c r="F102" s="121"/>
      <c r="G102" s="121"/>
      <c r="H102" s="121"/>
      <c r="I102" s="121"/>
      <c r="K102" s="121"/>
      <c r="L102" s="121"/>
      <c r="M102" s="121"/>
      <c r="N102" s="121"/>
      <c r="O102" s="121"/>
      <c r="P102" s="121"/>
      <c r="S102" s="104"/>
    </row>
    <row r="103" spans="2:19" s="84" customFormat="1" x14ac:dyDescent="0.2">
      <c r="B103" s="121"/>
      <c r="C103" s="121"/>
      <c r="D103" s="121"/>
      <c r="E103" s="121"/>
      <c r="F103" s="121"/>
      <c r="G103" s="121"/>
      <c r="H103" s="121"/>
      <c r="I103" s="121"/>
      <c r="K103" s="121"/>
      <c r="L103" s="121"/>
      <c r="M103" s="121"/>
      <c r="N103" s="121"/>
      <c r="O103" s="121"/>
      <c r="P103" s="121"/>
      <c r="Q103" s="122" t="s">
        <v>69</v>
      </c>
      <c r="S103" s="104"/>
    </row>
    <row r="104" spans="2:19" s="84" customFormat="1" x14ac:dyDescent="0.2">
      <c r="B104" s="123"/>
      <c r="C104" s="123"/>
      <c r="D104" s="121"/>
      <c r="E104" s="121"/>
      <c r="F104" s="121"/>
      <c r="G104" s="121"/>
      <c r="H104" s="121"/>
      <c r="I104" s="121"/>
      <c r="K104" s="121"/>
      <c r="L104" s="121"/>
      <c r="O104" s="121"/>
      <c r="P104" s="121"/>
      <c r="Q104" s="122" t="s">
        <v>70</v>
      </c>
      <c r="S104" s="104"/>
    </row>
    <row r="105" spans="2:19" s="84" customFormat="1" x14ac:dyDescent="0.2">
      <c r="B105" s="123"/>
      <c r="C105" s="123"/>
      <c r="D105" s="121"/>
      <c r="E105" s="121"/>
      <c r="F105" s="121"/>
      <c r="G105" s="121"/>
      <c r="H105" s="121"/>
      <c r="I105" s="121"/>
      <c r="K105" s="121"/>
      <c r="L105" s="121"/>
      <c r="O105" s="121"/>
      <c r="P105" s="121"/>
      <c r="Q105" s="122" t="s">
        <v>72</v>
      </c>
      <c r="S105" s="104"/>
    </row>
    <row r="106" spans="2:19" s="84" customFormat="1" x14ac:dyDescent="0.2">
      <c r="B106" s="123"/>
      <c r="C106" s="123"/>
      <c r="D106" s="121"/>
      <c r="E106" s="121"/>
      <c r="F106" s="121"/>
      <c r="G106" s="121"/>
      <c r="H106" s="121"/>
      <c r="I106" s="121"/>
      <c r="K106" s="121"/>
      <c r="L106" s="121"/>
      <c r="O106" s="121"/>
      <c r="P106" s="121"/>
      <c r="Q106" s="122" t="s">
        <v>71</v>
      </c>
      <c r="S106" s="104"/>
    </row>
    <row r="107" spans="2:19" s="84" customFormat="1" x14ac:dyDescent="0.2">
      <c r="B107" s="121"/>
      <c r="C107" s="123"/>
      <c r="D107" s="121"/>
      <c r="E107" s="121"/>
      <c r="F107" s="121"/>
      <c r="G107" s="121"/>
      <c r="H107" s="121"/>
      <c r="I107" s="121"/>
      <c r="K107" s="121"/>
      <c r="L107" s="121"/>
      <c r="M107" s="123"/>
      <c r="N107" s="121"/>
      <c r="O107" s="121"/>
      <c r="P107" s="121"/>
      <c r="Q107" s="122" t="s">
        <v>73</v>
      </c>
      <c r="S107" s="104"/>
    </row>
    <row r="108" spans="2:19" s="84" customFormat="1" x14ac:dyDescent="0.2">
      <c r="B108" s="121"/>
      <c r="C108" s="123"/>
      <c r="D108" s="121"/>
      <c r="E108" s="121"/>
      <c r="F108" s="121"/>
      <c r="G108" s="121"/>
      <c r="H108" s="121"/>
      <c r="I108" s="121"/>
      <c r="K108" s="121"/>
      <c r="L108" s="121"/>
      <c r="M108" s="121"/>
      <c r="N108" s="121" t="s">
        <v>67</v>
      </c>
      <c r="O108" s="121"/>
      <c r="P108" s="121"/>
      <c r="Q108" s="122" t="s">
        <v>74</v>
      </c>
      <c r="S108" s="104"/>
    </row>
    <row r="109" spans="2:19" s="84" customFormat="1" x14ac:dyDescent="0.2">
      <c r="B109" s="121"/>
      <c r="C109" s="123"/>
      <c r="D109" s="121"/>
      <c r="E109" s="121"/>
      <c r="F109" s="121"/>
      <c r="G109" s="121"/>
      <c r="H109" s="121"/>
      <c r="I109" s="121"/>
      <c r="K109" s="121"/>
      <c r="L109" s="121"/>
      <c r="M109" s="121"/>
      <c r="N109" s="121"/>
      <c r="O109" s="121"/>
      <c r="P109" s="121"/>
      <c r="S109" s="104"/>
    </row>
    <row r="110" spans="2:19" s="84" customFormat="1" x14ac:dyDescent="0.2">
      <c r="B110" s="121"/>
      <c r="C110" s="123"/>
      <c r="D110" s="121"/>
      <c r="E110" s="121"/>
      <c r="F110" s="121"/>
      <c r="G110" s="121"/>
      <c r="H110" s="121"/>
      <c r="I110" s="121"/>
      <c r="K110" s="121"/>
      <c r="L110" s="121"/>
      <c r="M110" s="121"/>
      <c r="N110" s="121"/>
      <c r="O110" s="121"/>
      <c r="P110" s="121"/>
      <c r="S110" s="104"/>
    </row>
    <row r="111" spans="2:19" s="84" customFormat="1" x14ac:dyDescent="0.2">
      <c r="B111" s="121"/>
      <c r="C111" s="121"/>
      <c r="D111" s="121"/>
      <c r="E111" s="121"/>
      <c r="F111" s="121"/>
      <c r="G111" s="121"/>
      <c r="H111" s="121"/>
      <c r="I111" s="121"/>
      <c r="K111" s="121"/>
      <c r="L111" s="121"/>
      <c r="M111" s="121"/>
      <c r="N111" s="121"/>
      <c r="O111" s="121"/>
      <c r="P111" s="121"/>
      <c r="S111" s="104"/>
    </row>
    <row r="112" spans="2:19" s="84" customFormat="1" x14ac:dyDescent="0.2">
      <c r="B112" s="121"/>
      <c r="C112" s="121"/>
      <c r="D112" s="121"/>
      <c r="E112" s="121"/>
      <c r="F112" s="121"/>
      <c r="G112" s="121"/>
      <c r="H112" s="121"/>
      <c r="I112" s="121"/>
      <c r="K112" s="121"/>
      <c r="L112" s="121"/>
      <c r="M112" s="121"/>
      <c r="N112" s="121"/>
      <c r="O112" s="121"/>
      <c r="P112" s="121"/>
      <c r="S112" s="104"/>
    </row>
    <row r="113" spans="2:19" s="84" customFormat="1" x14ac:dyDescent="0.2">
      <c r="B113" s="121"/>
      <c r="C113" s="121"/>
      <c r="D113" s="121"/>
      <c r="E113" s="121"/>
      <c r="F113" s="121"/>
      <c r="G113" s="121"/>
      <c r="H113" s="121"/>
      <c r="I113" s="121"/>
      <c r="K113" s="121"/>
      <c r="L113" s="121"/>
      <c r="M113" s="121"/>
      <c r="N113" s="121"/>
      <c r="O113" s="121"/>
      <c r="P113" s="121"/>
      <c r="Q113" s="122">
        <v>2015</v>
      </c>
      <c r="S113" s="104"/>
    </row>
    <row r="114" spans="2:19" s="84" customFormat="1" ht="12.75" customHeight="1" x14ac:dyDescent="0.2">
      <c r="B114" s="121"/>
      <c r="C114" s="121"/>
      <c r="D114" s="121"/>
      <c r="E114" s="121"/>
      <c r="F114" s="121"/>
      <c r="G114" s="121"/>
      <c r="H114" s="121"/>
      <c r="I114" s="121"/>
      <c r="Q114" s="122">
        <v>2016</v>
      </c>
      <c r="S114" s="104"/>
    </row>
    <row r="115" spans="2:19" s="84" customFormat="1" x14ac:dyDescent="0.2">
      <c r="B115" s="77" t="s">
        <v>270</v>
      </c>
      <c r="C115" s="121"/>
      <c r="D115" s="121"/>
      <c r="E115" s="121"/>
      <c r="F115" s="121"/>
      <c r="G115" s="121"/>
      <c r="H115" s="121"/>
      <c r="I115" s="121"/>
      <c r="Q115" s="122">
        <v>2017</v>
      </c>
      <c r="S115" s="104"/>
    </row>
    <row r="116" spans="2:19" s="84" customFormat="1" x14ac:dyDescent="0.2">
      <c r="B116" s="77" t="s">
        <v>271</v>
      </c>
      <c r="C116" s="121"/>
      <c r="D116" s="121"/>
      <c r="E116" s="121"/>
      <c r="H116" s="121"/>
      <c r="I116" s="121"/>
      <c r="Q116" s="122">
        <v>2018</v>
      </c>
      <c r="S116" s="104"/>
    </row>
    <row r="117" spans="2:19" s="84" customFormat="1" x14ac:dyDescent="0.2">
      <c r="B117" s="77" t="s">
        <v>272</v>
      </c>
      <c r="C117" s="121"/>
      <c r="D117" s="121"/>
      <c r="E117" s="121"/>
      <c r="H117" s="121"/>
      <c r="I117" s="121"/>
      <c r="S117" s="104"/>
    </row>
    <row r="118" spans="2:19" s="84" customFormat="1" x14ac:dyDescent="0.2">
      <c r="B118" s="77" t="s">
        <v>273</v>
      </c>
      <c r="C118" s="121"/>
      <c r="D118" s="121"/>
      <c r="E118" s="121"/>
      <c r="H118" s="121"/>
      <c r="I118" s="121"/>
      <c r="S118" s="104"/>
    </row>
    <row r="119" spans="2:19" s="84" customFormat="1" x14ac:dyDescent="0.2">
      <c r="B119" s="77" t="s">
        <v>274</v>
      </c>
      <c r="C119" s="121"/>
      <c r="D119" s="121"/>
      <c r="E119" s="121"/>
      <c r="H119" s="121"/>
      <c r="I119" s="121"/>
      <c r="S119" s="104"/>
    </row>
    <row r="120" spans="2:19" s="84" customFormat="1" x14ac:dyDescent="0.2">
      <c r="B120" s="77" t="s">
        <v>275</v>
      </c>
      <c r="C120" s="121"/>
      <c r="D120" s="121"/>
      <c r="E120" s="121"/>
      <c r="H120" s="121"/>
      <c r="I120" s="121"/>
      <c r="S120" s="104"/>
    </row>
    <row r="121" spans="2:19" s="84" customFormat="1" x14ac:dyDescent="0.2">
      <c r="B121" s="77" t="s">
        <v>219</v>
      </c>
      <c r="C121" s="121"/>
      <c r="D121" s="121"/>
      <c r="E121" s="121"/>
      <c r="H121" s="121"/>
      <c r="I121" s="121"/>
      <c r="S121" s="104"/>
    </row>
    <row r="122" spans="2:19" s="84" customFormat="1" x14ac:dyDescent="0.2">
      <c r="B122" s="124"/>
      <c r="C122" s="121"/>
      <c r="D122" s="121"/>
      <c r="E122" s="121"/>
      <c r="H122" s="121"/>
      <c r="I122" s="121"/>
      <c r="S122" s="104"/>
    </row>
    <row r="123" spans="2:19" s="84" customFormat="1" x14ac:dyDescent="0.2">
      <c r="B123" s="168"/>
      <c r="C123" s="121"/>
      <c r="D123" s="121"/>
      <c r="E123" s="121"/>
      <c r="H123" s="121"/>
      <c r="I123" s="121"/>
      <c r="S123" s="104"/>
    </row>
    <row r="124" spans="2:19" s="84" customFormat="1" x14ac:dyDescent="0.2">
      <c r="B124" s="168"/>
      <c r="C124" s="121"/>
      <c r="D124" s="121"/>
      <c r="E124" s="121"/>
      <c r="H124" s="121"/>
      <c r="I124" s="121"/>
      <c r="S124" s="104"/>
    </row>
    <row r="125" spans="2:19" s="84" customFormat="1" x14ac:dyDescent="0.2">
      <c r="B125" s="168"/>
      <c r="C125" s="121"/>
      <c r="D125" s="121"/>
      <c r="E125" s="121"/>
      <c r="H125" s="121"/>
      <c r="I125" s="121"/>
      <c r="S125" s="104"/>
    </row>
    <row r="126" spans="2:19" s="84" customFormat="1" x14ac:dyDescent="0.2">
      <c r="B126" s="165"/>
      <c r="C126" s="121"/>
      <c r="D126" s="121"/>
      <c r="E126" s="121"/>
      <c r="H126" s="121"/>
      <c r="I126" s="121"/>
      <c r="S126" s="104"/>
    </row>
    <row r="127" spans="2:19" s="84" customFormat="1" x14ac:dyDescent="0.2">
      <c r="B127" s="165"/>
      <c r="C127" s="121"/>
      <c r="D127" s="121"/>
      <c r="E127" s="121"/>
      <c r="H127" s="121"/>
      <c r="I127" s="121"/>
      <c r="S127" s="104"/>
    </row>
    <row r="128" spans="2:19" s="84" customFormat="1" x14ac:dyDescent="0.2">
      <c r="B128" s="165"/>
      <c r="C128" s="121"/>
      <c r="D128" s="121"/>
      <c r="E128" s="121"/>
      <c r="H128" s="121"/>
      <c r="I128" s="121"/>
      <c r="S128" s="104"/>
    </row>
    <row r="129" spans="2:19" s="84" customFormat="1" x14ac:dyDescent="0.2">
      <c r="B129" s="165"/>
      <c r="C129" s="121"/>
      <c r="D129" s="121"/>
      <c r="E129" s="121"/>
      <c r="F129" s="121"/>
      <c r="I129" s="121"/>
      <c r="S129" s="104"/>
    </row>
    <row r="130" spans="2:19" s="84" customFormat="1" x14ac:dyDescent="0.2">
      <c r="B130" s="169"/>
      <c r="C130" s="121"/>
      <c r="D130" s="121"/>
      <c r="E130" s="121"/>
      <c r="F130" s="121"/>
      <c r="I130" s="121"/>
      <c r="S130" s="104"/>
    </row>
    <row r="131" spans="2:19" s="84" customFormat="1" x14ac:dyDescent="0.2">
      <c r="B131" s="125"/>
      <c r="C131" s="121"/>
      <c r="F131" s="121"/>
      <c r="I131" s="85"/>
      <c r="J131" s="85"/>
      <c r="K131" s="85"/>
      <c r="S131" s="104"/>
    </row>
    <row r="132" spans="2:19" s="84" customFormat="1" x14ac:dyDescent="0.2">
      <c r="B132" s="125"/>
      <c r="C132" s="121"/>
      <c r="F132" s="121"/>
      <c r="G132" s="121"/>
      <c r="H132" s="85"/>
      <c r="I132" s="85"/>
      <c r="J132" s="85"/>
      <c r="K132" s="85"/>
      <c r="S132" s="104"/>
    </row>
    <row r="133" spans="2:19" s="84" customFormat="1" x14ac:dyDescent="0.2">
      <c r="B133" s="125"/>
      <c r="C133" s="121"/>
      <c r="F133" s="121"/>
      <c r="G133" s="121"/>
      <c r="H133" s="85"/>
      <c r="I133" s="85"/>
      <c r="J133" s="85"/>
      <c r="K133" s="85"/>
      <c r="S133" s="104"/>
    </row>
    <row r="134" spans="2:19" s="84" customFormat="1" x14ac:dyDescent="0.2">
      <c r="B134" s="125"/>
      <c r="C134" s="121"/>
      <c r="F134" s="121"/>
      <c r="G134" s="121"/>
      <c r="H134" s="85"/>
      <c r="I134" s="85"/>
      <c r="J134" s="85"/>
      <c r="K134" s="85"/>
      <c r="S134" s="104"/>
    </row>
    <row r="135" spans="2:19" s="84" customFormat="1" x14ac:dyDescent="0.2">
      <c r="B135" s="125"/>
      <c r="C135" s="121"/>
      <c r="F135" s="121"/>
      <c r="G135" s="121"/>
      <c r="H135" s="85"/>
      <c r="I135" s="85"/>
      <c r="J135" s="85"/>
      <c r="K135" s="85"/>
      <c r="S135" s="104"/>
    </row>
    <row r="136" spans="2:19" s="84" customFormat="1" x14ac:dyDescent="0.2">
      <c r="B136" s="125"/>
      <c r="C136" s="121"/>
      <c r="F136" s="121"/>
      <c r="G136" s="121"/>
      <c r="H136" s="85"/>
      <c r="I136" s="85"/>
      <c r="J136" s="85"/>
      <c r="K136" s="85"/>
      <c r="S136" s="104"/>
    </row>
    <row r="137" spans="2:19" s="84" customFormat="1" x14ac:dyDescent="0.2">
      <c r="B137" s="124"/>
      <c r="C137" s="121"/>
      <c r="F137" s="121"/>
      <c r="G137" s="121"/>
      <c r="H137" s="85"/>
      <c r="I137" s="85"/>
      <c r="J137" s="85"/>
      <c r="K137" s="85"/>
      <c r="S137" s="104"/>
    </row>
    <row r="138" spans="2:19" x14ac:dyDescent="0.2">
      <c r="B138" s="124"/>
      <c r="C138" s="121"/>
      <c r="F138" s="121"/>
      <c r="G138" s="121"/>
      <c r="H138" s="85"/>
      <c r="I138" s="85"/>
      <c r="J138" s="85"/>
      <c r="K138" s="85"/>
      <c r="S138" s="103"/>
    </row>
    <row r="139" spans="2:19" x14ac:dyDescent="0.2">
      <c r="B139" s="84" t="s">
        <v>29</v>
      </c>
      <c r="C139" s="121"/>
      <c r="F139" s="121"/>
      <c r="G139" s="121"/>
      <c r="H139" s="85"/>
      <c r="I139" s="85"/>
      <c r="J139" s="85"/>
      <c r="K139" s="85"/>
      <c r="S139" s="103"/>
    </row>
    <row r="140" spans="2:19" x14ac:dyDescent="0.2">
      <c r="B140" s="126" t="s">
        <v>55</v>
      </c>
      <c r="C140" s="121"/>
      <c r="F140" s="121"/>
      <c r="G140" s="121"/>
      <c r="H140" s="85"/>
      <c r="I140" s="85"/>
      <c r="J140" s="85"/>
      <c r="K140" s="85"/>
      <c r="S140" s="103"/>
    </row>
    <row r="141" spans="2:19" x14ac:dyDescent="0.2">
      <c r="B141" s="126" t="s">
        <v>154</v>
      </c>
      <c r="C141" s="121"/>
      <c r="F141" s="121"/>
      <c r="G141" s="121"/>
      <c r="H141" s="85"/>
      <c r="I141" s="85"/>
      <c r="J141" s="85"/>
      <c r="K141" s="85"/>
      <c r="S141" s="103"/>
    </row>
    <row r="142" spans="2:19" x14ac:dyDescent="0.2">
      <c r="B142" s="126" t="s">
        <v>39</v>
      </c>
      <c r="C142" s="121"/>
      <c r="F142" s="121"/>
      <c r="G142" s="121"/>
      <c r="H142" s="85"/>
      <c r="I142" s="85"/>
      <c r="J142" s="85"/>
      <c r="K142" s="85"/>
      <c r="S142" s="103"/>
    </row>
    <row r="143" spans="2:19" x14ac:dyDescent="0.2">
      <c r="B143" s="126" t="s">
        <v>160</v>
      </c>
      <c r="C143" s="121"/>
      <c r="F143" s="121"/>
      <c r="G143" s="121"/>
      <c r="H143" s="85"/>
      <c r="I143" s="85"/>
      <c r="J143" s="85"/>
      <c r="K143" s="85"/>
      <c r="S143" s="103"/>
    </row>
    <row r="144" spans="2:19" x14ac:dyDescent="0.2">
      <c r="B144" s="126" t="s">
        <v>112</v>
      </c>
      <c r="C144" s="121"/>
      <c r="F144" s="121"/>
      <c r="G144" s="121"/>
      <c r="J144" s="85"/>
      <c r="K144" s="85"/>
      <c r="S144" s="103"/>
    </row>
    <row r="145" spans="2:19" x14ac:dyDescent="0.2">
      <c r="B145" s="126" t="s">
        <v>162</v>
      </c>
      <c r="C145" s="121"/>
      <c r="F145" s="121"/>
      <c r="G145" s="121"/>
      <c r="S145" s="103"/>
    </row>
    <row r="146" spans="2:19" x14ac:dyDescent="0.2">
      <c r="B146" s="126" t="s">
        <v>53</v>
      </c>
      <c r="C146" s="121"/>
      <c r="F146" s="121"/>
      <c r="G146" s="121"/>
      <c r="S146" s="103"/>
    </row>
    <row r="147" spans="2:19" x14ac:dyDescent="0.2">
      <c r="B147" s="126" t="s">
        <v>151</v>
      </c>
      <c r="C147" s="121"/>
      <c r="F147" s="121"/>
      <c r="G147" s="121"/>
      <c r="S147" s="103"/>
    </row>
    <row r="148" spans="2:19" x14ac:dyDescent="0.2">
      <c r="B148" s="126" t="s">
        <v>155</v>
      </c>
      <c r="C148" s="121"/>
      <c r="F148" s="121"/>
      <c r="G148" s="121"/>
      <c r="S148" s="103"/>
    </row>
    <row r="149" spans="2:19" ht="25.5" x14ac:dyDescent="0.2">
      <c r="B149" s="127" t="s">
        <v>166</v>
      </c>
      <c r="C149" s="121"/>
      <c r="F149" s="121"/>
      <c r="G149" s="121"/>
    </row>
    <row r="150" spans="2:19" x14ac:dyDescent="0.2">
      <c r="B150" s="126" t="s">
        <v>153</v>
      </c>
      <c r="C150" s="121"/>
      <c r="F150" s="121"/>
      <c r="G150" s="121"/>
    </row>
    <row r="151" spans="2:19" x14ac:dyDescent="0.2">
      <c r="B151" s="126" t="s">
        <v>158</v>
      </c>
      <c r="C151" s="121"/>
      <c r="F151" s="121"/>
      <c r="G151" s="121"/>
    </row>
    <row r="152" spans="2:19" x14ac:dyDescent="0.2">
      <c r="B152" s="126" t="s">
        <v>161</v>
      </c>
      <c r="C152" s="121"/>
      <c r="F152" s="121"/>
      <c r="G152" s="121"/>
    </row>
    <row r="153" spans="2:19" x14ac:dyDescent="0.2">
      <c r="B153" s="126" t="s">
        <v>159</v>
      </c>
      <c r="C153" s="121"/>
      <c r="F153" s="121"/>
      <c r="G153" s="121"/>
    </row>
    <row r="154" spans="2:19" x14ac:dyDescent="0.2">
      <c r="B154" s="126" t="s">
        <v>156</v>
      </c>
      <c r="C154" s="121"/>
      <c r="F154" s="121"/>
      <c r="G154" s="121"/>
    </row>
    <row r="155" spans="2:19" x14ac:dyDescent="0.2">
      <c r="B155" s="126" t="s">
        <v>149</v>
      </c>
      <c r="C155" s="121"/>
      <c r="F155" s="121"/>
      <c r="G155" s="121"/>
    </row>
    <row r="156" spans="2:19" x14ac:dyDescent="0.2">
      <c r="B156" s="126" t="s">
        <v>157</v>
      </c>
      <c r="C156" s="121"/>
    </row>
    <row r="157" spans="2:19" x14ac:dyDescent="0.2">
      <c r="B157" s="126" t="s">
        <v>150</v>
      </c>
      <c r="C157" s="121"/>
    </row>
    <row r="158" spans="2:19" x14ac:dyDescent="0.2">
      <c r="B158" s="126" t="s">
        <v>152</v>
      </c>
      <c r="C158" s="121"/>
    </row>
    <row r="159" spans="2:19" x14ac:dyDescent="0.2">
      <c r="B159" s="126" t="s">
        <v>46</v>
      </c>
      <c r="C159" s="121"/>
    </row>
    <row r="160" spans="2:19" x14ac:dyDescent="0.2">
      <c r="B160" s="126" t="s">
        <v>54</v>
      </c>
      <c r="C160" s="121"/>
    </row>
    <row r="161" spans="2:3" x14ac:dyDescent="0.2">
      <c r="B161" s="126" t="s">
        <v>45</v>
      </c>
      <c r="C161" s="121"/>
    </row>
    <row r="162" spans="2:3" x14ac:dyDescent="0.2">
      <c r="B162" s="126" t="s">
        <v>47</v>
      </c>
      <c r="C162" s="121"/>
    </row>
    <row r="163" spans="2:3" x14ac:dyDescent="0.2">
      <c r="B163" s="126" t="s">
        <v>113</v>
      </c>
      <c r="C163" s="121"/>
    </row>
    <row r="164" spans="2:3" x14ac:dyDescent="0.2">
      <c r="B164" s="126" t="s">
        <v>111</v>
      </c>
      <c r="C164" s="121"/>
    </row>
    <row r="165" spans="2:3" x14ac:dyDescent="0.2">
      <c r="B165" s="126" t="s">
        <v>40</v>
      </c>
      <c r="C165" s="121"/>
    </row>
    <row r="166" spans="2:3" x14ac:dyDescent="0.2">
      <c r="B166" s="126" t="s">
        <v>110</v>
      </c>
    </row>
    <row r="167" spans="2:3" x14ac:dyDescent="0.2">
      <c r="B167" s="84"/>
    </row>
    <row r="168" spans="2:3" x14ac:dyDescent="0.2">
      <c r="B168" s="84"/>
    </row>
    <row r="169" spans="2:3" x14ac:dyDescent="0.2">
      <c r="B169" s="84"/>
    </row>
    <row r="170" spans="2:3" x14ac:dyDescent="0.2">
      <c r="B170" s="84" t="s">
        <v>167</v>
      </c>
    </row>
    <row r="171" spans="2:3" x14ac:dyDescent="0.2">
      <c r="B171" s="122" t="s">
        <v>66</v>
      </c>
    </row>
    <row r="172" spans="2:3" x14ac:dyDescent="0.2">
      <c r="B172" s="122" t="s">
        <v>85</v>
      </c>
    </row>
    <row r="173" spans="2:3" x14ac:dyDescent="0.2">
      <c r="B173" s="84"/>
    </row>
    <row r="174" spans="2:3" x14ac:dyDescent="0.2">
      <c r="B174" s="124"/>
    </row>
    <row r="175" spans="2:3" x14ac:dyDescent="0.2">
      <c r="B175" s="124"/>
    </row>
    <row r="176" spans="2:3" x14ac:dyDescent="0.2">
      <c r="B176" s="128"/>
    </row>
    <row r="177" spans="2:2" x14ac:dyDescent="0.2">
      <c r="B177" s="128"/>
    </row>
    <row r="178" spans="2:2" x14ac:dyDescent="0.2">
      <c r="B178" s="128"/>
    </row>
    <row r="179" spans="2:2" x14ac:dyDescent="0.2">
      <c r="B179" s="128"/>
    </row>
    <row r="180" spans="2:2" x14ac:dyDescent="0.2">
      <c r="B180" s="128"/>
    </row>
  </sheetData>
  <sheetProtection formatCells="0" formatColumns="0" formatRows="0" insertRows="0"/>
  <mergeCells count="78">
    <mergeCell ref="C77:P77"/>
    <mergeCell ref="C78:P78"/>
    <mergeCell ref="B79:P79"/>
    <mergeCell ref="B48:P48"/>
    <mergeCell ref="B49:P64"/>
    <mergeCell ref="A65:Q65"/>
    <mergeCell ref="B66:B72"/>
    <mergeCell ref="C66:P66"/>
    <mergeCell ref="C67:P70"/>
    <mergeCell ref="C71:P71"/>
    <mergeCell ref="C72:P72"/>
    <mergeCell ref="C73:P73"/>
    <mergeCell ref="C74:P74"/>
    <mergeCell ref="C75:P75"/>
    <mergeCell ref="C76:P76"/>
    <mergeCell ref="B43:P43"/>
    <mergeCell ref="B45:B46"/>
    <mergeCell ref="D45:F45"/>
    <mergeCell ref="G45:I45"/>
    <mergeCell ref="J45:L45"/>
    <mergeCell ref="M45:O45"/>
    <mergeCell ref="D46:F46"/>
    <mergeCell ref="G46:I46"/>
    <mergeCell ref="J46:L46"/>
    <mergeCell ref="M46:O46"/>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D46">
    <cfRule type="cellIs" dxfId="19" priority="9" stopIfTrue="1" operator="equal">
      <formula>"0"</formula>
    </cfRule>
    <cfRule type="cellIs" dxfId="18" priority="10" stopIfTrue="1" operator="lessThanOrEqual">
      <formula>$S$5</formula>
    </cfRule>
    <cfRule type="cellIs" dxfId="17" priority="11" stopIfTrue="1" operator="greaterThanOrEqual">
      <formula>$S$2</formula>
    </cfRule>
    <cfRule type="cellIs" dxfId="16" priority="12" stopIfTrue="1" operator="between">
      <formula>$S$4</formula>
      <formula>$S$3</formula>
    </cfRule>
  </conditionalFormatting>
  <conditionalFormatting sqref="G46">
    <cfRule type="cellIs" dxfId="15" priority="5" stopIfTrue="1" operator="equal">
      <formula>"0"</formula>
    </cfRule>
    <cfRule type="cellIs" dxfId="14" priority="6" stopIfTrue="1" operator="lessThanOrEqual">
      <formula>$S$5</formula>
    </cfRule>
    <cfRule type="cellIs" dxfId="13" priority="7" stopIfTrue="1" operator="greaterThanOrEqual">
      <formula>$S$2</formula>
    </cfRule>
    <cfRule type="cellIs" dxfId="12" priority="8" stopIfTrue="1" operator="between">
      <formula>$S$4</formula>
      <formula>$S$3</formula>
    </cfRule>
  </conditionalFormatting>
  <conditionalFormatting sqref="J46">
    <cfRule type="cellIs" dxfId="11" priority="1" stopIfTrue="1" operator="equal">
      <formula>"0"</formula>
    </cfRule>
    <cfRule type="cellIs" dxfId="10" priority="2" stopIfTrue="1" operator="lessThanOrEqual">
      <formula>$S$5</formula>
    </cfRule>
    <cfRule type="cellIs" dxfId="9" priority="3" stopIfTrue="1" operator="greaterThanOrEqual">
      <formula>$S$2</formula>
    </cfRule>
    <cfRule type="cellIs" dxfId="8" priority="4" stopIfTrue="1" operator="between">
      <formula>$S$4</formula>
      <formula>$S$3</formula>
    </cfRule>
  </conditionalFormatting>
  <conditionalFormatting sqref="M46">
    <cfRule type="cellIs" dxfId="7" priority="17" stopIfTrue="1" operator="equal">
      <formula>"0"</formula>
    </cfRule>
    <cfRule type="cellIs" dxfId="6" priority="18" stopIfTrue="1" operator="lessThanOrEqual">
      <formula>$S$5</formula>
    </cfRule>
    <cfRule type="cellIs" dxfId="5" priority="19" stopIfTrue="1" operator="greaterThanOrEqual">
      <formula>$S$2</formula>
    </cfRule>
    <cfRule type="cellIs" dxfId="4" priority="20" stopIfTrue="1" operator="between">
      <formula>$S$4</formula>
      <formula>$S$3</formula>
    </cfRule>
  </conditionalFormatting>
  <conditionalFormatting sqref="P46">
    <cfRule type="cellIs" dxfId="3" priority="13" stopIfTrue="1" operator="equal">
      <formula>"0"</formula>
    </cfRule>
    <cfRule type="cellIs" dxfId="2" priority="14" stopIfTrue="1" operator="lessThanOrEqual">
      <formula>$S$5</formula>
    </cfRule>
    <cfRule type="cellIs" dxfId="1" priority="15" stopIfTrue="1" operator="greaterThanOrEqual">
      <formula>$S$2</formula>
    </cfRule>
    <cfRule type="cellIs" dxfId="0" priority="16" stopIfTrue="1" operator="between">
      <formula>$S$4</formula>
      <formula>$S$3</formula>
    </cfRule>
  </conditionalFormatting>
  <dataValidations count="6">
    <dataValidation type="list" allowBlank="1" showInputMessage="1" showErrorMessage="1" sqref="C78:P78" xr:uid="{00000000-0002-0000-0A00-000000000000}">
      <formula1>$B$171:$B$172</formula1>
    </dataValidation>
    <dataValidation type="list" allowBlank="1" showInputMessage="1" showErrorMessage="1" sqref="C12:P12" xr:uid="{00000000-0002-0000-0A00-000001000000}">
      <formula1>$B$140:$B$166</formula1>
    </dataValidation>
    <dataValidation type="list" allowBlank="1" showInputMessage="1" showErrorMessage="1" sqref="N10:P10" xr:uid="{00000000-0002-0000-0A00-000002000000}">
      <formula1>"Economicos,Eficiencia,Eficacia, Efectividad,Calidad"</formula1>
    </dataValidation>
    <dataValidation type="list" allowBlank="1" showInputMessage="1" showErrorMessage="1" sqref="C32:P32 C34:P34 C36:P36" xr:uid="{00000000-0002-0000-0A00-000003000000}">
      <formula1>$Q$103:$Q$108</formula1>
    </dataValidation>
    <dataValidation type="list" allowBlank="1" showInputMessage="1" showErrorMessage="1" sqref="C10:I10" xr:uid="{00000000-0002-0000-0A00-000004000000}">
      <formula1>"2023,2024,2025,2026,2027"</formula1>
    </dataValidation>
    <dataValidation type="list" allowBlank="1" showInputMessage="1" showErrorMessage="1" sqref="C18:P18" xr:uid="{00000000-0002-0000-0A00-000005000000}">
      <formula1>$B$115:$B$121</formula1>
    </dataValidation>
  </dataValidation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125"/>
  <sheetViews>
    <sheetView showGridLines="0" tabSelected="1" zoomScale="80" zoomScaleNormal="80" workbookViewId="0">
      <selection activeCell="J17" sqref="J17"/>
    </sheetView>
  </sheetViews>
  <sheetFormatPr baseColWidth="10" defaultRowHeight="30" customHeight="1" x14ac:dyDescent="0.2"/>
  <cols>
    <col min="1" max="1" width="28.5703125" style="99" customWidth="1"/>
    <col min="2" max="2" width="27" style="83" bestFit="1" customWidth="1"/>
    <col min="3" max="3" width="18.5703125" style="83" customWidth="1"/>
    <col min="4" max="12" width="15.7109375" style="83" customWidth="1"/>
    <col min="13" max="13" width="19.140625" style="83" customWidth="1"/>
    <col min="14" max="14" width="15.42578125" style="83" customWidth="1"/>
    <col min="15" max="15" width="15" style="83" customWidth="1"/>
    <col min="16" max="16" width="20.28515625" style="83" customWidth="1"/>
    <col min="17" max="17" width="20.5703125" style="83" customWidth="1"/>
    <col min="18" max="18" width="13.42578125" style="83" customWidth="1"/>
    <col min="19" max="19" width="14.7109375" style="84" hidden="1" customWidth="1"/>
    <col min="20" max="20" width="16.28515625" style="83" customWidth="1"/>
    <col min="21" max="21" width="17.28515625" style="83" customWidth="1"/>
    <col min="22" max="16384" width="11.42578125" style="83"/>
  </cols>
  <sheetData>
    <row r="1" spans="1:22" ht="30" customHeight="1" x14ac:dyDescent="0.25">
      <c r="A1" s="469"/>
      <c r="B1" s="470" t="s">
        <v>56</v>
      </c>
      <c r="C1" s="471"/>
      <c r="D1" s="471"/>
      <c r="E1" s="471"/>
      <c r="F1" s="471"/>
      <c r="G1" s="471"/>
      <c r="H1" s="471"/>
      <c r="I1" s="471"/>
      <c r="J1" s="471"/>
      <c r="K1" s="471"/>
      <c r="L1" s="471"/>
      <c r="M1" s="472"/>
      <c r="N1" s="476" t="s">
        <v>57</v>
      </c>
      <c r="O1" s="476"/>
      <c r="P1" s="82"/>
      <c r="Q1" s="82"/>
      <c r="T1" s="82"/>
      <c r="U1" s="82"/>
      <c r="V1" s="82"/>
    </row>
    <row r="2" spans="1:22" ht="30" customHeight="1" x14ac:dyDescent="0.25">
      <c r="A2" s="469"/>
      <c r="B2" s="470" t="s">
        <v>87</v>
      </c>
      <c r="C2" s="471"/>
      <c r="D2" s="471"/>
      <c r="E2" s="471"/>
      <c r="F2" s="471"/>
      <c r="G2" s="471"/>
      <c r="H2" s="471"/>
      <c r="I2" s="471"/>
      <c r="J2" s="471"/>
      <c r="K2" s="471"/>
      <c r="L2" s="471"/>
      <c r="M2" s="472"/>
      <c r="N2" s="476" t="s">
        <v>168</v>
      </c>
      <c r="O2" s="476"/>
      <c r="P2" s="82"/>
      <c r="Q2" s="82"/>
      <c r="S2" s="85">
        <v>0.8</v>
      </c>
      <c r="T2" s="82"/>
      <c r="U2" s="82"/>
      <c r="V2" s="82"/>
    </row>
    <row r="3" spans="1:22" ht="30" customHeight="1" x14ac:dyDescent="0.25">
      <c r="A3" s="469"/>
      <c r="B3" s="470" t="s">
        <v>89</v>
      </c>
      <c r="C3" s="471"/>
      <c r="D3" s="471"/>
      <c r="E3" s="471"/>
      <c r="F3" s="471"/>
      <c r="G3" s="471"/>
      <c r="H3" s="471"/>
      <c r="I3" s="471"/>
      <c r="J3" s="471"/>
      <c r="K3" s="471"/>
      <c r="L3" s="471"/>
      <c r="M3" s="472"/>
      <c r="N3" s="476" t="s">
        <v>169</v>
      </c>
      <c r="O3" s="476"/>
      <c r="P3" s="82"/>
      <c r="Q3" s="82"/>
      <c r="S3" s="85">
        <v>0.79998999999999998</v>
      </c>
      <c r="T3" s="82"/>
      <c r="U3" s="82"/>
      <c r="V3" s="82"/>
    </row>
    <row r="4" spans="1:22" ht="30" customHeight="1" x14ac:dyDescent="0.25">
      <c r="A4" s="469"/>
      <c r="B4" s="470" t="s">
        <v>91</v>
      </c>
      <c r="C4" s="471"/>
      <c r="D4" s="471"/>
      <c r="E4" s="471"/>
      <c r="F4" s="471"/>
      <c r="G4" s="471"/>
      <c r="H4" s="471"/>
      <c r="I4" s="471"/>
      <c r="J4" s="471"/>
      <c r="K4" s="471"/>
      <c r="L4" s="471"/>
      <c r="M4" s="472"/>
      <c r="N4" s="476" t="s">
        <v>61</v>
      </c>
      <c r="O4" s="476"/>
      <c r="P4" s="86"/>
      <c r="Q4" s="86"/>
      <c r="S4" s="85">
        <v>0.65</v>
      </c>
      <c r="T4" s="86"/>
      <c r="U4" s="86"/>
      <c r="V4" s="86"/>
    </row>
    <row r="5" spans="1:22" ht="18" x14ac:dyDescent="0.25">
      <c r="A5" s="87"/>
      <c r="B5" s="88"/>
      <c r="C5" s="89"/>
      <c r="D5" s="89"/>
      <c r="E5" s="89"/>
      <c r="F5" s="89"/>
      <c r="G5" s="89"/>
      <c r="H5" s="89"/>
      <c r="I5" s="89"/>
      <c r="J5" s="89"/>
      <c r="K5" s="89"/>
      <c r="L5" s="89"/>
      <c r="M5" s="90"/>
      <c r="N5" s="90"/>
      <c r="O5" s="90"/>
      <c r="P5" s="86"/>
      <c r="Q5" s="86"/>
      <c r="S5" s="85">
        <v>0.64999899999999999</v>
      </c>
      <c r="T5" s="86"/>
      <c r="U5" s="86"/>
      <c r="V5" s="86"/>
    </row>
    <row r="6" spans="1:22" ht="21" customHeight="1" x14ac:dyDescent="0.2">
      <c r="A6" s="91" t="s">
        <v>0</v>
      </c>
      <c r="B6" s="477" t="s">
        <v>44</v>
      </c>
      <c r="C6" s="477"/>
      <c r="D6" s="477"/>
      <c r="E6" s="477"/>
      <c r="F6" s="477"/>
      <c r="G6" s="477"/>
      <c r="H6" s="477"/>
      <c r="I6" s="477"/>
      <c r="J6" s="477"/>
      <c r="K6" s="477"/>
      <c r="L6" s="477"/>
      <c r="M6" s="477"/>
      <c r="N6" s="477"/>
      <c r="O6" s="477"/>
      <c r="S6" s="85"/>
    </row>
    <row r="7" spans="1:22" ht="11.25" customHeight="1" x14ac:dyDescent="0.2">
      <c r="A7" s="87"/>
      <c r="B7" s="88"/>
      <c r="C7" s="88"/>
      <c r="D7" s="88"/>
      <c r="E7" s="88"/>
      <c r="F7" s="88"/>
      <c r="G7" s="88"/>
      <c r="H7" s="88"/>
      <c r="I7" s="88"/>
      <c r="J7" s="88"/>
      <c r="K7" s="88"/>
      <c r="L7" s="88"/>
      <c r="M7" s="88"/>
      <c r="N7" s="88"/>
      <c r="O7" s="88"/>
      <c r="S7" s="85"/>
    </row>
    <row r="8" spans="1:22" s="156" customFormat="1" ht="30" customHeight="1" x14ac:dyDescent="0.2">
      <c r="A8" s="629" t="s">
        <v>92</v>
      </c>
      <c r="B8" s="628" t="s">
        <v>20</v>
      </c>
      <c r="C8" s="628" t="s">
        <v>251</v>
      </c>
      <c r="D8" s="628"/>
      <c r="E8" s="628"/>
      <c r="F8" s="628"/>
      <c r="G8" s="628"/>
      <c r="H8" s="628"/>
      <c r="I8" s="628"/>
      <c r="J8" s="628"/>
      <c r="K8" s="628"/>
      <c r="L8" s="628"/>
      <c r="M8" s="628"/>
      <c r="N8" s="628"/>
      <c r="O8" s="628" t="s">
        <v>94</v>
      </c>
      <c r="P8" s="628"/>
      <c r="Q8" s="628"/>
      <c r="U8" s="157"/>
    </row>
    <row r="9" spans="1:22" s="158" customFormat="1" ht="30" customHeight="1" thickBot="1" x14ac:dyDescent="0.25">
      <c r="A9" s="633"/>
      <c r="B9" s="629"/>
      <c r="C9" s="164" t="s">
        <v>194</v>
      </c>
      <c r="D9" s="164" t="s">
        <v>93</v>
      </c>
      <c r="E9" s="164" t="s">
        <v>195</v>
      </c>
      <c r="F9" s="164" t="s">
        <v>93</v>
      </c>
      <c r="G9" s="164" t="s">
        <v>237</v>
      </c>
      <c r="H9" s="164" t="s">
        <v>196</v>
      </c>
      <c r="I9" s="164" t="s">
        <v>93</v>
      </c>
      <c r="J9" s="164" t="s">
        <v>197</v>
      </c>
      <c r="K9" s="164" t="s">
        <v>93</v>
      </c>
      <c r="L9" s="164" t="s">
        <v>246</v>
      </c>
      <c r="M9" s="164" t="s">
        <v>10</v>
      </c>
      <c r="N9" s="164" t="s">
        <v>93</v>
      </c>
      <c r="O9" s="629"/>
      <c r="P9" s="629"/>
      <c r="Q9" s="629"/>
      <c r="U9" s="157"/>
    </row>
    <row r="10" spans="1:22" s="161" customFormat="1" ht="127.5" customHeight="1" x14ac:dyDescent="0.2">
      <c r="A10" s="705" t="str">
        <f>IF('[3]Hoja de vida Efectividad'!M40="","",'[3]Hoja de vida Efectividad'!M40)</f>
        <v>Líder de Gestión Ambiental
Grupo de Gestión del Talento Humano</v>
      </c>
      <c r="B10" s="159" t="str">
        <f>IF('[3]Hoja de vida Efectividad'!B40="","",'[3]Hoja de vida Efectividad'!B40)</f>
        <v>Número de evaluaciones con calificación igual o superior a 4,0 puntos</v>
      </c>
      <c r="C10" s="160">
        <v>59</v>
      </c>
      <c r="D10" s="701">
        <f>+IFERROR((C10/C11),"0")</f>
        <v>0.80821917808219179</v>
      </c>
      <c r="E10" s="160">
        <v>26</v>
      </c>
      <c r="F10" s="701">
        <f>+IFERROR((E10/E11),"0")</f>
        <v>0.9285714285714286</v>
      </c>
      <c r="G10" s="703">
        <f>IFERROR((C10+E10)/(C11+E11),"0")</f>
        <v>0.84158415841584155</v>
      </c>
      <c r="H10" s="160">
        <v>21</v>
      </c>
      <c r="I10" s="701">
        <f>+IFERROR((H10/H11),"0")</f>
        <v>0.875</v>
      </c>
      <c r="J10" s="160"/>
      <c r="K10" s="703" t="str">
        <f>+IFERROR((J10/J11),"0")</f>
        <v>0</v>
      </c>
      <c r="L10" s="703">
        <f>IFERROR((H10+J10)/(H11+J11),"0")</f>
        <v>0.875</v>
      </c>
      <c r="M10" s="160">
        <f>+C10+E10+H10+J10</f>
        <v>106</v>
      </c>
      <c r="N10" s="701">
        <f>+IFERROR((M10/M11),"0")</f>
        <v>0.84799999999999998</v>
      </c>
      <c r="O10" s="707" t="s">
        <v>300</v>
      </c>
      <c r="P10" s="708"/>
      <c r="Q10" s="709"/>
      <c r="U10" s="157"/>
    </row>
    <row r="11" spans="1:22" s="161" customFormat="1" ht="83.25" customHeight="1" thickBot="1" x14ac:dyDescent="0.25">
      <c r="A11" s="706"/>
      <c r="B11" s="162" t="str">
        <f>IF('[3]Hoja de vida Efectividad'!B41="","",'[3]Hoja de vida Efectividad'!B41)</f>
        <v>Total de evaluaciones realizadas</v>
      </c>
      <c r="C11" s="163">
        <v>73</v>
      </c>
      <c r="D11" s="702"/>
      <c r="E11" s="163">
        <v>28</v>
      </c>
      <c r="F11" s="702"/>
      <c r="G11" s="704"/>
      <c r="H11" s="163">
        <v>24</v>
      </c>
      <c r="I11" s="702"/>
      <c r="J11" s="163"/>
      <c r="K11" s="704"/>
      <c r="L11" s="704"/>
      <c r="M11" s="163">
        <f>+C11+E11+H11+J11</f>
        <v>125</v>
      </c>
      <c r="N11" s="702"/>
      <c r="O11" s="710"/>
      <c r="P11" s="711"/>
      <c r="Q11" s="712"/>
      <c r="U11" s="157"/>
    </row>
    <row r="45" spans="19:19" ht="30" customHeight="1" x14ac:dyDescent="0.2">
      <c r="S45" s="101"/>
    </row>
    <row r="115" spans="19:19" ht="30" customHeight="1" x14ac:dyDescent="0.2">
      <c r="S115" s="102"/>
    </row>
    <row r="116" spans="19:19" ht="30" customHeight="1" x14ac:dyDescent="0.2">
      <c r="S116" s="102"/>
    </row>
    <row r="117" spans="19:19" ht="30" customHeight="1" x14ac:dyDescent="0.2">
      <c r="S117" s="102"/>
    </row>
    <row r="118" spans="19:19" ht="30" customHeight="1" x14ac:dyDescent="0.2">
      <c r="S118" s="102"/>
    </row>
    <row r="119" spans="19:19" ht="30" customHeight="1" x14ac:dyDescent="0.2">
      <c r="S119" s="102"/>
    </row>
    <row r="120" spans="19:19" ht="30" customHeight="1" x14ac:dyDescent="0.2">
      <c r="S120" s="102"/>
    </row>
    <row r="121" spans="19:19" ht="30" customHeight="1" x14ac:dyDescent="0.2">
      <c r="S121" s="102"/>
    </row>
    <row r="122" spans="19:19" ht="30" customHeight="1" x14ac:dyDescent="0.2">
      <c r="S122" s="102"/>
    </row>
    <row r="123" spans="19:19" ht="30" customHeight="1" x14ac:dyDescent="0.2">
      <c r="S123" s="102"/>
    </row>
    <row r="124" spans="19:19" ht="30" customHeight="1" x14ac:dyDescent="0.2">
      <c r="S124" s="102"/>
    </row>
    <row r="125" spans="19:19" ht="30" customHeight="1" x14ac:dyDescent="0.2">
      <c r="S125" s="102"/>
    </row>
  </sheetData>
  <sheetProtection formatCells="0" formatColumns="0" formatRows="0" insertRows="0"/>
  <mergeCells count="23">
    <mergeCell ref="N10:N11"/>
    <mergeCell ref="A8:A9"/>
    <mergeCell ref="B8:B9"/>
    <mergeCell ref="C8:N8"/>
    <mergeCell ref="O8:Q9"/>
    <mergeCell ref="D10:D11"/>
    <mergeCell ref="G10:G11"/>
    <mergeCell ref="I10:I11"/>
    <mergeCell ref="L10:L11"/>
    <mergeCell ref="A10:A11"/>
    <mergeCell ref="F10:F11"/>
    <mergeCell ref="K10:K11"/>
    <mergeCell ref="O10:Q11"/>
    <mergeCell ref="B6:O6"/>
    <mergeCell ref="A1:A4"/>
    <mergeCell ref="B1:M1"/>
    <mergeCell ref="N1:O1"/>
    <mergeCell ref="B2:M2"/>
    <mergeCell ref="N2:O2"/>
    <mergeCell ref="B3:M3"/>
    <mergeCell ref="N3:O3"/>
    <mergeCell ref="B4:M4"/>
    <mergeCell ref="N4:O4"/>
  </mergeCells>
  <pageMargins left="0.7" right="0.7" top="0.75" bottom="0.75" header="0.3" footer="0.3"/>
  <pageSetup orientation="portrait" r:id="rId1"/>
  <ignoredErrors>
    <ignoredError sqref="D10 F10"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319"/>
      <c r="B1" s="322" t="s">
        <v>56</v>
      </c>
      <c r="C1" s="322"/>
      <c r="D1" s="323" t="s">
        <v>86</v>
      </c>
      <c r="E1" s="324"/>
      <c r="F1" s="325"/>
    </row>
    <row r="2" spans="1:6" ht="18" x14ac:dyDescent="0.25">
      <c r="A2" s="320"/>
      <c r="B2" s="326" t="s">
        <v>87</v>
      </c>
      <c r="C2" s="326"/>
      <c r="D2" s="327" t="s">
        <v>88</v>
      </c>
      <c r="E2" s="328"/>
      <c r="F2" s="329"/>
    </row>
    <row r="3" spans="1:6" ht="18" x14ac:dyDescent="0.25">
      <c r="A3" s="320"/>
      <c r="B3" s="326" t="s">
        <v>89</v>
      </c>
      <c r="C3" s="326"/>
      <c r="D3" s="327" t="s">
        <v>90</v>
      </c>
      <c r="E3" s="328"/>
      <c r="F3" s="329"/>
    </row>
    <row r="4" spans="1:6" ht="27.75" customHeight="1" thickBot="1" x14ac:dyDescent="0.3">
      <c r="A4" s="321"/>
      <c r="B4" s="330" t="s">
        <v>91</v>
      </c>
      <c r="C4" s="330"/>
      <c r="D4" s="331" t="s">
        <v>61</v>
      </c>
      <c r="E4" s="332"/>
      <c r="F4" s="333"/>
    </row>
    <row r="5" spans="1:6" ht="18.75" thickTop="1" x14ac:dyDescent="0.25">
      <c r="A5" s="23"/>
      <c r="C5" s="24"/>
      <c r="D5" s="25"/>
      <c r="E5" s="25"/>
      <c r="F5" s="25"/>
    </row>
    <row r="6" spans="1:6" ht="15.75" x14ac:dyDescent="0.25">
      <c r="A6" s="23" t="s">
        <v>0</v>
      </c>
      <c r="C6" s="310"/>
      <c r="D6" s="310"/>
      <c r="E6" s="310"/>
      <c r="F6" s="310"/>
    </row>
    <row r="7" spans="1:6" ht="13.5" thickBot="1" x14ac:dyDescent="0.25">
      <c r="A7" s="23"/>
    </row>
    <row r="8" spans="1:6" ht="14.25" thickTop="1" thickBot="1" x14ac:dyDescent="0.25">
      <c r="A8" s="311" t="s">
        <v>92</v>
      </c>
      <c r="B8" s="313" t="s">
        <v>141</v>
      </c>
      <c r="C8" s="315"/>
      <c r="D8" s="315"/>
      <c r="E8" s="315"/>
      <c r="F8" s="316"/>
    </row>
    <row r="9" spans="1:6" ht="13.5" thickBot="1" x14ac:dyDescent="0.25">
      <c r="A9" s="312"/>
      <c r="B9" s="314"/>
      <c r="C9" s="28" t="s">
        <v>93</v>
      </c>
      <c r="D9" s="317" t="s">
        <v>94</v>
      </c>
      <c r="E9" s="317"/>
      <c r="F9" s="318"/>
    </row>
    <row r="10" spans="1:6" ht="50.45" customHeight="1" thickBot="1" x14ac:dyDescent="0.25">
      <c r="A10" s="300" t="s">
        <v>95</v>
      </c>
      <c r="B10" s="26"/>
      <c r="C10" s="302"/>
      <c r="D10" s="304"/>
      <c r="E10" s="305"/>
      <c r="F10" s="306"/>
    </row>
    <row r="11" spans="1:6" ht="115.9" customHeight="1" thickBot="1" x14ac:dyDescent="0.25">
      <c r="A11" s="301"/>
      <c r="B11" s="26"/>
      <c r="C11" s="303"/>
      <c r="D11" s="307"/>
      <c r="E11" s="308"/>
      <c r="F11" s="309"/>
    </row>
    <row r="12" spans="1:6" x14ac:dyDescent="0.2">
      <c r="C12" s="42">
        <f>C10</f>
        <v>0</v>
      </c>
    </row>
  </sheetData>
  <mergeCells count="17">
    <mergeCell ref="A1:A4"/>
    <mergeCell ref="B1:C1"/>
    <mergeCell ref="D1:F1"/>
    <mergeCell ref="B2:C2"/>
    <mergeCell ref="D2:F2"/>
    <mergeCell ref="B3:C3"/>
    <mergeCell ref="D3:F3"/>
    <mergeCell ref="B4:C4"/>
    <mergeCell ref="D4:F4"/>
    <mergeCell ref="A10:A11"/>
    <mergeCell ref="C10:C11"/>
    <mergeCell ref="D10:F11"/>
    <mergeCell ref="C6:F6"/>
    <mergeCell ref="A8:A9"/>
    <mergeCell ref="B8:B9"/>
    <mergeCell ref="C8:F8"/>
    <mergeCell ref="D9:F9"/>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185"/>
      <c r="C2" s="188" t="s">
        <v>56</v>
      </c>
      <c r="D2" s="189"/>
      <c r="E2" s="189"/>
      <c r="F2" s="189"/>
      <c r="G2" s="189"/>
      <c r="H2" s="189"/>
      <c r="I2" s="189"/>
      <c r="J2" s="189"/>
      <c r="K2" s="189"/>
      <c r="L2" s="189"/>
      <c r="M2" s="190"/>
      <c r="N2" s="191" t="s">
        <v>57</v>
      </c>
      <c r="O2" s="192"/>
      <c r="P2" s="193"/>
    </row>
    <row r="3" spans="1:18" ht="15.75" customHeight="1" x14ac:dyDescent="0.2">
      <c r="B3" s="186"/>
      <c r="C3" s="194" t="s">
        <v>58</v>
      </c>
      <c r="D3" s="195"/>
      <c r="E3" s="195"/>
      <c r="F3" s="195"/>
      <c r="G3" s="195"/>
      <c r="H3" s="195"/>
      <c r="I3" s="195"/>
      <c r="J3" s="195"/>
      <c r="K3" s="195"/>
      <c r="L3" s="195"/>
      <c r="M3" s="196"/>
      <c r="N3" s="197" t="s">
        <v>97</v>
      </c>
      <c r="O3" s="198"/>
      <c r="P3" s="199"/>
    </row>
    <row r="4" spans="1:18" ht="15.75" customHeight="1" x14ac:dyDescent="0.2">
      <c r="B4" s="186"/>
      <c r="C4" s="194" t="s">
        <v>59</v>
      </c>
      <c r="D4" s="195"/>
      <c r="E4" s="195"/>
      <c r="F4" s="195"/>
      <c r="G4" s="195"/>
      <c r="H4" s="195"/>
      <c r="I4" s="195"/>
      <c r="J4" s="195"/>
      <c r="K4" s="195"/>
      <c r="L4" s="195"/>
      <c r="M4" s="196"/>
      <c r="N4" s="197" t="s">
        <v>62</v>
      </c>
      <c r="O4" s="198"/>
      <c r="P4" s="199"/>
    </row>
    <row r="5" spans="1:18" ht="16.5" customHeight="1" thickBot="1" x14ac:dyDescent="0.25">
      <c r="B5" s="187"/>
      <c r="C5" s="200" t="s">
        <v>60</v>
      </c>
      <c r="D5" s="201"/>
      <c r="E5" s="201"/>
      <c r="F5" s="201"/>
      <c r="G5" s="201"/>
      <c r="H5" s="201"/>
      <c r="I5" s="201"/>
      <c r="J5" s="201"/>
      <c r="K5" s="201"/>
      <c r="L5" s="201"/>
      <c r="M5" s="202"/>
      <c r="N5" s="203" t="s">
        <v>61</v>
      </c>
      <c r="O5" s="204"/>
      <c r="P5" s="205"/>
    </row>
    <row r="6" spans="1:18" ht="13.5" thickBot="1" x14ac:dyDescent="0.25"/>
    <row r="7" spans="1:18" x14ac:dyDescent="0.2">
      <c r="A7" s="29"/>
      <c r="B7" s="206" t="s">
        <v>65</v>
      </c>
      <c r="C7" s="207"/>
      <c r="D7" s="207"/>
      <c r="E7" s="207"/>
      <c r="F7" s="207"/>
      <c r="G7" s="207"/>
      <c r="H7" s="207"/>
      <c r="I7" s="207"/>
      <c r="J7" s="207"/>
      <c r="K7" s="207"/>
      <c r="L7" s="207"/>
      <c r="M7" s="207"/>
      <c r="N7" s="207"/>
      <c r="O7" s="207"/>
      <c r="P7" s="208"/>
      <c r="Q7" s="29"/>
    </row>
    <row r="8" spans="1:18" ht="13.5" thickBot="1" x14ac:dyDescent="0.25">
      <c r="A8" s="29"/>
      <c r="B8" s="209"/>
      <c r="C8" s="210"/>
      <c r="D8" s="210"/>
      <c r="E8" s="210"/>
      <c r="F8" s="210"/>
      <c r="G8" s="210"/>
      <c r="H8" s="210"/>
      <c r="I8" s="210"/>
      <c r="J8" s="210"/>
      <c r="K8" s="210"/>
      <c r="L8" s="210"/>
      <c r="M8" s="210"/>
      <c r="N8" s="210"/>
      <c r="O8" s="210"/>
      <c r="P8" s="211"/>
      <c r="Q8" s="29"/>
    </row>
    <row r="9" spans="1:18" ht="6.75" customHeight="1" thickBot="1" x14ac:dyDescent="0.25">
      <c r="A9" s="29"/>
      <c r="B9" s="212"/>
      <c r="C9" s="212"/>
      <c r="D9" s="212"/>
      <c r="E9" s="212"/>
      <c r="F9" s="212"/>
      <c r="G9" s="212"/>
      <c r="H9" s="212"/>
      <c r="I9" s="212"/>
      <c r="J9" s="212"/>
      <c r="K9" s="212"/>
      <c r="L9" s="212"/>
      <c r="M9" s="212"/>
      <c r="N9" s="212"/>
      <c r="O9" s="212"/>
      <c r="P9" s="212"/>
      <c r="Q9" s="29"/>
    </row>
    <row r="10" spans="1:18" ht="26.25" customHeight="1" thickBot="1" x14ac:dyDescent="0.25">
      <c r="A10" s="29"/>
      <c r="B10" s="16" t="s">
        <v>83</v>
      </c>
      <c r="C10" s="17">
        <v>2017</v>
      </c>
      <c r="D10" s="213" t="s">
        <v>1</v>
      </c>
      <c r="E10" s="214"/>
      <c r="F10" s="214"/>
      <c r="G10" s="214"/>
      <c r="H10" s="215" t="s">
        <v>30</v>
      </c>
      <c r="I10" s="215"/>
      <c r="J10" s="215"/>
      <c r="K10" s="214" t="s">
        <v>27</v>
      </c>
      <c r="L10" s="214"/>
      <c r="M10" s="214"/>
      <c r="N10" s="214"/>
      <c r="O10" s="215" t="s">
        <v>36</v>
      </c>
      <c r="P10" s="216"/>
      <c r="Q10" s="29"/>
    </row>
    <row r="11" spans="1:18" ht="4.5" customHeight="1" thickBot="1" x14ac:dyDescent="0.25">
      <c r="A11" s="29"/>
      <c r="B11" s="220"/>
      <c r="C11" s="221"/>
      <c r="D11" s="221"/>
      <c r="E11" s="221"/>
      <c r="F11" s="221"/>
      <c r="G11" s="221"/>
      <c r="H11" s="221"/>
      <c r="I11" s="221"/>
      <c r="J11" s="221"/>
      <c r="K11" s="221"/>
      <c r="L11" s="221"/>
      <c r="M11" s="221"/>
      <c r="N11" s="221"/>
      <c r="O11" s="221"/>
      <c r="P11" s="222"/>
      <c r="Q11" s="29"/>
    </row>
    <row r="12" spans="1:18" ht="13.5" thickBot="1" x14ac:dyDescent="0.25">
      <c r="A12" s="29"/>
      <c r="B12" s="22" t="s">
        <v>0</v>
      </c>
      <c r="C12" s="223" t="s">
        <v>46</v>
      </c>
      <c r="D12" s="223"/>
      <c r="E12" s="223"/>
      <c r="F12" s="223"/>
      <c r="G12" s="223"/>
      <c r="H12" s="223"/>
      <c r="I12" s="223"/>
      <c r="J12" s="223"/>
      <c r="K12" s="223"/>
      <c r="L12" s="223"/>
      <c r="M12" s="223"/>
      <c r="N12" s="223"/>
      <c r="O12" s="223"/>
      <c r="P12" s="224"/>
      <c r="Q12" s="29"/>
      <c r="R12" s="40"/>
    </row>
    <row r="13" spans="1:18" ht="4.5" customHeight="1" thickBot="1" x14ac:dyDescent="0.25">
      <c r="A13" s="29"/>
      <c r="B13" s="225"/>
      <c r="C13" s="226"/>
      <c r="D13" s="226"/>
      <c r="E13" s="226"/>
      <c r="F13" s="226"/>
      <c r="G13" s="226"/>
      <c r="H13" s="226"/>
      <c r="I13" s="226"/>
      <c r="J13" s="226"/>
      <c r="K13" s="226"/>
      <c r="L13" s="226"/>
      <c r="M13" s="226"/>
      <c r="N13" s="226"/>
      <c r="O13" s="226"/>
      <c r="P13" s="227"/>
      <c r="Q13" s="29"/>
    </row>
    <row r="14" spans="1:18" ht="13.5" thickBot="1" x14ac:dyDescent="0.25">
      <c r="A14" s="29"/>
      <c r="B14" s="22" t="s">
        <v>6</v>
      </c>
      <c r="C14" s="337" t="s">
        <v>115</v>
      </c>
      <c r="D14" s="335"/>
      <c r="E14" s="335"/>
      <c r="F14" s="335"/>
      <c r="G14" s="335"/>
      <c r="H14" s="335"/>
      <c r="I14" s="335"/>
      <c r="J14" s="335"/>
      <c r="K14" s="335"/>
      <c r="L14" s="335"/>
      <c r="M14" s="335"/>
      <c r="N14" s="335"/>
      <c r="O14" s="335"/>
      <c r="P14" s="336"/>
      <c r="Q14" s="29"/>
    </row>
    <row r="15" spans="1:18" ht="4.5" customHeight="1" thickBot="1" x14ac:dyDescent="0.25">
      <c r="A15" s="29"/>
      <c r="B15" s="229"/>
      <c r="C15" s="230"/>
      <c r="D15" s="230"/>
      <c r="E15" s="230"/>
      <c r="F15" s="230"/>
      <c r="G15" s="230"/>
      <c r="H15" s="230"/>
      <c r="I15" s="230"/>
      <c r="J15" s="230"/>
      <c r="K15" s="230"/>
      <c r="L15" s="230"/>
      <c r="M15" s="230"/>
      <c r="N15" s="230"/>
      <c r="O15" s="230"/>
      <c r="P15" s="231"/>
      <c r="Q15" s="29"/>
    </row>
    <row r="16" spans="1:18" ht="27" customHeight="1" thickBot="1" x14ac:dyDescent="0.25">
      <c r="A16" s="29"/>
      <c r="B16" s="22" t="s">
        <v>25</v>
      </c>
      <c r="C16" s="232" t="s">
        <v>144</v>
      </c>
      <c r="D16" s="233"/>
      <c r="E16" s="233"/>
      <c r="F16" s="233"/>
      <c r="G16" s="233"/>
      <c r="H16" s="233"/>
      <c r="I16" s="233"/>
      <c r="J16" s="233"/>
      <c r="K16" s="233"/>
      <c r="L16" s="233"/>
      <c r="M16" s="233"/>
      <c r="N16" s="233"/>
      <c r="O16" s="233"/>
      <c r="P16" s="234"/>
      <c r="Q16" s="29"/>
    </row>
    <row r="17" spans="1:17" ht="4.5" customHeight="1" thickBot="1" x14ac:dyDescent="0.25">
      <c r="A17" s="29"/>
      <c r="B17" s="229"/>
      <c r="C17" s="230"/>
      <c r="D17" s="230"/>
      <c r="E17" s="230"/>
      <c r="F17" s="230"/>
      <c r="G17" s="230"/>
      <c r="H17" s="230"/>
      <c r="I17" s="230"/>
      <c r="J17" s="230"/>
      <c r="K17" s="230"/>
      <c r="L17" s="230"/>
      <c r="M17" s="230"/>
      <c r="N17" s="230"/>
      <c r="O17" s="230"/>
      <c r="P17" s="231"/>
      <c r="Q17" s="29"/>
    </row>
    <row r="18" spans="1:17" ht="26.25" customHeight="1" thickBot="1" x14ac:dyDescent="0.25">
      <c r="A18" s="29"/>
      <c r="B18" s="22" t="s">
        <v>11</v>
      </c>
      <c r="C18" s="235" t="s">
        <v>114</v>
      </c>
      <c r="D18" s="236"/>
      <c r="E18" s="236"/>
      <c r="F18" s="236"/>
      <c r="G18" s="236"/>
      <c r="H18" s="236"/>
      <c r="I18" s="236"/>
      <c r="J18" s="236"/>
      <c r="K18" s="236"/>
      <c r="L18" s="236"/>
      <c r="M18" s="236"/>
      <c r="N18" s="236"/>
      <c r="O18" s="236"/>
      <c r="P18" s="237"/>
      <c r="Q18" s="29"/>
    </row>
    <row r="19" spans="1:17" ht="4.5" customHeight="1" thickBot="1" x14ac:dyDescent="0.25">
      <c r="A19" s="29"/>
      <c r="B19" s="238"/>
      <c r="C19" s="238"/>
      <c r="D19" s="238"/>
      <c r="E19" s="238"/>
      <c r="F19" s="238"/>
      <c r="G19" s="238"/>
      <c r="H19" s="238"/>
      <c r="I19" s="238"/>
      <c r="J19" s="238"/>
      <c r="K19" s="238"/>
      <c r="L19" s="238"/>
      <c r="M19" s="238"/>
      <c r="N19" s="238"/>
      <c r="O19" s="238"/>
      <c r="P19" s="238"/>
      <c r="Q19" s="29"/>
    </row>
    <row r="20" spans="1:17" ht="17.25" customHeight="1" thickBot="1" x14ac:dyDescent="0.25">
      <c r="A20" s="29"/>
      <c r="B20" s="239" t="s">
        <v>26</v>
      </c>
      <c r="C20" s="240"/>
      <c r="D20" s="240"/>
      <c r="E20" s="240"/>
      <c r="F20" s="240"/>
      <c r="G20" s="240"/>
      <c r="H20" s="240"/>
      <c r="I20" s="240"/>
      <c r="J20" s="240"/>
      <c r="K20" s="240"/>
      <c r="L20" s="240"/>
      <c r="M20" s="240"/>
      <c r="N20" s="240"/>
      <c r="O20" s="240"/>
      <c r="P20" s="241"/>
      <c r="Q20" s="29"/>
    </row>
    <row r="21" spans="1:17" ht="4.5" customHeight="1" thickBot="1" x14ac:dyDescent="0.25">
      <c r="A21" s="29"/>
      <c r="B21" s="242"/>
      <c r="C21" s="243"/>
      <c r="D21" s="243"/>
      <c r="E21" s="243"/>
      <c r="F21" s="243"/>
      <c r="G21" s="243"/>
      <c r="H21" s="243"/>
      <c r="I21" s="243"/>
      <c r="J21" s="243"/>
      <c r="K21" s="243"/>
      <c r="L21" s="243"/>
      <c r="M21" s="243"/>
      <c r="N21" s="243"/>
      <c r="O21" s="243"/>
      <c r="P21" s="244"/>
      <c r="Q21" s="29"/>
    </row>
    <row r="22" spans="1:17" ht="45.75" customHeight="1" thickBot="1" x14ac:dyDescent="0.25">
      <c r="A22" s="29"/>
      <c r="B22" s="22" t="s">
        <v>3</v>
      </c>
      <c r="C22" s="334" t="s">
        <v>142</v>
      </c>
      <c r="D22" s="335"/>
      <c r="E22" s="335"/>
      <c r="F22" s="335"/>
      <c r="G22" s="335"/>
      <c r="H22" s="335"/>
      <c r="I22" s="335"/>
      <c r="J22" s="335"/>
      <c r="K22" s="335"/>
      <c r="L22" s="335"/>
      <c r="M22" s="335"/>
      <c r="N22" s="335"/>
      <c r="O22" s="335"/>
      <c r="P22" s="336"/>
      <c r="Q22" s="29"/>
    </row>
    <row r="23" spans="1:17" ht="4.5" customHeight="1" thickBot="1" x14ac:dyDescent="0.25">
      <c r="A23" s="29"/>
      <c r="B23" s="229"/>
      <c r="C23" s="230"/>
      <c r="D23" s="230"/>
      <c r="E23" s="230"/>
      <c r="F23" s="230"/>
      <c r="G23" s="230"/>
      <c r="H23" s="230"/>
      <c r="I23" s="230"/>
      <c r="J23" s="230"/>
      <c r="K23" s="230"/>
      <c r="L23" s="230"/>
      <c r="M23" s="230"/>
      <c r="N23" s="230"/>
      <c r="O23" s="230"/>
      <c r="P23" s="231"/>
      <c r="Q23" s="29"/>
    </row>
    <row r="24" spans="1:17" ht="52.5" customHeight="1" thickBot="1" x14ac:dyDescent="0.25">
      <c r="A24" s="29"/>
      <c r="B24" s="22" t="s">
        <v>12</v>
      </c>
      <c r="C24" s="232" t="s">
        <v>143</v>
      </c>
      <c r="D24" s="246"/>
      <c r="E24" s="246"/>
      <c r="F24" s="246"/>
      <c r="G24" s="246"/>
      <c r="H24" s="246"/>
      <c r="I24" s="246"/>
      <c r="J24" s="246"/>
      <c r="K24" s="246"/>
      <c r="L24" s="246"/>
      <c r="M24" s="246"/>
      <c r="N24" s="246"/>
      <c r="O24" s="246"/>
      <c r="P24" s="247"/>
      <c r="Q24" s="29"/>
    </row>
    <row r="25" spans="1:17" ht="4.5" customHeight="1" thickBot="1" x14ac:dyDescent="0.25">
      <c r="A25" s="29"/>
      <c r="B25" s="229"/>
      <c r="C25" s="230"/>
      <c r="D25" s="230"/>
      <c r="E25" s="230"/>
      <c r="F25" s="230"/>
      <c r="G25" s="230"/>
      <c r="H25" s="230"/>
      <c r="I25" s="230"/>
      <c r="J25" s="230"/>
      <c r="K25" s="230"/>
      <c r="L25" s="230"/>
      <c r="M25" s="230"/>
      <c r="N25" s="230"/>
      <c r="O25" s="230"/>
      <c r="P25" s="231"/>
      <c r="Q25" s="29"/>
    </row>
    <row r="26" spans="1:17" ht="13.5" customHeight="1" thickBot="1" x14ac:dyDescent="0.25">
      <c r="A26" s="29"/>
      <c r="B26" s="2" t="s">
        <v>2</v>
      </c>
      <c r="C26" s="338">
        <v>0.6</v>
      </c>
      <c r="D26" s="249"/>
      <c r="E26" s="249"/>
      <c r="F26" s="249"/>
      <c r="G26" s="249"/>
      <c r="H26" s="249"/>
      <c r="I26" s="249"/>
      <c r="J26" s="249"/>
      <c r="K26" s="249"/>
      <c r="L26" s="249"/>
      <c r="M26" s="249"/>
      <c r="N26" s="249"/>
      <c r="O26" s="249"/>
      <c r="P26" s="250"/>
      <c r="Q26" s="29"/>
    </row>
    <row r="27" spans="1:17" ht="4.5" customHeight="1" thickBot="1" x14ac:dyDescent="0.25">
      <c r="A27" s="29"/>
      <c r="B27" s="251"/>
      <c r="C27" s="252"/>
      <c r="D27" s="252"/>
      <c r="E27" s="252"/>
      <c r="F27" s="252"/>
      <c r="G27" s="252"/>
      <c r="H27" s="252"/>
      <c r="I27" s="252"/>
      <c r="J27" s="252"/>
      <c r="K27" s="252"/>
      <c r="L27" s="252"/>
      <c r="M27" s="252"/>
      <c r="N27" s="252"/>
      <c r="O27" s="252"/>
      <c r="P27" s="253"/>
      <c r="Q27" s="29"/>
    </row>
    <row r="28" spans="1:17" ht="12.75" customHeight="1" thickBot="1" x14ac:dyDescent="0.25">
      <c r="A28" s="29"/>
      <c r="B28" s="2" t="s">
        <v>13</v>
      </c>
      <c r="C28" s="11" t="s">
        <v>14</v>
      </c>
      <c r="D28" s="217" t="s">
        <v>116</v>
      </c>
      <c r="E28" s="254"/>
      <c r="F28" s="254"/>
      <c r="G28" s="255"/>
      <c r="H28" s="256" t="s">
        <v>15</v>
      </c>
      <c r="I28" s="256"/>
      <c r="J28" s="256"/>
      <c r="K28" s="217" t="s">
        <v>117</v>
      </c>
      <c r="L28" s="254"/>
      <c r="M28" s="255"/>
      <c r="N28" s="257" t="s">
        <v>16</v>
      </c>
      <c r="O28" s="258"/>
      <c r="P28" s="30" t="s">
        <v>118</v>
      </c>
      <c r="Q28" s="29"/>
    </row>
    <row r="29" spans="1:17" ht="4.5" customHeight="1" thickBot="1" x14ac:dyDescent="0.25">
      <c r="A29" s="29"/>
      <c r="B29" s="259"/>
      <c r="C29" s="238"/>
      <c r="D29" s="238"/>
      <c r="E29" s="238"/>
      <c r="F29" s="238"/>
      <c r="G29" s="238"/>
      <c r="H29" s="238"/>
      <c r="I29" s="238"/>
      <c r="J29" s="238"/>
      <c r="K29" s="238"/>
      <c r="L29" s="238"/>
      <c r="M29" s="238"/>
      <c r="N29" s="238"/>
      <c r="O29" s="238"/>
      <c r="P29" s="260"/>
      <c r="Q29" s="29"/>
    </row>
    <row r="30" spans="1:17" ht="13.5" thickBot="1" x14ac:dyDescent="0.25">
      <c r="A30" s="29"/>
      <c r="B30" s="2" t="s">
        <v>7</v>
      </c>
      <c r="C30" s="245" t="s">
        <v>119</v>
      </c>
      <c r="D30" s="223"/>
      <c r="E30" s="223"/>
      <c r="F30" s="223"/>
      <c r="G30" s="223"/>
      <c r="H30" s="223"/>
      <c r="I30" s="223"/>
      <c r="J30" s="223"/>
      <c r="K30" s="223"/>
      <c r="L30" s="223"/>
      <c r="M30" s="223"/>
      <c r="N30" s="223"/>
      <c r="O30" s="223"/>
      <c r="P30" s="224"/>
      <c r="Q30" s="29"/>
    </row>
    <row r="31" spans="1:17" ht="4.5" customHeight="1" thickBot="1" x14ac:dyDescent="0.25">
      <c r="A31" s="29"/>
      <c r="B31" s="229"/>
      <c r="C31" s="230"/>
      <c r="D31" s="230"/>
      <c r="E31" s="230"/>
      <c r="F31" s="230"/>
      <c r="G31" s="230"/>
      <c r="H31" s="230"/>
      <c r="I31" s="230"/>
      <c r="J31" s="230"/>
      <c r="K31" s="230"/>
      <c r="L31" s="230"/>
      <c r="M31" s="230"/>
      <c r="N31" s="230"/>
      <c r="O31" s="230"/>
      <c r="P31" s="231"/>
      <c r="Q31" s="29"/>
    </row>
    <row r="32" spans="1:17" ht="13.5" thickBot="1" x14ac:dyDescent="0.25">
      <c r="A32" s="29"/>
      <c r="B32" s="2" t="s">
        <v>4</v>
      </c>
      <c r="C32" s="245" t="s">
        <v>148</v>
      </c>
      <c r="D32" s="223"/>
      <c r="E32" s="223"/>
      <c r="F32" s="223"/>
      <c r="G32" s="223"/>
      <c r="H32" s="223"/>
      <c r="I32" s="223"/>
      <c r="J32" s="223"/>
      <c r="K32" s="223"/>
      <c r="L32" s="223"/>
      <c r="M32" s="223"/>
      <c r="N32" s="223"/>
      <c r="O32" s="223"/>
      <c r="P32" s="223"/>
      <c r="Q32" s="29"/>
    </row>
    <row r="33" spans="1:17" ht="4.5" customHeight="1" thickBot="1" x14ac:dyDescent="0.25">
      <c r="A33" s="29"/>
      <c r="B33" s="229"/>
      <c r="C33" s="230"/>
      <c r="D33" s="230"/>
      <c r="E33" s="230"/>
      <c r="F33" s="230"/>
      <c r="G33" s="230"/>
      <c r="H33" s="230"/>
      <c r="I33" s="230"/>
      <c r="J33" s="230"/>
      <c r="K33" s="230"/>
      <c r="L33" s="230"/>
      <c r="M33" s="230"/>
      <c r="N33" s="230"/>
      <c r="O33" s="230"/>
      <c r="P33" s="231"/>
      <c r="Q33" s="29"/>
    </row>
    <row r="34" spans="1:17" ht="13.5" thickBot="1" x14ac:dyDescent="0.25">
      <c r="A34" s="29"/>
      <c r="B34" s="2" t="s">
        <v>23</v>
      </c>
      <c r="C34" s="245" t="s">
        <v>69</v>
      </c>
      <c r="D34" s="223"/>
      <c r="E34" s="223"/>
      <c r="F34" s="223"/>
      <c r="G34" s="223"/>
      <c r="H34" s="223"/>
      <c r="I34" s="223"/>
      <c r="J34" s="223"/>
      <c r="K34" s="223"/>
      <c r="L34" s="223"/>
      <c r="M34" s="223"/>
      <c r="N34" s="223"/>
      <c r="O34" s="223"/>
      <c r="P34" s="224"/>
      <c r="Q34" s="29"/>
    </row>
    <row r="35" spans="1:17" ht="4.5" customHeight="1" thickBot="1" x14ac:dyDescent="0.25">
      <c r="A35" s="29"/>
      <c r="B35" s="225"/>
      <c r="C35" s="226"/>
      <c r="D35" s="226"/>
      <c r="E35" s="226"/>
      <c r="F35" s="226"/>
      <c r="G35" s="226"/>
      <c r="H35" s="226"/>
      <c r="I35" s="226"/>
      <c r="J35" s="226"/>
      <c r="K35" s="226"/>
      <c r="L35" s="226"/>
      <c r="M35" s="226"/>
      <c r="N35" s="226"/>
      <c r="O35" s="226"/>
      <c r="P35" s="227"/>
      <c r="Q35" s="29"/>
    </row>
    <row r="36" spans="1:17" ht="16.5" customHeight="1" thickBot="1" x14ac:dyDescent="0.25">
      <c r="A36" s="29"/>
      <c r="B36" s="2" t="s">
        <v>64</v>
      </c>
      <c r="C36" s="245" t="s">
        <v>69</v>
      </c>
      <c r="D36" s="223"/>
      <c r="E36" s="223"/>
      <c r="F36" s="223"/>
      <c r="G36" s="223"/>
      <c r="H36" s="223"/>
      <c r="I36" s="223"/>
      <c r="J36" s="223"/>
      <c r="K36" s="223"/>
      <c r="L36" s="223"/>
      <c r="M36" s="223"/>
      <c r="N36" s="223"/>
      <c r="O36" s="223"/>
      <c r="P36" s="224"/>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261" t="s">
        <v>17</v>
      </c>
      <c r="C38" s="262"/>
      <c r="D38" s="262"/>
      <c r="E38" s="262"/>
      <c r="F38" s="262"/>
      <c r="G38" s="262"/>
      <c r="H38" s="262"/>
      <c r="I38" s="262"/>
      <c r="J38" s="262"/>
      <c r="K38" s="262"/>
      <c r="L38" s="262"/>
      <c r="M38" s="262"/>
      <c r="N38" s="262"/>
      <c r="O38" s="263"/>
      <c r="P38" s="264"/>
      <c r="Q38" s="29"/>
    </row>
    <row r="39" spans="1:17" ht="13.5" thickBot="1" x14ac:dyDescent="0.25">
      <c r="A39" s="29"/>
      <c r="B39" s="1" t="s">
        <v>22</v>
      </c>
      <c r="C39" s="265" t="s">
        <v>18</v>
      </c>
      <c r="D39" s="266"/>
      <c r="E39" s="266"/>
      <c r="F39" s="266"/>
      <c r="G39" s="267"/>
      <c r="H39" s="265" t="s">
        <v>7</v>
      </c>
      <c r="I39" s="266"/>
      <c r="J39" s="266"/>
      <c r="K39" s="266"/>
      <c r="L39" s="267"/>
      <c r="M39" s="265" t="s">
        <v>19</v>
      </c>
      <c r="N39" s="266"/>
      <c r="O39" s="268"/>
      <c r="P39" s="267"/>
      <c r="Q39" s="29"/>
    </row>
    <row r="40" spans="1:17" ht="24" customHeight="1" x14ac:dyDescent="0.2">
      <c r="A40" s="29"/>
      <c r="B40" s="32" t="s">
        <v>120</v>
      </c>
      <c r="C40" s="269" t="s">
        <v>106</v>
      </c>
      <c r="D40" s="270"/>
      <c r="E40" s="270"/>
      <c r="F40" s="270"/>
      <c r="G40" s="271"/>
      <c r="H40" s="269" t="s">
        <v>121</v>
      </c>
      <c r="I40" s="270"/>
      <c r="J40" s="270"/>
      <c r="K40" s="270"/>
      <c r="L40" s="271"/>
      <c r="M40" s="269" t="s">
        <v>122</v>
      </c>
      <c r="N40" s="270"/>
      <c r="O40" s="270"/>
      <c r="P40" s="272"/>
      <c r="Q40" s="29"/>
    </row>
    <row r="41" spans="1:17" ht="23.25" customHeight="1" x14ac:dyDescent="0.2">
      <c r="A41" s="29"/>
      <c r="B41" s="32" t="s">
        <v>123</v>
      </c>
      <c r="C41" s="269" t="s">
        <v>106</v>
      </c>
      <c r="D41" s="270"/>
      <c r="E41" s="270"/>
      <c r="F41" s="270"/>
      <c r="G41" s="271"/>
      <c r="H41" s="269" t="s">
        <v>121</v>
      </c>
      <c r="I41" s="270"/>
      <c r="J41" s="270"/>
      <c r="K41" s="270"/>
      <c r="L41" s="271"/>
      <c r="M41" s="269" t="s">
        <v>122</v>
      </c>
      <c r="N41" s="270"/>
      <c r="O41" s="270"/>
      <c r="P41" s="272"/>
      <c r="Q41" s="29"/>
    </row>
    <row r="42" spans="1:17" ht="13.5" customHeight="1" x14ac:dyDescent="0.2">
      <c r="A42" s="29"/>
      <c r="B42" s="12"/>
      <c r="C42" s="273"/>
      <c r="D42" s="274"/>
      <c r="E42" s="274"/>
      <c r="F42" s="274"/>
      <c r="G42" s="275"/>
      <c r="H42" s="273"/>
      <c r="I42" s="274"/>
      <c r="J42" s="274"/>
      <c r="K42" s="274"/>
      <c r="L42" s="275"/>
      <c r="M42" s="273"/>
      <c r="N42" s="274"/>
      <c r="O42" s="274"/>
      <c r="P42" s="276"/>
      <c r="Q42" s="29"/>
    </row>
    <row r="43" spans="1:17" ht="12.75" customHeight="1" x14ac:dyDescent="0.2">
      <c r="A43" s="29"/>
      <c r="B43" s="12"/>
      <c r="C43" s="273"/>
      <c r="D43" s="274"/>
      <c r="E43" s="274"/>
      <c r="F43" s="274"/>
      <c r="G43" s="275"/>
      <c r="H43" s="273"/>
      <c r="I43" s="274"/>
      <c r="J43" s="274"/>
      <c r="K43" s="274"/>
      <c r="L43" s="275"/>
      <c r="M43" s="273"/>
      <c r="N43" s="274"/>
      <c r="O43" s="274"/>
      <c r="P43" s="276"/>
      <c r="Q43" s="29"/>
    </row>
    <row r="44" spans="1:17" ht="11.25" customHeight="1" thickBot="1" x14ac:dyDescent="0.25">
      <c r="A44" s="29"/>
      <c r="B44" s="8"/>
      <c r="C44" s="279"/>
      <c r="D44" s="280"/>
      <c r="E44" s="280"/>
      <c r="F44" s="280"/>
      <c r="G44" s="281"/>
      <c r="H44" s="279"/>
      <c r="I44" s="280"/>
      <c r="J44" s="280"/>
      <c r="K44" s="280"/>
      <c r="L44" s="281"/>
      <c r="M44" s="279"/>
      <c r="N44" s="280"/>
      <c r="O44" s="280"/>
      <c r="P44" s="282"/>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239" t="s">
        <v>8</v>
      </c>
      <c r="C46" s="240"/>
      <c r="D46" s="240"/>
      <c r="E46" s="240"/>
      <c r="F46" s="240"/>
      <c r="G46" s="240"/>
      <c r="H46" s="240"/>
      <c r="I46" s="240"/>
      <c r="J46" s="240"/>
      <c r="K46" s="240"/>
      <c r="L46" s="240"/>
      <c r="M46" s="240"/>
      <c r="N46" s="240"/>
      <c r="O46" s="240"/>
      <c r="P46" s="241"/>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283" t="s">
        <v>20</v>
      </c>
      <c r="C48" s="9" t="s">
        <v>9</v>
      </c>
      <c r="D48" s="44" t="s">
        <v>126</v>
      </c>
      <c r="E48" s="44" t="s">
        <v>127</v>
      </c>
      <c r="F48" s="44" t="s">
        <v>128</v>
      </c>
      <c r="G48" s="44" t="s">
        <v>129</v>
      </c>
      <c r="H48" s="44" t="s">
        <v>130</v>
      </c>
      <c r="I48" s="44" t="s">
        <v>131</v>
      </c>
      <c r="J48" s="44" t="s">
        <v>132</v>
      </c>
      <c r="K48" s="44" t="s">
        <v>133</v>
      </c>
      <c r="L48" s="44" t="s">
        <v>134</v>
      </c>
      <c r="M48" s="44" t="s">
        <v>135</v>
      </c>
      <c r="N48" s="44" t="s">
        <v>136</v>
      </c>
      <c r="O48" s="44" t="s">
        <v>137</v>
      </c>
      <c r="P48" s="15" t="s">
        <v>24</v>
      </c>
      <c r="Q48" s="29"/>
    </row>
    <row r="49" spans="1:17" ht="13.5" thickBot="1" x14ac:dyDescent="0.25">
      <c r="A49" s="29"/>
      <c r="B49" s="284"/>
      <c r="C49" s="10" t="s">
        <v>10</v>
      </c>
      <c r="D49" s="13"/>
      <c r="E49" s="13"/>
      <c r="F49" s="13"/>
      <c r="G49" s="13"/>
      <c r="H49" s="13"/>
      <c r="I49" s="13"/>
      <c r="J49" s="13"/>
      <c r="K49" s="13"/>
      <c r="L49" s="13"/>
      <c r="M49" s="13"/>
      <c r="N49" s="13"/>
      <c r="O49" s="33" t="str">
        <f>'Regis Opor Term Pro'!D12</f>
        <v>0%</v>
      </c>
      <c r="P49" s="14"/>
      <c r="Q49" s="29"/>
    </row>
    <row r="50" spans="1:17" ht="4.5" customHeight="1" thickBot="1" x14ac:dyDescent="0.25">
      <c r="A50" s="29"/>
      <c r="B50" s="225">
        <v>0.9</v>
      </c>
      <c r="C50" s="285"/>
      <c r="D50" s="285"/>
      <c r="E50" s="285"/>
      <c r="F50" s="285"/>
      <c r="G50" s="285"/>
      <c r="H50" s="285"/>
      <c r="I50" s="285"/>
      <c r="J50" s="285"/>
      <c r="K50" s="285"/>
      <c r="L50" s="285"/>
      <c r="M50" s="285"/>
      <c r="N50" s="285"/>
      <c r="O50" s="285"/>
      <c r="P50" s="286"/>
      <c r="Q50" s="29"/>
    </row>
    <row r="51" spans="1:17" ht="13.5" thickBot="1" x14ac:dyDescent="0.25">
      <c r="A51" s="29"/>
      <c r="B51" s="239" t="s">
        <v>21</v>
      </c>
      <c r="C51" s="240"/>
      <c r="D51" s="240"/>
      <c r="E51" s="240"/>
      <c r="F51" s="240"/>
      <c r="G51" s="240"/>
      <c r="H51" s="240"/>
      <c r="I51" s="240"/>
      <c r="J51" s="240"/>
      <c r="K51" s="240"/>
      <c r="L51" s="240"/>
      <c r="M51" s="240"/>
      <c r="N51" s="240"/>
      <c r="O51" s="240"/>
      <c r="P51" s="241"/>
      <c r="Q51" s="29"/>
    </row>
    <row r="52" spans="1:17" x14ac:dyDescent="0.2">
      <c r="A52" s="29"/>
      <c r="B52" s="287" t="s">
        <v>109</v>
      </c>
      <c r="C52" s="288"/>
      <c r="D52" s="288"/>
      <c r="E52" s="288"/>
      <c r="F52" s="288"/>
      <c r="G52" s="288"/>
      <c r="H52" s="288"/>
      <c r="I52" s="288"/>
      <c r="J52" s="288"/>
      <c r="K52" s="288"/>
      <c r="L52" s="288"/>
      <c r="M52" s="288"/>
      <c r="N52" s="288"/>
      <c r="O52" s="288"/>
      <c r="P52" s="289"/>
      <c r="Q52" s="29"/>
    </row>
    <row r="53" spans="1:17" x14ac:dyDescent="0.2">
      <c r="A53" s="29"/>
      <c r="B53" s="290"/>
      <c r="C53" s="291"/>
      <c r="D53" s="291"/>
      <c r="E53" s="291"/>
      <c r="F53" s="291"/>
      <c r="G53" s="291"/>
      <c r="H53" s="291"/>
      <c r="I53" s="291"/>
      <c r="J53" s="291"/>
      <c r="K53" s="291"/>
      <c r="L53" s="291"/>
      <c r="M53" s="291"/>
      <c r="N53" s="291"/>
      <c r="O53" s="291"/>
      <c r="P53" s="292"/>
      <c r="Q53" s="29"/>
    </row>
    <row r="54" spans="1:17" x14ac:dyDescent="0.2">
      <c r="A54" s="29"/>
      <c r="B54" s="290"/>
      <c r="C54" s="291"/>
      <c r="D54" s="291"/>
      <c r="E54" s="291"/>
      <c r="F54" s="291"/>
      <c r="G54" s="291"/>
      <c r="H54" s="291"/>
      <c r="I54" s="291"/>
      <c r="J54" s="291"/>
      <c r="K54" s="291"/>
      <c r="L54" s="291"/>
      <c r="M54" s="291"/>
      <c r="N54" s="291"/>
      <c r="O54" s="291"/>
      <c r="P54" s="292"/>
      <c r="Q54" s="29"/>
    </row>
    <row r="55" spans="1:17" x14ac:dyDescent="0.2">
      <c r="A55" s="29"/>
      <c r="B55" s="290"/>
      <c r="C55" s="291"/>
      <c r="D55" s="291"/>
      <c r="E55" s="291"/>
      <c r="F55" s="291"/>
      <c r="G55" s="291"/>
      <c r="H55" s="291"/>
      <c r="I55" s="291"/>
      <c r="J55" s="291"/>
      <c r="K55" s="291"/>
      <c r="L55" s="291"/>
      <c r="M55" s="291"/>
      <c r="N55" s="291"/>
      <c r="O55" s="291"/>
      <c r="P55" s="292"/>
      <c r="Q55" s="29"/>
    </row>
    <row r="56" spans="1:17" x14ac:dyDescent="0.2">
      <c r="A56" s="29"/>
      <c r="B56" s="290"/>
      <c r="C56" s="291"/>
      <c r="D56" s="291"/>
      <c r="E56" s="291"/>
      <c r="F56" s="291"/>
      <c r="G56" s="291"/>
      <c r="H56" s="291"/>
      <c r="I56" s="291"/>
      <c r="J56" s="291"/>
      <c r="K56" s="291"/>
      <c r="L56" s="291"/>
      <c r="M56" s="291"/>
      <c r="N56" s="291"/>
      <c r="O56" s="291"/>
      <c r="P56" s="292"/>
      <c r="Q56" s="29"/>
    </row>
    <row r="57" spans="1:17" x14ac:dyDescent="0.2">
      <c r="A57" s="29"/>
      <c r="B57" s="290"/>
      <c r="C57" s="291"/>
      <c r="D57" s="291"/>
      <c r="E57" s="291"/>
      <c r="F57" s="291"/>
      <c r="G57" s="291"/>
      <c r="H57" s="291"/>
      <c r="I57" s="291"/>
      <c r="J57" s="291"/>
      <c r="K57" s="291"/>
      <c r="L57" s="291"/>
      <c r="M57" s="291"/>
      <c r="N57" s="291"/>
      <c r="O57" s="291"/>
      <c r="P57" s="292"/>
      <c r="Q57" s="29"/>
    </row>
    <row r="58" spans="1:17" x14ac:dyDescent="0.2">
      <c r="A58" s="29"/>
      <c r="B58" s="290"/>
      <c r="C58" s="291"/>
      <c r="D58" s="291"/>
      <c r="E58" s="291"/>
      <c r="F58" s="291"/>
      <c r="G58" s="291"/>
      <c r="H58" s="291"/>
      <c r="I58" s="291"/>
      <c r="J58" s="291"/>
      <c r="K58" s="291"/>
      <c r="L58" s="291"/>
      <c r="M58" s="291"/>
      <c r="N58" s="291"/>
      <c r="O58" s="291"/>
      <c r="P58" s="292"/>
      <c r="Q58" s="29"/>
    </row>
    <row r="59" spans="1:17" x14ac:dyDescent="0.2">
      <c r="A59" s="29"/>
      <c r="B59" s="290"/>
      <c r="C59" s="291"/>
      <c r="D59" s="291"/>
      <c r="E59" s="291"/>
      <c r="F59" s="291"/>
      <c r="G59" s="291"/>
      <c r="H59" s="291"/>
      <c r="I59" s="291"/>
      <c r="J59" s="291"/>
      <c r="K59" s="291"/>
      <c r="L59" s="291"/>
      <c r="M59" s="291"/>
      <c r="N59" s="291"/>
      <c r="O59" s="291"/>
      <c r="P59" s="292"/>
      <c r="Q59" s="29"/>
    </row>
    <row r="60" spans="1:17" x14ac:dyDescent="0.2">
      <c r="A60" s="29"/>
      <c r="B60" s="290"/>
      <c r="C60" s="291"/>
      <c r="D60" s="291"/>
      <c r="E60" s="291"/>
      <c r="F60" s="291"/>
      <c r="G60" s="291"/>
      <c r="H60" s="291"/>
      <c r="I60" s="291"/>
      <c r="J60" s="291"/>
      <c r="K60" s="291"/>
      <c r="L60" s="291"/>
      <c r="M60" s="291"/>
      <c r="N60" s="291"/>
      <c r="O60" s="291"/>
      <c r="P60" s="292"/>
      <c r="Q60" s="29"/>
    </row>
    <row r="61" spans="1:17" x14ac:dyDescent="0.2">
      <c r="A61" s="29"/>
      <c r="B61" s="290"/>
      <c r="C61" s="291"/>
      <c r="D61" s="291"/>
      <c r="E61" s="291"/>
      <c r="F61" s="291"/>
      <c r="G61" s="291"/>
      <c r="H61" s="291"/>
      <c r="I61" s="291"/>
      <c r="J61" s="291"/>
      <c r="K61" s="291"/>
      <c r="L61" s="291"/>
      <c r="M61" s="291"/>
      <c r="N61" s="291"/>
      <c r="O61" s="291"/>
      <c r="P61" s="292"/>
      <c r="Q61" s="29"/>
    </row>
    <row r="62" spans="1:17" x14ac:dyDescent="0.2">
      <c r="A62" s="29"/>
      <c r="B62" s="290"/>
      <c r="C62" s="291"/>
      <c r="D62" s="291"/>
      <c r="E62" s="291"/>
      <c r="F62" s="291"/>
      <c r="G62" s="291"/>
      <c r="H62" s="291"/>
      <c r="I62" s="291"/>
      <c r="J62" s="291"/>
      <c r="K62" s="291"/>
      <c r="L62" s="291"/>
      <c r="M62" s="291"/>
      <c r="N62" s="291"/>
      <c r="O62" s="291"/>
      <c r="P62" s="292"/>
      <c r="Q62" s="29"/>
    </row>
    <row r="63" spans="1:17" x14ac:dyDescent="0.2">
      <c r="A63" s="29"/>
      <c r="B63" s="290"/>
      <c r="C63" s="291"/>
      <c r="D63" s="291"/>
      <c r="E63" s="291"/>
      <c r="F63" s="291"/>
      <c r="G63" s="291"/>
      <c r="H63" s="291"/>
      <c r="I63" s="291"/>
      <c r="J63" s="291"/>
      <c r="K63" s="291"/>
      <c r="L63" s="291"/>
      <c r="M63" s="291"/>
      <c r="N63" s="291"/>
      <c r="O63" s="291"/>
      <c r="P63" s="292"/>
      <c r="Q63" s="29"/>
    </row>
    <row r="64" spans="1:17" x14ac:dyDescent="0.2">
      <c r="A64" s="29"/>
      <c r="B64" s="290"/>
      <c r="C64" s="291"/>
      <c r="D64" s="291"/>
      <c r="E64" s="291"/>
      <c r="F64" s="291"/>
      <c r="G64" s="291"/>
      <c r="H64" s="291"/>
      <c r="I64" s="291"/>
      <c r="J64" s="291"/>
      <c r="K64" s="291"/>
      <c r="L64" s="291"/>
      <c r="M64" s="291"/>
      <c r="N64" s="291"/>
      <c r="O64" s="291"/>
      <c r="P64" s="292"/>
      <c r="Q64" s="29"/>
    </row>
    <row r="65" spans="1:17" x14ac:dyDescent="0.2">
      <c r="A65" s="29"/>
      <c r="B65" s="290"/>
      <c r="C65" s="291"/>
      <c r="D65" s="291"/>
      <c r="E65" s="291"/>
      <c r="F65" s="291"/>
      <c r="G65" s="291"/>
      <c r="H65" s="291"/>
      <c r="I65" s="291"/>
      <c r="J65" s="291"/>
      <c r="K65" s="291"/>
      <c r="L65" s="291"/>
      <c r="M65" s="291"/>
      <c r="N65" s="291"/>
      <c r="O65" s="291"/>
      <c r="P65" s="292"/>
      <c r="Q65" s="29"/>
    </row>
    <row r="66" spans="1:17" x14ac:dyDescent="0.2">
      <c r="A66" s="29"/>
      <c r="B66" s="290"/>
      <c r="C66" s="291"/>
      <c r="D66" s="291"/>
      <c r="E66" s="291"/>
      <c r="F66" s="291"/>
      <c r="G66" s="291"/>
      <c r="H66" s="291"/>
      <c r="I66" s="291"/>
      <c r="J66" s="291"/>
      <c r="K66" s="291"/>
      <c r="L66" s="291"/>
      <c r="M66" s="291"/>
      <c r="N66" s="291"/>
      <c r="O66" s="291"/>
      <c r="P66" s="292"/>
      <c r="Q66" s="29"/>
    </row>
    <row r="67" spans="1:17" ht="13.5" thickBot="1" x14ac:dyDescent="0.25">
      <c r="A67" s="29"/>
      <c r="B67" s="293"/>
      <c r="C67" s="294"/>
      <c r="D67" s="294"/>
      <c r="E67" s="294"/>
      <c r="F67" s="294"/>
      <c r="G67" s="294"/>
      <c r="H67" s="294"/>
      <c r="I67" s="294"/>
      <c r="J67" s="294"/>
      <c r="K67" s="294"/>
      <c r="L67" s="294"/>
      <c r="M67" s="294"/>
      <c r="N67" s="294"/>
      <c r="O67" s="294"/>
      <c r="P67" s="295"/>
      <c r="Q67" s="29"/>
    </row>
    <row r="68" spans="1:17" customFormat="1" ht="4.5" customHeight="1" thickBot="1" x14ac:dyDescent="0.25">
      <c r="A68" s="296"/>
      <c r="B68" s="296"/>
      <c r="C68" s="296"/>
      <c r="D68" s="296"/>
      <c r="E68" s="296"/>
      <c r="F68" s="296"/>
      <c r="G68" s="296"/>
      <c r="H68" s="296"/>
      <c r="I68" s="296"/>
      <c r="J68" s="296"/>
      <c r="K68" s="296"/>
      <c r="L68" s="296"/>
      <c r="M68" s="296"/>
      <c r="N68" s="296"/>
      <c r="O68" s="296"/>
      <c r="P68" s="296"/>
      <c r="Q68" s="296"/>
    </row>
    <row r="69" spans="1:17" ht="49.5" customHeight="1" thickBot="1" x14ac:dyDescent="0.25">
      <c r="A69" s="29"/>
      <c r="B69" s="20" t="s">
        <v>5</v>
      </c>
      <c r="C69" s="297"/>
      <c r="D69" s="298"/>
      <c r="E69" s="298"/>
      <c r="F69" s="298"/>
      <c r="G69" s="298"/>
      <c r="H69" s="298"/>
      <c r="I69" s="298"/>
      <c r="J69" s="298"/>
      <c r="K69" s="298"/>
      <c r="L69" s="298"/>
      <c r="M69" s="298"/>
      <c r="N69" s="298"/>
      <c r="O69" s="298"/>
      <c r="P69" s="299"/>
      <c r="Q69" s="29"/>
    </row>
    <row r="70" spans="1:17" ht="41.25" customHeight="1" thickBot="1" x14ac:dyDescent="0.25">
      <c r="A70" s="29"/>
      <c r="B70" s="19" t="s">
        <v>63</v>
      </c>
      <c r="C70" s="245" t="s">
        <v>140</v>
      </c>
      <c r="D70" s="223"/>
      <c r="E70" s="223"/>
      <c r="F70" s="223"/>
      <c r="G70" s="223"/>
      <c r="H70" s="223"/>
      <c r="I70" s="223"/>
      <c r="J70" s="223"/>
      <c r="K70" s="223"/>
      <c r="L70" s="223"/>
      <c r="M70" s="223"/>
      <c r="N70" s="223"/>
      <c r="O70" s="223"/>
      <c r="P70" s="224"/>
      <c r="Q70" s="29"/>
    </row>
    <row r="71" spans="1:17" ht="27.75" customHeight="1" thickBot="1" x14ac:dyDescent="0.25">
      <c r="A71" s="29"/>
      <c r="B71" s="19" t="s">
        <v>84</v>
      </c>
      <c r="C71" s="277"/>
      <c r="D71" s="277"/>
      <c r="E71" s="277"/>
      <c r="F71" s="277"/>
      <c r="G71" s="277"/>
      <c r="H71" s="277"/>
      <c r="I71" s="277"/>
      <c r="J71" s="277"/>
      <c r="K71" s="277"/>
      <c r="L71" s="277"/>
      <c r="M71" s="277"/>
      <c r="N71" s="277"/>
      <c r="O71" s="277"/>
      <c r="P71" s="278"/>
      <c r="Q71" s="29"/>
    </row>
    <row r="74" spans="1:17" x14ac:dyDescent="0.2">
      <c r="C74" s="21"/>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4"/>
      <c r="B93" s="34"/>
      <c r="C93" s="34"/>
      <c r="D93" s="34"/>
      <c r="E93" s="34"/>
      <c r="F93" s="34"/>
      <c r="G93" s="34"/>
      <c r="H93" s="34"/>
      <c r="I93" s="34"/>
      <c r="J93" s="34"/>
      <c r="K93" s="34"/>
      <c r="L93" s="34"/>
      <c r="M93" s="34"/>
      <c r="N93" s="34"/>
      <c r="O93" s="34"/>
      <c r="P93" s="34"/>
      <c r="Q93" s="34"/>
      <c r="R93" s="34"/>
      <c r="S93" s="34"/>
    </row>
    <row r="94" spans="1:19" x14ac:dyDescent="0.2">
      <c r="A94" s="35"/>
      <c r="B94" s="35"/>
      <c r="C94" s="35"/>
      <c r="D94" s="35"/>
      <c r="E94" s="35"/>
      <c r="F94" s="35"/>
      <c r="G94" s="35"/>
      <c r="H94" s="35"/>
      <c r="I94" s="35"/>
      <c r="J94" s="35"/>
      <c r="K94" s="35"/>
      <c r="L94" s="35"/>
      <c r="M94" s="35"/>
      <c r="N94" s="35"/>
      <c r="O94" s="35"/>
      <c r="P94" s="35"/>
      <c r="Q94" s="35"/>
      <c r="R94" s="35"/>
      <c r="S94" s="35"/>
    </row>
    <row r="95" spans="1:19" x14ac:dyDescent="0.2">
      <c r="A95" s="35"/>
      <c r="B95" s="35"/>
      <c r="C95" s="35"/>
      <c r="D95" s="35"/>
      <c r="E95" s="35"/>
      <c r="F95" s="35"/>
      <c r="G95" s="35"/>
      <c r="H95" s="35"/>
      <c r="I95" s="35"/>
      <c r="J95" s="35"/>
      <c r="K95" s="35"/>
      <c r="L95" s="35"/>
      <c r="M95" s="35"/>
      <c r="N95" s="35"/>
      <c r="O95" s="35"/>
      <c r="P95" s="35"/>
      <c r="Q95" s="35"/>
      <c r="R95" s="35"/>
      <c r="S95" s="35"/>
    </row>
    <row r="96" spans="1:19" x14ac:dyDescent="0.2">
      <c r="A96" s="35"/>
      <c r="B96" s="35" t="s">
        <v>28</v>
      </c>
      <c r="C96" s="35" t="s">
        <v>27</v>
      </c>
      <c r="D96" s="35" t="s">
        <v>29</v>
      </c>
      <c r="E96" s="35"/>
      <c r="F96" s="35"/>
      <c r="G96" s="35"/>
      <c r="H96" s="35"/>
      <c r="I96" s="35"/>
      <c r="J96" s="35"/>
      <c r="K96" s="35"/>
      <c r="L96" s="35"/>
      <c r="M96" s="35"/>
      <c r="N96" s="35"/>
      <c r="O96" s="35"/>
      <c r="P96" s="35"/>
      <c r="Q96" s="36" t="s">
        <v>69</v>
      </c>
      <c r="R96" s="35"/>
      <c r="S96" s="35"/>
    </row>
    <row r="97" spans="1:19" x14ac:dyDescent="0.2">
      <c r="A97" s="35"/>
      <c r="B97" s="36" t="s">
        <v>30</v>
      </c>
      <c r="C97" s="36" t="s">
        <v>32</v>
      </c>
      <c r="D97" s="36" t="s">
        <v>41</v>
      </c>
      <c r="E97" s="35"/>
      <c r="F97" s="35"/>
      <c r="G97" s="35"/>
      <c r="H97" s="35"/>
      <c r="I97" s="35"/>
      <c r="J97" s="35"/>
      <c r="K97" s="35"/>
      <c r="L97" s="35"/>
      <c r="M97" s="36" t="s">
        <v>66</v>
      </c>
      <c r="N97" s="35"/>
      <c r="O97" s="35"/>
      <c r="P97" s="35"/>
      <c r="Q97" s="36" t="s">
        <v>70</v>
      </c>
      <c r="R97" s="35"/>
      <c r="S97" s="35"/>
    </row>
    <row r="98" spans="1:19" x14ac:dyDescent="0.2">
      <c r="A98" s="35"/>
      <c r="B98" s="36" t="s">
        <v>96</v>
      </c>
      <c r="C98" s="36" t="s">
        <v>33</v>
      </c>
      <c r="D98" s="36" t="s">
        <v>42</v>
      </c>
      <c r="E98" s="35"/>
      <c r="F98" s="35"/>
      <c r="G98" s="35"/>
      <c r="H98" s="35"/>
      <c r="I98" s="35"/>
      <c r="J98" s="35"/>
      <c r="K98" s="35"/>
      <c r="L98" s="35"/>
      <c r="M98" s="36" t="s">
        <v>68</v>
      </c>
      <c r="N98" s="35"/>
      <c r="O98" s="35"/>
      <c r="P98" s="35"/>
      <c r="Q98" s="36" t="s">
        <v>72</v>
      </c>
      <c r="R98" s="35"/>
      <c r="S98" s="35"/>
    </row>
    <row r="99" spans="1:19" x14ac:dyDescent="0.2">
      <c r="A99" s="35"/>
      <c r="B99" s="36" t="s">
        <v>31</v>
      </c>
      <c r="C99" s="36" t="s">
        <v>34</v>
      </c>
      <c r="D99" s="36" t="s">
        <v>43</v>
      </c>
      <c r="E99" s="35"/>
      <c r="F99" s="35"/>
      <c r="G99" s="35"/>
      <c r="H99" s="35"/>
      <c r="I99" s="35"/>
      <c r="J99" s="35"/>
      <c r="K99" s="35"/>
      <c r="L99" s="35"/>
      <c r="M99" s="36" t="s">
        <v>85</v>
      </c>
      <c r="N99" s="35"/>
      <c r="O99" s="35"/>
      <c r="P99" s="35"/>
      <c r="Q99" s="36" t="s">
        <v>71</v>
      </c>
      <c r="R99" s="35"/>
      <c r="S99" s="35"/>
    </row>
    <row r="100" spans="1:19" x14ac:dyDescent="0.2">
      <c r="A100" s="35"/>
      <c r="B100" s="35"/>
      <c r="C100" s="36" t="s">
        <v>35</v>
      </c>
      <c r="D100" s="36" t="s">
        <v>44</v>
      </c>
      <c r="E100" s="35"/>
      <c r="F100" s="35"/>
      <c r="G100" s="35"/>
      <c r="H100" s="35"/>
      <c r="I100" s="35"/>
      <c r="J100" s="35"/>
      <c r="K100" s="35"/>
      <c r="L100" s="35"/>
      <c r="M100" s="36"/>
      <c r="N100" s="35"/>
      <c r="O100" s="35"/>
      <c r="P100" s="35"/>
      <c r="Q100" s="36" t="s">
        <v>73</v>
      </c>
      <c r="R100" s="35"/>
      <c r="S100" s="35"/>
    </row>
    <row r="101" spans="1:19" x14ac:dyDescent="0.2">
      <c r="A101" s="35"/>
      <c r="B101" s="35"/>
      <c r="C101" s="36" t="s">
        <v>36</v>
      </c>
      <c r="D101" s="36" t="s">
        <v>39</v>
      </c>
      <c r="E101" s="35"/>
      <c r="F101" s="35"/>
      <c r="G101" s="35"/>
      <c r="H101" s="35"/>
      <c r="I101" s="35"/>
      <c r="J101" s="35"/>
      <c r="K101" s="35"/>
      <c r="L101" s="35"/>
      <c r="M101" s="35"/>
      <c r="N101" s="35" t="s">
        <v>67</v>
      </c>
      <c r="O101" s="35"/>
      <c r="P101" s="35"/>
      <c r="Q101" s="36" t="s">
        <v>74</v>
      </c>
      <c r="R101" s="35"/>
      <c r="S101" s="35"/>
    </row>
    <row r="102" spans="1:19" x14ac:dyDescent="0.2">
      <c r="A102" s="35"/>
      <c r="B102" s="35"/>
      <c r="C102" s="36" t="s">
        <v>37</v>
      </c>
      <c r="D102" s="36" t="s">
        <v>54</v>
      </c>
      <c r="E102" s="35"/>
      <c r="F102" s="35"/>
      <c r="G102" s="35"/>
      <c r="H102" s="35"/>
      <c r="I102" s="35"/>
      <c r="J102" s="35"/>
      <c r="K102" s="35"/>
      <c r="L102" s="35"/>
      <c r="M102" s="35"/>
      <c r="N102" s="35"/>
      <c r="O102" s="35"/>
      <c r="P102" s="35"/>
      <c r="Q102" s="35"/>
      <c r="R102" s="35"/>
      <c r="S102" s="35"/>
    </row>
    <row r="103" spans="1:19" x14ac:dyDescent="0.2">
      <c r="A103" s="35"/>
      <c r="B103" s="35"/>
      <c r="C103" s="36" t="s">
        <v>38</v>
      </c>
      <c r="D103" s="36" t="s">
        <v>55</v>
      </c>
      <c r="E103" s="35"/>
      <c r="F103" s="35"/>
      <c r="G103" s="35"/>
      <c r="H103" s="35"/>
      <c r="I103" s="35"/>
      <c r="J103" s="35"/>
      <c r="K103" s="35"/>
      <c r="L103" s="35"/>
      <c r="M103" s="35"/>
      <c r="N103" s="35"/>
      <c r="O103" s="35"/>
      <c r="P103" s="35"/>
      <c r="Q103" s="35"/>
      <c r="R103" s="35"/>
      <c r="S103" s="35"/>
    </row>
    <row r="104" spans="1:19" x14ac:dyDescent="0.2">
      <c r="A104" s="35"/>
      <c r="B104" s="35"/>
      <c r="C104" s="35"/>
      <c r="D104" s="36" t="s">
        <v>40</v>
      </c>
      <c r="E104" s="35"/>
      <c r="F104" s="35"/>
      <c r="G104" s="35"/>
      <c r="H104" s="35"/>
      <c r="I104" s="35"/>
      <c r="J104" s="35"/>
      <c r="K104" s="35"/>
      <c r="L104" s="35"/>
      <c r="M104" s="35"/>
      <c r="N104" s="35"/>
      <c r="O104" s="35"/>
      <c r="P104" s="35"/>
      <c r="Q104" s="35"/>
      <c r="R104" s="35"/>
      <c r="S104" s="35"/>
    </row>
    <row r="105" spans="1:19" x14ac:dyDescent="0.2">
      <c r="A105" s="35"/>
      <c r="B105" s="35"/>
      <c r="C105" s="35"/>
      <c r="D105" s="36" t="s">
        <v>45</v>
      </c>
      <c r="E105" s="35"/>
      <c r="F105" s="35"/>
      <c r="G105" s="35"/>
      <c r="H105" s="35"/>
      <c r="I105" s="35"/>
      <c r="J105" s="35"/>
      <c r="K105" s="35"/>
      <c r="L105" s="35"/>
      <c r="M105" s="35"/>
      <c r="N105" s="35"/>
      <c r="O105" s="35"/>
      <c r="P105" s="35"/>
      <c r="Q105" s="35"/>
      <c r="R105" s="35"/>
      <c r="S105" s="35"/>
    </row>
    <row r="106" spans="1:19" x14ac:dyDescent="0.2">
      <c r="A106" s="35"/>
      <c r="B106" s="35"/>
      <c r="C106" s="35"/>
      <c r="D106" s="36" t="s">
        <v>110</v>
      </c>
      <c r="E106" s="35"/>
      <c r="F106" s="35"/>
      <c r="G106" s="35"/>
      <c r="H106" s="35"/>
      <c r="I106" s="35"/>
      <c r="J106" s="35"/>
      <c r="K106" s="35"/>
      <c r="L106" s="35"/>
      <c r="M106" s="35"/>
      <c r="N106" s="35"/>
      <c r="O106" s="35"/>
      <c r="P106" s="35"/>
      <c r="Q106" s="35"/>
      <c r="R106" s="35"/>
      <c r="S106" s="35"/>
    </row>
    <row r="107" spans="1:19" ht="12.75" customHeight="1" x14ac:dyDescent="0.2">
      <c r="A107" s="35"/>
      <c r="B107" s="35"/>
      <c r="C107" s="35"/>
      <c r="D107" s="36" t="s">
        <v>46</v>
      </c>
      <c r="E107" s="35"/>
      <c r="F107" s="35"/>
      <c r="G107" s="35"/>
      <c r="H107" s="35"/>
      <c r="I107" s="35"/>
      <c r="J107" s="35"/>
      <c r="K107" s="35"/>
      <c r="L107" s="35"/>
      <c r="M107" s="35"/>
      <c r="N107" s="35"/>
      <c r="O107" s="35"/>
      <c r="P107" s="35"/>
      <c r="Q107" s="35"/>
      <c r="R107" s="35"/>
      <c r="S107" s="35"/>
    </row>
    <row r="108" spans="1:19" x14ac:dyDescent="0.2">
      <c r="A108" s="35"/>
      <c r="B108" s="35"/>
      <c r="C108" s="35"/>
      <c r="D108" s="36" t="s">
        <v>47</v>
      </c>
      <c r="E108" s="35"/>
      <c r="F108" s="35"/>
      <c r="G108" s="35"/>
      <c r="H108" s="35"/>
      <c r="I108" s="35"/>
      <c r="J108" s="35"/>
      <c r="K108" s="35"/>
      <c r="L108" s="35"/>
      <c r="M108" s="35"/>
      <c r="N108" s="35"/>
      <c r="O108" s="35"/>
      <c r="P108" s="35"/>
      <c r="Q108" s="35"/>
      <c r="R108" s="35"/>
      <c r="S108" s="35"/>
    </row>
    <row r="109" spans="1:19" x14ac:dyDescent="0.2">
      <c r="A109" s="35"/>
      <c r="B109" s="35"/>
      <c r="C109" s="35"/>
      <c r="D109" s="36" t="s">
        <v>111</v>
      </c>
      <c r="E109" s="35"/>
      <c r="F109" s="35"/>
      <c r="G109" s="35"/>
      <c r="H109" s="35"/>
      <c r="I109" s="35"/>
      <c r="J109" s="35"/>
      <c r="K109" s="35"/>
      <c r="L109" s="35"/>
      <c r="M109" s="35"/>
      <c r="N109" s="35"/>
      <c r="O109" s="35"/>
      <c r="P109" s="35"/>
      <c r="Q109" s="35"/>
      <c r="R109" s="35"/>
      <c r="S109" s="35"/>
    </row>
    <row r="110" spans="1:19" x14ac:dyDescent="0.2">
      <c r="A110" s="35"/>
      <c r="B110" s="35"/>
      <c r="C110" s="35"/>
      <c r="D110" s="36" t="s">
        <v>112</v>
      </c>
      <c r="E110" s="35"/>
      <c r="F110" s="35"/>
      <c r="G110" s="35"/>
      <c r="H110" s="35"/>
      <c r="I110" s="35"/>
      <c r="J110" s="35"/>
      <c r="K110" s="35"/>
      <c r="L110" s="35"/>
      <c r="M110" s="35"/>
      <c r="N110" s="35"/>
      <c r="O110" s="35"/>
      <c r="P110" s="35"/>
      <c r="Q110" s="35"/>
      <c r="R110" s="35"/>
      <c r="S110" s="35"/>
    </row>
    <row r="111" spans="1:19" x14ac:dyDescent="0.2">
      <c r="A111" s="35"/>
      <c r="B111" s="35"/>
      <c r="C111" s="35"/>
      <c r="D111" s="36" t="s">
        <v>113</v>
      </c>
      <c r="E111" s="35"/>
      <c r="F111" s="35"/>
      <c r="G111" s="35"/>
      <c r="H111" s="35"/>
      <c r="I111" s="35"/>
      <c r="J111" s="35"/>
      <c r="K111" s="35"/>
      <c r="L111" s="35"/>
      <c r="M111" s="35"/>
      <c r="N111" s="35"/>
      <c r="O111" s="35"/>
      <c r="P111" s="35"/>
      <c r="Q111" s="35"/>
      <c r="R111" s="35"/>
      <c r="S111" s="35"/>
    </row>
    <row r="112" spans="1:19" x14ac:dyDescent="0.2">
      <c r="A112" s="35"/>
      <c r="B112" s="37"/>
      <c r="C112" s="35"/>
      <c r="D112" s="36" t="s">
        <v>48</v>
      </c>
      <c r="E112" s="35"/>
      <c r="F112" s="35"/>
      <c r="G112" s="35"/>
      <c r="H112" s="35"/>
      <c r="I112" s="35"/>
      <c r="J112" s="35"/>
      <c r="K112" s="35"/>
      <c r="L112" s="35"/>
      <c r="M112" s="35"/>
      <c r="N112" s="35"/>
      <c r="O112" s="35"/>
      <c r="P112" s="35"/>
      <c r="Q112" s="35"/>
      <c r="R112" s="35"/>
      <c r="S112" s="35"/>
    </row>
    <row r="113" spans="1:19" x14ac:dyDescent="0.2">
      <c r="A113" s="35"/>
      <c r="B113" s="37"/>
      <c r="C113" s="35"/>
      <c r="D113" s="36" t="s">
        <v>49</v>
      </c>
      <c r="E113" s="35"/>
      <c r="F113" s="35"/>
      <c r="G113" s="35"/>
      <c r="H113" s="35"/>
      <c r="I113" s="35"/>
      <c r="J113" s="35"/>
      <c r="K113" s="35"/>
      <c r="L113" s="35"/>
      <c r="M113" s="35"/>
      <c r="N113" s="35"/>
      <c r="O113" s="35"/>
      <c r="P113" s="35"/>
      <c r="Q113" s="35"/>
      <c r="R113" s="35"/>
      <c r="S113" s="35"/>
    </row>
    <row r="114" spans="1:19" x14ac:dyDescent="0.2">
      <c r="A114" s="35"/>
      <c r="B114" s="37"/>
      <c r="C114" s="35"/>
      <c r="D114" s="36" t="s">
        <v>50</v>
      </c>
      <c r="E114" s="35"/>
      <c r="F114" s="35"/>
      <c r="G114" s="35"/>
      <c r="H114" s="35"/>
      <c r="I114" s="35"/>
      <c r="J114" s="35"/>
      <c r="K114" s="35"/>
      <c r="L114" s="35"/>
      <c r="M114" s="35"/>
      <c r="N114" s="35"/>
      <c r="O114" s="35"/>
      <c r="P114" s="35"/>
      <c r="Q114" s="35"/>
      <c r="R114" s="35"/>
      <c r="S114" s="35"/>
    </row>
    <row r="115" spans="1:19" x14ac:dyDescent="0.2">
      <c r="A115" s="35"/>
      <c r="B115" s="37"/>
      <c r="C115" s="35"/>
      <c r="D115" s="36" t="s">
        <v>51</v>
      </c>
      <c r="E115" s="35"/>
      <c r="F115" s="35"/>
      <c r="G115" s="35"/>
      <c r="H115" s="35"/>
      <c r="I115" s="35"/>
      <c r="J115" s="35"/>
      <c r="K115" s="35"/>
      <c r="L115" s="35"/>
      <c r="M115" s="35"/>
      <c r="N115" s="35"/>
      <c r="O115" s="35"/>
      <c r="P115" s="35"/>
      <c r="Q115" s="35"/>
      <c r="R115" s="35"/>
      <c r="S115" s="35"/>
    </row>
    <row r="116" spans="1:19" x14ac:dyDescent="0.2">
      <c r="A116" s="35"/>
      <c r="B116" s="37"/>
      <c r="C116" s="35"/>
      <c r="D116" s="36" t="s">
        <v>52</v>
      </c>
      <c r="E116" s="35"/>
      <c r="F116" s="35"/>
      <c r="G116" s="35"/>
      <c r="H116" s="35"/>
      <c r="I116" s="35"/>
      <c r="J116" s="35"/>
      <c r="K116" s="35"/>
      <c r="L116" s="35"/>
      <c r="M116" s="35"/>
      <c r="N116" s="35"/>
      <c r="O116" s="35"/>
      <c r="P116" s="35"/>
      <c r="Q116" s="35"/>
      <c r="R116" s="35"/>
      <c r="S116" s="35"/>
    </row>
    <row r="117" spans="1:19" x14ac:dyDescent="0.2">
      <c r="A117" s="35"/>
      <c r="B117" s="37"/>
      <c r="C117" s="35"/>
      <c r="D117" s="36" t="s">
        <v>53</v>
      </c>
      <c r="E117" s="35"/>
      <c r="F117" s="35"/>
      <c r="G117" s="35"/>
      <c r="H117" s="35"/>
      <c r="I117" s="35"/>
      <c r="J117" s="35"/>
      <c r="K117" s="35"/>
      <c r="L117" s="35"/>
      <c r="M117" s="35"/>
      <c r="N117" s="35"/>
      <c r="O117" s="35"/>
      <c r="P117" s="35"/>
      <c r="Q117" s="35"/>
      <c r="R117" s="35"/>
      <c r="S117" s="35"/>
    </row>
    <row r="118" spans="1:19" x14ac:dyDescent="0.2">
      <c r="A118" s="35"/>
      <c r="B118" s="37"/>
      <c r="C118" s="35"/>
      <c r="D118" s="35"/>
      <c r="E118" s="35"/>
      <c r="F118" s="35"/>
      <c r="G118" s="35"/>
      <c r="H118" s="35"/>
      <c r="I118" s="35"/>
      <c r="J118" s="35"/>
      <c r="K118" s="35"/>
      <c r="L118" s="35"/>
      <c r="M118" s="35"/>
      <c r="N118" s="35"/>
      <c r="O118" s="35"/>
      <c r="P118" s="35"/>
      <c r="Q118" s="35"/>
      <c r="R118" s="35"/>
      <c r="S118" s="35"/>
    </row>
    <row r="119" spans="1:19" ht="38.25" x14ac:dyDescent="0.2">
      <c r="A119" s="35"/>
      <c r="B119" s="38" t="s">
        <v>75</v>
      </c>
      <c r="C119" s="35"/>
      <c r="D119" s="35">
        <v>2012</v>
      </c>
      <c r="E119" s="35"/>
      <c r="F119" s="35"/>
      <c r="G119" s="35"/>
      <c r="H119" s="35"/>
      <c r="I119" s="35"/>
      <c r="J119" s="35"/>
      <c r="K119" s="35"/>
      <c r="L119" s="35"/>
      <c r="M119" s="35"/>
      <c r="N119" s="35"/>
      <c r="O119" s="35"/>
      <c r="P119" s="35"/>
      <c r="Q119" s="35"/>
      <c r="R119" s="35"/>
      <c r="S119" s="35"/>
    </row>
    <row r="120" spans="1:19" ht="63.75" x14ac:dyDescent="0.2">
      <c r="A120" s="35"/>
      <c r="B120" s="38" t="s">
        <v>76</v>
      </c>
      <c r="C120" s="35"/>
      <c r="D120" s="35">
        <v>2013</v>
      </c>
      <c r="E120" s="35"/>
      <c r="F120" s="35"/>
      <c r="G120" s="35"/>
      <c r="H120" s="35"/>
      <c r="I120" s="35"/>
      <c r="J120" s="35"/>
      <c r="K120" s="35"/>
      <c r="L120" s="35"/>
      <c r="M120" s="35"/>
      <c r="N120" s="35"/>
      <c r="O120" s="35"/>
      <c r="P120" s="35"/>
      <c r="Q120" s="35"/>
      <c r="R120" s="35"/>
      <c r="S120" s="35"/>
    </row>
    <row r="121" spans="1:19" ht="76.5" x14ac:dyDescent="0.2">
      <c r="A121" s="35"/>
      <c r="B121" s="38" t="s">
        <v>77</v>
      </c>
      <c r="C121" s="35"/>
      <c r="D121" s="35">
        <v>2014</v>
      </c>
      <c r="E121" s="35"/>
      <c r="F121" s="35"/>
      <c r="G121" s="35"/>
      <c r="H121" s="35"/>
      <c r="I121" s="35"/>
      <c r="J121" s="35"/>
      <c r="K121" s="35"/>
      <c r="L121" s="35"/>
      <c r="M121" s="35"/>
      <c r="N121" s="35"/>
      <c r="O121" s="35"/>
      <c r="P121" s="35"/>
      <c r="Q121" s="35"/>
      <c r="R121" s="35"/>
      <c r="S121" s="35"/>
    </row>
    <row r="122" spans="1:19" ht="63.75" x14ac:dyDescent="0.2">
      <c r="A122" s="35"/>
      <c r="B122" s="38" t="s">
        <v>78</v>
      </c>
      <c r="C122" s="35"/>
      <c r="D122" s="35">
        <v>2016</v>
      </c>
      <c r="E122" s="35"/>
      <c r="F122" s="35"/>
      <c r="G122" s="35"/>
      <c r="H122" s="35"/>
      <c r="I122" s="35"/>
      <c r="J122" s="35"/>
      <c r="K122" s="35"/>
      <c r="L122" s="35"/>
      <c r="M122" s="35"/>
      <c r="N122" s="35"/>
      <c r="O122" s="35"/>
      <c r="P122" s="35"/>
      <c r="Q122" s="35"/>
      <c r="R122" s="35"/>
      <c r="S122" s="35"/>
    </row>
    <row r="123" spans="1:19" ht="38.25" x14ac:dyDescent="0.2">
      <c r="A123" s="35"/>
      <c r="B123" s="38" t="s">
        <v>82</v>
      </c>
      <c r="C123" s="35"/>
      <c r="D123" s="35">
        <v>2017</v>
      </c>
      <c r="E123" s="35"/>
      <c r="F123" s="35"/>
      <c r="G123" s="35"/>
      <c r="H123" s="35"/>
      <c r="I123" s="35"/>
      <c r="J123" s="35"/>
      <c r="K123" s="35"/>
      <c r="L123" s="35"/>
      <c r="M123" s="35"/>
      <c r="N123" s="35"/>
      <c r="O123" s="35"/>
      <c r="P123" s="35"/>
      <c r="Q123" s="35"/>
      <c r="R123" s="35"/>
      <c r="S123" s="35"/>
    </row>
    <row r="124" spans="1:19" ht="63.75" x14ac:dyDescent="0.2">
      <c r="A124" s="35"/>
      <c r="B124" s="38" t="s">
        <v>79</v>
      </c>
      <c r="C124" s="35"/>
      <c r="D124" s="35"/>
      <c r="E124" s="35"/>
      <c r="F124" s="35"/>
      <c r="G124" s="35"/>
      <c r="H124" s="35"/>
      <c r="I124" s="35"/>
      <c r="J124" s="35"/>
      <c r="K124" s="35"/>
      <c r="L124" s="35"/>
      <c r="M124" s="35"/>
      <c r="N124" s="35"/>
      <c r="O124" s="35"/>
      <c r="P124" s="35"/>
      <c r="Q124" s="35"/>
      <c r="R124" s="35"/>
      <c r="S124" s="35"/>
    </row>
    <row r="125" spans="1:19" ht="63.75" x14ac:dyDescent="0.2">
      <c r="A125" s="35"/>
      <c r="B125" s="38" t="s">
        <v>80</v>
      </c>
      <c r="C125" s="35"/>
      <c r="D125" s="35"/>
      <c r="E125" s="35"/>
      <c r="F125" s="35"/>
      <c r="G125" s="35"/>
      <c r="H125" s="35"/>
      <c r="I125" s="35"/>
      <c r="J125" s="35"/>
      <c r="K125" s="35"/>
      <c r="L125" s="35"/>
      <c r="M125" s="35"/>
      <c r="N125" s="35"/>
      <c r="O125" s="35"/>
      <c r="P125" s="35"/>
      <c r="Q125" s="35"/>
      <c r="R125" s="35"/>
      <c r="S125" s="35"/>
    </row>
    <row r="126" spans="1:19" ht="51" x14ac:dyDescent="0.2">
      <c r="A126" s="35"/>
      <c r="B126" s="38" t="s">
        <v>81</v>
      </c>
      <c r="C126" s="35"/>
      <c r="D126" s="35"/>
      <c r="E126" s="35"/>
      <c r="F126" s="35"/>
      <c r="G126" s="35"/>
      <c r="H126" s="35"/>
      <c r="I126" s="35"/>
      <c r="J126" s="35"/>
      <c r="K126" s="35"/>
      <c r="L126" s="35"/>
      <c r="M126" s="35"/>
      <c r="N126" s="35"/>
      <c r="O126" s="35"/>
      <c r="P126" s="35"/>
      <c r="Q126" s="35"/>
      <c r="R126" s="35"/>
      <c r="S126" s="35"/>
    </row>
    <row r="127" spans="1:19" x14ac:dyDescent="0.2">
      <c r="A127" s="35"/>
      <c r="B127" s="38" t="s">
        <v>114</v>
      </c>
      <c r="C127" s="35"/>
      <c r="D127" s="35"/>
      <c r="E127" s="35"/>
      <c r="F127" s="35"/>
      <c r="G127" s="35"/>
      <c r="H127" s="35"/>
      <c r="I127" s="35"/>
      <c r="J127" s="35"/>
      <c r="K127" s="35"/>
      <c r="L127" s="35"/>
      <c r="M127" s="35"/>
      <c r="N127" s="35"/>
      <c r="O127" s="35"/>
      <c r="P127" s="35"/>
      <c r="Q127" s="35"/>
      <c r="R127" s="35"/>
      <c r="S127" s="35"/>
    </row>
    <row r="128" spans="1:19" x14ac:dyDescent="0.2">
      <c r="A128" s="35"/>
      <c r="B128" s="37"/>
      <c r="C128" s="35"/>
      <c r="D128" s="35"/>
      <c r="E128" s="35"/>
      <c r="F128" s="35"/>
      <c r="G128" s="35"/>
      <c r="H128" s="35"/>
      <c r="I128" s="35"/>
      <c r="J128" s="35"/>
      <c r="K128" s="35"/>
      <c r="L128" s="35"/>
      <c r="M128" s="35"/>
      <c r="N128" s="35"/>
      <c r="O128" s="35"/>
      <c r="P128" s="35"/>
      <c r="Q128" s="35"/>
      <c r="R128" s="35"/>
      <c r="S128" s="35"/>
    </row>
    <row r="129" spans="1:19" x14ac:dyDescent="0.2">
      <c r="A129" s="35"/>
      <c r="B129" s="37"/>
      <c r="C129" s="35"/>
      <c r="D129" s="35"/>
      <c r="E129" s="35"/>
      <c r="F129" s="35"/>
      <c r="G129" s="35"/>
      <c r="H129" s="35"/>
      <c r="I129" s="35"/>
      <c r="J129" s="35"/>
      <c r="K129" s="35"/>
      <c r="L129" s="35"/>
      <c r="M129" s="35"/>
      <c r="N129" s="35"/>
      <c r="O129" s="35"/>
      <c r="P129" s="35"/>
      <c r="Q129" s="35"/>
      <c r="R129" s="35"/>
      <c r="S129" s="35"/>
    </row>
    <row r="130" spans="1:19" x14ac:dyDescent="0.2">
      <c r="A130" s="35"/>
      <c r="B130" s="37"/>
      <c r="C130" s="35"/>
      <c r="D130" s="35"/>
      <c r="E130" s="35"/>
      <c r="F130" s="35"/>
      <c r="G130" s="35"/>
      <c r="H130" s="35"/>
      <c r="I130" s="35"/>
      <c r="J130" s="35"/>
      <c r="K130" s="35"/>
      <c r="L130" s="35"/>
      <c r="M130" s="35"/>
      <c r="N130" s="35"/>
      <c r="O130" s="35"/>
      <c r="P130" s="35"/>
      <c r="Q130" s="35"/>
      <c r="R130" s="35"/>
      <c r="S130" s="35"/>
    </row>
    <row r="131" spans="1:19" x14ac:dyDescent="0.2">
      <c r="A131" s="35"/>
      <c r="B131" s="37"/>
      <c r="C131" s="35"/>
      <c r="D131" s="35"/>
      <c r="E131" s="35"/>
      <c r="F131" s="35"/>
      <c r="G131" s="35"/>
      <c r="H131" s="35"/>
      <c r="I131" s="35"/>
      <c r="J131" s="35"/>
      <c r="K131" s="35"/>
      <c r="L131" s="35"/>
      <c r="M131" s="35"/>
      <c r="N131" s="35"/>
      <c r="O131" s="35"/>
      <c r="P131" s="35"/>
      <c r="Q131" s="35"/>
      <c r="R131" s="35"/>
      <c r="S131" s="35"/>
    </row>
    <row r="132" spans="1:19" x14ac:dyDescent="0.2">
      <c r="A132" s="35"/>
      <c r="B132" s="37"/>
      <c r="C132" s="35"/>
      <c r="D132" s="35"/>
      <c r="E132" s="35"/>
      <c r="F132" s="35"/>
      <c r="G132" s="35"/>
      <c r="H132" s="35"/>
      <c r="I132" s="35"/>
      <c r="J132" s="35"/>
      <c r="K132" s="35"/>
      <c r="L132" s="35"/>
      <c r="M132" s="35"/>
      <c r="N132" s="35"/>
      <c r="O132" s="35"/>
      <c r="P132" s="35"/>
      <c r="Q132" s="35"/>
      <c r="R132" s="35"/>
      <c r="S132" s="35"/>
    </row>
    <row r="133" spans="1:19" x14ac:dyDescent="0.2">
      <c r="B133" s="39"/>
    </row>
    <row r="134" spans="1:19" x14ac:dyDescent="0.2">
      <c r="B134" s="39"/>
    </row>
    <row r="135" spans="1:19" x14ac:dyDescent="0.2">
      <c r="B135" s="39"/>
    </row>
    <row r="136" spans="1:19" x14ac:dyDescent="0.2">
      <c r="B136" s="39"/>
    </row>
    <row r="137" spans="1:19" x14ac:dyDescent="0.2">
      <c r="B137" s="39"/>
    </row>
    <row r="138" spans="1:19" x14ac:dyDescent="0.2">
      <c r="B138" s="39"/>
    </row>
    <row r="139" spans="1:19" x14ac:dyDescent="0.2">
      <c r="B139" s="39"/>
    </row>
    <row r="140" spans="1:19" x14ac:dyDescent="0.2">
      <c r="B140" s="39"/>
    </row>
    <row r="141" spans="1:19" x14ac:dyDescent="0.2">
      <c r="B141" s="39"/>
    </row>
    <row r="142" spans="1:19" x14ac:dyDescent="0.2">
      <c r="B142" s="39"/>
    </row>
    <row r="143" spans="1:19" x14ac:dyDescent="0.2">
      <c r="B143" s="39"/>
    </row>
    <row r="144" spans="1:19" x14ac:dyDescent="0.2">
      <c r="B144" s="39"/>
    </row>
    <row r="145" spans="2:2" x14ac:dyDescent="0.2">
      <c r="B145" s="39"/>
    </row>
    <row r="146" spans="2:2" x14ac:dyDescent="0.2">
      <c r="B146" s="39"/>
    </row>
    <row r="147" spans="2:2" x14ac:dyDescent="0.2">
      <c r="B147" s="39"/>
    </row>
    <row r="148" spans="2:2" x14ac:dyDescent="0.2">
      <c r="B148" s="39"/>
    </row>
    <row r="149" spans="2:2" x14ac:dyDescent="0.2">
      <c r="B149" s="39"/>
    </row>
    <row r="150" spans="2:2" x14ac:dyDescent="0.2">
      <c r="B150" s="39"/>
    </row>
    <row r="151" spans="2:2" x14ac:dyDescent="0.2">
      <c r="B151" s="39"/>
    </row>
    <row r="152" spans="2:2" x14ac:dyDescent="0.2">
      <c r="B152" s="39"/>
    </row>
    <row r="153" spans="2:2" x14ac:dyDescent="0.2">
      <c r="B153" s="39"/>
    </row>
    <row r="154" spans="2:2" x14ac:dyDescent="0.2">
      <c r="B154" s="39"/>
    </row>
    <row r="155" spans="2:2" x14ac:dyDescent="0.2">
      <c r="B155" s="39"/>
    </row>
    <row r="156" spans="2:2" x14ac:dyDescent="0.2">
      <c r="B156" s="39"/>
    </row>
    <row r="157" spans="2:2" x14ac:dyDescent="0.2">
      <c r="B157" s="39"/>
    </row>
    <row r="158" spans="2:2" x14ac:dyDescent="0.2">
      <c r="B158" s="39"/>
    </row>
    <row r="159" spans="2:2" x14ac:dyDescent="0.2">
      <c r="B159" s="39"/>
    </row>
    <row r="160" spans="2:2" x14ac:dyDescent="0.2">
      <c r="B160" s="39"/>
    </row>
    <row r="161" spans="2:2" x14ac:dyDescent="0.2">
      <c r="B161" s="39"/>
    </row>
    <row r="162" spans="2:2" x14ac:dyDescent="0.2">
      <c r="B162" s="39"/>
    </row>
    <row r="163" spans="2:2" x14ac:dyDescent="0.2">
      <c r="B163" s="39"/>
    </row>
    <row r="164" spans="2:2" x14ac:dyDescent="0.2">
      <c r="B164" s="39"/>
    </row>
    <row r="165" spans="2:2" x14ac:dyDescent="0.2">
      <c r="B165" s="39"/>
    </row>
    <row r="166" spans="2:2" x14ac:dyDescent="0.2">
      <c r="B166" s="39"/>
    </row>
    <row r="167" spans="2:2" x14ac:dyDescent="0.2">
      <c r="B167" s="39"/>
    </row>
    <row r="168" spans="2:2" x14ac:dyDescent="0.2">
      <c r="B168" s="39"/>
    </row>
    <row r="169" spans="2:2" x14ac:dyDescent="0.2">
      <c r="B169" s="39"/>
    </row>
    <row r="170" spans="2:2" x14ac:dyDescent="0.2">
      <c r="B170" s="39"/>
    </row>
    <row r="171" spans="2:2" x14ac:dyDescent="0.2">
      <c r="B171" s="39"/>
    </row>
  </sheetData>
  <mergeCells count="72">
    <mergeCell ref="C71:P71"/>
    <mergeCell ref="C44:G44"/>
    <mergeCell ref="H44:L44"/>
    <mergeCell ref="M44:P44"/>
    <mergeCell ref="B46:P46"/>
    <mergeCell ref="B48:B49"/>
    <mergeCell ref="B50:P50"/>
    <mergeCell ref="B51:P51"/>
    <mergeCell ref="B52:P67"/>
    <mergeCell ref="A68:Q68"/>
    <mergeCell ref="C69:P69"/>
    <mergeCell ref="C70:P70"/>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22:P22"/>
    <mergeCell ref="B11:P11"/>
    <mergeCell ref="C12:P12"/>
    <mergeCell ref="B13:P13"/>
    <mergeCell ref="C14:P14"/>
    <mergeCell ref="B15:P15"/>
    <mergeCell ref="C16:P16"/>
    <mergeCell ref="B17:P17"/>
    <mergeCell ref="C18:P18"/>
    <mergeCell ref="B19:P19"/>
    <mergeCell ref="B20:P20"/>
    <mergeCell ref="B21:P21"/>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xr:uid="{00000000-0002-0000-0200-000000000000}">
      <formula1>$B$97:$B$99</formula1>
    </dataValidation>
    <dataValidation type="list" allowBlank="1" showInputMessage="1" showErrorMessage="1" sqref="O10:P10" xr:uid="{00000000-0002-0000-0200-000001000000}">
      <formula1>$C$97:$C$103</formula1>
    </dataValidation>
    <dataValidation type="list" allowBlank="1" showInputMessage="1" showErrorMessage="1" sqref="C12:P12" xr:uid="{00000000-0002-0000-0200-000002000000}">
      <formula1>$D$97:$D$117</formula1>
    </dataValidation>
    <dataValidation type="list" allowBlank="1" showInputMessage="1" showErrorMessage="1" sqref="C71:P71" xr:uid="{00000000-0002-0000-0200-000003000000}">
      <formula1>$M$97:$M$99</formula1>
    </dataValidation>
    <dataValidation type="list" allowBlank="1" showInputMessage="1" showErrorMessage="1" sqref="C34:P34 C36:P36" xr:uid="{00000000-0002-0000-0200-000004000000}">
      <formula1>$Q$96:$Q$101</formula1>
    </dataValidation>
    <dataValidation type="list" allowBlank="1" showInputMessage="1" showErrorMessage="1" sqref="C18:P18" xr:uid="{00000000-0002-0000-0200-000005000000}">
      <formula1>$B$119:$B$127</formula1>
    </dataValidation>
    <dataValidation type="list" allowBlank="1" showInputMessage="1" showErrorMessage="1" sqref="C10" xr:uid="{00000000-0002-0000-0200-00000600000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319"/>
      <c r="B1" s="322" t="s">
        <v>56</v>
      </c>
      <c r="C1" s="322"/>
      <c r="D1" s="322"/>
      <c r="E1" s="323" t="s">
        <v>86</v>
      </c>
      <c r="F1" s="324"/>
      <c r="G1" s="325"/>
    </row>
    <row r="2" spans="1:7" ht="18" x14ac:dyDescent="0.25">
      <c r="A2" s="320"/>
      <c r="B2" s="326" t="s">
        <v>87</v>
      </c>
      <c r="C2" s="326"/>
      <c r="D2" s="326"/>
      <c r="E2" s="327" t="s">
        <v>88</v>
      </c>
      <c r="F2" s="328"/>
      <c r="G2" s="329"/>
    </row>
    <row r="3" spans="1:7" ht="21.75" customHeight="1" x14ac:dyDescent="0.25">
      <c r="A3" s="320"/>
      <c r="B3" s="326" t="s">
        <v>89</v>
      </c>
      <c r="C3" s="326"/>
      <c r="D3" s="326"/>
      <c r="E3" s="327" t="s">
        <v>90</v>
      </c>
      <c r="F3" s="328"/>
      <c r="G3" s="329"/>
    </row>
    <row r="4" spans="1:7" ht="29.25" customHeight="1" thickBot="1" x14ac:dyDescent="0.3">
      <c r="A4" s="321"/>
      <c r="B4" s="330" t="s">
        <v>91</v>
      </c>
      <c r="C4" s="330"/>
      <c r="D4" s="330"/>
      <c r="E4" s="331" t="s">
        <v>61</v>
      </c>
      <c r="F4" s="332"/>
      <c r="G4" s="333"/>
    </row>
    <row r="5" spans="1:7" ht="18.75" thickTop="1" x14ac:dyDescent="0.25">
      <c r="A5" s="23"/>
      <c r="C5" s="24"/>
      <c r="D5" s="24"/>
      <c r="E5" s="25"/>
      <c r="F5" s="25"/>
      <c r="G5" s="25"/>
    </row>
    <row r="6" spans="1:7" ht="15.75" x14ac:dyDescent="0.25">
      <c r="A6" s="23" t="s">
        <v>0</v>
      </c>
      <c r="C6" s="310" t="s">
        <v>95</v>
      </c>
      <c r="D6" s="310"/>
      <c r="E6" s="310"/>
      <c r="F6" s="310"/>
      <c r="G6" s="310"/>
    </row>
    <row r="7" spans="1:7" ht="13.5" thickBot="1" x14ac:dyDescent="0.25">
      <c r="A7" s="23"/>
    </row>
    <row r="8" spans="1:7" ht="14.25" thickTop="1" thickBot="1" x14ac:dyDescent="0.25">
      <c r="A8" s="311" t="s">
        <v>92</v>
      </c>
      <c r="B8" s="313" t="s">
        <v>20</v>
      </c>
      <c r="C8" s="315" t="s">
        <v>115</v>
      </c>
      <c r="D8" s="315"/>
      <c r="E8" s="315"/>
      <c r="F8" s="315"/>
      <c r="G8" s="316"/>
    </row>
    <row r="9" spans="1:7" ht="13.5" thickBot="1" x14ac:dyDescent="0.25">
      <c r="A9" s="312"/>
      <c r="B9" s="314"/>
      <c r="C9" s="28" t="s">
        <v>69</v>
      </c>
      <c r="D9" s="28" t="s">
        <v>93</v>
      </c>
      <c r="E9" s="317" t="s">
        <v>94</v>
      </c>
      <c r="F9" s="317"/>
      <c r="G9" s="318"/>
    </row>
    <row r="10" spans="1:7" ht="80.45" customHeight="1" thickBot="1" x14ac:dyDescent="0.25">
      <c r="A10" s="300" t="s">
        <v>95</v>
      </c>
      <c r="B10" s="26" t="s">
        <v>124</v>
      </c>
      <c r="C10" s="27"/>
      <c r="D10" s="302" t="str">
        <f>IF(C11=0,"0%",C10/C11)</f>
        <v>0%</v>
      </c>
      <c r="E10" s="304"/>
      <c r="F10" s="305"/>
      <c r="G10" s="306"/>
    </row>
    <row r="11" spans="1:7" ht="245.45" customHeight="1" thickBot="1" x14ac:dyDescent="0.25">
      <c r="A11" s="301"/>
      <c r="B11" s="26" t="s">
        <v>125</v>
      </c>
      <c r="C11" s="27"/>
      <c r="D11" s="303"/>
      <c r="E11" s="307"/>
      <c r="F11" s="308"/>
      <c r="G11" s="309"/>
    </row>
    <row r="12" spans="1:7" x14ac:dyDescent="0.2">
      <c r="D12" s="42" t="str">
        <f>D10</f>
        <v>0%</v>
      </c>
    </row>
  </sheetData>
  <mergeCells count="17">
    <mergeCell ref="A1:A4"/>
    <mergeCell ref="B1:D1"/>
    <mergeCell ref="E1:G1"/>
    <mergeCell ref="B2:D2"/>
    <mergeCell ref="E2:G2"/>
    <mergeCell ref="B3:D3"/>
    <mergeCell ref="E3:G3"/>
    <mergeCell ref="B4:D4"/>
    <mergeCell ref="E4:G4"/>
    <mergeCell ref="A10:A11"/>
    <mergeCell ref="D10:D11"/>
    <mergeCell ref="E10:G11"/>
    <mergeCell ref="C6:G6"/>
    <mergeCell ref="A8:A9"/>
    <mergeCell ref="B8:B9"/>
    <mergeCell ref="C8:G8"/>
    <mergeCell ref="E9:G9"/>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73"/>
  <sheetViews>
    <sheetView topLeftCell="A58" zoomScaleNormal="100" workbookViewId="0">
      <selection activeCell="C2" sqref="C2:M2"/>
    </sheetView>
  </sheetViews>
  <sheetFormatPr baseColWidth="10" defaultRowHeight="12.75" x14ac:dyDescent="0.2"/>
  <cols>
    <col min="1" max="1" width="3" style="46" customWidth="1"/>
    <col min="2" max="2" width="30" style="46" customWidth="1"/>
    <col min="3" max="3" width="16.85546875" style="46" customWidth="1"/>
    <col min="4" max="5" width="7.5703125" style="46" bestFit="1" customWidth="1"/>
    <col min="6" max="6" width="9.85546875" style="46" bestFit="1" customWidth="1"/>
    <col min="7" max="8" width="7.5703125" style="46" bestFit="1" customWidth="1"/>
    <col min="9" max="9" width="9.85546875" style="46" bestFit="1" customWidth="1"/>
    <col min="10" max="11" width="7.5703125" style="46" bestFit="1" customWidth="1"/>
    <col min="12" max="12" width="9.85546875" style="46" bestFit="1" customWidth="1"/>
    <col min="13" max="13" width="8.42578125" style="46" customWidth="1"/>
    <col min="14" max="14" width="6.42578125" style="46" customWidth="1"/>
    <col min="15" max="15" width="11" style="46" customWidth="1"/>
    <col min="16" max="16" width="20.42578125" style="46" customWidth="1"/>
    <col min="17" max="18" width="11.7109375" style="46" customWidth="1"/>
    <col min="19" max="19" width="11.42578125" style="47" hidden="1" customWidth="1"/>
    <col min="20" max="256" width="11.42578125" style="46"/>
    <col min="257" max="257" width="3" style="46" customWidth="1"/>
    <col min="258" max="258" width="30" style="46" customWidth="1"/>
    <col min="259" max="259" width="16.85546875" style="46" customWidth="1"/>
    <col min="260" max="260" width="5" style="46" bestFit="1" customWidth="1"/>
    <col min="261" max="261" width="4.7109375" style="46" bestFit="1" customWidth="1"/>
    <col min="262" max="262" width="9.5703125" style="46" bestFit="1" customWidth="1"/>
    <col min="263" max="263" width="5.42578125" style="46" bestFit="1" customWidth="1"/>
    <col min="264" max="264" width="5.140625" style="46" bestFit="1" customWidth="1"/>
    <col min="265" max="265" width="9.5703125" style="46" bestFit="1" customWidth="1"/>
    <col min="266" max="266" width="4.140625" style="46" bestFit="1" customWidth="1"/>
    <col min="267" max="267" width="6.42578125" style="46" bestFit="1" customWidth="1"/>
    <col min="268" max="268" width="9.5703125" style="46" bestFit="1" customWidth="1"/>
    <col min="269" max="269" width="8.42578125" style="46" customWidth="1"/>
    <col min="270" max="270" width="6.42578125" style="46" customWidth="1"/>
    <col min="271" max="271" width="11" style="46" customWidth="1"/>
    <col min="272" max="272" width="12.140625" style="46" customWidth="1"/>
    <col min="273" max="274" width="11.7109375" style="46" customWidth="1"/>
    <col min="275" max="275" width="0" style="46" hidden="1" customWidth="1"/>
    <col min="276" max="512" width="11.42578125" style="46"/>
    <col min="513" max="513" width="3" style="46" customWidth="1"/>
    <col min="514" max="514" width="30" style="46" customWidth="1"/>
    <col min="515" max="515" width="16.85546875" style="46" customWidth="1"/>
    <col min="516" max="516" width="5" style="46" bestFit="1" customWidth="1"/>
    <col min="517" max="517" width="4.7109375" style="46" bestFit="1" customWidth="1"/>
    <col min="518" max="518" width="9.5703125" style="46" bestFit="1" customWidth="1"/>
    <col min="519" max="519" width="5.42578125" style="46" bestFit="1" customWidth="1"/>
    <col min="520" max="520" width="5.140625" style="46" bestFit="1" customWidth="1"/>
    <col min="521" max="521" width="9.5703125" style="46" bestFit="1" customWidth="1"/>
    <col min="522" max="522" width="4.140625" style="46" bestFit="1" customWidth="1"/>
    <col min="523" max="523" width="6.42578125" style="46" bestFit="1" customWidth="1"/>
    <col min="524" max="524" width="9.5703125" style="46" bestFit="1" customWidth="1"/>
    <col min="525" max="525" width="8.42578125" style="46" customWidth="1"/>
    <col min="526" max="526" width="6.42578125" style="46" customWidth="1"/>
    <col min="527" max="527" width="11" style="46" customWidth="1"/>
    <col min="528" max="528" width="12.140625" style="46" customWidth="1"/>
    <col min="529" max="530" width="11.7109375" style="46" customWidth="1"/>
    <col min="531" max="531" width="0" style="46" hidden="1" customWidth="1"/>
    <col min="532" max="768" width="11.42578125" style="46"/>
    <col min="769" max="769" width="3" style="46" customWidth="1"/>
    <col min="770" max="770" width="30" style="46" customWidth="1"/>
    <col min="771" max="771" width="16.85546875" style="46" customWidth="1"/>
    <col min="772" max="772" width="5" style="46" bestFit="1" customWidth="1"/>
    <col min="773" max="773" width="4.7109375" style="46" bestFit="1" customWidth="1"/>
    <col min="774" max="774" width="9.5703125" style="46" bestFit="1" customWidth="1"/>
    <col min="775" max="775" width="5.42578125" style="46" bestFit="1" customWidth="1"/>
    <col min="776" max="776" width="5.140625" style="46" bestFit="1" customWidth="1"/>
    <col min="777" max="777" width="9.5703125" style="46" bestFit="1" customWidth="1"/>
    <col min="778" max="778" width="4.140625" style="46" bestFit="1" customWidth="1"/>
    <col min="779" max="779" width="6.42578125" style="46" bestFit="1" customWidth="1"/>
    <col min="780" max="780" width="9.5703125" style="46" bestFit="1" customWidth="1"/>
    <col min="781" max="781" width="8.42578125" style="46" customWidth="1"/>
    <col min="782" max="782" width="6.42578125" style="46" customWidth="1"/>
    <col min="783" max="783" width="11" style="46" customWidth="1"/>
    <col min="784" max="784" width="12.140625" style="46" customWidth="1"/>
    <col min="785" max="786" width="11.7109375" style="46" customWidth="1"/>
    <col min="787" max="787" width="0" style="46" hidden="1" customWidth="1"/>
    <col min="788" max="1024" width="11.42578125" style="46"/>
    <col min="1025" max="1025" width="3" style="46" customWidth="1"/>
    <col min="1026" max="1026" width="30" style="46" customWidth="1"/>
    <col min="1027" max="1027" width="16.85546875" style="46" customWidth="1"/>
    <col min="1028" max="1028" width="5" style="46" bestFit="1" customWidth="1"/>
    <col min="1029" max="1029" width="4.7109375" style="46" bestFit="1" customWidth="1"/>
    <col min="1030" max="1030" width="9.5703125" style="46" bestFit="1" customWidth="1"/>
    <col min="1031" max="1031" width="5.42578125" style="46" bestFit="1" customWidth="1"/>
    <col min="1032" max="1032" width="5.140625" style="46" bestFit="1" customWidth="1"/>
    <col min="1033" max="1033" width="9.5703125" style="46" bestFit="1" customWidth="1"/>
    <col min="1034" max="1034" width="4.140625" style="46" bestFit="1" customWidth="1"/>
    <col min="1035" max="1035" width="6.42578125" style="46" bestFit="1" customWidth="1"/>
    <col min="1036" max="1036" width="9.5703125" style="46" bestFit="1" customWidth="1"/>
    <col min="1037" max="1037" width="8.42578125" style="46" customWidth="1"/>
    <col min="1038" max="1038" width="6.42578125" style="46" customWidth="1"/>
    <col min="1039" max="1039" width="11" style="46" customWidth="1"/>
    <col min="1040" max="1040" width="12.140625" style="46" customWidth="1"/>
    <col min="1041" max="1042" width="11.7109375" style="46" customWidth="1"/>
    <col min="1043" max="1043" width="0" style="46" hidden="1" customWidth="1"/>
    <col min="1044" max="1280" width="11.42578125" style="46"/>
    <col min="1281" max="1281" width="3" style="46" customWidth="1"/>
    <col min="1282" max="1282" width="30" style="46" customWidth="1"/>
    <col min="1283" max="1283" width="16.85546875" style="46" customWidth="1"/>
    <col min="1284" max="1284" width="5" style="46" bestFit="1" customWidth="1"/>
    <col min="1285" max="1285" width="4.7109375" style="46" bestFit="1" customWidth="1"/>
    <col min="1286" max="1286" width="9.5703125" style="46" bestFit="1" customWidth="1"/>
    <col min="1287" max="1287" width="5.42578125" style="46" bestFit="1" customWidth="1"/>
    <col min="1288" max="1288" width="5.140625" style="46" bestFit="1" customWidth="1"/>
    <col min="1289" max="1289" width="9.5703125" style="46" bestFit="1" customWidth="1"/>
    <col min="1290" max="1290" width="4.140625" style="46" bestFit="1" customWidth="1"/>
    <col min="1291" max="1291" width="6.42578125" style="46" bestFit="1" customWidth="1"/>
    <col min="1292" max="1292" width="9.5703125" style="46" bestFit="1" customWidth="1"/>
    <col min="1293" max="1293" width="8.42578125" style="46" customWidth="1"/>
    <col min="1294" max="1294" width="6.42578125" style="46" customWidth="1"/>
    <col min="1295" max="1295" width="11" style="46" customWidth="1"/>
    <col min="1296" max="1296" width="12.140625" style="46" customWidth="1"/>
    <col min="1297" max="1298" width="11.7109375" style="46" customWidth="1"/>
    <col min="1299" max="1299" width="0" style="46" hidden="1" customWidth="1"/>
    <col min="1300" max="1536" width="11.42578125" style="46"/>
    <col min="1537" max="1537" width="3" style="46" customWidth="1"/>
    <col min="1538" max="1538" width="30" style="46" customWidth="1"/>
    <col min="1539" max="1539" width="16.85546875" style="46" customWidth="1"/>
    <col min="1540" max="1540" width="5" style="46" bestFit="1" customWidth="1"/>
    <col min="1541" max="1541" width="4.7109375" style="46" bestFit="1" customWidth="1"/>
    <col min="1542" max="1542" width="9.5703125" style="46" bestFit="1" customWidth="1"/>
    <col min="1543" max="1543" width="5.42578125" style="46" bestFit="1" customWidth="1"/>
    <col min="1544" max="1544" width="5.140625" style="46" bestFit="1" customWidth="1"/>
    <col min="1545" max="1545" width="9.5703125" style="46" bestFit="1" customWidth="1"/>
    <col min="1546" max="1546" width="4.140625" style="46" bestFit="1" customWidth="1"/>
    <col min="1547" max="1547" width="6.42578125" style="46" bestFit="1" customWidth="1"/>
    <col min="1548" max="1548" width="9.5703125" style="46" bestFit="1" customWidth="1"/>
    <col min="1549" max="1549" width="8.42578125" style="46" customWidth="1"/>
    <col min="1550" max="1550" width="6.42578125" style="46" customWidth="1"/>
    <col min="1551" max="1551" width="11" style="46" customWidth="1"/>
    <col min="1552" max="1552" width="12.140625" style="46" customWidth="1"/>
    <col min="1553" max="1554" width="11.7109375" style="46" customWidth="1"/>
    <col min="1555" max="1555" width="0" style="46" hidden="1" customWidth="1"/>
    <col min="1556" max="1792" width="11.42578125" style="46"/>
    <col min="1793" max="1793" width="3" style="46" customWidth="1"/>
    <col min="1794" max="1794" width="30" style="46" customWidth="1"/>
    <col min="1795" max="1795" width="16.85546875" style="46" customWidth="1"/>
    <col min="1796" max="1796" width="5" style="46" bestFit="1" customWidth="1"/>
    <col min="1797" max="1797" width="4.7109375" style="46" bestFit="1" customWidth="1"/>
    <col min="1798" max="1798" width="9.5703125" style="46" bestFit="1" customWidth="1"/>
    <col min="1799" max="1799" width="5.42578125" style="46" bestFit="1" customWidth="1"/>
    <col min="1800" max="1800" width="5.140625" style="46" bestFit="1" customWidth="1"/>
    <col min="1801" max="1801" width="9.5703125" style="46" bestFit="1" customWidth="1"/>
    <col min="1802" max="1802" width="4.140625" style="46" bestFit="1" customWidth="1"/>
    <col min="1803" max="1803" width="6.42578125" style="46" bestFit="1" customWidth="1"/>
    <col min="1804" max="1804" width="9.5703125" style="46" bestFit="1" customWidth="1"/>
    <col min="1805" max="1805" width="8.42578125" style="46" customWidth="1"/>
    <col min="1806" max="1806" width="6.42578125" style="46" customWidth="1"/>
    <col min="1807" max="1807" width="11" style="46" customWidth="1"/>
    <col min="1808" max="1808" width="12.140625" style="46" customWidth="1"/>
    <col min="1809" max="1810" width="11.7109375" style="46" customWidth="1"/>
    <col min="1811" max="1811" width="0" style="46" hidden="1" customWidth="1"/>
    <col min="1812" max="2048" width="11.42578125" style="46"/>
    <col min="2049" max="2049" width="3" style="46" customWidth="1"/>
    <col min="2050" max="2050" width="30" style="46" customWidth="1"/>
    <col min="2051" max="2051" width="16.85546875" style="46" customWidth="1"/>
    <col min="2052" max="2052" width="5" style="46" bestFit="1" customWidth="1"/>
    <col min="2053" max="2053" width="4.7109375" style="46" bestFit="1" customWidth="1"/>
    <col min="2054" max="2054" width="9.5703125" style="46" bestFit="1" customWidth="1"/>
    <col min="2055" max="2055" width="5.42578125" style="46" bestFit="1" customWidth="1"/>
    <col min="2056" max="2056" width="5.140625" style="46" bestFit="1" customWidth="1"/>
    <col min="2057" max="2057" width="9.5703125" style="46" bestFit="1" customWidth="1"/>
    <col min="2058" max="2058" width="4.140625" style="46" bestFit="1" customWidth="1"/>
    <col min="2059" max="2059" width="6.42578125" style="46" bestFit="1" customWidth="1"/>
    <col min="2060" max="2060" width="9.5703125" style="46" bestFit="1" customWidth="1"/>
    <col min="2061" max="2061" width="8.42578125" style="46" customWidth="1"/>
    <col min="2062" max="2062" width="6.42578125" style="46" customWidth="1"/>
    <col min="2063" max="2063" width="11" style="46" customWidth="1"/>
    <col min="2064" max="2064" width="12.140625" style="46" customWidth="1"/>
    <col min="2065" max="2066" width="11.7109375" style="46" customWidth="1"/>
    <col min="2067" max="2067" width="0" style="46" hidden="1" customWidth="1"/>
    <col min="2068" max="2304" width="11.42578125" style="46"/>
    <col min="2305" max="2305" width="3" style="46" customWidth="1"/>
    <col min="2306" max="2306" width="30" style="46" customWidth="1"/>
    <col min="2307" max="2307" width="16.85546875" style="46" customWidth="1"/>
    <col min="2308" max="2308" width="5" style="46" bestFit="1" customWidth="1"/>
    <col min="2309" max="2309" width="4.7109375" style="46" bestFit="1" customWidth="1"/>
    <col min="2310" max="2310" width="9.5703125" style="46" bestFit="1" customWidth="1"/>
    <col min="2311" max="2311" width="5.42578125" style="46" bestFit="1" customWidth="1"/>
    <col min="2312" max="2312" width="5.140625" style="46" bestFit="1" customWidth="1"/>
    <col min="2313" max="2313" width="9.5703125" style="46" bestFit="1" customWidth="1"/>
    <col min="2314" max="2314" width="4.140625" style="46" bestFit="1" customWidth="1"/>
    <col min="2315" max="2315" width="6.42578125" style="46" bestFit="1" customWidth="1"/>
    <col min="2316" max="2316" width="9.5703125" style="46" bestFit="1" customWidth="1"/>
    <col min="2317" max="2317" width="8.42578125" style="46" customWidth="1"/>
    <col min="2318" max="2318" width="6.42578125" style="46" customWidth="1"/>
    <col min="2319" max="2319" width="11" style="46" customWidth="1"/>
    <col min="2320" max="2320" width="12.140625" style="46" customWidth="1"/>
    <col min="2321" max="2322" width="11.7109375" style="46" customWidth="1"/>
    <col min="2323" max="2323" width="0" style="46" hidden="1" customWidth="1"/>
    <col min="2324" max="2560" width="11.42578125" style="46"/>
    <col min="2561" max="2561" width="3" style="46" customWidth="1"/>
    <col min="2562" max="2562" width="30" style="46" customWidth="1"/>
    <col min="2563" max="2563" width="16.85546875" style="46" customWidth="1"/>
    <col min="2564" max="2564" width="5" style="46" bestFit="1" customWidth="1"/>
    <col min="2565" max="2565" width="4.7109375" style="46" bestFit="1" customWidth="1"/>
    <col min="2566" max="2566" width="9.5703125" style="46" bestFit="1" customWidth="1"/>
    <col min="2567" max="2567" width="5.42578125" style="46" bestFit="1" customWidth="1"/>
    <col min="2568" max="2568" width="5.140625" style="46" bestFit="1" customWidth="1"/>
    <col min="2569" max="2569" width="9.5703125" style="46" bestFit="1" customWidth="1"/>
    <col min="2570" max="2570" width="4.140625" style="46" bestFit="1" customWidth="1"/>
    <col min="2571" max="2571" width="6.42578125" style="46" bestFit="1" customWidth="1"/>
    <col min="2572" max="2572" width="9.5703125" style="46" bestFit="1" customWidth="1"/>
    <col min="2573" max="2573" width="8.42578125" style="46" customWidth="1"/>
    <col min="2574" max="2574" width="6.42578125" style="46" customWidth="1"/>
    <col min="2575" max="2575" width="11" style="46" customWidth="1"/>
    <col min="2576" max="2576" width="12.140625" style="46" customWidth="1"/>
    <col min="2577" max="2578" width="11.7109375" style="46" customWidth="1"/>
    <col min="2579" max="2579" width="0" style="46" hidden="1" customWidth="1"/>
    <col min="2580" max="2816" width="11.42578125" style="46"/>
    <col min="2817" max="2817" width="3" style="46" customWidth="1"/>
    <col min="2818" max="2818" width="30" style="46" customWidth="1"/>
    <col min="2819" max="2819" width="16.85546875" style="46" customWidth="1"/>
    <col min="2820" max="2820" width="5" style="46" bestFit="1" customWidth="1"/>
    <col min="2821" max="2821" width="4.7109375" style="46" bestFit="1" customWidth="1"/>
    <col min="2822" max="2822" width="9.5703125" style="46" bestFit="1" customWidth="1"/>
    <col min="2823" max="2823" width="5.42578125" style="46" bestFit="1" customWidth="1"/>
    <col min="2824" max="2824" width="5.140625" style="46" bestFit="1" customWidth="1"/>
    <col min="2825" max="2825" width="9.5703125" style="46" bestFit="1" customWidth="1"/>
    <col min="2826" max="2826" width="4.140625" style="46" bestFit="1" customWidth="1"/>
    <col min="2827" max="2827" width="6.42578125" style="46" bestFit="1" customWidth="1"/>
    <col min="2828" max="2828" width="9.5703125" style="46" bestFit="1" customWidth="1"/>
    <col min="2829" max="2829" width="8.42578125" style="46" customWidth="1"/>
    <col min="2830" max="2830" width="6.42578125" style="46" customWidth="1"/>
    <col min="2831" max="2831" width="11" style="46" customWidth="1"/>
    <col min="2832" max="2832" width="12.140625" style="46" customWidth="1"/>
    <col min="2833" max="2834" width="11.7109375" style="46" customWidth="1"/>
    <col min="2835" max="2835" width="0" style="46" hidden="1" customWidth="1"/>
    <col min="2836" max="3072" width="11.42578125" style="46"/>
    <col min="3073" max="3073" width="3" style="46" customWidth="1"/>
    <col min="3074" max="3074" width="30" style="46" customWidth="1"/>
    <col min="3075" max="3075" width="16.85546875" style="46" customWidth="1"/>
    <col min="3076" max="3076" width="5" style="46" bestFit="1" customWidth="1"/>
    <col min="3077" max="3077" width="4.7109375" style="46" bestFit="1" customWidth="1"/>
    <col min="3078" max="3078" width="9.5703125" style="46" bestFit="1" customWidth="1"/>
    <col min="3079" max="3079" width="5.42578125" style="46" bestFit="1" customWidth="1"/>
    <col min="3080" max="3080" width="5.140625" style="46" bestFit="1" customWidth="1"/>
    <col min="3081" max="3081" width="9.5703125" style="46" bestFit="1" customWidth="1"/>
    <col min="3082" max="3082" width="4.140625" style="46" bestFit="1" customWidth="1"/>
    <col min="3083" max="3083" width="6.42578125" style="46" bestFit="1" customWidth="1"/>
    <col min="3084" max="3084" width="9.5703125" style="46" bestFit="1" customWidth="1"/>
    <col min="3085" max="3085" width="8.42578125" style="46" customWidth="1"/>
    <col min="3086" max="3086" width="6.42578125" style="46" customWidth="1"/>
    <col min="3087" max="3087" width="11" style="46" customWidth="1"/>
    <col min="3088" max="3088" width="12.140625" style="46" customWidth="1"/>
    <col min="3089" max="3090" width="11.7109375" style="46" customWidth="1"/>
    <col min="3091" max="3091" width="0" style="46" hidden="1" customWidth="1"/>
    <col min="3092" max="3328" width="11.42578125" style="46"/>
    <col min="3329" max="3329" width="3" style="46" customWidth="1"/>
    <col min="3330" max="3330" width="30" style="46" customWidth="1"/>
    <col min="3331" max="3331" width="16.85546875" style="46" customWidth="1"/>
    <col min="3332" max="3332" width="5" style="46" bestFit="1" customWidth="1"/>
    <col min="3333" max="3333" width="4.7109375" style="46" bestFit="1" customWidth="1"/>
    <col min="3334" max="3334" width="9.5703125" style="46" bestFit="1" customWidth="1"/>
    <col min="3335" max="3335" width="5.42578125" style="46" bestFit="1" customWidth="1"/>
    <col min="3336" max="3336" width="5.140625" style="46" bestFit="1" customWidth="1"/>
    <col min="3337" max="3337" width="9.5703125" style="46" bestFit="1" customWidth="1"/>
    <col min="3338" max="3338" width="4.140625" style="46" bestFit="1" customWidth="1"/>
    <col min="3339" max="3339" width="6.42578125" style="46" bestFit="1" customWidth="1"/>
    <col min="3340" max="3340" width="9.5703125" style="46" bestFit="1" customWidth="1"/>
    <col min="3341" max="3341" width="8.42578125" style="46" customWidth="1"/>
    <col min="3342" max="3342" width="6.42578125" style="46" customWidth="1"/>
    <col min="3343" max="3343" width="11" style="46" customWidth="1"/>
    <col min="3344" max="3344" width="12.140625" style="46" customWidth="1"/>
    <col min="3345" max="3346" width="11.7109375" style="46" customWidth="1"/>
    <col min="3347" max="3347" width="0" style="46" hidden="1" customWidth="1"/>
    <col min="3348" max="3584" width="11.42578125" style="46"/>
    <col min="3585" max="3585" width="3" style="46" customWidth="1"/>
    <col min="3586" max="3586" width="30" style="46" customWidth="1"/>
    <col min="3587" max="3587" width="16.85546875" style="46" customWidth="1"/>
    <col min="3588" max="3588" width="5" style="46" bestFit="1" customWidth="1"/>
    <col min="3589" max="3589" width="4.7109375" style="46" bestFit="1" customWidth="1"/>
    <col min="3590" max="3590" width="9.5703125" style="46" bestFit="1" customWidth="1"/>
    <col min="3591" max="3591" width="5.42578125" style="46" bestFit="1" customWidth="1"/>
    <col min="3592" max="3592" width="5.140625" style="46" bestFit="1" customWidth="1"/>
    <col min="3593" max="3593" width="9.5703125" style="46" bestFit="1" customWidth="1"/>
    <col min="3594" max="3594" width="4.140625" style="46" bestFit="1" customWidth="1"/>
    <col min="3595" max="3595" width="6.42578125" style="46" bestFit="1" customWidth="1"/>
    <col min="3596" max="3596" width="9.5703125" style="46" bestFit="1" customWidth="1"/>
    <col min="3597" max="3597" width="8.42578125" style="46" customWidth="1"/>
    <col min="3598" max="3598" width="6.42578125" style="46" customWidth="1"/>
    <col min="3599" max="3599" width="11" style="46" customWidth="1"/>
    <col min="3600" max="3600" width="12.140625" style="46" customWidth="1"/>
    <col min="3601" max="3602" width="11.7109375" style="46" customWidth="1"/>
    <col min="3603" max="3603" width="0" style="46" hidden="1" customWidth="1"/>
    <col min="3604" max="3840" width="11.42578125" style="46"/>
    <col min="3841" max="3841" width="3" style="46" customWidth="1"/>
    <col min="3842" max="3842" width="30" style="46" customWidth="1"/>
    <col min="3843" max="3843" width="16.85546875" style="46" customWidth="1"/>
    <col min="3844" max="3844" width="5" style="46" bestFit="1" customWidth="1"/>
    <col min="3845" max="3845" width="4.7109375" style="46" bestFit="1" customWidth="1"/>
    <col min="3846" max="3846" width="9.5703125" style="46" bestFit="1" customWidth="1"/>
    <col min="3847" max="3847" width="5.42578125" style="46" bestFit="1" customWidth="1"/>
    <col min="3848" max="3848" width="5.140625" style="46" bestFit="1" customWidth="1"/>
    <col min="3849" max="3849" width="9.5703125" style="46" bestFit="1" customWidth="1"/>
    <col min="3850" max="3850" width="4.140625" style="46" bestFit="1" customWidth="1"/>
    <col min="3851" max="3851" width="6.42578125" style="46" bestFit="1" customWidth="1"/>
    <col min="3852" max="3852" width="9.5703125" style="46" bestFit="1" customWidth="1"/>
    <col min="3853" max="3853" width="8.42578125" style="46" customWidth="1"/>
    <col min="3854" max="3854" width="6.42578125" style="46" customWidth="1"/>
    <col min="3855" max="3855" width="11" style="46" customWidth="1"/>
    <col min="3856" max="3856" width="12.140625" style="46" customWidth="1"/>
    <col min="3857" max="3858" width="11.7109375" style="46" customWidth="1"/>
    <col min="3859" max="3859" width="0" style="46" hidden="1" customWidth="1"/>
    <col min="3860" max="4096" width="11.42578125" style="46"/>
    <col min="4097" max="4097" width="3" style="46" customWidth="1"/>
    <col min="4098" max="4098" width="30" style="46" customWidth="1"/>
    <col min="4099" max="4099" width="16.85546875" style="46" customWidth="1"/>
    <col min="4100" max="4100" width="5" style="46" bestFit="1" customWidth="1"/>
    <col min="4101" max="4101" width="4.7109375" style="46" bestFit="1" customWidth="1"/>
    <col min="4102" max="4102" width="9.5703125" style="46" bestFit="1" customWidth="1"/>
    <col min="4103" max="4103" width="5.42578125" style="46" bestFit="1" customWidth="1"/>
    <col min="4104" max="4104" width="5.140625" style="46" bestFit="1" customWidth="1"/>
    <col min="4105" max="4105" width="9.5703125" style="46" bestFit="1" customWidth="1"/>
    <col min="4106" max="4106" width="4.140625" style="46" bestFit="1" customWidth="1"/>
    <col min="4107" max="4107" width="6.42578125" style="46" bestFit="1" customWidth="1"/>
    <col min="4108" max="4108" width="9.5703125" style="46" bestFit="1" customWidth="1"/>
    <col min="4109" max="4109" width="8.42578125" style="46" customWidth="1"/>
    <col min="4110" max="4110" width="6.42578125" style="46" customWidth="1"/>
    <col min="4111" max="4111" width="11" style="46" customWidth="1"/>
    <col min="4112" max="4112" width="12.140625" style="46" customWidth="1"/>
    <col min="4113" max="4114" width="11.7109375" style="46" customWidth="1"/>
    <col min="4115" max="4115" width="0" style="46" hidden="1" customWidth="1"/>
    <col min="4116" max="4352" width="11.42578125" style="46"/>
    <col min="4353" max="4353" width="3" style="46" customWidth="1"/>
    <col min="4354" max="4354" width="30" style="46" customWidth="1"/>
    <col min="4355" max="4355" width="16.85546875" style="46" customWidth="1"/>
    <col min="4356" max="4356" width="5" style="46" bestFit="1" customWidth="1"/>
    <col min="4357" max="4357" width="4.7109375" style="46" bestFit="1" customWidth="1"/>
    <col min="4358" max="4358" width="9.5703125" style="46" bestFit="1" customWidth="1"/>
    <col min="4359" max="4359" width="5.42578125" style="46" bestFit="1" customWidth="1"/>
    <col min="4360" max="4360" width="5.140625" style="46" bestFit="1" customWidth="1"/>
    <col min="4361" max="4361" width="9.5703125" style="46" bestFit="1" customWidth="1"/>
    <col min="4362" max="4362" width="4.140625" style="46" bestFit="1" customWidth="1"/>
    <col min="4363" max="4363" width="6.42578125" style="46" bestFit="1" customWidth="1"/>
    <col min="4364" max="4364" width="9.5703125" style="46" bestFit="1" customWidth="1"/>
    <col min="4365" max="4365" width="8.42578125" style="46" customWidth="1"/>
    <col min="4366" max="4366" width="6.42578125" style="46" customWidth="1"/>
    <col min="4367" max="4367" width="11" style="46" customWidth="1"/>
    <col min="4368" max="4368" width="12.140625" style="46" customWidth="1"/>
    <col min="4369" max="4370" width="11.7109375" style="46" customWidth="1"/>
    <col min="4371" max="4371" width="0" style="46" hidden="1" customWidth="1"/>
    <col min="4372" max="4608" width="11.42578125" style="46"/>
    <col min="4609" max="4609" width="3" style="46" customWidth="1"/>
    <col min="4610" max="4610" width="30" style="46" customWidth="1"/>
    <col min="4611" max="4611" width="16.85546875" style="46" customWidth="1"/>
    <col min="4612" max="4612" width="5" style="46" bestFit="1" customWidth="1"/>
    <col min="4613" max="4613" width="4.7109375" style="46" bestFit="1" customWidth="1"/>
    <col min="4614" max="4614" width="9.5703125" style="46" bestFit="1" customWidth="1"/>
    <col min="4615" max="4615" width="5.42578125" style="46" bestFit="1" customWidth="1"/>
    <col min="4616" max="4616" width="5.140625" style="46" bestFit="1" customWidth="1"/>
    <col min="4617" max="4617" width="9.5703125" style="46" bestFit="1" customWidth="1"/>
    <col min="4618" max="4618" width="4.140625" style="46" bestFit="1" customWidth="1"/>
    <col min="4619" max="4619" width="6.42578125" style="46" bestFit="1" customWidth="1"/>
    <col min="4620" max="4620" width="9.5703125" style="46" bestFit="1" customWidth="1"/>
    <col min="4621" max="4621" width="8.42578125" style="46" customWidth="1"/>
    <col min="4622" max="4622" width="6.42578125" style="46" customWidth="1"/>
    <col min="4623" max="4623" width="11" style="46" customWidth="1"/>
    <col min="4624" max="4624" width="12.140625" style="46" customWidth="1"/>
    <col min="4625" max="4626" width="11.7109375" style="46" customWidth="1"/>
    <col min="4627" max="4627" width="0" style="46" hidden="1" customWidth="1"/>
    <col min="4628" max="4864" width="11.42578125" style="46"/>
    <col min="4865" max="4865" width="3" style="46" customWidth="1"/>
    <col min="4866" max="4866" width="30" style="46" customWidth="1"/>
    <col min="4867" max="4867" width="16.85546875" style="46" customWidth="1"/>
    <col min="4868" max="4868" width="5" style="46" bestFit="1" customWidth="1"/>
    <col min="4869" max="4869" width="4.7109375" style="46" bestFit="1" customWidth="1"/>
    <col min="4870" max="4870" width="9.5703125" style="46" bestFit="1" customWidth="1"/>
    <col min="4871" max="4871" width="5.42578125" style="46" bestFit="1" customWidth="1"/>
    <col min="4872" max="4872" width="5.140625" style="46" bestFit="1" customWidth="1"/>
    <col min="4873" max="4873" width="9.5703125" style="46" bestFit="1" customWidth="1"/>
    <col min="4874" max="4874" width="4.140625" style="46" bestFit="1" customWidth="1"/>
    <col min="4875" max="4875" width="6.42578125" style="46" bestFit="1" customWidth="1"/>
    <col min="4876" max="4876" width="9.5703125" style="46" bestFit="1" customWidth="1"/>
    <col min="4877" max="4877" width="8.42578125" style="46" customWidth="1"/>
    <col min="4878" max="4878" width="6.42578125" style="46" customWidth="1"/>
    <col min="4879" max="4879" width="11" style="46" customWidth="1"/>
    <col min="4880" max="4880" width="12.140625" style="46" customWidth="1"/>
    <col min="4881" max="4882" width="11.7109375" style="46" customWidth="1"/>
    <col min="4883" max="4883" width="0" style="46" hidden="1" customWidth="1"/>
    <col min="4884" max="5120" width="11.42578125" style="46"/>
    <col min="5121" max="5121" width="3" style="46" customWidth="1"/>
    <col min="5122" max="5122" width="30" style="46" customWidth="1"/>
    <col min="5123" max="5123" width="16.85546875" style="46" customWidth="1"/>
    <col min="5124" max="5124" width="5" style="46" bestFit="1" customWidth="1"/>
    <col min="5125" max="5125" width="4.7109375" style="46" bestFit="1" customWidth="1"/>
    <col min="5126" max="5126" width="9.5703125" style="46" bestFit="1" customWidth="1"/>
    <col min="5127" max="5127" width="5.42578125" style="46" bestFit="1" customWidth="1"/>
    <col min="5128" max="5128" width="5.140625" style="46" bestFit="1" customWidth="1"/>
    <col min="5129" max="5129" width="9.5703125" style="46" bestFit="1" customWidth="1"/>
    <col min="5130" max="5130" width="4.140625" style="46" bestFit="1" customWidth="1"/>
    <col min="5131" max="5131" width="6.42578125" style="46" bestFit="1" customWidth="1"/>
    <col min="5132" max="5132" width="9.5703125" style="46" bestFit="1" customWidth="1"/>
    <col min="5133" max="5133" width="8.42578125" style="46" customWidth="1"/>
    <col min="5134" max="5134" width="6.42578125" style="46" customWidth="1"/>
    <col min="5135" max="5135" width="11" style="46" customWidth="1"/>
    <col min="5136" max="5136" width="12.140625" style="46" customWidth="1"/>
    <col min="5137" max="5138" width="11.7109375" style="46" customWidth="1"/>
    <col min="5139" max="5139" width="0" style="46" hidden="1" customWidth="1"/>
    <col min="5140" max="5376" width="11.42578125" style="46"/>
    <col min="5377" max="5377" width="3" style="46" customWidth="1"/>
    <col min="5378" max="5378" width="30" style="46" customWidth="1"/>
    <col min="5379" max="5379" width="16.85546875" style="46" customWidth="1"/>
    <col min="5380" max="5380" width="5" style="46" bestFit="1" customWidth="1"/>
    <col min="5381" max="5381" width="4.7109375" style="46" bestFit="1" customWidth="1"/>
    <col min="5382" max="5382" width="9.5703125" style="46" bestFit="1" customWidth="1"/>
    <col min="5383" max="5383" width="5.42578125" style="46" bestFit="1" customWidth="1"/>
    <col min="5384" max="5384" width="5.140625" style="46" bestFit="1" customWidth="1"/>
    <col min="5385" max="5385" width="9.5703125" style="46" bestFit="1" customWidth="1"/>
    <col min="5386" max="5386" width="4.140625" style="46" bestFit="1" customWidth="1"/>
    <col min="5387" max="5387" width="6.42578125" style="46" bestFit="1" customWidth="1"/>
    <col min="5388" max="5388" width="9.5703125" style="46" bestFit="1" customWidth="1"/>
    <col min="5389" max="5389" width="8.42578125" style="46" customWidth="1"/>
    <col min="5390" max="5390" width="6.42578125" style="46" customWidth="1"/>
    <col min="5391" max="5391" width="11" style="46" customWidth="1"/>
    <col min="5392" max="5392" width="12.140625" style="46" customWidth="1"/>
    <col min="5393" max="5394" width="11.7109375" style="46" customWidth="1"/>
    <col min="5395" max="5395" width="0" style="46" hidden="1" customWidth="1"/>
    <col min="5396" max="5632" width="11.42578125" style="46"/>
    <col min="5633" max="5633" width="3" style="46" customWidth="1"/>
    <col min="5634" max="5634" width="30" style="46" customWidth="1"/>
    <col min="5635" max="5635" width="16.85546875" style="46" customWidth="1"/>
    <col min="5636" max="5636" width="5" style="46" bestFit="1" customWidth="1"/>
    <col min="5637" max="5637" width="4.7109375" style="46" bestFit="1" customWidth="1"/>
    <col min="5638" max="5638" width="9.5703125" style="46" bestFit="1" customWidth="1"/>
    <col min="5639" max="5639" width="5.42578125" style="46" bestFit="1" customWidth="1"/>
    <col min="5640" max="5640" width="5.140625" style="46" bestFit="1" customWidth="1"/>
    <col min="5641" max="5641" width="9.5703125" style="46" bestFit="1" customWidth="1"/>
    <col min="5642" max="5642" width="4.140625" style="46" bestFit="1" customWidth="1"/>
    <col min="5643" max="5643" width="6.42578125" style="46" bestFit="1" customWidth="1"/>
    <col min="5644" max="5644" width="9.5703125" style="46" bestFit="1" customWidth="1"/>
    <col min="5645" max="5645" width="8.42578125" style="46" customWidth="1"/>
    <col min="5646" max="5646" width="6.42578125" style="46" customWidth="1"/>
    <col min="5647" max="5647" width="11" style="46" customWidth="1"/>
    <col min="5648" max="5648" width="12.140625" style="46" customWidth="1"/>
    <col min="5649" max="5650" width="11.7109375" style="46" customWidth="1"/>
    <col min="5651" max="5651" width="0" style="46" hidden="1" customWidth="1"/>
    <col min="5652" max="5888" width="11.42578125" style="46"/>
    <col min="5889" max="5889" width="3" style="46" customWidth="1"/>
    <col min="5890" max="5890" width="30" style="46" customWidth="1"/>
    <col min="5891" max="5891" width="16.85546875" style="46" customWidth="1"/>
    <col min="5892" max="5892" width="5" style="46" bestFit="1" customWidth="1"/>
    <col min="5893" max="5893" width="4.7109375" style="46" bestFit="1" customWidth="1"/>
    <col min="5894" max="5894" width="9.5703125" style="46" bestFit="1" customWidth="1"/>
    <col min="5895" max="5895" width="5.42578125" style="46" bestFit="1" customWidth="1"/>
    <col min="5896" max="5896" width="5.140625" style="46" bestFit="1" customWidth="1"/>
    <col min="5897" max="5897" width="9.5703125" style="46" bestFit="1" customWidth="1"/>
    <col min="5898" max="5898" width="4.140625" style="46" bestFit="1" customWidth="1"/>
    <col min="5899" max="5899" width="6.42578125" style="46" bestFit="1" customWidth="1"/>
    <col min="5900" max="5900" width="9.5703125" style="46" bestFit="1" customWidth="1"/>
    <col min="5901" max="5901" width="8.42578125" style="46" customWidth="1"/>
    <col min="5902" max="5902" width="6.42578125" style="46" customWidth="1"/>
    <col min="5903" max="5903" width="11" style="46" customWidth="1"/>
    <col min="5904" max="5904" width="12.140625" style="46" customWidth="1"/>
    <col min="5905" max="5906" width="11.7109375" style="46" customWidth="1"/>
    <col min="5907" max="5907" width="0" style="46" hidden="1" customWidth="1"/>
    <col min="5908" max="6144" width="11.42578125" style="46"/>
    <col min="6145" max="6145" width="3" style="46" customWidth="1"/>
    <col min="6146" max="6146" width="30" style="46" customWidth="1"/>
    <col min="6147" max="6147" width="16.85546875" style="46" customWidth="1"/>
    <col min="6148" max="6148" width="5" style="46" bestFit="1" customWidth="1"/>
    <col min="6149" max="6149" width="4.7109375" style="46" bestFit="1" customWidth="1"/>
    <col min="6150" max="6150" width="9.5703125" style="46" bestFit="1" customWidth="1"/>
    <col min="6151" max="6151" width="5.42578125" style="46" bestFit="1" customWidth="1"/>
    <col min="6152" max="6152" width="5.140625" style="46" bestFit="1" customWidth="1"/>
    <col min="6153" max="6153" width="9.5703125" style="46" bestFit="1" customWidth="1"/>
    <col min="6154" max="6154" width="4.140625" style="46" bestFit="1" customWidth="1"/>
    <col min="6155" max="6155" width="6.42578125" style="46" bestFit="1" customWidth="1"/>
    <col min="6156" max="6156" width="9.5703125" style="46" bestFit="1" customWidth="1"/>
    <col min="6157" max="6157" width="8.42578125" style="46" customWidth="1"/>
    <col min="6158" max="6158" width="6.42578125" style="46" customWidth="1"/>
    <col min="6159" max="6159" width="11" style="46" customWidth="1"/>
    <col min="6160" max="6160" width="12.140625" style="46" customWidth="1"/>
    <col min="6161" max="6162" width="11.7109375" style="46" customWidth="1"/>
    <col min="6163" max="6163" width="0" style="46" hidden="1" customWidth="1"/>
    <col min="6164" max="6400" width="11.42578125" style="46"/>
    <col min="6401" max="6401" width="3" style="46" customWidth="1"/>
    <col min="6402" max="6402" width="30" style="46" customWidth="1"/>
    <col min="6403" max="6403" width="16.85546875" style="46" customWidth="1"/>
    <col min="6404" max="6404" width="5" style="46" bestFit="1" customWidth="1"/>
    <col min="6405" max="6405" width="4.7109375" style="46" bestFit="1" customWidth="1"/>
    <col min="6406" max="6406" width="9.5703125" style="46" bestFit="1" customWidth="1"/>
    <col min="6407" max="6407" width="5.42578125" style="46" bestFit="1" customWidth="1"/>
    <col min="6408" max="6408" width="5.140625" style="46" bestFit="1" customWidth="1"/>
    <col min="6409" max="6409" width="9.5703125" style="46" bestFit="1" customWidth="1"/>
    <col min="6410" max="6410" width="4.140625" style="46" bestFit="1" customWidth="1"/>
    <col min="6411" max="6411" width="6.42578125" style="46" bestFit="1" customWidth="1"/>
    <col min="6412" max="6412" width="9.5703125" style="46" bestFit="1" customWidth="1"/>
    <col min="6413" max="6413" width="8.42578125" style="46" customWidth="1"/>
    <col min="6414" max="6414" width="6.42578125" style="46" customWidth="1"/>
    <col min="6415" max="6415" width="11" style="46" customWidth="1"/>
    <col min="6416" max="6416" width="12.140625" style="46" customWidth="1"/>
    <col min="6417" max="6418" width="11.7109375" style="46" customWidth="1"/>
    <col min="6419" max="6419" width="0" style="46" hidden="1" customWidth="1"/>
    <col min="6420" max="6656" width="11.42578125" style="46"/>
    <col min="6657" max="6657" width="3" style="46" customWidth="1"/>
    <col min="6658" max="6658" width="30" style="46" customWidth="1"/>
    <col min="6659" max="6659" width="16.85546875" style="46" customWidth="1"/>
    <col min="6660" max="6660" width="5" style="46" bestFit="1" customWidth="1"/>
    <col min="6661" max="6661" width="4.7109375" style="46" bestFit="1" customWidth="1"/>
    <col min="6662" max="6662" width="9.5703125" style="46" bestFit="1" customWidth="1"/>
    <col min="6663" max="6663" width="5.42578125" style="46" bestFit="1" customWidth="1"/>
    <col min="6664" max="6664" width="5.140625" style="46" bestFit="1" customWidth="1"/>
    <col min="6665" max="6665" width="9.5703125" style="46" bestFit="1" customWidth="1"/>
    <col min="6666" max="6666" width="4.140625" style="46" bestFit="1" customWidth="1"/>
    <col min="6667" max="6667" width="6.42578125" style="46" bestFit="1" customWidth="1"/>
    <col min="6668" max="6668" width="9.5703125" style="46" bestFit="1" customWidth="1"/>
    <col min="6669" max="6669" width="8.42578125" style="46" customWidth="1"/>
    <col min="6670" max="6670" width="6.42578125" style="46" customWidth="1"/>
    <col min="6671" max="6671" width="11" style="46" customWidth="1"/>
    <col min="6672" max="6672" width="12.140625" style="46" customWidth="1"/>
    <col min="6673" max="6674" width="11.7109375" style="46" customWidth="1"/>
    <col min="6675" max="6675" width="0" style="46" hidden="1" customWidth="1"/>
    <col min="6676" max="6912" width="11.42578125" style="46"/>
    <col min="6913" max="6913" width="3" style="46" customWidth="1"/>
    <col min="6914" max="6914" width="30" style="46" customWidth="1"/>
    <col min="6915" max="6915" width="16.85546875" style="46" customWidth="1"/>
    <col min="6916" max="6916" width="5" style="46" bestFit="1" customWidth="1"/>
    <col min="6917" max="6917" width="4.7109375" style="46" bestFit="1" customWidth="1"/>
    <col min="6918" max="6918" width="9.5703125" style="46" bestFit="1" customWidth="1"/>
    <col min="6919" max="6919" width="5.42578125" style="46" bestFit="1" customWidth="1"/>
    <col min="6920" max="6920" width="5.140625" style="46" bestFit="1" customWidth="1"/>
    <col min="6921" max="6921" width="9.5703125" style="46" bestFit="1" customWidth="1"/>
    <col min="6922" max="6922" width="4.140625" style="46" bestFit="1" customWidth="1"/>
    <col min="6923" max="6923" width="6.42578125" style="46" bestFit="1" customWidth="1"/>
    <col min="6924" max="6924" width="9.5703125" style="46" bestFit="1" customWidth="1"/>
    <col min="6925" max="6925" width="8.42578125" style="46" customWidth="1"/>
    <col min="6926" max="6926" width="6.42578125" style="46" customWidth="1"/>
    <col min="6927" max="6927" width="11" style="46" customWidth="1"/>
    <col min="6928" max="6928" width="12.140625" style="46" customWidth="1"/>
    <col min="6929" max="6930" width="11.7109375" style="46" customWidth="1"/>
    <col min="6931" max="6931" width="0" style="46" hidden="1" customWidth="1"/>
    <col min="6932" max="7168" width="11.42578125" style="46"/>
    <col min="7169" max="7169" width="3" style="46" customWidth="1"/>
    <col min="7170" max="7170" width="30" style="46" customWidth="1"/>
    <col min="7171" max="7171" width="16.85546875" style="46" customWidth="1"/>
    <col min="7172" max="7172" width="5" style="46" bestFit="1" customWidth="1"/>
    <col min="7173" max="7173" width="4.7109375" style="46" bestFit="1" customWidth="1"/>
    <col min="7174" max="7174" width="9.5703125" style="46" bestFit="1" customWidth="1"/>
    <col min="7175" max="7175" width="5.42578125" style="46" bestFit="1" customWidth="1"/>
    <col min="7176" max="7176" width="5.140625" style="46" bestFit="1" customWidth="1"/>
    <col min="7177" max="7177" width="9.5703125" style="46" bestFit="1" customWidth="1"/>
    <col min="7178" max="7178" width="4.140625" style="46" bestFit="1" customWidth="1"/>
    <col min="7179" max="7179" width="6.42578125" style="46" bestFit="1" customWidth="1"/>
    <col min="7180" max="7180" width="9.5703125" style="46" bestFit="1" customWidth="1"/>
    <col min="7181" max="7181" width="8.42578125" style="46" customWidth="1"/>
    <col min="7182" max="7182" width="6.42578125" style="46" customWidth="1"/>
    <col min="7183" max="7183" width="11" style="46" customWidth="1"/>
    <col min="7184" max="7184" width="12.140625" style="46" customWidth="1"/>
    <col min="7185" max="7186" width="11.7109375" style="46" customWidth="1"/>
    <col min="7187" max="7187" width="0" style="46" hidden="1" customWidth="1"/>
    <col min="7188" max="7424" width="11.42578125" style="46"/>
    <col min="7425" max="7425" width="3" style="46" customWidth="1"/>
    <col min="7426" max="7426" width="30" style="46" customWidth="1"/>
    <col min="7427" max="7427" width="16.85546875" style="46" customWidth="1"/>
    <col min="7428" max="7428" width="5" style="46" bestFit="1" customWidth="1"/>
    <col min="7429" max="7429" width="4.7109375" style="46" bestFit="1" customWidth="1"/>
    <col min="7430" max="7430" width="9.5703125" style="46" bestFit="1" customWidth="1"/>
    <col min="7431" max="7431" width="5.42578125" style="46" bestFit="1" customWidth="1"/>
    <col min="7432" max="7432" width="5.140625" style="46" bestFit="1" customWidth="1"/>
    <col min="7433" max="7433" width="9.5703125" style="46" bestFit="1" customWidth="1"/>
    <col min="7434" max="7434" width="4.140625" style="46" bestFit="1" customWidth="1"/>
    <col min="7435" max="7435" width="6.42578125" style="46" bestFit="1" customWidth="1"/>
    <col min="7436" max="7436" width="9.5703125" style="46" bestFit="1" customWidth="1"/>
    <col min="7437" max="7437" width="8.42578125" style="46" customWidth="1"/>
    <col min="7438" max="7438" width="6.42578125" style="46" customWidth="1"/>
    <col min="7439" max="7439" width="11" style="46" customWidth="1"/>
    <col min="7440" max="7440" width="12.140625" style="46" customWidth="1"/>
    <col min="7441" max="7442" width="11.7109375" style="46" customWidth="1"/>
    <col min="7443" max="7443" width="0" style="46" hidden="1" customWidth="1"/>
    <col min="7444" max="7680" width="11.42578125" style="46"/>
    <col min="7681" max="7681" width="3" style="46" customWidth="1"/>
    <col min="7682" max="7682" width="30" style="46" customWidth="1"/>
    <col min="7683" max="7683" width="16.85546875" style="46" customWidth="1"/>
    <col min="7684" max="7684" width="5" style="46" bestFit="1" customWidth="1"/>
    <col min="7685" max="7685" width="4.7109375" style="46" bestFit="1" customWidth="1"/>
    <col min="7686" max="7686" width="9.5703125" style="46" bestFit="1" customWidth="1"/>
    <col min="7687" max="7687" width="5.42578125" style="46" bestFit="1" customWidth="1"/>
    <col min="7688" max="7688" width="5.140625" style="46" bestFit="1" customWidth="1"/>
    <col min="7689" max="7689" width="9.5703125" style="46" bestFit="1" customWidth="1"/>
    <col min="7690" max="7690" width="4.140625" style="46" bestFit="1" customWidth="1"/>
    <col min="7691" max="7691" width="6.42578125" style="46" bestFit="1" customWidth="1"/>
    <col min="7692" max="7692" width="9.5703125" style="46" bestFit="1" customWidth="1"/>
    <col min="7693" max="7693" width="8.42578125" style="46" customWidth="1"/>
    <col min="7694" max="7694" width="6.42578125" style="46" customWidth="1"/>
    <col min="7695" max="7695" width="11" style="46" customWidth="1"/>
    <col min="7696" max="7696" width="12.140625" style="46" customWidth="1"/>
    <col min="7697" max="7698" width="11.7109375" style="46" customWidth="1"/>
    <col min="7699" max="7699" width="0" style="46" hidden="1" customWidth="1"/>
    <col min="7700" max="7936" width="11.42578125" style="46"/>
    <col min="7937" max="7937" width="3" style="46" customWidth="1"/>
    <col min="7938" max="7938" width="30" style="46" customWidth="1"/>
    <col min="7939" max="7939" width="16.85546875" style="46" customWidth="1"/>
    <col min="7940" max="7940" width="5" style="46" bestFit="1" customWidth="1"/>
    <col min="7941" max="7941" width="4.7109375" style="46" bestFit="1" customWidth="1"/>
    <col min="7942" max="7942" width="9.5703125" style="46" bestFit="1" customWidth="1"/>
    <col min="7943" max="7943" width="5.42578125" style="46" bestFit="1" customWidth="1"/>
    <col min="7944" max="7944" width="5.140625" style="46" bestFit="1" customWidth="1"/>
    <col min="7945" max="7945" width="9.5703125" style="46" bestFit="1" customWidth="1"/>
    <col min="7946" max="7946" width="4.140625" style="46" bestFit="1" customWidth="1"/>
    <col min="7947" max="7947" width="6.42578125" style="46" bestFit="1" customWidth="1"/>
    <col min="7948" max="7948" width="9.5703125" style="46" bestFit="1" customWidth="1"/>
    <col min="7949" max="7949" width="8.42578125" style="46" customWidth="1"/>
    <col min="7950" max="7950" width="6.42578125" style="46" customWidth="1"/>
    <col min="7951" max="7951" width="11" style="46" customWidth="1"/>
    <col min="7952" max="7952" width="12.140625" style="46" customWidth="1"/>
    <col min="7953" max="7954" width="11.7109375" style="46" customWidth="1"/>
    <col min="7955" max="7955" width="0" style="46" hidden="1" customWidth="1"/>
    <col min="7956" max="8192" width="11.42578125" style="46"/>
    <col min="8193" max="8193" width="3" style="46" customWidth="1"/>
    <col min="8194" max="8194" width="30" style="46" customWidth="1"/>
    <col min="8195" max="8195" width="16.85546875" style="46" customWidth="1"/>
    <col min="8196" max="8196" width="5" style="46" bestFit="1" customWidth="1"/>
    <col min="8197" max="8197" width="4.7109375" style="46" bestFit="1" customWidth="1"/>
    <col min="8198" max="8198" width="9.5703125" style="46" bestFit="1" customWidth="1"/>
    <col min="8199" max="8199" width="5.42578125" style="46" bestFit="1" customWidth="1"/>
    <col min="8200" max="8200" width="5.140625" style="46" bestFit="1" customWidth="1"/>
    <col min="8201" max="8201" width="9.5703125" style="46" bestFit="1" customWidth="1"/>
    <col min="8202" max="8202" width="4.140625" style="46" bestFit="1" customWidth="1"/>
    <col min="8203" max="8203" width="6.42578125" style="46" bestFit="1" customWidth="1"/>
    <col min="8204" max="8204" width="9.5703125" style="46" bestFit="1" customWidth="1"/>
    <col min="8205" max="8205" width="8.42578125" style="46" customWidth="1"/>
    <col min="8206" max="8206" width="6.42578125" style="46" customWidth="1"/>
    <col min="8207" max="8207" width="11" style="46" customWidth="1"/>
    <col min="8208" max="8208" width="12.140625" style="46" customWidth="1"/>
    <col min="8209" max="8210" width="11.7109375" style="46" customWidth="1"/>
    <col min="8211" max="8211" width="0" style="46" hidden="1" customWidth="1"/>
    <col min="8212" max="8448" width="11.42578125" style="46"/>
    <col min="8449" max="8449" width="3" style="46" customWidth="1"/>
    <col min="8450" max="8450" width="30" style="46" customWidth="1"/>
    <col min="8451" max="8451" width="16.85546875" style="46" customWidth="1"/>
    <col min="8452" max="8452" width="5" style="46" bestFit="1" customWidth="1"/>
    <col min="8453" max="8453" width="4.7109375" style="46" bestFit="1" customWidth="1"/>
    <col min="8454" max="8454" width="9.5703125" style="46" bestFit="1" customWidth="1"/>
    <col min="8455" max="8455" width="5.42578125" style="46" bestFit="1" customWidth="1"/>
    <col min="8456" max="8456" width="5.140625" style="46" bestFit="1" customWidth="1"/>
    <col min="8457" max="8457" width="9.5703125" style="46" bestFit="1" customWidth="1"/>
    <col min="8458" max="8458" width="4.140625" style="46" bestFit="1" customWidth="1"/>
    <col min="8459" max="8459" width="6.42578125" style="46" bestFit="1" customWidth="1"/>
    <col min="8460" max="8460" width="9.5703125" style="46" bestFit="1" customWidth="1"/>
    <col min="8461" max="8461" width="8.42578125" style="46" customWidth="1"/>
    <col min="8462" max="8462" width="6.42578125" style="46" customWidth="1"/>
    <col min="8463" max="8463" width="11" style="46" customWidth="1"/>
    <col min="8464" max="8464" width="12.140625" style="46" customWidth="1"/>
    <col min="8465" max="8466" width="11.7109375" style="46" customWidth="1"/>
    <col min="8467" max="8467" width="0" style="46" hidden="1" customWidth="1"/>
    <col min="8468" max="8704" width="11.42578125" style="46"/>
    <col min="8705" max="8705" width="3" style="46" customWidth="1"/>
    <col min="8706" max="8706" width="30" style="46" customWidth="1"/>
    <col min="8707" max="8707" width="16.85546875" style="46" customWidth="1"/>
    <col min="8708" max="8708" width="5" style="46" bestFit="1" customWidth="1"/>
    <col min="8709" max="8709" width="4.7109375" style="46" bestFit="1" customWidth="1"/>
    <col min="8710" max="8710" width="9.5703125" style="46" bestFit="1" customWidth="1"/>
    <col min="8711" max="8711" width="5.42578125" style="46" bestFit="1" customWidth="1"/>
    <col min="8712" max="8712" width="5.140625" style="46" bestFit="1" customWidth="1"/>
    <col min="8713" max="8713" width="9.5703125" style="46" bestFit="1" customWidth="1"/>
    <col min="8714" max="8714" width="4.140625" style="46" bestFit="1" customWidth="1"/>
    <col min="8715" max="8715" width="6.42578125" style="46" bestFit="1" customWidth="1"/>
    <col min="8716" max="8716" width="9.5703125" style="46" bestFit="1" customWidth="1"/>
    <col min="8717" max="8717" width="8.42578125" style="46" customWidth="1"/>
    <col min="8718" max="8718" width="6.42578125" style="46" customWidth="1"/>
    <col min="8719" max="8719" width="11" style="46" customWidth="1"/>
    <col min="8720" max="8720" width="12.140625" style="46" customWidth="1"/>
    <col min="8721" max="8722" width="11.7109375" style="46" customWidth="1"/>
    <col min="8723" max="8723" width="0" style="46" hidden="1" customWidth="1"/>
    <col min="8724" max="8960" width="11.42578125" style="46"/>
    <col min="8961" max="8961" width="3" style="46" customWidth="1"/>
    <col min="8962" max="8962" width="30" style="46" customWidth="1"/>
    <col min="8963" max="8963" width="16.85546875" style="46" customWidth="1"/>
    <col min="8964" max="8964" width="5" style="46" bestFit="1" customWidth="1"/>
    <col min="8965" max="8965" width="4.7109375" style="46" bestFit="1" customWidth="1"/>
    <col min="8966" max="8966" width="9.5703125" style="46" bestFit="1" customWidth="1"/>
    <col min="8967" max="8967" width="5.42578125" style="46" bestFit="1" customWidth="1"/>
    <col min="8968" max="8968" width="5.140625" style="46" bestFit="1" customWidth="1"/>
    <col min="8969" max="8969" width="9.5703125" style="46" bestFit="1" customWidth="1"/>
    <col min="8970" max="8970" width="4.140625" style="46" bestFit="1" customWidth="1"/>
    <col min="8971" max="8971" width="6.42578125" style="46" bestFit="1" customWidth="1"/>
    <col min="8972" max="8972" width="9.5703125" style="46" bestFit="1" customWidth="1"/>
    <col min="8973" max="8973" width="8.42578125" style="46" customWidth="1"/>
    <col min="8974" max="8974" width="6.42578125" style="46" customWidth="1"/>
    <col min="8975" max="8975" width="11" style="46" customWidth="1"/>
    <col min="8976" max="8976" width="12.140625" style="46" customWidth="1"/>
    <col min="8977" max="8978" width="11.7109375" style="46" customWidth="1"/>
    <col min="8979" max="8979" width="0" style="46" hidden="1" customWidth="1"/>
    <col min="8980" max="9216" width="11.42578125" style="46"/>
    <col min="9217" max="9217" width="3" style="46" customWidth="1"/>
    <col min="9218" max="9218" width="30" style="46" customWidth="1"/>
    <col min="9219" max="9219" width="16.85546875" style="46" customWidth="1"/>
    <col min="9220" max="9220" width="5" style="46" bestFit="1" customWidth="1"/>
    <col min="9221" max="9221" width="4.7109375" style="46" bestFit="1" customWidth="1"/>
    <col min="9222" max="9222" width="9.5703125" style="46" bestFit="1" customWidth="1"/>
    <col min="9223" max="9223" width="5.42578125" style="46" bestFit="1" customWidth="1"/>
    <col min="9224" max="9224" width="5.140625" style="46" bestFit="1" customWidth="1"/>
    <col min="9225" max="9225" width="9.5703125" style="46" bestFit="1" customWidth="1"/>
    <col min="9226" max="9226" width="4.140625" style="46" bestFit="1" customWidth="1"/>
    <col min="9227" max="9227" width="6.42578125" style="46" bestFit="1" customWidth="1"/>
    <col min="9228" max="9228" width="9.5703125" style="46" bestFit="1" customWidth="1"/>
    <col min="9229" max="9229" width="8.42578125" style="46" customWidth="1"/>
    <col min="9230" max="9230" width="6.42578125" style="46" customWidth="1"/>
    <col min="9231" max="9231" width="11" style="46" customWidth="1"/>
    <col min="9232" max="9232" width="12.140625" style="46" customWidth="1"/>
    <col min="9233" max="9234" width="11.7109375" style="46" customWidth="1"/>
    <col min="9235" max="9235" width="0" style="46" hidden="1" customWidth="1"/>
    <col min="9236" max="9472" width="11.42578125" style="46"/>
    <col min="9473" max="9473" width="3" style="46" customWidth="1"/>
    <col min="9474" max="9474" width="30" style="46" customWidth="1"/>
    <col min="9475" max="9475" width="16.85546875" style="46" customWidth="1"/>
    <col min="9476" max="9476" width="5" style="46" bestFit="1" customWidth="1"/>
    <col min="9477" max="9477" width="4.7109375" style="46" bestFit="1" customWidth="1"/>
    <col min="9478" max="9478" width="9.5703125" style="46" bestFit="1" customWidth="1"/>
    <col min="9479" max="9479" width="5.42578125" style="46" bestFit="1" customWidth="1"/>
    <col min="9480" max="9480" width="5.140625" style="46" bestFit="1" customWidth="1"/>
    <col min="9481" max="9481" width="9.5703125" style="46" bestFit="1" customWidth="1"/>
    <col min="9482" max="9482" width="4.140625" style="46" bestFit="1" customWidth="1"/>
    <col min="9483" max="9483" width="6.42578125" style="46" bestFit="1" customWidth="1"/>
    <col min="9484" max="9484" width="9.5703125" style="46" bestFit="1" customWidth="1"/>
    <col min="9485" max="9485" width="8.42578125" style="46" customWidth="1"/>
    <col min="9486" max="9486" width="6.42578125" style="46" customWidth="1"/>
    <col min="9487" max="9487" width="11" style="46" customWidth="1"/>
    <col min="9488" max="9488" width="12.140625" style="46" customWidth="1"/>
    <col min="9489" max="9490" width="11.7109375" style="46" customWidth="1"/>
    <col min="9491" max="9491" width="0" style="46" hidden="1" customWidth="1"/>
    <col min="9492" max="9728" width="11.42578125" style="46"/>
    <col min="9729" max="9729" width="3" style="46" customWidth="1"/>
    <col min="9730" max="9730" width="30" style="46" customWidth="1"/>
    <col min="9731" max="9731" width="16.85546875" style="46" customWidth="1"/>
    <col min="9732" max="9732" width="5" style="46" bestFit="1" customWidth="1"/>
    <col min="9733" max="9733" width="4.7109375" style="46" bestFit="1" customWidth="1"/>
    <col min="9734" max="9734" width="9.5703125" style="46" bestFit="1" customWidth="1"/>
    <col min="9735" max="9735" width="5.42578125" style="46" bestFit="1" customWidth="1"/>
    <col min="9736" max="9736" width="5.140625" style="46" bestFit="1" customWidth="1"/>
    <col min="9737" max="9737" width="9.5703125" style="46" bestFit="1" customWidth="1"/>
    <col min="9738" max="9738" width="4.140625" style="46" bestFit="1" customWidth="1"/>
    <col min="9739" max="9739" width="6.42578125" style="46" bestFit="1" customWidth="1"/>
    <col min="9740" max="9740" width="9.5703125" style="46" bestFit="1" customWidth="1"/>
    <col min="9741" max="9741" width="8.42578125" style="46" customWidth="1"/>
    <col min="9742" max="9742" width="6.42578125" style="46" customWidth="1"/>
    <col min="9743" max="9743" width="11" style="46" customWidth="1"/>
    <col min="9744" max="9744" width="12.140625" style="46" customWidth="1"/>
    <col min="9745" max="9746" width="11.7109375" style="46" customWidth="1"/>
    <col min="9747" max="9747" width="0" style="46" hidden="1" customWidth="1"/>
    <col min="9748" max="9984" width="11.42578125" style="46"/>
    <col min="9985" max="9985" width="3" style="46" customWidth="1"/>
    <col min="9986" max="9986" width="30" style="46" customWidth="1"/>
    <col min="9987" max="9987" width="16.85546875" style="46" customWidth="1"/>
    <col min="9988" max="9988" width="5" style="46" bestFit="1" customWidth="1"/>
    <col min="9989" max="9989" width="4.7109375" style="46" bestFit="1" customWidth="1"/>
    <col min="9990" max="9990" width="9.5703125" style="46" bestFit="1" customWidth="1"/>
    <col min="9991" max="9991" width="5.42578125" style="46" bestFit="1" customWidth="1"/>
    <col min="9992" max="9992" width="5.140625" style="46" bestFit="1" customWidth="1"/>
    <col min="9993" max="9993" width="9.5703125" style="46" bestFit="1" customWidth="1"/>
    <col min="9994" max="9994" width="4.140625" style="46" bestFit="1" customWidth="1"/>
    <col min="9995" max="9995" width="6.42578125" style="46" bestFit="1" customWidth="1"/>
    <col min="9996" max="9996" width="9.5703125" style="46" bestFit="1" customWidth="1"/>
    <col min="9997" max="9997" width="8.42578125" style="46" customWidth="1"/>
    <col min="9998" max="9998" width="6.42578125" style="46" customWidth="1"/>
    <col min="9999" max="9999" width="11" style="46" customWidth="1"/>
    <col min="10000" max="10000" width="12.140625" style="46" customWidth="1"/>
    <col min="10001" max="10002" width="11.7109375" style="46" customWidth="1"/>
    <col min="10003" max="10003" width="0" style="46" hidden="1" customWidth="1"/>
    <col min="10004" max="10240" width="11.42578125" style="46"/>
    <col min="10241" max="10241" width="3" style="46" customWidth="1"/>
    <col min="10242" max="10242" width="30" style="46" customWidth="1"/>
    <col min="10243" max="10243" width="16.85546875" style="46" customWidth="1"/>
    <col min="10244" max="10244" width="5" style="46" bestFit="1" customWidth="1"/>
    <col min="10245" max="10245" width="4.7109375" style="46" bestFit="1" customWidth="1"/>
    <col min="10246" max="10246" width="9.5703125" style="46" bestFit="1" customWidth="1"/>
    <col min="10247" max="10247" width="5.42578125" style="46" bestFit="1" customWidth="1"/>
    <col min="10248" max="10248" width="5.140625" style="46" bestFit="1" customWidth="1"/>
    <col min="10249" max="10249" width="9.5703125" style="46" bestFit="1" customWidth="1"/>
    <col min="10250" max="10250" width="4.140625" style="46" bestFit="1" customWidth="1"/>
    <col min="10251" max="10251" width="6.42578125" style="46" bestFit="1" customWidth="1"/>
    <col min="10252" max="10252" width="9.5703125" style="46" bestFit="1" customWidth="1"/>
    <col min="10253" max="10253" width="8.42578125" style="46" customWidth="1"/>
    <col min="10254" max="10254" width="6.42578125" style="46" customWidth="1"/>
    <col min="10255" max="10255" width="11" style="46" customWidth="1"/>
    <col min="10256" max="10256" width="12.140625" style="46" customWidth="1"/>
    <col min="10257" max="10258" width="11.7109375" style="46" customWidth="1"/>
    <col min="10259" max="10259" width="0" style="46" hidden="1" customWidth="1"/>
    <col min="10260" max="10496" width="11.42578125" style="46"/>
    <col min="10497" max="10497" width="3" style="46" customWidth="1"/>
    <col min="10498" max="10498" width="30" style="46" customWidth="1"/>
    <col min="10499" max="10499" width="16.85546875" style="46" customWidth="1"/>
    <col min="10500" max="10500" width="5" style="46" bestFit="1" customWidth="1"/>
    <col min="10501" max="10501" width="4.7109375" style="46" bestFit="1" customWidth="1"/>
    <col min="10502" max="10502" width="9.5703125" style="46" bestFit="1" customWidth="1"/>
    <col min="10503" max="10503" width="5.42578125" style="46" bestFit="1" customWidth="1"/>
    <col min="10504" max="10504" width="5.140625" style="46" bestFit="1" customWidth="1"/>
    <col min="10505" max="10505" width="9.5703125" style="46" bestFit="1" customWidth="1"/>
    <col min="10506" max="10506" width="4.140625" style="46" bestFit="1" customWidth="1"/>
    <col min="10507" max="10507" width="6.42578125" style="46" bestFit="1" customWidth="1"/>
    <col min="10508" max="10508" width="9.5703125" style="46" bestFit="1" customWidth="1"/>
    <col min="10509" max="10509" width="8.42578125" style="46" customWidth="1"/>
    <col min="10510" max="10510" width="6.42578125" style="46" customWidth="1"/>
    <col min="10511" max="10511" width="11" style="46" customWidth="1"/>
    <col min="10512" max="10512" width="12.140625" style="46" customWidth="1"/>
    <col min="10513" max="10514" width="11.7109375" style="46" customWidth="1"/>
    <col min="10515" max="10515" width="0" style="46" hidden="1" customWidth="1"/>
    <col min="10516" max="10752" width="11.42578125" style="46"/>
    <col min="10753" max="10753" width="3" style="46" customWidth="1"/>
    <col min="10754" max="10754" width="30" style="46" customWidth="1"/>
    <col min="10755" max="10755" width="16.85546875" style="46" customWidth="1"/>
    <col min="10756" max="10756" width="5" style="46" bestFit="1" customWidth="1"/>
    <col min="10757" max="10757" width="4.7109375" style="46" bestFit="1" customWidth="1"/>
    <col min="10758" max="10758" width="9.5703125" style="46" bestFit="1" customWidth="1"/>
    <col min="10759" max="10759" width="5.42578125" style="46" bestFit="1" customWidth="1"/>
    <col min="10760" max="10760" width="5.140625" style="46" bestFit="1" customWidth="1"/>
    <col min="10761" max="10761" width="9.5703125" style="46" bestFit="1" customWidth="1"/>
    <col min="10762" max="10762" width="4.140625" style="46" bestFit="1" customWidth="1"/>
    <col min="10763" max="10763" width="6.42578125" style="46" bestFit="1" customWidth="1"/>
    <col min="10764" max="10764" width="9.5703125" style="46" bestFit="1" customWidth="1"/>
    <col min="10765" max="10765" width="8.42578125" style="46" customWidth="1"/>
    <col min="10766" max="10766" width="6.42578125" style="46" customWidth="1"/>
    <col min="10767" max="10767" width="11" style="46" customWidth="1"/>
    <col min="10768" max="10768" width="12.140625" style="46" customWidth="1"/>
    <col min="10769" max="10770" width="11.7109375" style="46" customWidth="1"/>
    <col min="10771" max="10771" width="0" style="46" hidden="1" customWidth="1"/>
    <col min="10772" max="11008" width="11.42578125" style="46"/>
    <col min="11009" max="11009" width="3" style="46" customWidth="1"/>
    <col min="11010" max="11010" width="30" style="46" customWidth="1"/>
    <col min="11011" max="11011" width="16.85546875" style="46" customWidth="1"/>
    <col min="11012" max="11012" width="5" style="46" bestFit="1" customWidth="1"/>
    <col min="11013" max="11013" width="4.7109375" style="46" bestFit="1" customWidth="1"/>
    <col min="11014" max="11014" width="9.5703125" style="46" bestFit="1" customWidth="1"/>
    <col min="11015" max="11015" width="5.42578125" style="46" bestFit="1" customWidth="1"/>
    <col min="11016" max="11016" width="5.140625" style="46" bestFit="1" customWidth="1"/>
    <col min="11017" max="11017" width="9.5703125" style="46" bestFit="1" customWidth="1"/>
    <col min="11018" max="11018" width="4.140625" style="46" bestFit="1" customWidth="1"/>
    <col min="11019" max="11019" width="6.42578125" style="46" bestFit="1" customWidth="1"/>
    <col min="11020" max="11020" width="9.5703125" style="46" bestFit="1" customWidth="1"/>
    <col min="11021" max="11021" width="8.42578125" style="46" customWidth="1"/>
    <col min="11022" max="11022" width="6.42578125" style="46" customWidth="1"/>
    <col min="11023" max="11023" width="11" style="46" customWidth="1"/>
    <col min="11024" max="11024" width="12.140625" style="46" customWidth="1"/>
    <col min="11025" max="11026" width="11.7109375" style="46" customWidth="1"/>
    <col min="11027" max="11027" width="0" style="46" hidden="1" customWidth="1"/>
    <col min="11028" max="11264" width="11.42578125" style="46"/>
    <col min="11265" max="11265" width="3" style="46" customWidth="1"/>
    <col min="11266" max="11266" width="30" style="46" customWidth="1"/>
    <col min="11267" max="11267" width="16.85546875" style="46" customWidth="1"/>
    <col min="11268" max="11268" width="5" style="46" bestFit="1" customWidth="1"/>
    <col min="11269" max="11269" width="4.7109375" style="46" bestFit="1" customWidth="1"/>
    <col min="11270" max="11270" width="9.5703125" style="46" bestFit="1" customWidth="1"/>
    <col min="11271" max="11271" width="5.42578125" style="46" bestFit="1" customWidth="1"/>
    <col min="11272" max="11272" width="5.140625" style="46" bestFit="1" customWidth="1"/>
    <col min="11273" max="11273" width="9.5703125" style="46" bestFit="1" customWidth="1"/>
    <col min="11274" max="11274" width="4.140625" style="46" bestFit="1" customWidth="1"/>
    <col min="11275" max="11275" width="6.42578125" style="46" bestFit="1" customWidth="1"/>
    <col min="11276" max="11276" width="9.5703125" style="46" bestFit="1" customWidth="1"/>
    <col min="11277" max="11277" width="8.42578125" style="46" customWidth="1"/>
    <col min="11278" max="11278" width="6.42578125" style="46" customWidth="1"/>
    <col min="11279" max="11279" width="11" style="46" customWidth="1"/>
    <col min="11280" max="11280" width="12.140625" style="46" customWidth="1"/>
    <col min="11281" max="11282" width="11.7109375" style="46" customWidth="1"/>
    <col min="11283" max="11283" width="0" style="46" hidden="1" customWidth="1"/>
    <col min="11284" max="11520" width="11.42578125" style="46"/>
    <col min="11521" max="11521" width="3" style="46" customWidth="1"/>
    <col min="11522" max="11522" width="30" style="46" customWidth="1"/>
    <col min="11523" max="11523" width="16.85546875" style="46" customWidth="1"/>
    <col min="11524" max="11524" width="5" style="46" bestFit="1" customWidth="1"/>
    <col min="11525" max="11525" width="4.7109375" style="46" bestFit="1" customWidth="1"/>
    <col min="11526" max="11526" width="9.5703125" style="46" bestFit="1" customWidth="1"/>
    <col min="11527" max="11527" width="5.42578125" style="46" bestFit="1" customWidth="1"/>
    <col min="11528" max="11528" width="5.140625" style="46" bestFit="1" customWidth="1"/>
    <col min="11529" max="11529" width="9.5703125" style="46" bestFit="1" customWidth="1"/>
    <col min="11530" max="11530" width="4.140625" style="46" bestFit="1" customWidth="1"/>
    <col min="11531" max="11531" width="6.42578125" style="46" bestFit="1" customWidth="1"/>
    <col min="11532" max="11532" width="9.5703125" style="46" bestFit="1" customWidth="1"/>
    <col min="11533" max="11533" width="8.42578125" style="46" customWidth="1"/>
    <col min="11534" max="11534" width="6.42578125" style="46" customWidth="1"/>
    <col min="11535" max="11535" width="11" style="46" customWidth="1"/>
    <col min="11536" max="11536" width="12.140625" style="46" customWidth="1"/>
    <col min="11537" max="11538" width="11.7109375" style="46" customWidth="1"/>
    <col min="11539" max="11539" width="0" style="46" hidden="1" customWidth="1"/>
    <col min="11540" max="11776" width="11.42578125" style="46"/>
    <col min="11777" max="11777" width="3" style="46" customWidth="1"/>
    <col min="11778" max="11778" width="30" style="46" customWidth="1"/>
    <col min="11779" max="11779" width="16.85546875" style="46" customWidth="1"/>
    <col min="11780" max="11780" width="5" style="46" bestFit="1" customWidth="1"/>
    <col min="11781" max="11781" width="4.7109375" style="46" bestFit="1" customWidth="1"/>
    <col min="11782" max="11782" width="9.5703125" style="46" bestFit="1" customWidth="1"/>
    <col min="11783" max="11783" width="5.42578125" style="46" bestFit="1" customWidth="1"/>
    <col min="11784" max="11784" width="5.140625" style="46" bestFit="1" customWidth="1"/>
    <col min="11785" max="11785" width="9.5703125" style="46" bestFit="1" customWidth="1"/>
    <col min="11786" max="11786" width="4.140625" style="46" bestFit="1" customWidth="1"/>
    <col min="11787" max="11787" width="6.42578125" style="46" bestFit="1" customWidth="1"/>
    <col min="11788" max="11788" width="9.5703125" style="46" bestFit="1" customWidth="1"/>
    <col min="11789" max="11789" width="8.42578125" style="46" customWidth="1"/>
    <col min="11790" max="11790" width="6.42578125" style="46" customWidth="1"/>
    <col min="11791" max="11791" width="11" style="46" customWidth="1"/>
    <col min="11792" max="11792" width="12.140625" style="46" customWidth="1"/>
    <col min="11793" max="11794" width="11.7109375" style="46" customWidth="1"/>
    <col min="11795" max="11795" width="0" style="46" hidden="1" customWidth="1"/>
    <col min="11796" max="12032" width="11.42578125" style="46"/>
    <col min="12033" max="12033" width="3" style="46" customWidth="1"/>
    <col min="12034" max="12034" width="30" style="46" customWidth="1"/>
    <col min="12035" max="12035" width="16.85546875" style="46" customWidth="1"/>
    <col min="12036" max="12036" width="5" style="46" bestFit="1" customWidth="1"/>
    <col min="12037" max="12037" width="4.7109375" style="46" bestFit="1" customWidth="1"/>
    <col min="12038" max="12038" width="9.5703125" style="46" bestFit="1" customWidth="1"/>
    <col min="12039" max="12039" width="5.42578125" style="46" bestFit="1" customWidth="1"/>
    <col min="12040" max="12040" width="5.140625" style="46" bestFit="1" customWidth="1"/>
    <col min="12041" max="12041" width="9.5703125" style="46" bestFit="1" customWidth="1"/>
    <col min="12042" max="12042" width="4.140625" style="46" bestFit="1" customWidth="1"/>
    <col min="12043" max="12043" width="6.42578125" style="46" bestFit="1" customWidth="1"/>
    <col min="12044" max="12044" width="9.5703125" style="46" bestFit="1" customWidth="1"/>
    <col min="12045" max="12045" width="8.42578125" style="46" customWidth="1"/>
    <col min="12046" max="12046" width="6.42578125" style="46" customWidth="1"/>
    <col min="12047" max="12047" width="11" style="46" customWidth="1"/>
    <col min="12048" max="12048" width="12.140625" style="46" customWidth="1"/>
    <col min="12049" max="12050" width="11.7109375" style="46" customWidth="1"/>
    <col min="12051" max="12051" width="0" style="46" hidden="1" customWidth="1"/>
    <col min="12052" max="12288" width="11.42578125" style="46"/>
    <col min="12289" max="12289" width="3" style="46" customWidth="1"/>
    <col min="12290" max="12290" width="30" style="46" customWidth="1"/>
    <col min="12291" max="12291" width="16.85546875" style="46" customWidth="1"/>
    <col min="12292" max="12292" width="5" style="46" bestFit="1" customWidth="1"/>
    <col min="12293" max="12293" width="4.7109375" style="46" bestFit="1" customWidth="1"/>
    <col min="12294" max="12294" width="9.5703125" style="46" bestFit="1" customWidth="1"/>
    <col min="12295" max="12295" width="5.42578125" style="46" bestFit="1" customWidth="1"/>
    <col min="12296" max="12296" width="5.140625" style="46" bestFit="1" customWidth="1"/>
    <col min="12297" max="12297" width="9.5703125" style="46" bestFit="1" customWidth="1"/>
    <col min="12298" max="12298" width="4.140625" style="46" bestFit="1" customWidth="1"/>
    <col min="12299" max="12299" width="6.42578125" style="46" bestFit="1" customWidth="1"/>
    <col min="12300" max="12300" width="9.5703125" style="46" bestFit="1" customWidth="1"/>
    <col min="12301" max="12301" width="8.42578125" style="46" customWidth="1"/>
    <col min="12302" max="12302" width="6.42578125" style="46" customWidth="1"/>
    <col min="12303" max="12303" width="11" style="46" customWidth="1"/>
    <col min="12304" max="12304" width="12.140625" style="46" customWidth="1"/>
    <col min="12305" max="12306" width="11.7109375" style="46" customWidth="1"/>
    <col min="12307" max="12307" width="0" style="46" hidden="1" customWidth="1"/>
    <col min="12308" max="12544" width="11.42578125" style="46"/>
    <col min="12545" max="12545" width="3" style="46" customWidth="1"/>
    <col min="12546" max="12546" width="30" style="46" customWidth="1"/>
    <col min="12547" max="12547" width="16.85546875" style="46" customWidth="1"/>
    <col min="12548" max="12548" width="5" style="46" bestFit="1" customWidth="1"/>
    <col min="12549" max="12549" width="4.7109375" style="46" bestFit="1" customWidth="1"/>
    <col min="12550" max="12550" width="9.5703125" style="46" bestFit="1" customWidth="1"/>
    <col min="12551" max="12551" width="5.42578125" style="46" bestFit="1" customWidth="1"/>
    <col min="12552" max="12552" width="5.140625" style="46" bestFit="1" customWidth="1"/>
    <col min="12553" max="12553" width="9.5703125" style="46" bestFit="1" customWidth="1"/>
    <col min="12554" max="12554" width="4.140625" style="46" bestFit="1" customWidth="1"/>
    <col min="12555" max="12555" width="6.42578125" style="46" bestFit="1" customWidth="1"/>
    <col min="12556" max="12556" width="9.5703125" style="46" bestFit="1" customWidth="1"/>
    <col min="12557" max="12557" width="8.42578125" style="46" customWidth="1"/>
    <col min="12558" max="12558" width="6.42578125" style="46" customWidth="1"/>
    <col min="12559" max="12559" width="11" style="46" customWidth="1"/>
    <col min="12560" max="12560" width="12.140625" style="46" customWidth="1"/>
    <col min="12561" max="12562" width="11.7109375" style="46" customWidth="1"/>
    <col min="12563" max="12563" width="0" style="46" hidden="1" customWidth="1"/>
    <col min="12564" max="12800" width="11.42578125" style="46"/>
    <col min="12801" max="12801" width="3" style="46" customWidth="1"/>
    <col min="12802" max="12802" width="30" style="46" customWidth="1"/>
    <col min="12803" max="12803" width="16.85546875" style="46" customWidth="1"/>
    <col min="12804" max="12804" width="5" style="46" bestFit="1" customWidth="1"/>
    <col min="12805" max="12805" width="4.7109375" style="46" bestFit="1" customWidth="1"/>
    <col min="12806" max="12806" width="9.5703125" style="46" bestFit="1" customWidth="1"/>
    <col min="12807" max="12807" width="5.42578125" style="46" bestFit="1" customWidth="1"/>
    <col min="12808" max="12808" width="5.140625" style="46" bestFit="1" customWidth="1"/>
    <col min="12809" max="12809" width="9.5703125" style="46" bestFit="1" customWidth="1"/>
    <col min="12810" max="12810" width="4.140625" style="46" bestFit="1" customWidth="1"/>
    <col min="12811" max="12811" width="6.42578125" style="46" bestFit="1" customWidth="1"/>
    <col min="12812" max="12812" width="9.5703125" style="46" bestFit="1" customWidth="1"/>
    <col min="12813" max="12813" width="8.42578125" style="46" customWidth="1"/>
    <col min="12814" max="12814" width="6.42578125" style="46" customWidth="1"/>
    <col min="12815" max="12815" width="11" style="46" customWidth="1"/>
    <col min="12816" max="12816" width="12.140625" style="46" customWidth="1"/>
    <col min="12817" max="12818" width="11.7109375" style="46" customWidth="1"/>
    <col min="12819" max="12819" width="0" style="46" hidden="1" customWidth="1"/>
    <col min="12820" max="13056" width="11.42578125" style="46"/>
    <col min="13057" max="13057" width="3" style="46" customWidth="1"/>
    <col min="13058" max="13058" width="30" style="46" customWidth="1"/>
    <col min="13059" max="13059" width="16.85546875" style="46" customWidth="1"/>
    <col min="13060" max="13060" width="5" style="46" bestFit="1" customWidth="1"/>
    <col min="13061" max="13061" width="4.7109375" style="46" bestFit="1" customWidth="1"/>
    <col min="13062" max="13062" width="9.5703125" style="46" bestFit="1" customWidth="1"/>
    <col min="13063" max="13063" width="5.42578125" style="46" bestFit="1" customWidth="1"/>
    <col min="13064" max="13064" width="5.140625" style="46" bestFit="1" customWidth="1"/>
    <col min="13065" max="13065" width="9.5703125" style="46" bestFit="1" customWidth="1"/>
    <col min="13066" max="13066" width="4.140625" style="46" bestFit="1" customWidth="1"/>
    <col min="13067" max="13067" width="6.42578125" style="46" bestFit="1" customWidth="1"/>
    <col min="13068" max="13068" width="9.5703125" style="46" bestFit="1" customWidth="1"/>
    <col min="13069" max="13069" width="8.42578125" style="46" customWidth="1"/>
    <col min="13070" max="13070" width="6.42578125" style="46" customWidth="1"/>
    <col min="13071" max="13071" width="11" style="46" customWidth="1"/>
    <col min="13072" max="13072" width="12.140625" style="46" customWidth="1"/>
    <col min="13073" max="13074" width="11.7109375" style="46" customWidth="1"/>
    <col min="13075" max="13075" width="0" style="46" hidden="1" customWidth="1"/>
    <col min="13076" max="13312" width="11.42578125" style="46"/>
    <col min="13313" max="13313" width="3" style="46" customWidth="1"/>
    <col min="13314" max="13314" width="30" style="46" customWidth="1"/>
    <col min="13315" max="13315" width="16.85546875" style="46" customWidth="1"/>
    <col min="13316" max="13316" width="5" style="46" bestFit="1" customWidth="1"/>
    <col min="13317" max="13317" width="4.7109375" style="46" bestFit="1" customWidth="1"/>
    <col min="13318" max="13318" width="9.5703125" style="46" bestFit="1" customWidth="1"/>
    <col min="13319" max="13319" width="5.42578125" style="46" bestFit="1" customWidth="1"/>
    <col min="13320" max="13320" width="5.140625" style="46" bestFit="1" customWidth="1"/>
    <col min="13321" max="13321" width="9.5703125" style="46" bestFit="1" customWidth="1"/>
    <col min="13322" max="13322" width="4.140625" style="46" bestFit="1" customWidth="1"/>
    <col min="13323" max="13323" width="6.42578125" style="46" bestFit="1" customWidth="1"/>
    <col min="13324" max="13324" width="9.5703125" style="46" bestFit="1" customWidth="1"/>
    <col min="13325" max="13325" width="8.42578125" style="46" customWidth="1"/>
    <col min="13326" max="13326" width="6.42578125" style="46" customWidth="1"/>
    <col min="13327" max="13327" width="11" style="46" customWidth="1"/>
    <col min="13328" max="13328" width="12.140625" style="46" customWidth="1"/>
    <col min="13329" max="13330" width="11.7109375" style="46" customWidth="1"/>
    <col min="13331" max="13331" width="0" style="46" hidden="1" customWidth="1"/>
    <col min="13332" max="13568" width="11.42578125" style="46"/>
    <col min="13569" max="13569" width="3" style="46" customWidth="1"/>
    <col min="13570" max="13570" width="30" style="46" customWidth="1"/>
    <col min="13571" max="13571" width="16.85546875" style="46" customWidth="1"/>
    <col min="13572" max="13572" width="5" style="46" bestFit="1" customWidth="1"/>
    <col min="13573" max="13573" width="4.7109375" style="46" bestFit="1" customWidth="1"/>
    <col min="13574" max="13574" width="9.5703125" style="46" bestFit="1" customWidth="1"/>
    <col min="13575" max="13575" width="5.42578125" style="46" bestFit="1" customWidth="1"/>
    <col min="13576" max="13576" width="5.140625" style="46" bestFit="1" customWidth="1"/>
    <col min="13577" max="13577" width="9.5703125" style="46" bestFit="1" customWidth="1"/>
    <col min="13578" max="13578" width="4.140625" style="46" bestFit="1" customWidth="1"/>
    <col min="13579" max="13579" width="6.42578125" style="46" bestFit="1" customWidth="1"/>
    <col min="13580" max="13580" width="9.5703125" style="46" bestFit="1" customWidth="1"/>
    <col min="13581" max="13581" width="8.42578125" style="46" customWidth="1"/>
    <col min="13582" max="13582" width="6.42578125" style="46" customWidth="1"/>
    <col min="13583" max="13583" width="11" style="46" customWidth="1"/>
    <col min="13584" max="13584" width="12.140625" style="46" customWidth="1"/>
    <col min="13585" max="13586" width="11.7109375" style="46" customWidth="1"/>
    <col min="13587" max="13587" width="0" style="46" hidden="1" customWidth="1"/>
    <col min="13588" max="13824" width="11.42578125" style="46"/>
    <col min="13825" max="13825" width="3" style="46" customWidth="1"/>
    <col min="13826" max="13826" width="30" style="46" customWidth="1"/>
    <col min="13827" max="13827" width="16.85546875" style="46" customWidth="1"/>
    <col min="13828" max="13828" width="5" style="46" bestFit="1" customWidth="1"/>
    <col min="13829" max="13829" width="4.7109375" style="46" bestFit="1" customWidth="1"/>
    <col min="13830" max="13830" width="9.5703125" style="46" bestFit="1" customWidth="1"/>
    <col min="13831" max="13831" width="5.42578125" style="46" bestFit="1" customWidth="1"/>
    <col min="13832" max="13832" width="5.140625" style="46" bestFit="1" customWidth="1"/>
    <col min="13833" max="13833" width="9.5703125" style="46" bestFit="1" customWidth="1"/>
    <col min="13834" max="13834" width="4.140625" style="46" bestFit="1" customWidth="1"/>
    <col min="13835" max="13835" width="6.42578125" style="46" bestFit="1" customWidth="1"/>
    <col min="13836" max="13836" width="9.5703125" style="46" bestFit="1" customWidth="1"/>
    <col min="13837" max="13837" width="8.42578125" style="46" customWidth="1"/>
    <col min="13838" max="13838" width="6.42578125" style="46" customWidth="1"/>
    <col min="13839" max="13839" width="11" style="46" customWidth="1"/>
    <col min="13840" max="13840" width="12.140625" style="46" customWidth="1"/>
    <col min="13841" max="13842" width="11.7109375" style="46" customWidth="1"/>
    <col min="13843" max="13843" width="0" style="46" hidden="1" customWidth="1"/>
    <col min="13844" max="14080" width="11.42578125" style="46"/>
    <col min="14081" max="14081" width="3" style="46" customWidth="1"/>
    <col min="14082" max="14082" width="30" style="46" customWidth="1"/>
    <col min="14083" max="14083" width="16.85546875" style="46" customWidth="1"/>
    <col min="14084" max="14084" width="5" style="46" bestFit="1" customWidth="1"/>
    <col min="14085" max="14085" width="4.7109375" style="46" bestFit="1" customWidth="1"/>
    <col min="14086" max="14086" width="9.5703125" style="46" bestFit="1" customWidth="1"/>
    <col min="14087" max="14087" width="5.42578125" style="46" bestFit="1" customWidth="1"/>
    <col min="14088" max="14088" width="5.140625" style="46" bestFit="1" customWidth="1"/>
    <col min="14089" max="14089" width="9.5703125" style="46" bestFit="1" customWidth="1"/>
    <col min="14090" max="14090" width="4.140625" style="46" bestFit="1" customWidth="1"/>
    <col min="14091" max="14091" width="6.42578125" style="46" bestFit="1" customWidth="1"/>
    <col min="14092" max="14092" width="9.5703125" style="46" bestFit="1" customWidth="1"/>
    <col min="14093" max="14093" width="8.42578125" style="46" customWidth="1"/>
    <col min="14094" max="14094" width="6.42578125" style="46" customWidth="1"/>
    <col min="14095" max="14095" width="11" style="46" customWidth="1"/>
    <col min="14096" max="14096" width="12.140625" style="46" customWidth="1"/>
    <col min="14097" max="14098" width="11.7109375" style="46" customWidth="1"/>
    <col min="14099" max="14099" width="0" style="46" hidden="1" customWidth="1"/>
    <col min="14100" max="14336" width="11.42578125" style="46"/>
    <col min="14337" max="14337" width="3" style="46" customWidth="1"/>
    <col min="14338" max="14338" width="30" style="46" customWidth="1"/>
    <col min="14339" max="14339" width="16.85546875" style="46" customWidth="1"/>
    <col min="14340" max="14340" width="5" style="46" bestFit="1" customWidth="1"/>
    <col min="14341" max="14341" width="4.7109375" style="46" bestFit="1" customWidth="1"/>
    <col min="14342" max="14342" width="9.5703125" style="46" bestFit="1" customWidth="1"/>
    <col min="14343" max="14343" width="5.42578125" style="46" bestFit="1" customWidth="1"/>
    <col min="14344" max="14344" width="5.140625" style="46" bestFit="1" customWidth="1"/>
    <col min="14345" max="14345" width="9.5703125" style="46" bestFit="1" customWidth="1"/>
    <col min="14346" max="14346" width="4.140625" style="46" bestFit="1" customWidth="1"/>
    <col min="14347" max="14347" width="6.42578125" style="46" bestFit="1" customWidth="1"/>
    <col min="14348" max="14348" width="9.5703125" style="46" bestFit="1" customWidth="1"/>
    <col min="14349" max="14349" width="8.42578125" style="46" customWidth="1"/>
    <col min="14350" max="14350" width="6.42578125" style="46" customWidth="1"/>
    <col min="14351" max="14351" width="11" style="46" customWidth="1"/>
    <col min="14352" max="14352" width="12.140625" style="46" customWidth="1"/>
    <col min="14353" max="14354" width="11.7109375" style="46" customWidth="1"/>
    <col min="14355" max="14355" width="0" style="46" hidden="1" customWidth="1"/>
    <col min="14356" max="14592" width="11.42578125" style="46"/>
    <col min="14593" max="14593" width="3" style="46" customWidth="1"/>
    <col min="14594" max="14594" width="30" style="46" customWidth="1"/>
    <col min="14595" max="14595" width="16.85546875" style="46" customWidth="1"/>
    <col min="14596" max="14596" width="5" style="46" bestFit="1" customWidth="1"/>
    <col min="14597" max="14597" width="4.7109375" style="46" bestFit="1" customWidth="1"/>
    <col min="14598" max="14598" width="9.5703125" style="46" bestFit="1" customWidth="1"/>
    <col min="14599" max="14599" width="5.42578125" style="46" bestFit="1" customWidth="1"/>
    <col min="14600" max="14600" width="5.140625" style="46" bestFit="1" customWidth="1"/>
    <col min="14601" max="14601" width="9.5703125" style="46" bestFit="1" customWidth="1"/>
    <col min="14602" max="14602" width="4.140625" style="46" bestFit="1" customWidth="1"/>
    <col min="14603" max="14603" width="6.42578125" style="46" bestFit="1" customWidth="1"/>
    <col min="14604" max="14604" width="9.5703125" style="46" bestFit="1" customWidth="1"/>
    <col min="14605" max="14605" width="8.42578125" style="46" customWidth="1"/>
    <col min="14606" max="14606" width="6.42578125" style="46" customWidth="1"/>
    <col min="14607" max="14607" width="11" style="46" customWidth="1"/>
    <col min="14608" max="14608" width="12.140625" style="46" customWidth="1"/>
    <col min="14609" max="14610" width="11.7109375" style="46" customWidth="1"/>
    <col min="14611" max="14611" width="0" style="46" hidden="1" customWidth="1"/>
    <col min="14612" max="14848" width="11.42578125" style="46"/>
    <col min="14849" max="14849" width="3" style="46" customWidth="1"/>
    <col min="14850" max="14850" width="30" style="46" customWidth="1"/>
    <col min="14851" max="14851" width="16.85546875" style="46" customWidth="1"/>
    <col min="14852" max="14852" width="5" style="46" bestFit="1" customWidth="1"/>
    <col min="14853" max="14853" width="4.7109375" style="46" bestFit="1" customWidth="1"/>
    <col min="14854" max="14854" width="9.5703125" style="46" bestFit="1" customWidth="1"/>
    <col min="14855" max="14855" width="5.42578125" style="46" bestFit="1" customWidth="1"/>
    <col min="14856" max="14856" width="5.140625" style="46" bestFit="1" customWidth="1"/>
    <col min="14857" max="14857" width="9.5703125" style="46" bestFit="1" customWidth="1"/>
    <col min="14858" max="14858" width="4.140625" style="46" bestFit="1" customWidth="1"/>
    <col min="14859" max="14859" width="6.42578125" style="46" bestFit="1" customWidth="1"/>
    <col min="14860" max="14860" width="9.5703125" style="46" bestFit="1" customWidth="1"/>
    <col min="14861" max="14861" width="8.42578125" style="46" customWidth="1"/>
    <col min="14862" max="14862" width="6.42578125" style="46" customWidth="1"/>
    <col min="14863" max="14863" width="11" style="46" customWidth="1"/>
    <col min="14864" max="14864" width="12.140625" style="46" customWidth="1"/>
    <col min="14865" max="14866" width="11.7109375" style="46" customWidth="1"/>
    <col min="14867" max="14867" width="0" style="46" hidden="1" customWidth="1"/>
    <col min="14868" max="15104" width="11.42578125" style="46"/>
    <col min="15105" max="15105" width="3" style="46" customWidth="1"/>
    <col min="15106" max="15106" width="30" style="46" customWidth="1"/>
    <col min="15107" max="15107" width="16.85546875" style="46" customWidth="1"/>
    <col min="15108" max="15108" width="5" style="46" bestFit="1" customWidth="1"/>
    <col min="15109" max="15109" width="4.7109375" style="46" bestFit="1" customWidth="1"/>
    <col min="15110" max="15110" width="9.5703125" style="46" bestFit="1" customWidth="1"/>
    <col min="15111" max="15111" width="5.42578125" style="46" bestFit="1" customWidth="1"/>
    <col min="15112" max="15112" width="5.140625" style="46" bestFit="1" customWidth="1"/>
    <col min="15113" max="15113" width="9.5703125" style="46" bestFit="1" customWidth="1"/>
    <col min="15114" max="15114" width="4.140625" style="46" bestFit="1" customWidth="1"/>
    <col min="15115" max="15115" width="6.42578125" style="46" bestFit="1" customWidth="1"/>
    <col min="15116" max="15116" width="9.5703125" style="46" bestFit="1" customWidth="1"/>
    <col min="15117" max="15117" width="8.42578125" style="46" customWidth="1"/>
    <col min="15118" max="15118" width="6.42578125" style="46" customWidth="1"/>
    <col min="15119" max="15119" width="11" style="46" customWidth="1"/>
    <col min="15120" max="15120" width="12.140625" style="46" customWidth="1"/>
    <col min="15121" max="15122" width="11.7109375" style="46" customWidth="1"/>
    <col min="15123" max="15123" width="0" style="46" hidden="1" customWidth="1"/>
    <col min="15124" max="15360" width="11.42578125" style="46"/>
    <col min="15361" max="15361" width="3" style="46" customWidth="1"/>
    <col min="15362" max="15362" width="30" style="46" customWidth="1"/>
    <col min="15363" max="15363" width="16.85546875" style="46" customWidth="1"/>
    <col min="15364" max="15364" width="5" style="46" bestFit="1" customWidth="1"/>
    <col min="15365" max="15365" width="4.7109375" style="46" bestFit="1" customWidth="1"/>
    <col min="15366" max="15366" width="9.5703125" style="46" bestFit="1" customWidth="1"/>
    <col min="15367" max="15367" width="5.42578125" style="46" bestFit="1" customWidth="1"/>
    <col min="15368" max="15368" width="5.140625" style="46" bestFit="1" customWidth="1"/>
    <col min="15369" max="15369" width="9.5703125" style="46" bestFit="1" customWidth="1"/>
    <col min="15370" max="15370" width="4.140625" style="46" bestFit="1" customWidth="1"/>
    <col min="15371" max="15371" width="6.42578125" style="46" bestFit="1" customWidth="1"/>
    <col min="15372" max="15372" width="9.5703125" style="46" bestFit="1" customWidth="1"/>
    <col min="15373" max="15373" width="8.42578125" style="46" customWidth="1"/>
    <col min="15374" max="15374" width="6.42578125" style="46" customWidth="1"/>
    <col min="15375" max="15375" width="11" style="46" customWidth="1"/>
    <col min="15376" max="15376" width="12.140625" style="46" customWidth="1"/>
    <col min="15377" max="15378" width="11.7109375" style="46" customWidth="1"/>
    <col min="15379" max="15379" width="0" style="46" hidden="1" customWidth="1"/>
    <col min="15380" max="15616" width="11.42578125" style="46"/>
    <col min="15617" max="15617" width="3" style="46" customWidth="1"/>
    <col min="15618" max="15618" width="30" style="46" customWidth="1"/>
    <col min="15619" max="15619" width="16.85546875" style="46" customWidth="1"/>
    <col min="15620" max="15620" width="5" style="46" bestFit="1" customWidth="1"/>
    <col min="15621" max="15621" width="4.7109375" style="46" bestFit="1" customWidth="1"/>
    <col min="15622" max="15622" width="9.5703125" style="46" bestFit="1" customWidth="1"/>
    <col min="15623" max="15623" width="5.42578125" style="46" bestFit="1" customWidth="1"/>
    <col min="15624" max="15624" width="5.140625" style="46" bestFit="1" customWidth="1"/>
    <col min="15625" max="15625" width="9.5703125" style="46" bestFit="1" customWidth="1"/>
    <col min="15626" max="15626" width="4.140625" style="46" bestFit="1" customWidth="1"/>
    <col min="15627" max="15627" width="6.42578125" style="46" bestFit="1" customWidth="1"/>
    <col min="15628" max="15628" width="9.5703125" style="46" bestFit="1" customWidth="1"/>
    <col min="15629" max="15629" width="8.42578125" style="46" customWidth="1"/>
    <col min="15630" max="15630" width="6.42578125" style="46" customWidth="1"/>
    <col min="15631" max="15631" width="11" style="46" customWidth="1"/>
    <col min="15632" max="15632" width="12.140625" style="46" customWidth="1"/>
    <col min="15633" max="15634" width="11.7109375" style="46" customWidth="1"/>
    <col min="15635" max="15635" width="0" style="46" hidden="1" customWidth="1"/>
    <col min="15636" max="15872" width="11.42578125" style="46"/>
    <col min="15873" max="15873" width="3" style="46" customWidth="1"/>
    <col min="15874" max="15874" width="30" style="46" customWidth="1"/>
    <col min="15875" max="15875" width="16.85546875" style="46" customWidth="1"/>
    <col min="15876" max="15876" width="5" style="46" bestFit="1" customWidth="1"/>
    <col min="15877" max="15877" width="4.7109375" style="46" bestFit="1" customWidth="1"/>
    <col min="15878" max="15878" width="9.5703125" style="46" bestFit="1" customWidth="1"/>
    <col min="15879" max="15879" width="5.42578125" style="46" bestFit="1" customWidth="1"/>
    <col min="15880" max="15880" width="5.140625" style="46" bestFit="1" customWidth="1"/>
    <col min="15881" max="15881" width="9.5703125" style="46" bestFit="1" customWidth="1"/>
    <col min="15882" max="15882" width="4.140625" style="46" bestFit="1" customWidth="1"/>
    <col min="15883" max="15883" width="6.42578125" style="46" bestFit="1" customWidth="1"/>
    <col min="15884" max="15884" width="9.5703125" style="46" bestFit="1" customWidth="1"/>
    <col min="15885" max="15885" width="8.42578125" style="46" customWidth="1"/>
    <col min="15886" max="15886" width="6.42578125" style="46" customWidth="1"/>
    <col min="15887" max="15887" width="11" style="46" customWidth="1"/>
    <col min="15888" max="15888" width="12.140625" style="46" customWidth="1"/>
    <col min="15889" max="15890" width="11.7109375" style="46" customWidth="1"/>
    <col min="15891" max="15891" width="0" style="46" hidden="1" customWidth="1"/>
    <col min="15892" max="16128" width="11.42578125" style="46"/>
    <col min="16129" max="16129" width="3" style="46" customWidth="1"/>
    <col min="16130" max="16130" width="30" style="46" customWidth="1"/>
    <col min="16131" max="16131" width="16.85546875" style="46" customWidth="1"/>
    <col min="16132" max="16132" width="5" style="46" bestFit="1" customWidth="1"/>
    <col min="16133" max="16133" width="4.7109375" style="46" bestFit="1" customWidth="1"/>
    <col min="16134" max="16134" width="9.5703125" style="46" bestFit="1" customWidth="1"/>
    <col min="16135" max="16135" width="5.42578125" style="46" bestFit="1" customWidth="1"/>
    <col min="16136" max="16136" width="5.140625" style="46" bestFit="1" customWidth="1"/>
    <col min="16137" max="16137" width="9.5703125" style="46" bestFit="1" customWidth="1"/>
    <col min="16138" max="16138" width="4.140625" style="46" bestFit="1" customWidth="1"/>
    <col min="16139" max="16139" width="6.42578125" style="46" bestFit="1" customWidth="1"/>
    <col min="16140" max="16140" width="9.5703125" style="46" bestFit="1" customWidth="1"/>
    <col min="16141" max="16141" width="8.42578125" style="46" customWidth="1"/>
    <col min="16142" max="16142" width="6.42578125" style="46" customWidth="1"/>
    <col min="16143" max="16143" width="11" style="46" customWidth="1"/>
    <col min="16144" max="16144" width="12.140625" style="46" customWidth="1"/>
    <col min="16145" max="16146" width="11.7109375" style="46" customWidth="1"/>
    <col min="16147" max="16147" width="0" style="46" hidden="1" customWidth="1"/>
    <col min="16148" max="16384" width="11.42578125" style="46"/>
  </cols>
  <sheetData>
    <row r="1" spans="2:19" ht="13.5" thickBot="1" x14ac:dyDescent="0.25">
      <c r="B1" s="45"/>
      <c r="C1" s="45"/>
      <c r="D1" s="45"/>
      <c r="E1" s="45"/>
      <c r="F1" s="45"/>
      <c r="G1" s="45"/>
      <c r="H1" s="45"/>
      <c r="I1" s="45"/>
      <c r="J1" s="45"/>
      <c r="K1" s="45"/>
      <c r="L1" s="45"/>
      <c r="M1" s="45"/>
      <c r="N1" s="45"/>
      <c r="O1" s="45"/>
      <c r="P1" s="45"/>
    </row>
    <row r="2" spans="2:19" ht="16.5" customHeight="1" x14ac:dyDescent="0.2">
      <c r="B2" s="405"/>
      <c r="C2" s="713" t="s">
        <v>56</v>
      </c>
      <c r="D2" s="714"/>
      <c r="E2" s="714"/>
      <c r="F2" s="714"/>
      <c r="G2" s="714"/>
      <c r="H2" s="714"/>
      <c r="I2" s="714"/>
      <c r="J2" s="714"/>
      <c r="K2" s="714"/>
      <c r="L2" s="714"/>
      <c r="M2" s="715"/>
      <c r="N2" s="408" t="s">
        <v>164</v>
      </c>
      <c r="O2" s="409"/>
      <c r="P2" s="410"/>
      <c r="S2" s="48">
        <v>0.8</v>
      </c>
    </row>
    <row r="3" spans="2:19" ht="15.75" customHeight="1" x14ac:dyDescent="0.2">
      <c r="B3" s="406"/>
      <c r="C3" s="411" t="s">
        <v>58</v>
      </c>
      <c r="D3" s="412"/>
      <c r="E3" s="412"/>
      <c r="F3" s="412"/>
      <c r="G3" s="412"/>
      <c r="H3" s="412"/>
      <c r="I3" s="412"/>
      <c r="J3" s="412"/>
      <c r="K3" s="412"/>
      <c r="L3" s="412"/>
      <c r="M3" s="413"/>
      <c r="N3" s="414" t="s">
        <v>168</v>
      </c>
      <c r="O3" s="415"/>
      <c r="P3" s="416"/>
      <c r="S3" s="48">
        <v>0.79998999999999998</v>
      </c>
    </row>
    <row r="4" spans="2:19" ht="15.75" customHeight="1" x14ac:dyDescent="0.2">
      <c r="B4" s="406"/>
      <c r="C4" s="411" t="s">
        <v>59</v>
      </c>
      <c r="D4" s="412"/>
      <c r="E4" s="412"/>
      <c r="F4" s="412"/>
      <c r="G4" s="412"/>
      <c r="H4" s="412"/>
      <c r="I4" s="412"/>
      <c r="J4" s="412"/>
      <c r="K4" s="412"/>
      <c r="L4" s="412"/>
      <c r="M4" s="413"/>
      <c r="N4" s="414" t="s">
        <v>165</v>
      </c>
      <c r="O4" s="415"/>
      <c r="P4" s="416"/>
      <c r="S4" s="48">
        <v>0.65</v>
      </c>
    </row>
    <row r="5" spans="2:19" ht="16.5" customHeight="1" thickBot="1" x14ac:dyDescent="0.25">
      <c r="B5" s="407"/>
      <c r="C5" s="417" t="s">
        <v>60</v>
      </c>
      <c r="D5" s="418"/>
      <c r="E5" s="418"/>
      <c r="F5" s="418"/>
      <c r="G5" s="418"/>
      <c r="H5" s="418"/>
      <c r="I5" s="418"/>
      <c r="J5" s="418"/>
      <c r="K5" s="418"/>
      <c r="L5" s="418"/>
      <c r="M5" s="419"/>
      <c r="N5" s="420" t="s">
        <v>61</v>
      </c>
      <c r="O5" s="421"/>
      <c r="P5" s="422"/>
      <c r="S5" s="48">
        <v>0.64999899999999999</v>
      </c>
    </row>
    <row r="6" spans="2:19" ht="13.5" thickBot="1" x14ac:dyDescent="0.25">
      <c r="B6" s="45"/>
      <c r="C6" s="45"/>
      <c r="D6" s="45"/>
      <c r="E6" s="45"/>
      <c r="F6" s="45"/>
      <c r="G6" s="45"/>
      <c r="H6" s="45"/>
      <c r="I6" s="45"/>
      <c r="J6" s="45"/>
      <c r="K6" s="45"/>
      <c r="L6" s="45"/>
      <c r="M6" s="45"/>
      <c r="N6" s="45"/>
      <c r="O6" s="45"/>
      <c r="P6" s="45"/>
      <c r="S6" s="48"/>
    </row>
    <row r="7" spans="2:19" x14ac:dyDescent="0.2">
      <c r="B7" s="423" t="s">
        <v>65</v>
      </c>
      <c r="C7" s="424"/>
      <c r="D7" s="424"/>
      <c r="E7" s="424"/>
      <c r="F7" s="424"/>
      <c r="G7" s="424"/>
      <c r="H7" s="424"/>
      <c r="I7" s="424"/>
      <c r="J7" s="424"/>
      <c r="K7" s="424"/>
      <c r="L7" s="424"/>
      <c r="M7" s="424"/>
      <c r="N7" s="424"/>
      <c r="O7" s="424"/>
      <c r="P7" s="425"/>
      <c r="S7" s="48"/>
    </row>
    <row r="8" spans="2:19" ht="13.5" thickBot="1" x14ac:dyDescent="0.25">
      <c r="B8" s="426"/>
      <c r="C8" s="427"/>
      <c r="D8" s="427"/>
      <c r="E8" s="427"/>
      <c r="F8" s="427"/>
      <c r="G8" s="427"/>
      <c r="H8" s="427"/>
      <c r="I8" s="427"/>
      <c r="J8" s="427"/>
      <c r="K8" s="427"/>
      <c r="L8" s="427"/>
      <c r="M8" s="427"/>
      <c r="N8" s="427"/>
      <c r="O8" s="427"/>
      <c r="P8" s="428"/>
    </row>
    <row r="9" spans="2:19" ht="6.75" customHeight="1" thickBot="1" x14ac:dyDescent="0.25">
      <c r="B9" s="429"/>
      <c r="C9" s="429"/>
      <c r="D9" s="429"/>
      <c r="E9" s="429"/>
      <c r="F9" s="429"/>
      <c r="G9" s="429"/>
      <c r="H9" s="429"/>
      <c r="I9" s="429"/>
      <c r="J9" s="429"/>
      <c r="K9" s="429"/>
      <c r="L9" s="429"/>
      <c r="M9" s="429"/>
      <c r="N9" s="429"/>
      <c r="O9" s="429"/>
      <c r="P9" s="429"/>
    </row>
    <row r="10" spans="2:19" ht="26.25" customHeight="1" thickBot="1" x14ac:dyDescent="0.25">
      <c r="B10" s="49" t="s">
        <v>83</v>
      </c>
      <c r="C10" s="430">
        <v>2025</v>
      </c>
      <c r="D10" s="431"/>
      <c r="E10" s="431"/>
      <c r="F10" s="431"/>
      <c r="G10" s="431"/>
      <c r="H10" s="431"/>
      <c r="I10" s="432"/>
      <c r="J10" s="433" t="s">
        <v>1</v>
      </c>
      <c r="K10" s="434"/>
      <c r="L10" s="434"/>
      <c r="M10" s="434"/>
      <c r="N10" s="385" t="s">
        <v>189</v>
      </c>
      <c r="O10" s="386"/>
      <c r="P10" s="387"/>
    </row>
    <row r="11" spans="2:19" ht="4.5" customHeight="1" thickBot="1" x14ac:dyDescent="0.25">
      <c r="B11" s="402"/>
      <c r="C11" s="403"/>
      <c r="D11" s="403"/>
      <c r="E11" s="403"/>
      <c r="F11" s="403"/>
      <c r="G11" s="403"/>
      <c r="H11" s="403"/>
      <c r="I11" s="403"/>
      <c r="J11" s="403"/>
      <c r="K11" s="403"/>
      <c r="L11" s="403"/>
      <c r="M11" s="403"/>
      <c r="N11" s="403"/>
      <c r="O11" s="403"/>
      <c r="P11" s="404"/>
    </row>
    <row r="12" spans="2:19" ht="13.5" thickBot="1" x14ac:dyDescent="0.25">
      <c r="B12" s="50" t="s">
        <v>0</v>
      </c>
      <c r="C12" s="360" t="s">
        <v>150</v>
      </c>
      <c r="D12" s="360"/>
      <c r="E12" s="360"/>
      <c r="F12" s="360"/>
      <c r="G12" s="360"/>
      <c r="H12" s="360"/>
      <c r="I12" s="360"/>
      <c r="J12" s="360"/>
      <c r="K12" s="360"/>
      <c r="L12" s="360"/>
      <c r="M12" s="360"/>
      <c r="N12" s="360"/>
      <c r="O12" s="360"/>
      <c r="P12" s="361"/>
    </row>
    <row r="13" spans="2:19" ht="4.5" customHeight="1" thickBot="1" x14ac:dyDescent="0.25">
      <c r="B13" s="356"/>
      <c r="C13" s="357"/>
      <c r="D13" s="357"/>
      <c r="E13" s="357"/>
      <c r="F13" s="357"/>
      <c r="G13" s="357"/>
      <c r="H13" s="357"/>
      <c r="I13" s="357"/>
      <c r="J13" s="357"/>
      <c r="K13" s="357"/>
      <c r="L13" s="357"/>
      <c r="M13" s="357"/>
      <c r="N13" s="357"/>
      <c r="O13" s="357"/>
      <c r="P13" s="358"/>
    </row>
    <row r="14" spans="2:19" ht="18" customHeight="1" thickBot="1" x14ac:dyDescent="0.25">
      <c r="B14" s="50" t="s">
        <v>6</v>
      </c>
      <c r="C14" s="385" t="s">
        <v>186</v>
      </c>
      <c r="D14" s="386"/>
      <c r="E14" s="386"/>
      <c r="F14" s="386"/>
      <c r="G14" s="386"/>
      <c r="H14" s="386"/>
      <c r="I14" s="386"/>
      <c r="J14" s="386"/>
      <c r="K14" s="386"/>
      <c r="L14" s="386"/>
      <c r="M14" s="386"/>
      <c r="N14" s="386"/>
      <c r="O14" s="386"/>
      <c r="P14" s="387"/>
    </row>
    <row r="15" spans="2:19" ht="4.5" customHeight="1" thickBot="1" x14ac:dyDescent="0.25">
      <c r="B15" s="370"/>
      <c r="C15" s="371"/>
      <c r="D15" s="371"/>
      <c r="E15" s="371"/>
      <c r="F15" s="371"/>
      <c r="G15" s="371"/>
      <c r="H15" s="371"/>
      <c r="I15" s="371"/>
      <c r="J15" s="371"/>
      <c r="K15" s="371"/>
      <c r="L15" s="371"/>
      <c r="M15" s="371"/>
      <c r="N15" s="371"/>
      <c r="O15" s="371"/>
      <c r="P15" s="372"/>
    </row>
    <row r="16" spans="2:19" ht="32.25" customHeight="1" thickBot="1" x14ac:dyDescent="0.25">
      <c r="B16" s="50" t="s">
        <v>25</v>
      </c>
      <c r="C16" s="388" t="s">
        <v>187</v>
      </c>
      <c r="D16" s="389"/>
      <c r="E16" s="389"/>
      <c r="F16" s="389"/>
      <c r="G16" s="389"/>
      <c r="H16" s="389"/>
      <c r="I16" s="389"/>
      <c r="J16" s="389"/>
      <c r="K16" s="389"/>
      <c r="L16" s="389"/>
      <c r="M16" s="389"/>
      <c r="N16" s="389"/>
      <c r="O16" s="389"/>
      <c r="P16" s="390"/>
    </row>
    <row r="17" spans="2:16" ht="4.5" customHeight="1" thickBot="1" x14ac:dyDescent="0.25">
      <c r="B17" s="370"/>
      <c r="C17" s="371"/>
      <c r="D17" s="371"/>
      <c r="E17" s="371"/>
      <c r="F17" s="371"/>
      <c r="G17" s="371"/>
      <c r="H17" s="371"/>
      <c r="I17" s="371"/>
      <c r="J17" s="371"/>
      <c r="K17" s="371"/>
      <c r="L17" s="371"/>
      <c r="M17" s="371"/>
      <c r="N17" s="371"/>
      <c r="O17" s="371"/>
      <c r="P17" s="372"/>
    </row>
    <row r="18" spans="2:16" ht="26.25" customHeight="1" thickBot="1" x14ac:dyDescent="0.25">
      <c r="B18" s="50" t="s">
        <v>11</v>
      </c>
      <c r="C18" s="388" t="s">
        <v>272</v>
      </c>
      <c r="D18" s="389"/>
      <c r="E18" s="389"/>
      <c r="F18" s="389"/>
      <c r="G18" s="389"/>
      <c r="H18" s="389"/>
      <c r="I18" s="389"/>
      <c r="J18" s="389"/>
      <c r="K18" s="389"/>
      <c r="L18" s="389"/>
      <c r="M18" s="389"/>
      <c r="N18" s="389"/>
      <c r="O18" s="389"/>
      <c r="P18" s="390"/>
    </row>
    <row r="19" spans="2:16" ht="4.5" customHeight="1" thickBot="1" x14ac:dyDescent="0.25">
      <c r="B19" s="383"/>
      <c r="C19" s="383"/>
      <c r="D19" s="383"/>
      <c r="E19" s="383"/>
      <c r="F19" s="383"/>
      <c r="G19" s="383"/>
      <c r="H19" s="383"/>
      <c r="I19" s="383"/>
      <c r="J19" s="383"/>
      <c r="K19" s="383"/>
      <c r="L19" s="383"/>
      <c r="M19" s="383"/>
      <c r="N19" s="383"/>
      <c r="O19" s="383"/>
      <c r="P19" s="383"/>
    </row>
    <row r="20" spans="2:16" ht="17.25" customHeight="1" thickBot="1" x14ac:dyDescent="0.25">
      <c r="B20" s="391" t="s">
        <v>26</v>
      </c>
      <c r="C20" s="392"/>
      <c r="D20" s="392"/>
      <c r="E20" s="392"/>
      <c r="F20" s="392"/>
      <c r="G20" s="392"/>
      <c r="H20" s="392"/>
      <c r="I20" s="392"/>
      <c r="J20" s="392"/>
      <c r="K20" s="392"/>
      <c r="L20" s="392"/>
      <c r="M20" s="392"/>
      <c r="N20" s="392"/>
      <c r="O20" s="392"/>
      <c r="P20" s="393"/>
    </row>
    <row r="21" spans="2:16" ht="4.5" customHeight="1" thickBot="1" x14ac:dyDescent="0.25">
      <c r="B21" s="394"/>
      <c r="C21" s="395"/>
      <c r="D21" s="395"/>
      <c r="E21" s="395"/>
      <c r="F21" s="395"/>
      <c r="G21" s="395"/>
      <c r="H21" s="395"/>
      <c r="I21" s="395"/>
      <c r="J21" s="395"/>
      <c r="K21" s="395"/>
      <c r="L21" s="395"/>
      <c r="M21" s="395"/>
      <c r="N21" s="395"/>
      <c r="O21" s="395"/>
      <c r="P21" s="396"/>
    </row>
    <row r="22" spans="2:16" ht="51" customHeight="1" thickBot="1" x14ac:dyDescent="0.25">
      <c r="B22" s="50" t="s">
        <v>3</v>
      </c>
      <c r="C22" s="397" t="s">
        <v>188</v>
      </c>
      <c r="D22" s="398"/>
      <c r="E22" s="398"/>
      <c r="F22" s="398"/>
      <c r="G22" s="398"/>
      <c r="H22" s="398"/>
      <c r="I22" s="398"/>
      <c r="J22" s="398"/>
      <c r="K22" s="398"/>
      <c r="L22" s="398"/>
      <c r="M22" s="398"/>
      <c r="N22" s="398"/>
      <c r="O22" s="398"/>
      <c r="P22" s="399"/>
    </row>
    <row r="23" spans="2:16" ht="4.5" customHeight="1" thickBot="1" x14ac:dyDescent="0.25">
      <c r="B23" s="370"/>
      <c r="C23" s="371"/>
      <c r="D23" s="371"/>
      <c r="E23" s="371"/>
      <c r="F23" s="371"/>
      <c r="G23" s="371"/>
      <c r="H23" s="371"/>
      <c r="I23" s="371"/>
      <c r="J23" s="371"/>
      <c r="K23" s="371"/>
      <c r="L23" s="371"/>
      <c r="M23" s="371"/>
      <c r="N23" s="371"/>
      <c r="O23" s="371"/>
      <c r="P23" s="372"/>
    </row>
    <row r="24" spans="2:16" ht="82.5" customHeight="1" thickBot="1" x14ac:dyDescent="0.25">
      <c r="B24" s="50" t="s">
        <v>12</v>
      </c>
      <c r="C24" s="367" t="s">
        <v>276</v>
      </c>
      <c r="D24" s="368"/>
      <c r="E24" s="368"/>
      <c r="F24" s="368"/>
      <c r="G24" s="368"/>
      <c r="H24" s="368"/>
      <c r="I24" s="368"/>
      <c r="J24" s="368"/>
      <c r="K24" s="368"/>
      <c r="L24" s="368"/>
      <c r="M24" s="368"/>
      <c r="N24" s="368"/>
      <c r="O24" s="368"/>
      <c r="P24" s="369"/>
    </row>
    <row r="25" spans="2:16" ht="4.5" customHeight="1" thickBot="1" x14ac:dyDescent="0.25">
      <c r="B25" s="370"/>
      <c r="C25" s="371"/>
      <c r="D25" s="371"/>
      <c r="E25" s="371"/>
      <c r="F25" s="371"/>
      <c r="G25" s="371"/>
      <c r="H25" s="371"/>
      <c r="I25" s="371"/>
      <c r="J25" s="371"/>
      <c r="K25" s="371"/>
      <c r="L25" s="371"/>
      <c r="M25" s="371"/>
      <c r="N25" s="371"/>
      <c r="O25" s="371"/>
      <c r="P25" s="372"/>
    </row>
    <row r="26" spans="2:16" ht="13.5" customHeight="1" thickBot="1" x14ac:dyDescent="0.25">
      <c r="B26" s="54" t="s">
        <v>2</v>
      </c>
      <c r="C26" s="373">
        <v>1</v>
      </c>
      <c r="D26" s="374"/>
      <c r="E26" s="374"/>
      <c r="F26" s="374"/>
      <c r="G26" s="374"/>
      <c r="H26" s="374"/>
      <c r="I26" s="374"/>
      <c r="J26" s="374"/>
      <c r="K26" s="374"/>
      <c r="L26" s="374"/>
      <c r="M26" s="374"/>
      <c r="N26" s="374"/>
      <c r="O26" s="374"/>
      <c r="P26" s="375"/>
    </row>
    <row r="27" spans="2:16" ht="4.5" customHeight="1" thickBot="1" x14ac:dyDescent="0.25">
      <c r="B27" s="376"/>
      <c r="C27" s="377"/>
      <c r="D27" s="377"/>
      <c r="E27" s="377"/>
      <c r="F27" s="377"/>
      <c r="G27" s="377"/>
      <c r="H27" s="377"/>
      <c r="I27" s="377"/>
      <c r="J27" s="377"/>
      <c r="K27" s="377"/>
      <c r="L27" s="377"/>
      <c r="M27" s="377"/>
      <c r="N27" s="377"/>
      <c r="O27" s="377"/>
      <c r="P27" s="378"/>
    </row>
    <row r="28" spans="2:16" ht="12.75" customHeight="1" thickBot="1" x14ac:dyDescent="0.25">
      <c r="B28" s="54" t="s">
        <v>13</v>
      </c>
      <c r="C28" s="55" t="s">
        <v>14</v>
      </c>
      <c r="D28" s="366" t="s">
        <v>183</v>
      </c>
      <c r="E28" s="374"/>
      <c r="F28" s="374"/>
      <c r="G28" s="375"/>
      <c r="H28" s="379" t="s">
        <v>15</v>
      </c>
      <c r="I28" s="379"/>
      <c r="J28" s="379"/>
      <c r="K28" s="366" t="s">
        <v>184</v>
      </c>
      <c r="L28" s="374"/>
      <c r="M28" s="375"/>
      <c r="N28" s="380" t="s">
        <v>16</v>
      </c>
      <c r="O28" s="381"/>
      <c r="P28" s="56" t="s">
        <v>178</v>
      </c>
    </row>
    <row r="29" spans="2:16" ht="4.5" customHeight="1" thickBot="1" x14ac:dyDescent="0.25">
      <c r="B29" s="382"/>
      <c r="C29" s="383"/>
      <c r="D29" s="383"/>
      <c r="E29" s="383"/>
      <c r="F29" s="383"/>
      <c r="G29" s="383"/>
      <c r="H29" s="383"/>
      <c r="I29" s="383"/>
      <c r="J29" s="383"/>
      <c r="K29" s="383"/>
      <c r="L29" s="383"/>
      <c r="M29" s="383"/>
      <c r="N29" s="383"/>
      <c r="O29" s="383"/>
      <c r="P29" s="384"/>
    </row>
    <row r="30" spans="2:16" ht="13.5" thickBot="1" x14ac:dyDescent="0.25">
      <c r="B30" s="54" t="s">
        <v>7</v>
      </c>
      <c r="C30" s="359" t="s">
        <v>163</v>
      </c>
      <c r="D30" s="360"/>
      <c r="E30" s="360"/>
      <c r="F30" s="360"/>
      <c r="G30" s="360"/>
      <c r="H30" s="360"/>
      <c r="I30" s="360"/>
      <c r="J30" s="360"/>
      <c r="K30" s="360"/>
      <c r="L30" s="360"/>
      <c r="M30" s="360"/>
      <c r="N30" s="360"/>
      <c r="O30" s="360"/>
      <c r="P30" s="361"/>
    </row>
    <row r="31" spans="2:16" ht="4.5" customHeight="1" thickBot="1" x14ac:dyDescent="0.25">
      <c r="B31" s="370"/>
      <c r="C31" s="371"/>
      <c r="D31" s="371"/>
      <c r="E31" s="371"/>
      <c r="F31" s="371"/>
      <c r="G31" s="371"/>
      <c r="H31" s="371"/>
      <c r="I31" s="371"/>
      <c r="J31" s="371"/>
      <c r="K31" s="371"/>
      <c r="L31" s="371"/>
      <c r="M31" s="371"/>
      <c r="N31" s="371"/>
      <c r="O31" s="371"/>
      <c r="P31" s="372"/>
    </row>
    <row r="32" spans="2:16" ht="13.5" thickBot="1" x14ac:dyDescent="0.25">
      <c r="B32" s="54" t="s">
        <v>4</v>
      </c>
      <c r="C32" s="366" t="s">
        <v>71</v>
      </c>
      <c r="D32" s="360"/>
      <c r="E32" s="360"/>
      <c r="F32" s="360"/>
      <c r="G32" s="360"/>
      <c r="H32" s="360"/>
      <c r="I32" s="360"/>
      <c r="J32" s="360"/>
      <c r="K32" s="360"/>
      <c r="L32" s="360"/>
      <c r="M32" s="360"/>
      <c r="N32" s="360"/>
      <c r="O32" s="360"/>
      <c r="P32" s="361"/>
    </row>
    <row r="33" spans="2:16" ht="4.5" customHeight="1" thickBot="1" x14ac:dyDescent="0.25">
      <c r="B33" s="370"/>
      <c r="C33" s="371"/>
      <c r="D33" s="371"/>
      <c r="E33" s="371"/>
      <c r="F33" s="371"/>
      <c r="G33" s="371"/>
      <c r="H33" s="371"/>
      <c r="I33" s="371"/>
      <c r="J33" s="371"/>
      <c r="K33" s="371"/>
      <c r="L33" s="371"/>
      <c r="M33" s="371"/>
      <c r="N33" s="371"/>
      <c r="O33" s="371"/>
      <c r="P33" s="372"/>
    </row>
    <row r="34" spans="2:16" ht="13.5" thickBot="1" x14ac:dyDescent="0.25">
      <c r="B34" s="54" t="s">
        <v>23</v>
      </c>
      <c r="C34" s="366" t="s">
        <v>71</v>
      </c>
      <c r="D34" s="360"/>
      <c r="E34" s="360"/>
      <c r="F34" s="360"/>
      <c r="G34" s="360"/>
      <c r="H34" s="360"/>
      <c r="I34" s="360"/>
      <c r="J34" s="360"/>
      <c r="K34" s="360"/>
      <c r="L34" s="360"/>
      <c r="M34" s="360"/>
      <c r="N34" s="360"/>
      <c r="O34" s="360"/>
      <c r="P34" s="361"/>
    </row>
    <row r="35" spans="2:16" ht="4.5" customHeight="1" thickBot="1" x14ac:dyDescent="0.25">
      <c r="B35" s="356"/>
      <c r="C35" s="357"/>
      <c r="D35" s="357"/>
      <c r="E35" s="357"/>
      <c r="F35" s="357"/>
      <c r="G35" s="357"/>
      <c r="H35" s="357"/>
      <c r="I35" s="357"/>
      <c r="J35" s="357"/>
      <c r="K35" s="357"/>
      <c r="L35" s="357"/>
      <c r="M35" s="357"/>
      <c r="N35" s="357"/>
      <c r="O35" s="357"/>
      <c r="P35" s="358"/>
    </row>
    <row r="36" spans="2:16" ht="16.5" customHeight="1" thickBot="1" x14ac:dyDescent="0.25">
      <c r="B36" s="57" t="s">
        <v>64</v>
      </c>
      <c r="C36" s="359" t="s">
        <v>71</v>
      </c>
      <c r="D36" s="360"/>
      <c r="E36" s="360"/>
      <c r="F36" s="360"/>
      <c r="G36" s="360"/>
      <c r="H36" s="360"/>
      <c r="I36" s="360"/>
      <c r="J36" s="360"/>
      <c r="K36" s="360"/>
      <c r="L36" s="360"/>
      <c r="M36" s="360"/>
      <c r="N36" s="360"/>
      <c r="O36" s="360"/>
      <c r="P36" s="361"/>
    </row>
    <row r="37" spans="2:16" ht="4.5" customHeight="1" thickBot="1" x14ac:dyDescent="0.25">
      <c r="B37" s="52"/>
      <c r="C37" s="52"/>
      <c r="D37" s="52"/>
      <c r="E37" s="52"/>
      <c r="F37" s="52"/>
      <c r="G37" s="52"/>
      <c r="H37" s="52"/>
      <c r="I37" s="52"/>
      <c r="J37" s="52"/>
      <c r="K37" s="52"/>
      <c r="L37" s="52"/>
      <c r="M37" s="52"/>
      <c r="N37" s="52"/>
      <c r="O37" s="52"/>
      <c r="P37" s="52"/>
    </row>
    <row r="38" spans="2:16" ht="13.5" thickBot="1" x14ac:dyDescent="0.25">
      <c r="B38" s="362" t="s">
        <v>17</v>
      </c>
      <c r="C38" s="363"/>
      <c r="D38" s="363"/>
      <c r="E38" s="363"/>
      <c r="F38" s="363"/>
      <c r="G38" s="363"/>
      <c r="H38" s="363"/>
      <c r="I38" s="363"/>
      <c r="J38" s="363"/>
      <c r="K38" s="363"/>
      <c r="L38" s="363"/>
      <c r="M38" s="363"/>
      <c r="N38" s="363"/>
      <c r="O38" s="364"/>
      <c r="P38" s="365"/>
    </row>
    <row r="39" spans="2:16" x14ac:dyDescent="0.2">
      <c r="B39" s="58" t="s">
        <v>22</v>
      </c>
      <c r="C39" s="362" t="s">
        <v>18</v>
      </c>
      <c r="D39" s="363"/>
      <c r="E39" s="363"/>
      <c r="F39" s="363"/>
      <c r="G39" s="365"/>
      <c r="H39" s="362" t="s">
        <v>7</v>
      </c>
      <c r="I39" s="363"/>
      <c r="J39" s="363"/>
      <c r="K39" s="363"/>
      <c r="L39" s="365"/>
      <c r="M39" s="362" t="s">
        <v>19</v>
      </c>
      <c r="N39" s="363"/>
      <c r="O39" s="364"/>
      <c r="P39" s="365"/>
    </row>
    <row r="40" spans="2:16" ht="90.75" customHeight="1" x14ac:dyDescent="0.2">
      <c r="B40" s="136" t="s">
        <v>190</v>
      </c>
      <c r="C40" s="350" t="s">
        <v>192</v>
      </c>
      <c r="D40" s="351"/>
      <c r="E40" s="351"/>
      <c r="F40" s="351"/>
      <c r="G40" s="352"/>
      <c r="H40" s="353" t="s">
        <v>216</v>
      </c>
      <c r="I40" s="353"/>
      <c r="J40" s="353"/>
      <c r="K40" s="353"/>
      <c r="L40" s="353"/>
      <c r="M40" s="354" t="s">
        <v>172</v>
      </c>
      <c r="N40" s="354"/>
      <c r="O40" s="354"/>
      <c r="P40" s="355"/>
    </row>
    <row r="41" spans="2:16" ht="90.75" customHeight="1" x14ac:dyDescent="0.2">
      <c r="B41" s="166" t="s">
        <v>191</v>
      </c>
      <c r="C41" s="350" t="s">
        <v>192</v>
      </c>
      <c r="D41" s="351"/>
      <c r="E41" s="351"/>
      <c r="F41" s="351"/>
      <c r="G41" s="352"/>
      <c r="H41" s="353" t="s">
        <v>216</v>
      </c>
      <c r="I41" s="353"/>
      <c r="J41" s="353"/>
      <c r="K41" s="353"/>
      <c r="L41" s="353"/>
      <c r="M41" s="354" t="s">
        <v>172</v>
      </c>
      <c r="N41" s="354"/>
      <c r="O41" s="354"/>
      <c r="P41" s="355"/>
    </row>
    <row r="42" spans="2:16" ht="4.5" customHeight="1" thickBot="1" x14ac:dyDescent="0.25">
      <c r="B42" s="60"/>
      <c r="C42" s="60"/>
      <c r="D42" s="60"/>
      <c r="E42" s="60"/>
      <c r="F42" s="60"/>
      <c r="G42" s="60"/>
      <c r="H42" s="60"/>
      <c r="I42" s="60"/>
      <c r="J42" s="60"/>
      <c r="K42" s="60"/>
      <c r="L42" s="60"/>
      <c r="M42" s="60"/>
      <c r="N42" s="60"/>
      <c r="O42" s="60"/>
      <c r="P42" s="60"/>
    </row>
    <row r="43" spans="2:16" ht="13.5" customHeight="1" thickBot="1" x14ac:dyDescent="0.25">
      <c r="B43" s="339" t="s">
        <v>8</v>
      </c>
      <c r="C43" s="340"/>
      <c r="D43" s="340"/>
      <c r="E43" s="340"/>
      <c r="F43" s="340"/>
      <c r="G43" s="340"/>
      <c r="H43" s="340"/>
      <c r="I43" s="340"/>
      <c r="J43" s="340"/>
      <c r="K43" s="340"/>
      <c r="L43" s="340"/>
      <c r="M43" s="340"/>
      <c r="N43" s="340"/>
      <c r="O43" s="340"/>
      <c r="P43" s="341"/>
    </row>
    <row r="44" spans="2:16" ht="4.5" customHeight="1" thickBot="1" x14ac:dyDescent="0.25">
      <c r="B44" s="51"/>
      <c r="C44" s="52"/>
      <c r="D44" s="52"/>
      <c r="E44" s="52"/>
      <c r="F44" s="52"/>
      <c r="G44" s="52"/>
      <c r="H44" s="52"/>
      <c r="I44" s="52"/>
      <c r="J44" s="52"/>
      <c r="K44" s="52"/>
      <c r="L44" s="52"/>
      <c r="M44" s="52"/>
      <c r="N44" s="52"/>
      <c r="O44" s="52"/>
      <c r="P44" s="53"/>
    </row>
    <row r="45" spans="2:16" x14ac:dyDescent="0.2">
      <c r="B45" s="342" t="s">
        <v>20</v>
      </c>
      <c r="C45" s="61" t="s">
        <v>9</v>
      </c>
      <c r="D45" s="344" t="s">
        <v>207</v>
      </c>
      <c r="E45" s="345"/>
      <c r="F45" s="346"/>
      <c r="G45" s="344" t="s">
        <v>208</v>
      </c>
      <c r="H45" s="345"/>
      <c r="I45" s="346"/>
      <c r="J45" s="344" t="s">
        <v>209</v>
      </c>
      <c r="K45" s="345"/>
      <c r="L45" s="346"/>
      <c r="M45" s="344" t="s">
        <v>210</v>
      </c>
      <c r="N45" s="345"/>
      <c r="O45" s="346"/>
      <c r="P45" s="62" t="s">
        <v>24</v>
      </c>
    </row>
    <row r="46" spans="2:16" ht="13.5" thickBot="1" x14ac:dyDescent="0.25">
      <c r="B46" s="343"/>
      <c r="C46" s="63" t="s">
        <v>10</v>
      </c>
      <c r="D46" s="347">
        <v>1</v>
      </c>
      <c r="E46" s="348"/>
      <c r="F46" s="349"/>
      <c r="G46" s="347">
        <v>1</v>
      </c>
      <c r="H46" s="348"/>
      <c r="I46" s="349"/>
      <c r="J46" s="347">
        <v>1</v>
      </c>
      <c r="K46" s="348"/>
      <c r="L46" s="349"/>
      <c r="M46" s="347"/>
      <c r="N46" s="348"/>
      <c r="O46" s="349"/>
      <c r="P46" s="64"/>
    </row>
    <row r="47" spans="2:16" ht="5.25" customHeight="1" thickBot="1" x14ac:dyDescent="0.25">
      <c r="B47" s="65">
        <v>0.9</v>
      </c>
      <c r="C47" s="66" t="s">
        <v>2</v>
      </c>
      <c r="D47" s="67">
        <f>+$C$26</f>
        <v>1</v>
      </c>
      <c r="E47" s="67">
        <f t="shared" ref="E47:O47" si="0">+$C$26</f>
        <v>1</v>
      </c>
      <c r="F47" s="67">
        <f t="shared" si="0"/>
        <v>1</v>
      </c>
      <c r="G47" s="67">
        <f t="shared" si="0"/>
        <v>1</v>
      </c>
      <c r="H47" s="67">
        <f t="shared" si="0"/>
        <v>1</v>
      </c>
      <c r="I47" s="67">
        <f t="shared" si="0"/>
        <v>1</v>
      </c>
      <c r="J47" s="67">
        <f t="shared" si="0"/>
        <v>1</v>
      </c>
      <c r="K47" s="67">
        <f t="shared" si="0"/>
        <v>1</v>
      </c>
      <c r="L47" s="67">
        <f t="shared" si="0"/>
        <v>1</v>
      </c>
      <c r="M47" s="67">
        <f t="shared" si="0"/>
        <v>1</v>
      </c>
      <c r="N47" s="67">
        <f t="shared" si="0"/>
        <v>1</v>
      </c>
      <c r="O47" s="67">
        <f t="shared" si="0"/>
        <v>1</v>
      </c>
      <c r="P47" s="68">
        <f>+$C$26</f>
        <v>1</v>
      </c>
    </row>
    <row r="48" spans="2:16" ht="22.5" customHeight="1" thickBot="1" x14ac:dyDescent="0.25">
      <c r="B48" s="339" t="s">
        <v>21</v>
      </c>
      <c r="C48" s="340"/>
      <c r="D48" s="340"/>
      <c r="E48" s="340"/>
      <c r="F48" s="340"/>
      <c r="G48" s="340"/>
      <c r="H48" s="340"/>
      <c r="I48" s="340"/>
      <c r="J48" s="340"/>
      <c r="K48" s="340"/>
      <c r="L48" s="340"/>
      <c r="M48" s="340"/>
      <c r="N48" s="340"/>
      <c r="O48" s="340"/>
      <c r="P48" s="341"/>
    </row>
    <row r="49" spans="2:16" ht="24.75" customHeight="1" x14ac:dyDescent="0.2">
      <c r="B49" s="444"/>
      <c r="C49" s="445"/>
      <c r="D49" s="445"/>
      <c r="E49" s="445"/>
      <c r="F49" s="445"/>
      <c r="G49" s="445"/>
      <c r="H49" s="445"/>
      <c r="I49" s="445"/>
      <c r="J49" s="445"/>
      <c r="K49" s="445"/>
      <c r="L49" s="445"/>
      <c r="M49" s="445"/>
      <c r="N49" s="445"/>
      <c r="O49" s="445"/>
      <c r="P49" s="446"/>
    </row>
    <row r="50" spans="2:16" x14ac:dyDescent="0.2">
      <c r="B50" s="447"/>
      <c r="C50" s="448"/>
      <c r="D50" s="448"/>
      <c r="E50" s="448"/>
      <c r="F50" s="448"/>
      <c r="G50" s="448"/>
      <c r="H50" s="448"/>
      <c r="I50" s="448"/>
      <c r="J50" s="448"/>
      <c r="K50" s="448"/>
      <c r="L50" s="448"/>
      <c r="M50" s="448"/>
      <c r="N50" s="448"/>
      <c r="O50" s="448"/>
      <c r="P50" s="449"/>
    </row>
    <row r="51" spans="2:16" x14ac:dyDescent="0.2">
      <c r="B51" s="447"/>
      <c r="C51" s="448"/>
      <c r="D51" s="448"/>
      <c r="E51" s="448"/>
      <c r="F51" s="448"/>
      <c r="G51" s="448"/>
      <c r="H51" s="448"/>
      <c r="I51" s="448"/>
      <c r="J51" s="448"/>
      <c r="K51" s="448"/>
      <c r="L51" s="448"/>
      <c r="M51" s="448"/>
      <c r="N51" s="448"/>
      <c r="O51" s="448"/>
      <c r="P51" s="449"/>
    </row>
    <row r="52" spans="2:16" x14ac:dyDescent="0.2">
      <c r="B52" s="447"/>
      <c r="C52" s="448"/>
      <c r="D52" s="448"/>
      <c r="E52" s="448"/>
      <c r="F52" s="448"/>
      <c r="G52" s="448"/>
      <c r="H52" s="448"/>
      <c r="I52" s="448"/>
      <c r="J52" s="448"/>
      <c r="K52" s="448"/>
      <c r="L52" s="448"/>
      <c r="M52" s="448"/>
      <c r="N52" s="448"/>
      <c r="O52" s="448"/>
      <c r="P52" s="449"/>
    </row>
    <row r="53" spans="2:16" x14ac:dyDescent="0.2">
      <c r="B53" s="447"/>
      <c r="C53" s="448"/>
      <c r="D53" s="448"/>
      <c r="E53" s="448"/>
      <c r="F53" s="448"/>
      <c r="G53" s="448"/>
      <c r="H53" s="448"/>
      <c r="I53" s="448"/>
      <c r="J53" s="448"/>
      <c r="K53" s="448"/>
      <c r="L53" s="448"/>
      <c r="M53" s="448"/>
      <c r="N53" s="448"/>
      <c r="O53" s="448"/>
      <c r="P53" s="449"/>
    </row>
    <row r="54" spans="2:16" x14ac:dyDescent="0.2">
      <c r="B54" s="447"/>
      <c r="C54" s="448"/>
      <c r="D54" s="448"/>
      <c r="E54" s="448"/>
      <c r="F54" s="448"/>
      <c r="G54" s="448"/>
      <c r="H54" s="448"/>
      <c r="I54" s="448"/>
      <c r="J54" s="448"/>
      <c r="K54" s="448"/>
      <c r="L54" s="448"/>
      <c r="M54" s="448"/>
      <c r="N54" s="448"/>
      <c r="O54" s="448"/>
      <c r="P54" s="449"/>
    </row>
    <row r="55" spans="2:16" x14ac:dyDescent="0.2">
      <c r="B55" s="447"/>
      <c r="C55" s="448"/>
      <c r="D55" s="448"/>
      <c r="E55" s="448"/>
      <c r="F55" s="448"/>
      <c r="G55" s="448"/>
      <c r="H55" s="448"/>
      <c r="I55" s="448"/>
      <c r="J55" s="448"/>
      <c r="K55" s="448"/>
      <c r="L55" s="448"/>
      <c r="M55" s="448"/>
      <c r="N55" s="448"/>
      <c r="O55" s="448"/>
      <c r="P55" s="449"/>
    </row>
    <row r="56" spans="2:16" x14ac:dyDescent="0.2">
      <c r="B56" s="447"/>
      <c r="C56" s="448"/>
      <c r="D56" s="448"/>
      <c r="E56" s="448"/>
      <c r="F56" s="448"/>
      <c r="G56" s="448"/>
      <c r="H56" s="448"/>
      <c r="I56" s="448"/>
      <c r="J56" s="448"/>
      <c r="K56" s="448"/>
      <c r="L56" s="448"/>
      <c r="M56" s="448"/>
      <c r="N56" s="448"/>
      <c r="O56" s="448"/>
      <c r="P56" s="449"/>
    </row>
    <row r="57" spans="2:16" x14ac:dyDescent="0.2">
      <c r="B57" s="447"/>
      <c r="C57" s="448"/>
      <c r="D57" s="448"/>
      <c r="E57" s="448"/>
      <c r="F57" s="448"/>
      <c r="G57" s="448"/>
      <c r="H57" s="448"/>
      <c r="I57" s="448"/>
      <c r="J57" s="448"/>
      <c r="K57" s="448"/>
      <c r="L57" s="448"/>
      <c r="M57" s="448"/>
      <c r="N57" s="448"/>
      <c r="O57" s="448"/>
      <c r="P57" s="449"/>
    </row>
    <row r="58" spans="2:16" x14ac:dyDescent="0.2">
      <c r="B58" s="447"/>
      <c r="C58" s="448"/>
      <c r="D58" s="448"/>
      <c r="E58" s="448"/>
      <c r="F58" s="448"/>
      <c r="G58" s="448"/>
      <c r="H58" s="448"/>
      <c r="I58" s="448"/>
      <c r="J58" s="448"/>
      <c r="K58" s="448"/>
      <c r="L58" s="448"/>
      <c r="M58" s="448"/>
      <c r="N58" s="448"/>
      <c r="O58" s="448"/>
      <c r="P58" s="449"/>
    </row>
    <row r="59" spans="2:16" x14ac:dyDescent="0.2">
      <c r="B59" s="447"/>
      <c r="C59" s="448"/>
      <c r="D59" s="448"/>
      <c r="E59" s="448"/>
      <c r="F59" s="448"/>
      <c r="G59" s="448"/>
      <c r="H59" s="448"/>
      <c r="I59" s="448"/>
      <c r="J59" s="448"/>
      <c r="K59" s="448"/>
      <c r="L59" s="448"/>
      <c r="M59" s="448"/>
      <c r="N59" s="448"/>
      <c r="O59" s="448"/>
      <c r="P59" s="449"/>
    </row>
    <row r="60" spans="2:16" x14ac:dyDescent="0.2">
      <c r="B60" s="447"/>
      <c r="C60" s="448"/>
      <c r="D60" s="448"/>
      <c r="E60" s="448"/>
      <c r="F60" s="448"/>
      <c r="G60" s="448"/>
      <c r="H60" s="448"/>
      <c r="I60" s="448"/>
      <c r="J60" s="448"/>
      <c r="K60" s="448"/>
      <c r="L60" s="448"/>
      <c r="M60" s="448"/>
      <c r="N60" s="448"/>
      <c r="O60" s="448"/>
      <c r="P60" s="449"/>
    </row>
    <row r="61" spans="2:16" x14ac:dyDescent="0.2">
      <c r="B61" s="447"/>
      <c r="C61" s="448"/>
      <c r="D61" s="448"/>
      <c r="E61" s="448"/>
      <c r="F61" s="448"/>
      <c r="G61" s="448"/>
      <c r="H61" s="448"/>
      <c r="I61" s="448"/>
      <c r="J61" s="448"/>
      <c r="K61" s="448"/>
      <c r="L61" s="448"/>
      <c r="M61" s="448"/>
      <c r="N61" s="448"/>
      <c r="O61" s="448"/>
      <c r="P61" s="449"/>
    </row>
    <row r="62" spans="2:16" x14ac:dyDescent="0.2">
      <c r="B62" s="447"/>
      <c r="C62" s="448"/>
      <c r="D62" s="448"/>
      <c r="E62" s="448"/>
      <c r="F62" s="448"/>
      <c r="G62" s="448"/>
      <c r="H62" s="448"/>
      <c r="I62" s="448"/>
      <c r="J62" s="448"/>
      <c r="K62" s="448"/>
      <c r="L62" s="448"/>
      <c r="M62" s="448"/>
      <c r="N62" s="448"/>
      <c r="O62" s="448"/>
      <c r="P62" s="449"/>
    </row>
    <row r="63" spans="2:16" x14ac:dyDescent="0.2">
      <c r="B63" s="447"/>
      <c r="C63" s="448"/>
      <c r="D63" s="448"/>
      <c r="E63" s="448"/>
      <c r="F63" s="448"/>
      <c r="G63" s="448"/>
      <c r="H63" s="448"/>
      <c r="I63" s="448"/>
      <c r="J63" s="448"/>
      <c r="K63" s="448"/>
      <c r="L63" s="448"/>
      <c r="M63" s="448"/>
      <c r="N63" s="448"/>
      <c r="O63" s="448"/>
      <c r="P63" s="449"/>
    </row>
    <row r="64" spans="2:16" ht="13.5" thickBot="1" x14ac:dyDescent="0.25">
      <c r="B64" s="450"/>
      <c r="C64" s="451"/>
      <c r="D64" s="451"/>
      <c r="E64" s="451"/>
      <c r="F64" s="451"/>
      <c r="G64" s="451"/>
      <c r="H64" s="451"/>
      <c r="I64" s="451"/>
      <c r="J64" s="451"/>
      <c r="K64" s="451"/>
      <c r="L64" s="451"/>
      <c r="M64" s="451"/>
      <c r="N64" s="451"/>
      <c r="O64" s="451"/>
      <c r="P64" s="452"/>
    </row>
    <row r="65" spans="1:19" s="69" customFormat="1" ht="4.5" customHeight="1" thickBot="1" x14ac:dyDescent="0.25">
      <c r="A65" s="453"/>
      <c r="B65" s="453"/>
      <c r="C65" s="453"/>
      <c r="D65" s="453"/>
      <c r="E65" s="453"/>
      <c r="F65" s="453"/>
      <c r="G65" s="453"/>
      <c r="H65" s="453"/>
      <c r="I65" s="453"/>
      <c r="J65" s="453"/>
      <c r="K65" s="453"/>
      <c r="L65" s="453"/>
      <c r="M65" s="453"/>
      <c r="N65" s="453"/>
      <c r="O65" s="453"/>
      <c r="P65" s="453"/>
      <c r="Q65" s="453"/>
      <c r="S65" s="70"/>
    </row>
    <row r="66" spans="1:19" ht="15" customHeight="1" x14ac:dyDescent="0.2">
      <c r="B66" s="457" t="s">
        <v>5</v>
      </c>
      <c r="C66" s="454" t="s">
        <v>198</v>
      </c>
      <c r="D66" s="455"/>
      <c r="E66" s="455"/>
      <c r="F66" s="455"/>
      <c r="G66" s="455"/>
      <c r="H66" s="455"/>
      <c r="I66" s="455"/>
      <c r="J66" s="455"/>
      <c r="K66" s="455"/>
      <c r="L66" s="455"/>
      <c r="M66" s="455"/>
      <c r="N66" s="455"/>
      <c r="O66" s="455"/>
      <c r="P66" s="456"/>
    </row>
    <row r="67" spans="1:19" ht="51" customHeight="1" x14ac:dyDescent="0.2">
      <c r="B67" s="458"/>
      <c r="C67" s="441" t="s">
        <v>278</v>
      </c>
      <c r="D67" s="442"/>
      <c r="E67" s="442"/>
      <c r="F67" s="442"/>
      <c r="G67" s="442"/>
      <c r="H67" s="442"/>
      <c r="I67" s="442"/>
      <c r="J67" s="442"/>
      <c r="K67" s="442"/>
      <c r="L67" s="442"/>
      <c r="M67" s="442"/>
      <c r="N67" s="442"/>
      <c r="O67" s="442"/>
      <c r="P67" s="443"/>
    </row>
    <row r="68" spans="1:19" ht="15" customHeight="1" x14ac:dyDescent="0.2">
      <c r="B68" s="458"/>
      <c r="C68" s="438" t="s">
        <v>199</v>
      </c>
      <c r="D68" s="439"/>
      <c r="E68" s="439"/>
      <c r="F68" s="439"/>
      <c r="G68" s="439"/>
      <c r="H68" s="439"/>
      <c r="I68" s="439"/>
      <c r="J68" s="439"/>
      <c r="K68" s="439"/>
      <c r="L68" s="439"/>
      <c r="M68" s="439"/>
      <c r="N68" s="439"/>
      <c r="O68" s="439"/>
      <c r="P68" s="440"/>
    </row>
    <row r="69" spans="1:19" ht="54.75" customHeight="1" x14ac:dyDescent="0.2">
      <c r="B69" s="458"/>
      <c r="C69" s="441" t="s">
        <v>281</v>
      </c>
      <c r="D69" s="442"/>
      <c r="E69" s="442"/>
      <c r="F69" s="442"/>
      <c r="G69" s="442"/>
      <c r="H69" s="442"/>
      <c r="I69" s="442"/>
      <c r="J69" s="442"/>
      <c r="K69" s="442"/>
      <c r="L69" s="442"/>
      <c r="M69" s="442"/>
      <c r="N69" s="442"/>
      <c r="O69" s="442"/>
      <c r="P69" s="443"/>
    </row>
    <row r="70" spans="1:19" x14ac:dyDescent="0.2">
      <c r="B70" s="458"/>
      <c r="C70" s="438" t="s">
        <v>200</v>
      </c>
      <c r="D70" s="439"/>
      <c r="E70" s="439"/>
      <c r="F70" s="439"/>
      <c r="G70" s="439"/>
      <c r="H70" s="439"/>
      <c r="I70" s="439"/>
      <c r="J70" s="439"/>
      <c r="K70" s="439"/>
      <c r="L70" s="439"/>
      <c r="M70" s="439"/>
      <c r="N70" s="439"/>
      <c r="O70" s="439"/>
      <c r="P70" s="440"/>
    </row>
    <row r="71" spans="1:19" ht="63.75" customHeight="1" x14ac:dyDescent="0.2">
      <c r="B71" s="458"/>
      <c r="C71" s="441" t="s">
        <v>277</v>
      </c>
      <c r="D71" s="442"/>
      <c r="E71" s="442"/>
      <c r="F71" s="442"/>
      <c r="G71" s="442"/>
      <c r="H71" s="442"/>
      <c r="I71" s="442"/>
      <c r="J71" s="442"/>
      <c r="K71" s="442"/>
      <c r="L71" s="442"/>
      <c r="M71" s="442"/>
      <c r="N71" s="442"/>
      <c r="O71" s="442"/>
      <c r="P71" s="443"/>
    </row>
    <row r="72" spans="1:19" x14ac:dyDescent="0.2">
      <c r="B72" s="458"/>
      <c r="C72" s="438" t="s">
        <v>201</v>
      </c>
      <c r="D72" s="439"/>
      <c r="E72" s="439"/>
      <c r="F72" s="439"/>
      <c r="G72" s="439"/>
      <c r="H72" s="439"/>
      <c r="I72" s="439"/>
      <c r="J72" s="439"/>
      <c r="K72" s="439"/>
      <c r="L72" s="439"/>
      <c r="M72" s="439"/>
      <c r="N72" s="439"/>
      <c r="O72" s="439"/>
      <c r="P72" s="440"/>
    </row>
    <row r="73" spans="1:19" ht="107.25" customHeight="1" thickBot="1" x14ac:dyDescent="0.25">
      <c r="B73" s="459"/>
      <c r="C73" s="460" t="s">
        <v>301</v>
      </c>
      <c r="D73" s="461"/>
      <c r="E73" s="461"/>
      <c r="F73" s="461"/>
      <c r="G73" s="461"/>
      <c r="H73" s="461"/>
      <c r="I73" s="461"/>
      <c r="J73" s="461"/>
      <c r="K73" s="461"/>
      <c r="L73" s="461"/>
      <c r="M73" s="461"/>
      <c r="N73" s="461"/>
      <c r="O73" s="461"/>
      <c r="P73" s="462"/>
    </row>
    <row r="74" spans="1:19" ht="42" customHeight="1" thickBot="1" x14ac:dyDescent="0.25">
      <c r="B74" s="167" t="s">
        <v>63</v>
      </c>
      <c r="C74" s="435" t="s">
        <v>172</v>
      </c>
      <c r="D74" s="436"/>
      <c r="E74" s="436"/>
      <c r="F74" s="436"/>
      <c r="G74" s="436"/>
      <c r="H74" s="436"/>
      <c r="I74" s="436"/>
      <c r="J74" s="436"/>
      <c r="K74" s="436"/>
      <c r="L74" s="436"/>
      <c r="M74" s="436"/>
      <c r="N74" s="436"/>
      <c r="O74" s="436"/>
      <c r="P74" s="437"/>
    </row>
    <row r="75" spans="1:19" ht="19.5" customHeight="1" thickBot="1" x14ac:dyDescent="0.25">
      <c r="B75" s="167" t="s">
        <v>84</v>
      </c>
      <c r="C75" s="400" t="s">
        <v>85</v>
      </c>
      <c r="D75" s="400"/>
      <c r="E75" s="400"/>
      <c r="F75" s="400"/>
      <c r="G75" s="400"/>
      <c r="H75" s="400"/>
      <c r="I75" s="400"/>
      <c r="J75" s="400"/>
      <c r="K75" s="400"/>
      <c r="L75" s="400"/>
      <c r="M75" s="400"/>
      <c r="N75" s="400"/>
      <c r="O75" s="400"/>
      <c r="P75" s="401"/>
    </row>
    <row r="76" spans="1:19" ht="20.25" customHeight="1" x14ac:dyDescent="0.2"/>
    <row r="82" spans="2:19" s="71" customFormat="1" x14ac:dyDescent="0.2">
      <c r="S82" s="47"/>
    </row>
    <row r="83" spans="2:19" s="71" customFormat="1" x14ac:dyDescent="0.2">
      <c r="S83" s="47"/>
    </row>
    <row r="84" spans="2:19" s="71" customFormat="1" x14ac:dyDescent="0.2">
      <c r="S84" s="47"/>
    </row>
    <row r="85" spans="2:19" s="71" customFormat="1" x14ac:dyDescent="0.2">
      <c r="S85" s="47"/>
    </row>
    <row r="86" spans="2:19" s="71" customFormat="1" x14ac:dyDescent="0.2">
      <c r="S86" s="47"/>
    </row>
    <row r="87" spans="2:19" s="71" customFormat="1" x14ac:dyDescent="0.2">
      <c r="S87" s="47"/>
    </row>
    <row r="88" spans="2:19" s="71" customFormat="1" x14ac:dyDescent="0.2">
      <c r="D88" s="72"/>
      <c r="E88" s="72"/>
      <c r="F88" s="72"/>
      <c r="G88" s="72"/>
      <c r="H88" s="72"/>
      <c r="I88" s="72"/>
      <c r="S88" s="47"/>
    </row>
    <row r="89" spans="2:19" s="71" customFormat="1" x14ac:dyDescent="0.2">
      <c r="D89" s="72"/>
      <c r="E89" s="72"/>
      <c r="F89" s="72"/>
      <c r="G89" s="72"/>
      <c r="H89" s="72"/>
      <c r="I89" s="72"/>
      <c r="S89" s="47"/>
    </row>
    <row r="90" spans="2:19" s="71" customFormat="1" x14ac:dyDescent="0.2">
      <c r="B90" s="72"/>
      <c r="C90" s="72"/>
      <c r="D90" s="72"/>
      <c r="E90" s="72"/>
      <c r="F90" s="72"/>
      <c r="G90" s="72"/>
      <c r="H90" s="72"/>
      <c r="I90" s="72"/>
      <c r="S90" s="47"/>
    </row>
    <row r="91" spans="2:19" s="71" customFormat="1" x14ac:dyDescent="0.2">
      <c r="B91" s="72"/>
      <c r="C91" s="72"/>
      <c r="D91" s="72"/>
      <c r="E91" s="72"/>
      <c r="F91" s="72"/>
      <c r="G91" s="72"/>
      <c r="H91" s="72"/>
      <c r="I91" s="72"/>
      <c r="S91" s="47"/>
    </row>
    <row r="92" spans="2:19" s="71" customFormat="1" x14ac:dyDescent="0.2">
      <c r="B92" s="72"/>
      <c r="C92" s="72"/>
      <c r="D92" s="72"/>
      <c r="E92" s="72"/>
      <c r="F92" s="72"/>
      <c r="G92" s="72"/>
      <c r="H92" s="72"/>
      <c r="I92" s="72"/>
      <c r="S92" s="47"/>
    </row>
    <row r="93" spans="2:19" s="71" customFormat="1" x14ac:dyDescent="0.2">
      <c r="B93" s="72"/>
      <c r="C93" s="72"/>
      <c r="D93" s="72"/>
      <c r="E93" s="72"/>
      <c r="F93" s="72"/>
      <c r="G93" s="72"/>
      <c r="H93" s="72"/>
      <c r="I93" s="72"/>
      <c r="K93" s="72"/>
      <c r="L93" s="72"/>
      <c r="M93" s="72"/>
      <c r="N93" s="72"/>
      <c r="O93" s="72"/>
      <c r="P93" s="72"/>
      <c r="S93" s="47"/>
    </row>
    <row r="94" spans="2:19" s="71" customFormat="1" x14ac:dyDescent="0.2">
      <c r="B94" s="72"/>
      <c r="C94" s="72"/>
      <c r="D94" s="72"/>
      <c r="E94" s="72"/>
      <c r="F94" s="72"/>
      <c r="G94" s="72"/>
      <c r="H94" s="72"/>
      <c r="I94" s="72"/>
      <c r="K94" s="72"/>
      <c r="L94" s="72"/>
      <c r="M94" s="72"/>
      <c r="N94" s="72"/>
      <c r="O94" s="72"/>
      <c r="P94" s="72"/>
      <c r="S94" s="47"/>
    </row>
    <row r="95" spans="2:19" s="71" customFormat="1" x14ac:dyDescent="0.2">
      <c r="B95" s="72"/>
      <c r="C95" s="72"/>
      <c r="D95" s="72"/>
      <c r="E95" s="72"/>
      <c r="F95" s="72"/>
      <c r="G95" s="72"/>
      <c r="H95" s="72"/>
      <c r="I95" s="72"/>
      <c r="K95" s="72"/>
      <c r="L95" s="72"/>
      <c r="M95" s="72"/>
      <c r="N95" s="72"/>
      <c r="O95" s="72"/>
      <c r="P95" s="72"/>
      <c r="S95" s="47"/>
    </row>
    <row r="96" spans="2:19" s="71" customFormat="1" x14ac:dyDescent="0.2">
      <c r="B96" s="72"/>
      <c r="C96" s="72"/>
      <c r="D96" s="72"/>
      <c r="E96" s="72"/>
      <c r="F96" s="72"/>
      <c r="G96" s="72"/>
      <c r="H96" s="72"/>
      <c r="I96" s="72"/>
      <c r="K96" s="72"/>
      <c r="L96" s="72"/>
      <c r="M96" s="72"/>
      <c r="N96" s="72"/>
      <c r="O96" s="72"/>
      <c r="P96" s="72"/>
      <c r="Q96" s="73" t="s">
        <v>69</v>
      </c>
      <c r="S96" s="47"/>
    </row>
    <row r="97" spans="2:19" s="71" customFormat="1" x14ac:dyDescent="0.2">
      <c r="B97" s="74"/>
      <c r="C97" s="74"/>
      <c r="D97" s="72"/>
      <c r="E97" s="72"/>
      <c r="F97" s="72"/>
      <c r="G97" s="72"/>
      <c r="H97" s="72"/>
      <c r="I97" s="72"/>
      <c r="K97" s="72"/>
      <c r="L97" s="72"/>
      <c r="O97" s="72"/>
      <c r="P97" s="72"/>
      <c r="Q97" s="73" t="s">
        <v>70</v>
      </c>
      <c r="S97" s="47"/>
    </row>
    <row r="98" spans="2:19" s="71" customFormat="1" x14ac:dyDescent="0.2">
      <c r="B98" s="74"/>
      <c r="C98" s="74"/>
      <c r="D98" s="72"/>
      <c r="E98" s="72"/>
      <c r="F98" s="72"/>
      <c r="G98" s="72"/>
      <c r="H98" s="72"/>
      <c r="I98" s="72"/>
      <c r="K98" s="72"/>
      <c r="L98" s="72"/>
      <c r="O98" s="72"/>
      <c r="P98" s="72"/>
      <c r="Q98" s="73" t="s">
        <v>72</v>
      </c>
      <c r="S98" s="47"/>
    </row>
    <row r="99" spans="2:19" s="71" customFormat="1" x14ac:dyDescent="0.2">
      <c r="B99" s="74"/>
      <c r="C99" s="74"/>
      <c r="D99" s="72"/>
      <c r="E99" s="72"/>
      <c r="F99" s="72"/>
      <c r="G99" s="72"/>
      <c r="H99" s="72"/>
      <c r="I99" s="72"/>
      <c r="K99" s="72"/>
      <c r="L99" s="72"/>
      <c r="O99" s="72"/>
      <c r="P99" s="72"/>
      <c r="Q99" s="73" t="s">
        <v>71</v>
      </c>
      <c r="S99" s="47"/>
    </row>
    <row r="100" spans="2:19" s="71" customFormat="1" x14ac:dyDescent="0.2">
      <c r="B100" s="72"/>
      <c r="C100" s="74"/>
      <c r="D100" s="72"/>
      <c r="E100" s="72"/>
      <c r="F100" s="72"/>
      <c r="G100" s="72"/>
      <c r="H100" s="72"/>
      <c r="I100" s="72"/>
      <c r="K100" s="72"/>
      <c r="L100" s="72"/>
      <c r="M100" s="74"/>
      <c r="N100" s="72"/>
      <c r="O100" s="72"/>
      <c r="P100" s="72"/>
      <c r="Q100" s="73" t="s">
        <v>73</v>
      </c>
      <c r="S100" s="47"/>
    </row>
    <row r="101" spans="2:19" s="71" customFormat="1" x14ac:dyDescent="0.2">
      <c r="B101" s="72"/>
      <c r="C101" s="74"/>
      <c r="D101" s="72"/>
      <c r="E101" s="72"/>
      <c r="F101" s="72"/>
      <c r="G101" s="72"/>
      <c r="H101" s="72"/>
      <c r="I101" s="72"/>
      <c r="K101" s="72"/>
      <c r="L101" s="72"/>
      <c r="M101" s="72"/>
      <c r="N101" s="72" t="s">
        <v>67</v>
      </c>
      <c r="O101" s="72"/>
      <c r="P101" s="72"/>
      <c r="Q101" s="73" t="s">
        <v>74</v>
      </c>
      <c r="S101" s="47"/>
    </row>
    <row r="102" spans="2:19" s="71" customFormat="1" x14ac:dyDescent="0.2">
      <c r="B102" s="72"/>
      <c r="C102" s="74"/>
      <c r="D102" s="72"/>
      <c r="E102" s="72"/>
      <c r="F102" s="72"/>
      <c r="G102" s="72"/>
      <c r="H102" s="72"/>
      <c r="I102" s="72"/>
      <c r="K102" s="72"/>
      <c r="L102" s="72"/>
      <c r="M102" s="72"/>
      <c r="N102" s="72"/>
      <c r="O102" s="72"/>
      <c r="P102" s="72"/>
      <c r="S102" s="47"/>
    </row>
    <row r="103" spans="2:19" s="71" customFormat="1" x14ac:dyDescent="0.2">
      <c r="B103" s="72"/>
      <c r="C103" s="74"/>
      <c r="D103" s="72"/>
      <c r="E103" s="72"/>
      <c r="F103" s="72"/>
      <c r="G103" s="72"/>
      <c r="H103" s="72"/>
      <c r="I103" s="72"/>
      <c r="K103" s="72"/>
      <c r="L103" s="72"/>
      <c r="M103" s="72"/>
      <c r="N103" s="72"/>
      <c r="O103" s="72"/>
      <c r="P103" s="72"/>
      <c r="S103" s="47"/>
    </row>
    <row r="104" spans="2:19" s="71" customFormat="1" x14ac:dyDescent="0.2">
      <c r="B104" s="72"/>
      <c r="C104" s="72"/>
      <c r="D104" s="72"/>
      <c r="E104" s="72"/>
      <c r="F104" s="72"/>
      <c r="G104" s="72"/>
      <c r="H104" s="72"/>
      <c r="I104" s="72"/>
      <c r="K104" s="72"/>
      <c r="L104" s="72"/>
      <c r="M104" s="72"/>
      <c r="N104" s="72"/>
      <c r="O104" s="72"/>
      <c r="P104" s="72"/>
      <c r="S104" s="47"/>
    </row>
    <row r="105" spans="2:19" s="71" customFormat="1" x14ac:dyDescent="0.2">
      <c r="B105" s="72"/>
      <c r="C105" s="72"/>
      <c r="D105" s="72"/>
      <c r="E105" s="72"/>
      <c r="F105" s="72"/>
      <c r="G105" s="72"/>
      <c r="H105" s="72"/>
      <c r="I105" s="72"/>
      <c r="K105" s="72"/>
      <c r="L105" s="72"/>
      <c r="M105" s="72"/>
      <c r="N105" s="72"/>
      <c r="O105" s="72"/>
      <c r="P105" s="72"/>
      <c r="S105" s="47"/>
    </row>
    <row r="106" spans="2:19" s="71" customFormat="1" x14ac:dyDescent="0.2">
      <c r="B106" s="72"/>
      <c r="C106" s="72"/>
      <c r="D106" s="72"/>
      <c r="E106" s="72"/>
      <c r="F106" s="72"/>
      <c r="G106" s="72"/>
      <c r="H106" s="72"/>
      <c r="I106" s="72"/>
      <c r="K106" s="72"/>
      <c r="L106" s="72"/>
      <c r="M106" s="72"/>
      <c r="N106" s="72"/>
      <c r="O106" s="72"/>
      <c r="P106" s="72"/>
      <c r="Q106" s="73">
        <v>2015</v>
      </c>
      <c r="S106" s="47"/>
    </row>
    <row r="107" spans="2:19" s="71" customFormat="1" ht="12.75" customHeight="1" x14ac:dyDescent="0.2">
      <c r="B107" s="72"/>
      <c r="C107" s="72"/>
      <c r="D107" s="72"/>
      <c r="E107" s="72"/>
      <c r="F107" s="72"/>
      <c r="G107" s="72"/>
      <c r="H107" s="72"/>
      <c r="I107" s="72"/>
      <c r="Q107" s="73">
        <v>2016</v>
      </c>
      <c r="S107" s="47"/>
    </row>
    <row r="108" spans="2:19" s="71" customFormat="1" x14ac:dyDescent="0.2">
      <c r="B108" s="72"/>
      <c r="C108" s="72"/>
      <c r="D108" s="72"/>
      <c r="E108" s="72"/>
      <c r="F108" s="72"/>
      <c r="G108" s="72"/>
      <c r="H108" s="72"/>
      <c r="I108" s="72"/>
      <c r="Q108" s="73">
        <v>2017</v>
      </c>
      <c r="S108" s="47"/>
    </row>
    <row r="109" spans="2:19" s="71" customFormat="1" x14ac:dyDescent="0.2">
      <c r="C109" s="72"/>
      <c r="H109" s="72"/>
      <c r="I109" s="72"/>
      <c r="Q109" s="73">
        <v>2018</v>
      </c>
      <c r="S109" s="47"/>
    </row>
    <row r="110" spans="2:19" s="71" customFormat="1" x14ac:dyDescent="0.2">
      <c r="C110" s="72"/>
      <c r="H110" s="72"/>
      <c r="I110" s="72"/>
      <c r="S110" s="47"/>
    </row>
    <row r="111" spans="2:19" s="71" customFormat="1" x14ac:dyDescent="0.2">
      <c r="C111" s="72"/>
      <c r="H111" s="72"/>
      <c r="I111" s="72"/>
      <c r="S111" s="47"/>
    </row>
    <row r="112" spans="2:19" s="71" customFormat="1" x14ac:dyDescent="0.2">
      <c r="B112" s="75"/>
      <c r="C112" s="72"/>
      <c r="H112" s="72"/>
      <c r="I112" s="72"/>
      <c r="S112" s="47"/>
    </row>
    <row r="113" spans="2:19" s="71" customFormat="1" x14ac:dyDescent="0.2">
      <c r="B113" s="75"/>
      <c r="C113" s="72"/>
      <c r="H113" s="72"/>
      <c r="I113" s="72"/>
      <c r="S113" s="47"/>
    </row>
    <row r="114" spans="2:19" s="71" customFormat="1" x14ac:dyDescent="0.2">
      <c r="B114" s="75"/>
      <c r="C114" s="72"/>
      <c r="H114" s="72"/>
      <c r="I114" s="72"/>
      <c r="S114" s="47"/>
    </row>
    <row r="115" spans="2:19" s="71" customFormat="1" x14ac:dyDescent="0.2">
      <c r="B115" s="75"/>
      <c r="C115" s="72"/>
      <c r="H115" s="72"/>
      <c r="I115" s="72"/>
      <c r="S115" s="47"/>
    </row>
    <row r="116" spans="2:19" s="71" customFormat="1" x14ac:dyDescent="0.2">
      <c r="B116" s="75"/>
      <c r="C116" s="72"/>
      <c r="H116" s="72"/>
      <c r="I116" s="72"/>
      <c r="S116" s="47"/>
    </row>
    <row r="117" spans="2:19" s="71" customFormat="1" x14ac:dyDescent="0.2">
      <c r="B117" s="75"/>
      <c r="C117" s="72"/>
      <c r="H117" s="72"/>
      <c r="I117" s="72"/>
      <c r="S117" s="47"/>
    </row>
    <row r="118" spans="2:19" s="72" customFormat="1" x14ac:dyDescent="0.2">
      <c r="B118" s="174"/>
      <c r="S118" s="175"/>
    </row>
    <row r="119" spans="2:19" s="71" customFormat="1" x14ac:dyDescent="0.2">
      <c r="B119" s="76"/>
      <c r="S119" s="47"/>
    </row>
    <row r="120" spans="2:19" s="71" customFormat="1" x14ac:dyDescent="0.2">
      <c r="B120" s="77" t="s">
        <v>270</v>
      </c>
      <c r="S120" s="47"/>
    </row>
    <row r="121" spans="2:19" s="71" customFormat="1" x14ac:dyDescent="0.2">
      <c r="B121" s="77" t="s">
        <v>271</v>
      </c>
      <c r="S121" s="47"/>
    </row>
    <row r="122" spans="2:19" s="71" customFormat="1" x14ac:dyDescent="0.2">
      <c r="B122" s="77" t="s">
        <v>272</v>
      </c>
      <c r="S122" s="47"/>
    </row>
    <row r="123" spans="2:19" s="71" customFormat="1" x14ac:dyDescent="0.2">
      <c r="B123" s="77" t="s">
        <v>273</v>
      </c>
      <c r="S123" s="47"/>
    </row>
    <row r="124" spans="2:19" s="71" customFormat="1" x14ac:dyDescent="0.2">
      <c r="B124" s="77" t="s">
        <v>274</v>
      </c>
      <c r="S124" s="47"/>
    </row>
    <row r="125" spans="2:19" s="71" customFormat="1" x14ac:dyDescent="0.2">
      <c r="B125" s="77" t="s">
        <v>275</v>
      </c>
      <c r="S125" s="47"/>
    </row>
    <row r="126" spans="2:19" s="71" customFormat="1" x14ac:dyDescent="0.2">
      <c r="B126" s="77" t="s">
        <v>219</v>
      </c>
      <c r="S126" s="47"/>
    </row>
    <row r="127" spans="2:19" s="71" customFormat="1" x14ac:dyDescent="0.2">
      <c r="B127" s="77"/>
      <c r="S127" s="47"/>
    </row>
    <row r="128" spans="2:19" s="71" customFormat="1" x14ac:dyDescent="0.2">
      <c r="B128" s="77"/>
      <c r="S128" s="47"/>
    </row>
    <row r="129" spans="2:19" s="71" customFormat="1" x14ac:dyDescent="0.2">
      <c r="B129" s="77"/>
      <c r="S129" s="47"/>
    </row>
    <row r="130" spans="2:19" s="71" customFormat="1" x14ac:dyDescent="0.2">
      <c r="B130" s="78"/>
      <c r="S130" s="47"/>
    </row>
    <row r="131" spans="2:19" s="71" customFormat="1" x14ac:dyDescent="0.2">
      <c r="B131" s="75"/>
      <c r="S131" s="47"/>
    </row>
    <row r="132" spans="2:19" s="71" customFormat="1" x14ac:dyDescent="0.2">
      <c r="B132" s="71" t="s">
        <v>29</v>
      </c>
      <c r="S132" s="47"/>
    </row>
    <row r="133" spans="2:19" s="71" customFormat="1" x14ac:dyDescent="0.2">
      <c r="B133" s="79" t="s">
        <v>55</v>
      </c>
      <c r="S133" s="47"/>
    </row>
    <row r="134" spans="2:19" s="71" customFormat="1" x14ac:dyDescent="0.2">
      <c r="B134" s="79" t="s">
        <v>154</v>
      </c>
      <c r="S134" s="47"/>
    </row>
    <row r="135" spans="2:19" s="71" customFormat="1" x14ac:dyDescent="0.2">
      <c r="B135" s="79" t="s">
        <v>39</v>
      </c>
      <c r="S135" s="47"/>
    </row>
    <row r="136" spans="2:19" s="71" customFormat="1" x14ac:dyDescent="0.2">
      <c r="B136" s="79" t="s">
        <v>160</v>
      </c>
      <c r="S136" s="47"/>
    </row>
    <row r="137" spans="2:19" s="71" customFormat="1" x14ac:dyDescent="0.2">
      <c r="B137" s="79" t="s">
        <v>112</v>
      </c>
      <c r="S137" s="47"/>
    </row>
    <row r="138" spans="2:19" s="71" customFormat="1" x14ac:dyDescent="0.2">
      <c r="B138" s="79" t="s">
        <v>162</v>
      </c>
      <c r="S138" s="47"/>
    </row>
    <row r="139" spans="2:19" s="71" customFormat="1" x14ac:dyDescent="0.2">
      <c r="B139" s="79" t="s">
        <v>53</v>
      </c>
      <c r="S139" s="47"/>
    </row>
    <row r="140" spans="2:19" s="71" customFormat="1" x14ac:dyDescent="0.2">
      <c r="B140" s="79" t="s">
        <v>151</v>
      </c>
      <c r="S140" s="47"/>
    </row>
    <row r="141" spans="2:19" s="71" customFormat="1" x14ac:dyDescent="0.2">
      <c r="B141" s="79" t="s">
        <v>155</v>
      </c>
      <c r="S141" s="47"/>
    </row>
    <row r="142" spans="2:19" s="71" customFormat="1" ht="25.5" x14ac:dyDescent="0.2">
      <c r="B142" s="80" t="s">
        <v>166</v>
      </c>
      <c r="S142" s="47"/>
    </row>
    <row r="143" spans="2:19" s="71" customFormat="1" x14ac:dyDescent="0.2">
      <c r="B143" s="79" t="s">
        <v>153</v>
      </c>
      <c r="S143" s="47"/>
    </row>
    <row r="144" spans="2:19" x14ac:dyDescent="0.2">
      <c r="B144" s="79" t="s">
        <v>158</v>
      </c>
      <c r="C144" s="72"/>
      <c r="F144" s="72"/>
      <c r="G144" s="72"/>
    </row>
    <row r="145" spans="2:7" x14ac:dyDescent="0.2">
      <c r="B145" s="79" t="s">
        <v>161</v>
      </c>
      <c r="C145" s="72"/>
      <c r="F145" s="72"/>
      <c r="G145" s="72"/>
    </row>
    <row r="146" spans="2:7" x14ac:dyDescent="0.2">
      <c r="B146" s="79" t="s">
        <v>159</v>
      </c>
      <c r="C146" s="72"/>
      <c r="F146" s="72"/>
      <c r="G146" s="72"/>
    </row>
    <row r="147" spans="2:7" x14ac:dyDescent="0.2">
      <c r="B147" s="79" t="s">
        <v>156</v>
      </c>
      <c r="C147" s="72"/>
      <c r="F147" s="72"/>
      <c r="G147" s="72"/>
    </row>
    <row r="148" spans="2:7" x14ac:dyDescent="0.2">
      <c r="B148" s="79" t="s">
        <v>149</v>
      </c>
      <c r="C148" s="72"/>
      <c r="F148" s="72"/>
      <c r="G148" s="72"/>
    </row>
    <row r="149" spans="2:7" x14ac:dyDescent="0.2">
      <c r="B149" s="79" t="s">
        <v>157</v>
      </c>
      <c r="C149" s="72"/>
    </row>
    <row r="150" spans="2:7" x14ac:dyDescent="0.2">
      <c r="B150" s="79" t="s">
        <v>150</v>
      </c>
      <c r="C150" s="72"/>
    </row>
    <row r="151" spans="2:7" x14ac:dyDescent="0.2">
      <c r="B151" s="79" t="s">
        <v>152</v>
      </c>
      <c r="C151" s="72"/>
    </row>
    <row r="152" spans="2:7" x14ac:dyDescent="0.2">
      <c r="B152" s="79" t="s">
        <v>46</v>
      </c>
      <c r="C152" s="72"/>
    </row>
    <row r="153" spans="2:7" x14ac:dyDescent="0.2">
      <c r="B153" s="79" t="s">
        <v>54</v>
      </c>
      <c r="C153" s="72"/>
    </row>
    <row r="154" spans="2:7" x14ac:dyDescent="0.2">
      <c r="B154" s="79" t="s">
        <v>45</v>
      </c>
      <c r="C154" s="72"/>
    </row>
    <row r="155" spans="2:7" x14ac:dyDescent="0.2">
      <c r="B155" s="79" t="s">
        <v>47</v>
      </c>
      <c r="C155" s="72"/>
    </row>
    <row r="156" spans="2:7" x14ac:dyDescent="0.2">
      <c r="B156" s="79" t="s">
        <v>113</v>
      </c>
      <c r="C156" s="72"/>
    </row>
    <row r="157" spans="2:7" x14ac:dyDescent="0.2">
      <c r="B157" s="79" t="s">
        <v>111</v>
      </c>
      <c r="C157" s="72"/>
    </row>
    <row r="158" spans="2:7" x14ac:dyDescent="0.2">
      <c r="B158" s="79" t="s">
        <v>40</v>
      </c>
      <c r="C158" s="72"/>
    </row>
    <row r="159" spans="2:7" x14ac:dyDescent="0.2">
      <c r="B159" s="79" t="s">
        <v>110</v>
      </c>
    </row>
    <row r="160" spans="2:7" x14ac:dyDescent="0.2">
      <c r="B160" s="71"/>
    </row>
    <row r="161" spans="2:2" x14ac:dyDescent="0.2">
      <c r="B161" s="71"/>
    </row>
    <row r="162" spans="2:2" x14ac:dyDescent="0.2">
      <c r="B162" s="71"/>
    </row>
    <row r="163" spans="2:2" x14ac:dyDescent="0.2">
      <c r="B163" s="71" t="s">
        <v>167</v>
      </c>
    </row>
    <row r="164" spans="2:2" x14ac:dyDescent="0.2">
      <c r="B164" s="73" t="s">
        <v>66</v>
      </c>
    </row>
    <row r="165" spans="2:2" x14ac:dyDescent="0.2">
      <c r="B165" s="73" t="s">
        <v>85</v>
      </c>
    </row>
    <row r="166" spans="2:2" x14ac:dyDescent="0.2">
      <c r="B166" s="71"/>
    </row>
    <row r="167" spans="2:2" x14ac:dyDescent="0.2">
      <c r="B167" s="75"/>
    </row>
    <row r="168" spans="2:2" x14ac:dyDescent="0.2">
      <c r="B168" s="75"/>
    </row>
    <row r="169" spans="2:2" x14ac:dyDescent="0.2">
      <c r="B169" s="81"/>
    </row>
    <row r="170" spans="2:2" x14ac:dyDescent="0.2">
      <c r="B170" s="81"/>
    </row>
    <row r="171" spans="2:2" x14ac:dyDescent="0.2">
      <c r="B171" s="81"/>
    </row>
    <row r="172" spans="2:2" x14ac:dyDescent="0.2">
      <c r="B172" s="81"/>
    </row>
    <row r="173" spans="2:2" x14ac:dyDescent="0.2">
      <c r="B173" s="81"/>
    </row>
  </sheetData>
  <sheetProtection formatCells="0" formatColumns="0" formatRows="0" insertRows="0"/>
  <mergeCells count="77">
    <mergeCell ref="C74:P74"/>
    <mergeCell ref="B48:P48"/>
    <mergeCell ref="C70:P70"/>
    <mergeCell ref="C71:P71"/>
    <mergeCell ref="B49:P64"/>
    <mergeCell ref="A65:Q65"/>
    <mergeCell ref="C66:P66"/>
    <mergeCell ref="C67:P67"/>
    <mergeCell ref="C68:P68"/>
    <mergeCell ref="C69:P69"/>
    <mergeCell ref="B66:B73"/>
    <mergeCell ref="C72:P72"/>
    <mergeCell ref="C73:P73"/>
    <mergeCell ref="C75:P75"/>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43:P43"/>
    <mergeCell ref="B45:B46"/>
    <mergeCell ref="D45:F45"/>
    <mergeCell ref="G45:I45"/>
    <mergeCell ref="J45:L45"/>
    <mergeCell ref="M45:O45"/>
    <mergeCell ref="D46:F46"/>
    <mergeCell ref="G46:I46"/>
    <mergeCell ref="J46:L46"/>
    <mergeCell ref="M46:O46"/>
  </mergeCells>
  <conditionalFormatting sqref="D46">
    <cfRule type="cellIs" dxfId="96" priority="5" stopIfTrue="1" operator="equal">
      <formula>"0"</formula>
    </cfRule>
    <cfRule type="cellIs" dxfId="95" priority="6" stopIfTrue="1" operator="lessThanOrEqual">
      <formula>$S$5</formula>
    </cfRule>
    <cfRule type="cellIs" dxfId="94" priority="7" stopIfTrue="1" operator="greaterThanOrEqual">
      <formula>$S$2</formula>
    </cfRule>
    <cfRule type="cellIs" dxfId="93" priority="8" stopIfTrue="1" operator="between">
      <formula>$S$4</formula>
      <formula>$S$3</formula>
    </cfRule>
  </conditionalFormatting>
  <conditionalFormatting sqref="G46">
    <cfRule type="cellIs" dxfId="92" priority="17" stopIfTrue="1" operator="equal">
      <formula>"0"</formula>
    </cfRule>
    <cfRule type="cellIs" dxfId="91" priority="18" stopIfTrue="1" operator="lessThanOrEqual">
      <formula>$S$5</formula>
    </cfRule>
    <cfRule type="cellIs" dxfId="90" priority="19" stopIfTrue="1" operator="greaterThanOrEqual">
      <formula>$S$2</formula>
    </cfRule>
    <cfRule type="cellIs" dxfId="89" priority="20" stopIfTrue="1" operator="between">
      <formula>$S$4</formula>
      <formula>$S$3</formula>
    </cfRule>
  </conditionalFormatting>
  <conditionalFormatting sqref="J46">
    <cfRule type="cellIs" dxfId="88" priority="1" stopIfTrue="1" operator="equal">
      <formula>"0"</formula>
    </cfRule>
    <cfRule type="cellIs" dxfId="87" priority="2" stopIfTrue="1" operator="lessThanOrEqual">
      <formula>$S$5</formula>
    </cfRule>
    <cfRule type="cellIs" dxfId="86" priority="3" stopIfTrue="1" operator="greaterThanOrEqual">
      <formula>$S$2</formula>
    </cfRule>
    <cfRule type="cellIs" dxfId="85" priority="4" stopIfTrue="1" operator="between">
      <formula>$S$4</formula>
      <formula>$S$3</formula>
    </cfRule>
  </conditionalFormatting>
  <conditionalFormatting sqref="M46">
    <cfRule type="cellIs" dxfId="84" priority="13" stopIfTrue="1" operator="equal">
      <formula>"0"</formula>
    </cfRule>
    <cfRule type="cellIs" dxfId="83" priority="14" stopIfTrue="1" operator="lessThanOrEqual">
      <formula>$S$5</formula>
    </cfRule>
    <cfRule type="cellIs" dxfId="82" priority="15" stopIfTrue="1" operator="greaterThanOrEqual">
      <formula>$S$2</formula>
    </cfRule>
    <cfRule type="cellIs" dxfId="81" priority="16" stopIfTrue="1" operator="between">
      <formula>$S$4</formula>
      <formula>$S$3</formula>
    </cfRule>
  </conditionalFormatting>
  <conditionalFormatting sqref="P46">
    <cfRule type="cellIs" dxfId="80" priority="9" stopIfTrue="1" operator="equal">
      <formula>"0"</formula>
    </cfRule>
    <cfRule type="cellIs" dxfId="79" priority="10" stopIfTrue="1" operator="lessThanOrEqual">
      <formula>$S$5</formula>
    </cfRule>
    <cfRule type="cellIs" dxfId="78" priority="11" stopIfTrue="1" operator="greaterThanOrEqual">
      <formula>$S$2</formula>
    </cfRule>
    <cfRule type="cellIs" dxfId="77" priority="12" stopIfTrue="1" operator="between">
      <formula>$S$4</formula>
      <formula>$S$3</formula>
    </cfRule>
  </conditionalFormatting>
  <dataValidations count="9">
    <dataValidation type="list" allowBlank="1" showInputMessage="1" showErrorMessage="1" sqref="WVK983055:WVX983055 WLO983055:WMB983055 WBS983055:WCF983055 VRW983055:VSJ983055 VIA983055:VIN983055 UYE983055:UYR983055 UOI983055:UOV983055 UEM983055:UEZ983055 TUQ983055:TVD983055 TKU983055:TLH983055 TAY983055:TBL983055 SRC983055:SRP983055 SHG983055:SHT983055 RXK983055:RXX983055 RNO983055:ROB983055 RDS983055:REF983055 QTW983055:QUJ983055 QKA983055:QKN983055 QAE983055:QAR983055 PQI983055:PQV983055 PGM983055:PGZ983055 OWQ983055:OXD983055 OMU983055:ONH983055 OCY983055:ODL983055 NTC983055:NTP983055 NJG983055:NJT983055 MZK983055:MZX983055 MPO983055:MQB983055 MFS983055:MGF983055 LVW983055:LWJ983055 LMA983055:LMN983055 LCE983055:LCR983055 KSI983055:KSV983055 KIM983055:KIZ983055 JYQ983055:JZD983055 JOU983055:JPH983055 JEY983055:JFL983055 IVC983055:IVP983055 ILG983055:ILT983055 IBK983055:IBX983055 HRO983055:HSB983055 HHS983055:HIF983055 GXW983055:GYJ983055 GOA983055:GON983055 GEE983055:GER983055 FUI983055:FUV983055 FKM983055:FKZ983055 FAQ983055:FBD983055 EQU983055:ERH983055 EGY983055:EHL983055 DXC983055:DXP983055 DNG983055:DNT983055 DDK983055:DDX983055 CTO983055:CUB983055 CJS983055:CKF983055 BZW983055:CAJ983055 BQA983055:BQN983055 BGE983055:BGR983055 AWI983055:AWV983055 AMM983055:AMZ983055 ACQ983055:ADD983055 SU983055:TH983055 IY983055:JL983055 C983055:P983055 WVK917519:WVX917519 WLO917519:WMB917519 WBS917519:WCF917519 VRW917519:VSJ917519 VIA917519:VIN917519 UYE917519:UYR917519 UOI917519:UOV917519 UEM917519:UEZ917519 TUQ917519:TVD917519 TKU917519:TLH917519 TAY917519:TBL917519 SRC917519:SRP917519 SHG917519:SHT917519 RXK917519:RXX917519 RNO917519:ROB917519 RDS917519:REF917519 QTW917519:QUJ917519 QKA917519:QKN917519 QAE917519:QAR917519 PQI917519:PQV917519 PGM917519:PGZ917519 OWQ917519:OXD917519 OMU917519:ONH917519 OCY917519:ODL917519 NTC917519:NTP917519 NJG917519:NJT917519 MZK917519:MZX917519 MPO917519:MQB917519 MFS917519:MGF917519 LVW917519:LWJ917519 LMA917519:LMN917519 LCE917519:LCR917519 KSI917519:KSV917519 KIM917519:KIZ917519 JYQ917519:JZD917519 JOU917519:JPH917519 JEY917519:JFL917519 IVC917519:IVP917519 ILG917519:ILT917519 IBK917519:IBX917519 HRO917519:HSB917519 HHS917519:HIF917519 GXW917519:GYJ917519 GOA917519:GON917519 GEE917519:GER917519 FUI917519:FUV917519 FKM917519:FKZ917519 FAQ917519:FBD917519 EQU917519:ERH917519 EGY917519:EHL917519 DXC917519:DXP917519 DNG917519:DNT917519 DDK917519:DDX917519 CTO917519:CUB917519 CJS917519:CKF917519 BZW917519:CAJ917519 BQA917519:BQN917519 BGE917519:BGR917519 AWI917519:AWV917519 AMM917519:AMZ917519 ACQ917519:ADD917519 SU917519:TH917519 IY917519:JL917519 C917519:P917519 WVK851983:WVX851983 WLO851983:WMB851983 WBS851983:WCF851983 VRW851983:VSJ851983 VIA851983:VIN851983 UYE851983:UYR851983 UOI851983:UOV851983 UEM851983:UEZ851983 TUQ851983:TVD851983 TKU851983:TLH851983 TAY851983:TBL851983 SRC851983:SRP851983 SHG851983:SHT851983 RXK851983:RXX851983 RNO851983:ROB851983 RDS851983:REF851983 QTW851983:QUJ851983 QKA851983:QKN851983 QAE851983:QAR851983 PQI851983:PQV851983 PGM851983:PGZ851983 OWQ851983:OXD851983 OMU851983:ONH851983 OCY851983:ODL851983 NTC851983:NTP851983 NJG851983:NJT851983 MZK851983:MZX851983 MPO851983:MQB851983 MFS851983:MGF851983 LVW851983:LWJ851983 LMA851983:LMN851983 LCE851983:LCR851983 KSI851983:KSV851983 KIM851983:KIZ851983 JYQ851983:JZD851983 JOU851983:JPH851983 JEY851983:JFL851983 IVC851983:IVP851983 ILG851983:ILT851983 IBK851983:IBX851983 HRO851983:HSB851983 HHS851983:HIF851983 GXW851983:GYJ851983 GOA851983:GON851983 GEE851983:GER851983 FUI851983:FUV851983 FKM851983:FKZ851983 FAQ851983:FBD851983 EQU851983:ERH851983 EGY851983:EHL851983 DXC851983:DXP851983 DNG851983:DNT851983 DDK851983:DDX851983 CTO851983:CUB851983 CJS851983:CKF851983 BZW851983:CAJ851983 BQA851983:BQN851983 BGE851983:BGR851983 AWI851983:AWV851983 AMM851983:AMZ851983 ACQ851983:ADD851983 SU851983:TH851983 IY851983:JL851983 C851983:P851983 WVK786447:WVX786447 WLO786447:WMB786447 WBS786447:WCF786447 VRW786447:VSJ786447 VIA786447:VIN786447 UYE786447:UYR786447 UOI786447:UOV786447 UEM786447:UEZ786447 TUQ786447:TVD786447 TKU786447:TLH786447 TAY786447:TBL786447 SRC786447:SRP786447 SHG786447:SHT786447 RXK786447:RXX786447 RNO786447:ROB786447 RDS786447:REF786447 QTW786447:QUJ786447 QKA786447:QKN786447 QAE786447:QAR786447 PQI786447:PQV786447 PGM786447:PGZ786447 OWQ786447:OXD786447 OMU786447:ONH786447 OCY786447:ODL786447 NTC786447:NTP786447 NJG786447:NJT786447 MZK786447:MZX786447 MPO786447:MQB786447 MFS786447:MGF786447 LVW786447:LWJ786447 LMA786447:LMN786447 LCE786447:LCR786447 KSI786447:KSV786447 KIM786447:KIZ786447 JYQ786447:JZD786447 JOU786447:JPH786447 JEY786447:JFL786447 IVC786447:IVP786447 ILG786447:ILT786447 IBK786447:IBX786447 HRO786447:HSB786447 HHS786447:HIF786447 GXW786447:GYJ786447 GOA786447:GON786447 GEE786447:GER786447 FUI786447:FUV786447 FKM786447:FKZ786447 FAQ786447:FBD786447 EQU786447:ERH786447 EGY786447:EHL786447 DXC786447:DXP786447 DNG786447:DNT786447 DDK786447:DDX786447 CTO786447:CUB786447 CJS786447:CKF786447 BZW786447:CAJ786447 BQA786447:BQN786447 BGE786447:BGR786447 AWI786447:AWV786447 AMM786447:AMZ786447 ACQ786447:ADD786447 SU786447:TH786447 IY786447:JL786447 C786447:P786447 WVK720911:WVX720911 WLO720911:WMB720911 WBS720911:WCF720911 VRW720911:VSJ720911 VIA720911:VIN720911 UYE720911:UYR720911 UOI720911:UOV720911 UEM720911:UEZ720911 TUQ720911:TVD720911 TKU720911:TLH720911 TAY720911:TBL720911 SRC720911:SRP720911 SHG720911:SHT720911 RXK720911:RXX720911 RNO720911:ROB720911 RDS720911:REF720911 QTW720911:QUJ720911 QKA720911:QKN720911 QAE720911:QAR720911 PQI720911:PQV720911 PGM720911:PGZ720911 OWQ720911:OXD720911 OMU720911:ONH720911 OCY720911:ODL720911 NTC720911:NTP720911 NJG720911:NJT720911 MZK720911:MZX720911 MPO720911:MQB720911 MFS720911:MGF720911 LVW720911:LWJ720911 LMA720911:LMN720911 LCE720911:LCR720911 KSI720911:KSV720911 KIM720911:KIZ720911 JYQ720911:JZD720911 JOU720911:JPH720911 JEY720911:JFL720911 IVC720911:IVP720911 ILG720911:ILT720911 IBK720911:IBX720911 HRO720911:HSB720911 HHS720911:HIF720911 GXW720911:GYJ720911 GOA720911:GON720911 GEE720911:GER720911 FUI720911:FUV720911 FKM720911:FKZ720911 FAQ720911:FBD720911 EQU720911:ERH720911 EGY720911:EHL720911 DXC720911:DXP720911 DNG720911:DNT720911 DDK720911:DDX720911 CTO720911:CUB720911 CJS720911:CKF720911 BZW720911:CAJ720911 BQA720911:BQN720911 BGE720911:BGR720911 AWI720911:AWV720911 AMM720911:AMZ720911 ACQ720911:ADD720911 SU720911:TH720911 IY720911:JL720911 C720911:P720911 WVK655375:WVX655375 WLO655375:WMB655375 WBS655375:WCF655375 VRW655375:VSJ655375 VIA655375:VIN655375 UYE655375:UYR655375 UOI655375:UOV655375 UEM655375:UEZ655375 TUQ655375:TVD655375 TKU655375:TLH655375 TAY655375:TBL655375 SRC655375:SRP655375 SHG655375:SHT655375 RXK655375:RXX655375 RNO655375:ROB655375 RDS655375:REF655375 QTW655375:QUJ655375 QKA655375:QKN655375 QAE655375:QAR655375 PQI655375:PQV655375 PGM655375:PGZ655375 OWQ655375:OXD655375 OMU655375:ONH655375 OCY655375:ODL655375 NTC655375:NTP655375 NJG655375:NJT655375 MZK655375:MZX655375 MPO655375:MQB655375 MFS655375:MGF655375 LVW655375:LWJ655375 LMA655375:LMN655375 LCE655375:LCR655375 KSI655375:KSV655375 KIM655375:KIZ655375 JYQ655375:JZD655375 JOU655375:JPH655375 JEY655375:JFL655375 IVC655375:IVP655375 ILG655375:ILT655375 IBK655375:IBX655375 HRO655375:HSB655375 HHS655375:HIF655375 GXW655375:GYJ655375 GOA655375:GON655375 GEE655375:GER655375 FUI655375:FUV655375 FKM655375:FKZ655375 FAQ655375:FBD655375 EQU655375:ERH655375 EGY655375:EHL655375 DXC655375:DXP655375 DNG655375:DNT655375 DDK655375:DDX655375 CTO655375:CUB655375 CJS655375:CKF655375 BZW655375:CAJ655375 BQA655375:BQN655375 BGE655375:BGR655375 AWI655375:AWV655375 AMM655375:AMZ655375 ACQ655375:ADD655375 SU655375:TH655375 IY655375:JL655375 C655375:P655375 WVK589839:WVX589839 WLO589839:WMB589839 WBS589839:WCF589839 VRW589839:VSJ589839 VIA589839:VIN589839 UYE589839:UYR589839 UOI589839:UOV589839 UEM589839:UEZ589839 TUQ589839:TVD589839 TKU589839:TLH589839 TAY589839:TBL589839 SRC589839:SRP589839 SHG589839:SHT589839 RXK589839:RXX589839 RNO589839:ROB589839 RDS589839:REF589839 QTW589839:QUJ589839 QKA589839:QKN589839 QAE589839:QAR589839 PQI589839:PQV589839 PGM589839:PGZ589839 OWQ589839:OXD589839 OMU589839:ONH589839 OCY589839:ODL589839 NTC589839:NTP589839 NJG589839:NJT589839 MZK589839:MZX589839 MPO589839:MQB589839 MFS589839:MGF589839 LVW589839:LWJ589839 LMA589839:LMN589839 LCE589839:LCR589839 KSI589839:KSV589839 KIM589839:KIZ589839 JYQ589839:JZD589839 JOU589839:JPH589839 JEY589839:JFL589839 IVC589839:IVP589839 ILG589839:ILT589839 IBK589839:IBX589839 HRO589839:HSB589839 HHS589839:HIF589839 GXW589839:GYJ589839 GOA589839:GON589839 GEE589839:GER589839 FUI589839:FUV589839 FKM589839:FKZ589839 FAQ589839:FBD589839 EQU589839:ERH589839 EGY589839:EHL589839 DXC589839:DXP589839 DNG589839:DNT589839 DDK589839:DDX589839 CTO589839:CUB589839 CJS589839:CKF589839 BZW589839:CAJ589839 BQA589839:BQN589839 BGE589839:BGR589839 AWI589839:AWV589839 AMM589839:AMZ589839 ACQ589839:ADD589839 SU589839:TH589839 IY589839:JL589839 C589839:P589839 WVK524303:WVX524303 WLO524303:WMB524303 WBS524303:WCF524303 VRW524303:VSJ524303 VIA524303:VIN524303 UYE524303:UYR524303 UOI524303:UOV524303 UEM524303:UEZ524303 TUQ524303:TVD524303 TKU524303:TLH524303 TAY524303:TBL524303 SRC524303:SRP524303 SHG524303:SHT524303 RXK524303:RXX524303 RNO524303:ROB524303 RDS524303:REF524303 QTW524303:QUJ524303 QKA524303:QKN524303 QAE524303:QAR524303 PQI524303:PQV524303 PGM524303:PGZ524303 OWQ524303:OXD524303 OMU524303:ONH524303 OCY524303:ODL524303 NTC524303:NTP524303 NJG524303:NJT524303 MZK524303:MZX524303 MPO524303:MQB524303 MFS524303:MGF524303 LVW524303:LWJ524303 LMA524303:LMN524303 LCE524303:LCR524303 KSI524303:KSV524303 KIM524303:KIZ524303 JYQ524303:JZD524303 JOU524303:JPH524303 JEY524303:JFL524303 IVC524303:IVP524303 ILG524303:ILT524303 IBK524303:IBX524303 HRO524303:HSB524303 HHS524303:HIF524303 GXW524303:GYJ524303 GOA524303:GON524303 GEE524303:GER524303 FUI524303:FUV524303 FKM524303:FKZ524303 FAQ524303:FBD524303 EQU524303:ERH524303 EGY524303:EHL524303 DXC524303:DXP524303 DNG524303:DNT524303 DDK524303:DDX524303 CTO524303:CUB524303 CJS524303:CKF524303 BZW524303:CAJ524303 BQA524303:BQN524303 BGE524303:BGR524303 AWI524303:AWV524303 AMM524303:AMZ524303 ACQ524303:ADD524303 SU524303:TH524303 IY524303:JL524303 C524303:P524303 WVK458767:WVX458767 WLO458767:WMB458767 WBS458767:WCF458767 VRW458767:VSJ458767 VIA458767:VIN458767 UYE458767:UYR458767 UOI458767:UOV458767 UEM458767:UEZ458767 TUQ458767:TVD458767 TKU458767:TLH458767 TAY458767:TBL458767 SRC458767:SRP458767 SHG458767:SHT458767 RXK458767:RXX458767 RNO458767:ROB458767 RDS458767:REF458767 QTW458767:QUJ458767 QKA458767:QKN458767 QAE458767:QAR458767 PQI458767:PQV458767 PGM458767:PGZ458767 OWQ458767:OXD458767 OMU458767:ONH458767 OCY458767:ODL458767 NTC458767:NTP458767 NJG458767:NJT458767 MZK458767:MZX458767 MPO458767:MQB458767 MFS458767:MGF458767 LVW458767:LWJ458767 LMA458767:LMN458767 LCE458767:LCR458767 KSI458767:KSV458767 KIM458767:KIZ458767 JYQ458767:JZD458767 JOU458767:JPH458767 JEY458767:JFL458767 IVC458767:IVP458767 ILG458767:ILT458767 IBK458767:IBX458767 HRO458767:HSB458767 HHS458767:HIF458767 GXW458767:GYJ458767 GOA458767:GON458767 GEE458767:GER458767 FUI458767:FUV458767 FKM458767:FKZ458767 FAQ458767:FBD458767 EQU458767:ERH458767 EGY458767:EHL458767 DXC458767:DXP458767 DNG458767:DNT458767 DDK458767:DDX458767 CTO458767:CUB458767 CJS458767:CKF458767 BZW458767:CAJ458767 BQA458767:BQN458767 BGE458767:BGR458767 AWI458767:AWV458767 AMM458767:AMZ458767 ACQ458767:ADD458767 SU458767:TH458767 IY458767:JL458767 C458767:P458767 WVK393231:WVX393231 WLO393231:WMB393231 WBS393231:WCF393231 VRW393231:VSJ393231 VIA393231:VIN393231 UYE393231:UYR393231 UOI393231:UOV393231 UEM393231:UEZ393231 TUQ393231:TVD393231 TKU393231:TLH393231 TAY393231:TBL393231 SRC393231:SRP393231 SHG393231:SHT393231 RXK393231:RXX393231 RNO393231:ROB393231 RDS393231:REF393231 QTW393231:QUJ393231 QKA393231:QKN393231 QAE393231:QAR393231 PQI393231:PQV393231 PGM393231:PGZ393231 OWQ393231:OXD393231 OMU393231:ONH393231 OCY393231:ODL393231 NTC393231:NTP393231 NJG393231:NJT393231 MZK393231:MZX393231 MPO393231:MQB393231 MFS393231:MGF393231 LVW393231:LWJ393231 LMA393231:LMN393231 LCE393231:LCR393231 KSI393231:KSV393231 KIM393231:KIZ393231 JYQ393231:JZD393231 JOU393231:JPH393231 JEY393231:JFL393231 IVC393231:IVP393231 ILG393231:ILT393231 IBK393231:IBX393231 HRO393231:HSB393231 HHS393231:HIF393231 GXW393231:GYJ393231 GOA393231:GON393231 GEE393231:GER393231 FUI393231:FUV393231 FKM393231:FKZ393231 FAQ393231:FBD393231 EQU393231:ERH393231 EGY393231:EHL393231 DXC393231:DXP393231 DNG393231:DNT393231 DDK393231:DDX393231 CTO393231:CUB393231 CJS393231:CKF393231 BZW393231:CAJ393231 BQA393231:BQN393231 BGE393231:BGR393231 AWI393231:AWV393231 AMM393231:AMZ393231 ACQ393231:ADD393231 SU393231:TH393231 IY393231:JL393231 C393231:P393231 WVK327695:WVX327695 WLO327695:WMB327695 WBS327695:WCF327695 VRW327695:VSJ327695 VIA327695:VIN327695 UYE327695:UYR327695 UOI327695:UOV327695 UEM327695:UEZ327695 TUQ327695:TVD327695 TKU327695:TLH327695 TAY327695:TBL327695 SRC327695:SRP327695 SHG327695:SHT327695 RXK327695:RXX327695 RNO327695:ROB327695 RDS327695:REF327695 QTW327695:QUJ327695 QKA327695:QKN327695 QAE327695:QAR327695 PQI327695:PQV327695 PGM327695:PGZ327695 OWQ327695:OXD327695 OMU327695:ONH327695 OCY327695:ODL327695 NTC327695:NTP327695 NJG327695:NJT327695 MZK327695:MZX327695 MPO327695:MQB327695 MFS327695:MGF327695 LVW327695:LWJ327695 LMA327695:LMN327695 LCE327695:LCR327695 KSI327695:KSV327695 KIM327695:KIZ327695 JYQ327695:JZD327695 JOU327695:JPH327695 JEY327695:JFL327695 IVC327695:IVP327695 ILG327695:ILT327695 IBK327695:IBX327695 HRO327695:HSB327695 HHS327695:HIF327695 GXW327695:GYJ327695 GOA327695:GON327695 GEE327695:GER327695 FUI327695:FUV327695 FKM327695:FKZ327695 FAQ327695:FBD327695 EQU327695:ERH327695 EGY327695:EHL327695 DXC327695:DXP327695 DNG327695:DNT327695 DDK327695:DDX327695 CTO327695:CUB327695 CJS327695:CKF327695 BZW327695:CAJ327695 BQA327695:BQN327695 BGE327695:BGR327695 AWI327695:AWV327695 AMM327695:AMZ327695 ACQ327695:ADD327695 SU327695:TH327695 IY327695:JL327695 C327695:P327695 WVK262159:WVX262159 WLO262159:WMB262159 WBS262159:WCF262159 VRW262159:VSJ262159 VIA262159:VIN262159 UYE262159:UYR262159 UOI262159:UOV262159 UEM262159:UEZ262159 TUQ262159:TVD262159 TKU262159:TLH262159 TAY262159:TBL262159 SRC262159:SRP262159 SHG262159:SHT262159 RXK262159:RXX262159 RNO262159:ROB262159 RDS262159:REF262159 QTW262159:QUJ262159 QKA262159:QKN262159 QAE262159:QAR262159 PQI262159:PQV262159 PGM262159:PGZ262159 OWQ262159:OXD262159 OMU262159:ONH262159 OCY262159:ODL262159 NTC262159:NTP262159 NJG262159:NJT262159 MZK262159:MZX262159 MPO262159:MQB262159 MFS262159:MGF262159 LVW262159:LWJ262159 LMA262159:LMN262159 LCE262159:LCR262159 KSI262159:KSV262159 KIM262159:KIZ262159 JYQ262159:JZD262159 JOU262159:JPH262159 JEY262159:JFL262159 IVC262159:IVP262159 ILG262159:ILT262159 IBK262159:IBX262159 HRO262159:HSB262159 HHS262159:HIF262159 GXW262159:GYJ262159 GOA262159:GON262159 GEE262159:GER262159 FUI262159:FUV262159 FKM262159:FKZ262159 FAQ262159:FBD262159 EQU262159:ERH262159 EGY262159:EHL262159 DXC262159:DXP262159 DNG262159:DNT262159 DDK262159:DDX262159 CTO262159:CUB262159 CJS262159:CKF262159 BZW262159:CAJ262159 BQA262159:BQN262159 BGE262159:BGR262159 AWI262159:AWV262159 AMM262159:AMZ262159 ACQ262159:ADD262159 SU262159:TH262159 IY262159:JL262159 C262159:P262159 WVK196623:WVX196623 WLO196623:WMB196623 WBS196623:WCF196623 VRW196623:VSJ196623 VIA196623:VIN196623 UYE196623:UYR196623 UOI196623:UOV196623 UEM196623:UEZ196623 TUQ196623:TVD196623 TKU196623:TLH196623 TAY196623:TBL196623 SRC196623:SRP196623 SHG196623:SHT196623 RXK196623:RXX196623 RNO196623:ROB196623 RDS196623:REF196623 QTW196623:QUJ196623 QKA196623:QKN196623 QAE196623:QAR196623 PQI196623:PQV196623 PGM196623:PGZ196623 OWQ196623:OXD196623 OMU196623:ONH196623 OCY196623:ODL196623 NTC196623:NTP196623 NJG196623:NJT196623 MZK196623:MZX196623 MPO196623:MQB196623 MFS196623:MGF196623 LVW196623:LWJ196623 LMA196623:LMN196623 LCE196623:LCR196623 KSI196623:KSV196623 KIM196623:KIZ196623 JYQ196623:JZD196623 JOU196623:JPH196623 JEY196623:JFL196623 IVC196623:IVP196623 ILG196623:ILT196623 IBK196623:IBX196623 HRO196623:HSB196623 HHS196623:HIF196623 GXW196623:GYJ196623 GOA196623:GON196623 GEE196623:GER196623 FUI196623:FUV196623 FKM196623:FKZ196623 FAQ196623:FBD196623 EQU196623:ERH196623 EGY196623:EHL196623 DXC196623:DXP196623 DNG196623:DNT196623 DDK196623:DDX196623 CTO196623:CUB196623 CJS196623:CKF196623 BZW196623:CAJ196623 BQA196623:BQN196623 BGE196623:BGR196623 AWI196623:AWV196623 AMM196623:AMZ196623 ACQ196623:ADD196623 SU196623:TH196623 IY196623:JL196623 C196623:P196623 WVK131087:WVX131087 WLO131087:WMB131087 WBS131087:WCF131087 VRW131087:VSJ131087 VIA131087:VIN131087 UYE131087:UYR131087 UOI131087:UOV131087 UEM131087:UEZ131087 TUQ131087:TVD131087 TKU131087:TLH131087 TAY131087:TBL131087 SRC131087:SRP131087 SHG131087:SHT131087 RXK131087:RXX131087 RNO131087:ROB131087 RDS131087:REF131087 QTW131087:QUJ131087 QKA131087:QKN131087 QAE131087:QAR131087 PQI131087:PQV131087 PGM131087:PGZ131087 OWQ131087:OXD131087 OMU131087:ONH131087 OCY131087:ODL131087 NTC131087:NTP131087 NJG131087:NJT131087 MZK131087:MZX131087 MPO131087:MQB131087 MFS131087:MGF131087 LVW131087:LWJ131087 LMA131087:LMN131087 LCE131087:LCR131087 KSI131087:KSV131087 KIM131087:KIZ131087 JYQ131087:JZD131087 JOU131087:JPH131087 JEY131087:JFL131087 IVC131087:IVP131087 ILG131087:ILT131087 IBK131087:IBX131087 HRO131087:HSB131087 HHS131087:HIF131087 GXW131087:GYJ131087 GOA131087:GON131087 GEE131087:GER131087 FUI131087:FUV131087 FKM131087:FKZ131087 FAQ131087:FBD131087 EQU131087:ERH131087 EGY131087:EHL131087 DXC131087:DXP131087 DNG131087:DNT131087 DDK131087:DDX131087 CTO131087:CUB131087 CJS131087:CKF131087 BZW131087:CAJ131087 BQA131087:BQN131087 BGE131087:BGR131087 AWI131087:AWV131087 AMM131087:AMZ131087 ACQ131087:ADD131087 SU131087:TH131087 IY131087:JL131087 C131087:P131087 WVK65551:WVX65551 WLO65551:WMB65551 WBS65551:WCF65551 VRW65551:VSJ65551 VIA65551:VIN65551 UYE65551:UYR65551 UOI65551:UOV65551 UEM65551:UEZ65551 TUQ65551:TVD65551 TKU65551:TLH65551 TAY65551:TBL65551 SRC65551:SRP65551 SHG65551:SHT65551 RXK65551:RXX65551 RNO65551:ROB65551 RDS65551:REF65551 QTW65551:QUJ65551 QKA65551:QKN65551 QAE65551:QAR65551 PQI65551:PQV65551 PGM65551:PGZ65551 OWQ65551:OXD65551 OMU65551:ONH65551 OCY65551:ODL65551 NTC65551:NTP65551 NJG65551:NJT65551 MZK65551:MZX65551 MPO65551:MQB65551 MFS65551:MGF65551 LVW65551:LWJ65551 LMA65551:LMN65551 LCE65551:LCR65551 KSI65551:KSV65551 KIM65551:KIZ65551 JYQ65551:JZD65551 JOU65551:JPH65551 JEY65551:JFL65551 IVC65551:IVP65551 ILG65551:ILT65551 IBK65551:IBX65551 HRO65551:HSB65551 HHS65551:HIF65551 GXW65551:GYJ65551 GOA65551:GON65551 GEE65551:GER65551 FUI65551:FUV65551 FKM65551:FKZ65551 FAQ65551:FBD65551 EQU65551:ERH65551 EGY65551:EHL65551 DXC65551:DXP65551 DNG65551:DNT65551 DDK65551:DDX65551 CTO65551:CUB65551 CJS65551:CKF65551 BZW65551:CAJ65551 BQA65551:BQN65551 BGE65551:BGR65551 AWI65551:AWV65551 AMM65551:AMZ65551 ACQ65551:ADD65551 SU65551:TH65551 IY65551:JL65551 C65551:P65551 WVK18:WVX18 WLO18:WMB18 WBS18:WCF18 VRW18:VSJ18 VIA18:VIN18 UYE18:UYR18 UOI18:UOV18 UEM18:UEZ18 TUQ18:TVD18 TKU18:TLH18 TAY18:TBL18 SRC18:SRP18 SHG18:SHT18 RXK18:RXX18 RNO18:ROB18 RDS18:REF18 QTW18:QUJ18 QKA18:QKN18 QAE18:QAR18 PQI18:PQV18 PGM18:PGZ18 OWQ18:OXD18 OMU18:ONH18 OCY18:ODL18 NTC18:NTP18 NJG18:NJT18 MZK18:MZX18 MPO18:MQB18 MFS18:MGF18 LVW18:LWJ18 LMA18:LMN18 LCE18:LCR18 KSI18:KSV18 KIM18:KIZ18 JYQ18:JZD18 JOU18:JPH18 JEY18:JFL18 IVC18:IVP18 ILG18:ILT18 IBK18:IBX18 HRO18:HSB18 HHS18:HIF18 GXW18:GYJ18 GOA18:GON18 GEE18:GER18 FUI18:FUV18 FKM18:FKZ18 FAQ18:FBD18 EQU18:ERH18 EGY18:EHL18 DXC18:DXP18 DNG18:DNT18 DDK18:DDX18 CTO18:CUB18 CJS18:CKF18 BZW18:CAJ18 BQA18:BQN18 BGE18:BGR18 AWI18:AWV18 AMM18:AMZ18 ACQ18:ADD18 SU18:TH18 IY18:JL18" xr:uid="{00000000-0002-0000-0400-000000000000}">
      <formula1>$B$122:$B$129</formula1>
    </dataValidation>
    <dataValidation type="list" allowBlank="1" showInputMessage="1" showErrorMessage="1" sqref="C32:P32 WVK983073:WVX983073 WLO983073:WMB983073 WBS983073:WCF983073 VRW983073:VSJ983073 VIA983073:VIN983073 UYE983073:UYR983073 UOI983073:UOV983073 UEM983073:UEZ983073 TUQ983073:TVD983073 TKU983073:TLH983073 TAY983073:TBL983073 SRC983073:SRP983073 SHG983073:SHT983073 RXK983073:RXX983073 RNO983073:ROB983073 RDS983073:REF983073 QTW983073:QUJ983073 QKA983073:QKN983073 QAE983073:QAR983073 PQI983073:PQV983073 PGM983073:PGZ983073 OWQ983073:OXD983073 OMU983073:ONH983073 OCY983073:ODL983073 NTC983073:NTP983073 NJG983073:NJT983073 MZK983073:MZX983073 MPO983073:MQB983073 MFS983073:MGF983073 LVW983073:LWJ983073 LMA983073:LMN983073 LCE983073:LCR983073 KSI983073:KSV983073 KIM983073:KIZ983073 JYQ983073:JZD983073 JOU983073:JPH983073 JEY983073:JFL983073 IVC983073:IVP983073 ILG983073:ILT983073 IBK983073:IBX983073 HRO983073:HSB983073 HHS983073:HIF983073 GXW983073:GYJ983073 GOA983073:GON983073 GEE983073:GER983073 FUI983073:FUV983073 FKM983073:FKZ983073 FAQ983073:FBD983073 EQU983073:ERH983073 EGY983073:EHL983073 DXC983073:DXP983073 DNG983073:DNT983073 DDK983073:DDX983073 CTO983073:CUB983073 CJS983073:CKF983073 BZW983073:CAJ983073 BQA983073:BQN983073 BGE983073:BGR983073 AWI983073:AWV983073 AMM983073:AMZ983073 ACQ983073:ADD983073 SU983073:TH983073 IY983073:JL983073 C983073:P983073 WVK917537:WVX917537 WLO917537:WMB917537 WBS917537:WCF917537 VRW917537:VSJ917537 VIA917537:VIN917537 UYE917537:UYR917537 UOI917537:UOV917537 UEM917537:UEZ917537 TUQ917537:TVD917537 TKU917537:TLH917537 TAY917537:TBL917537 SRC917537:SRP917537 SHG917537:SHT917537 RXK917537:RXX917537 RNO917537:ROB917537 RDS917537:REF917537 QTW917537:QUJ917537 QKA917537:QKN917537 QAE917537:QAR917537 PQI917537:PQV917537 PGM917537:PGZ917537 OWQ917537:OXD917537 OMU917537:ONH917537 OCY917537:ODL917537 NTC917537:NTP917537 NJG917537:NJT917537 MZK917537:MZX917537 MPO917537:MQB917537 MFS917537:MGF917537 LVW917537:LWJ917537 LMA917537:LMN917537 LCE917537:LCR917537 KSI917537:KSV917537 KIM917537:KIZ917537 JYQ917537:JZD917537 JOU917537:JPH917537 JEY917537:JFL917537 IVC917537:IVP917537 ILG917537:ILT917537 IBK917537:IBX917537 HRO917537:HSB917537 HHS917537:HIF917537 GXW917537:GYJ917537 GOA917537:GON917537 GEE917537:GER917537 FUI917537:FUV917537 FKM917537:FKZ917537 FAQ917537:FBD917537 EQU917537:ERH917537 EGY917537:EHL917537 DXC917537:DXP917537 DNG917537:DNT917537 DDK917537:DDX917537 CTO917537:CUB917537 CJS917537:CKF917537 BZW917537:CAJ917537 BQA917537:BQN917537 BGE917537:BGR917537 AWI917537:AWV917537 AMM917537:AMZ917537 ACQ917537:ADD917537 SU917537:TH917537 IY917537:JL917537 C917537:P917537 WVK852001:WVX852001 WLO852001:WMB852001 WBS852001:WCF852001 VRW852001:VSJ852001 VIA852001:VIN852001 UYE852001:UYR852001 UOI852001:UOV852001 UEM852001:UEZ852001 TUQ852001:TVD852001 TKU852001:TLH852001 TAY852001:TBL852001 SRC852001:SRP852001 SHG852001:SHT852001 RXK852001:RXX852001 RNO852001:ROB852001 RDS852001:REF852001 QTW852001:QUJ852001 QKA852001:QKN852001 QAE852001:QAR852001 PQI852001:PQV852001 PGM852001:PGZ852001 OWQ852001:OXD852001 OMU852001:ONH852001 OCY852001:ODL852001 NTC852001:NTP852001 NJG852001:NJT852001 MZK852001:MZX852001 MPO852001:MQB852001 MFS852001:MGF852001 LVW852001:LWJ852001 LMA852001:LMN852001 LCE852001:LCR852001 KSI852001:KSV852001 KIM852001:KIZ852001 JYQ852001:JZD852001 JOU852001:JPH852001 JEY852001:JFL852001 IVC852001:IVP852001 ILG852001:ILT852001 IBK852001:IBX852001 HRO852001:HSB852001 HHS852001:HIF852001 GXW852001:GYJ852001 GOA852001:GON852001 GEE852001:GER852001 FUI852001:FUV852001 FKM852001:FKZ852001 FAQ852001:FBD852001 EQU852001:ERH852001 EGY852001:EHL852001 DXC852001:DXP852001 DNG852001:DNT852001 DDK852001:DDX852001 CTO852001:CUB852001 CJS852001:CKF852001 BZW852001:CAJ852001 BQA852001:BQN852001 BGE852001:BGR852001 AWI852001:AWV852001 AMM852001:AMZ852001 ACQ852001:ADD852001 SU852001:TH852001 IY852001:JL852001 C852001:P852001 WVK786465:WVX786465 WLO786465:WMB786465 WBS786465:WCF786465 VRW786465:VSJ786465 VIA786465:VIN786465 UYE786465:UYR786465 UOI786465:UOV786465 UEM786465:UEZ786465 TUQ786465:TVD786465 TKU786465:TLH786465 TAY786465:TBL786465 SRC786465:SRP786465 SHG786465:SHT786465 RXK786465:RXX786465 RNO786465:ROB786465 RDS786465:REF786465 QTW786465:QUJ786465 QKA786465:QKN786465 QAE786465:QAR786465 PQI786465:PQV786465 PGM786465:PGZ786465 OWQ786465:OXD786465 OMU786465:ONH786465 OCY786465:ODL786465 NTC786465:NTP786465 NJG786465:NJT786465 MZK786465:MZX786465 MPO786465:MQB786465 MFS786465:MGF786465 LVW786465:LWJ786465 LMA786465:LMN786465 LCE786465:LCR786465 KSI786465:KSV786465 KIM786465:KIZ786465 JYQ786465:JZD786465 JOU786465:JPH786465 JEY786465:JFL786465 IVC786465:IVP786465 ILG786465:ILT786465 IBK786465:IBX786465 HRO786465:HSB786465 HHS786465:HIF786465 GXW786465:GYJ786465 GOA786465:GON786465 GEE786465:GER786465 FUI786465:FUV786465 FKM786465:FKZ786465 FAQ786465:FBD786465 EQU786465:ERH786465 EGY786465:EHL786465 DXC786465:DXP786465 DNG786465:DNT786465 DDK786465:DDX786465 CTO786465:CUB786465 CJS786465:CKF786465 BZW786465:CAJ786465 BQA786465:BQN786465 BGE786465:BGR786465 AWI786465:AWV786465 AMM786465:AMZ786465 ACQ786465:ADD786465 SU786465:TH786465 IY786465:JL786465 C786465:P786465 WVK720929:WVX720929 WLO720929:WMB720929 WBS720929:WCF720929 VRW720929:VSJ720929 VIA720929:VIN720929 UYE720929:UYR720929 UOI720929:UOV720929 UEM720929:UEZ720929 TUQ720929:TVD720929 TKU720929:TLH720929 TAY720929:TBL720929 SRC720929:SRP720929 SHG720929:SHT720929 RXK720929:RXX720929 RNO720929:ROB720929 RDS720929:REF720929 QTW720929:QUJ720929 QKA720929:QKN720929 QAE720929:QAR720929 PQI720929:PQV720929 PGM720929:PGZ720929 OWQ720929:OXD720929 OMU720929:ONH720929 OCY720929:ODL720929 NTC720929:NTP720929 NJG720929:NJT720929 MZK720929:MZX720929 MPO720929:MQB720929 MFS720929:MGF720929 LVW720929:LWJ720929 LMA720929:LMN720929 LCE720929:LCR720929 KSI720929:KSV720929 KIM720929:KIZ720929 JYQ720929:JZD720929 JOU720929:JPH720929 JEY720929:JFL720929 IVC720929:IVP720929 ILG720929:ILT720929 IBK720929:IBX720929 HRO720929:HSB720929 HHS720929:HIF720929 GXW720929:GYJ720929 GOA720929:GON720929 GEE720929:GER720929 FUI720929:FUV720929 FKM720929:FKZ720929 FAQ720929:FBD720929 EQU720929:ERH720929 EGY720929:EHL720929 DXC720929:DXP720929 DNG720929:DNT720929 DDK720929:DDX720929 CTO720929:CUB720929 CJS720929:CKF720929 BZW720929:CAJ720929 BQA720929:BQN720929 BGE720929:BGR720929 AWI720929:AWV720929 AMM720929:AMZ720929 ACQ720929:ADD720929 SU720929:TH720929 IY720929:JL720929 C720929:P720929 WVK655393:WVX655393 WLO655393:WMB655393 WBS655393:WCF655393 VRW655393:VSJ655393 VIA655393:VIN655393 UYE655393:UYR655393 UOI655393:UOV655393 UEM655393:UEZ655393 TUQ655393:TVD655393 TKU655393:TLH655393 TAY655393:TBL655393 SRC655393:SRP655393 SHG655393:SHT655393 RXK655393:RXX655393 RNO655393:ROB655393 RDS655393:REF655393 QTW655393:QUJ655393 QKA655393:QKN655393 QAE655393:QAR655393 PQI655393:PQV655393 PGM655393:PGZ655393 OWQ655393:OXD655393 OMU655393:ONH655393 OCY655393:ODL655393 NTC655393:NTP655393 NJG655393:NJT655393 MZK655393:MZX655393 MPO655393:MQB655393 MFS655393:MGF655393 LVW655393:LWJ655393 LMA655393:LMN655393 LCE655393:LCR655393 KSI655393:KSV655393 KIM655393:KIZ655393 JYQ655393:JZD655393 JOU655393:JPH655393 JEY655393:JFL655393 IVC655393:IVP655393 ILG655393:ILT655393 IBK655393:IBX655393 HRO655393:HSB655393 HHS655393:HIF655393 GXW655393:GYJ655393 GOA655393:GON655393 GEE655393:GER655393 FUI655393:FUV655393 FKM655393:FKZ655393 FAQ655393:FBD655393 EQU655393:ERH655393 EGY655393:EHL655393 DXC655393:DXP655393 DNG655393:DNT655393 DDK655393:DDX655393 CTO655393:CUB655393 CJS655393:CKF655393 BZW655393:CAJ655393 BQA655393:BQN655393 BGE655393:BGR655393 AWI655393:AWV655393 AMM655393:AMZ655393 ACQ655393:ADD655393 SU655393:TH655393 IY655393:JL655393 C655393:P655393 WVK589857:WVX589857 WLO589857:WMB589857 WBS589857:WCF589857 VRW589857:VSJ589857 VIA589857:VIN589857 UYE589857:UYR589857 UOI589857:UOV589857 UEM589857:UEZ589857 TUQ589857:TVD589857 TKU589857:TLH589857 TAY589857:TBL589857 SRC589857:SRP589857 SHG589857:SHT589857 RXK589857:RXX589857 RNO589857:ROB589857 RDS589857:REF589857 QTW589857:QUJ589857 QKA589857:QKN589857 QAE589857:QAR589857 PQI589857:PQV589857 PGM589857:PGZ589857 OWQ589857:OXD589857 OMU589857:ONH589857 OCY589857:ODL589857 NTC589857:NTP589857 NJG589857:NJT589857 MZK589857:MZX589857 MPO589857:MQB589857 MFS589857:MGF589857 LVW589857:LWJ589857 LMA589857:LMN589857 LCE589857:LCR589857 KSI589857:KSV589857 KIM589857:KIZ589857 JYQ589857:JZD589857 JOU589857:JPH589857 JEY589857:JFL589857 IVC589857:IVP589857 ILG589857:ILT589857 IBK589857:IBX589857 HRO589857:HSB589857 HHS589857:HIF589857 GXW589857:GYJ589857 GOA589857:GON589857 GEE589857:GER589857 FUI589857:FUV589857 FKM589857:FKZ589857 FAQ589857:FBD589857 EQU589857:ERH589857 EGY589857:EHL589857 DXC589857:DXP589857 DNG589857:DNT589857 DDK589857:DDX589857 CTO589857:CUB589857 CJS589857:CKF589857 BZW589857:CAJ589857 BQA589857:BQN589857 BGE589857:BGR589857 AWI589857:AWV589857 AMM589857:AMZ589857 ACQ589857:ADD589857 SU589857:TH589857 IY589857:JL589857 C589857:P589857 WVK524321:WVX524321 WLO524321:WMB524321 WBS524321:WCF524321 VRW524321:VSJ524321 VIA524321:VIN524321 UYE524321:UYR524321 UOI524321:UOV524321 UEM524321:UEZ524321 TUQ524321:TVD524321 TKU524321:TLH524321 TAY524321:TBL524321 SRC524321:SRP524321 SHG524321:SHT524321 RXK524321:RXX524321 RNO524321:ROB524321 RDS524321:REF524321 QTW524321:QUJ524321 QKA524321:QKN524321 QAE524321:QAR524321 PQI524321:PQV524321 PGM524321:PGZ524321 OWQ524321:OXD524321 OMU524321:ONH524321 OCY524321:ODL524321 NTC524321:NTP524321 NJG524321:NJT524321 MZK524321:MZX524321 MPO524321:MQB524321 MFS524321:MGF524321 LVW524321:LWJ524321 LMA524321:LMN524321 LCE524321:LCR524321 KSI524321:KSV524321 KIM524321:KIZ524321 JYQ524321:JZD524321 JOU524321:JPH524321 JEY524321:JFL524321 IVC524321:IVP524321 ILG524321:ILT524321 IBK524321:IBX524321 HRO524321:HSB524321 HHS524321:HIF524321 GXW524321:GYJ524321 GOA524321:GON524321 GEE524321:GER524321 FUI524321:FUV524321 FKM524321:FKZ524321 FAQ524321:FBD524321 EQU524321:ERH524321 EGY524321:EHL524321 DXC524321:DXP524321 DNG524321:DNT524321 DDK524321:DDX524321 CTO524321:CUB524321 CJS524321:CKF524321 BZW524321:CAJ524321 BQA524321:BQN524321 BGE524321:BGR524321 AWI524321:AWV524321 AMM524321:AMZ524321 ACQ524321:ADD524321 SU524321:TH524321 IY524321:JL524321 C524321:P524321 WVK458785:WVX458785 WLO458785:WMB458785 WBS458785:WCF458785 VRW458785:VSJ458785 VIA458785:VIN458785 UYE458785:UYR458785 UOI458785:UOV458785 UEM458785:UEZ458785 TUQ458785:TVD458785 TKU458785:TLH458785 TAY458785:TBL458785 SRC458785:SRP458785 SHG458785:SHT458785 RXK458785:RXX458785 RNO458785:ROB458785 RDS458785:REF458785 QTW458785:QUJ458785 QKA458785:QKN458785 QAE458785:QAR458785 PQI458785:PQV458785 PGM458785:PGZ458785 OWQ458785:OXD458785 OMU458785:ONH458785 OCY458785:ODL458785 NTC458785:NTP458785 NJG458785:NJT458785 MZK458785:MZX458785 MPO458785:MQB458785 MFS458785:MGF458785 LVW458785:LWJ458785 LMA458785:LMN458785 LCE458785:LCR458785 KSI458785:KSV458785 KIM458785:KIZ458785 JYQ458785:JZD458785 JOU458785:JPH458785 JEY458785:JFL458785 IVC458785:IVP458785 ILG458785:ILT458785 IBK458785:IBX458785 HRO458785:HSB458785 HHS458785:HIF458785 GXW458785:GYJ458785 GOA458785:GON458785 GEE458785:GER458785 FUI458785:FUV458785 FKM458785:FKZ458785 FAQ458785:FBD458785 EQU458785:ERH458785 EGY458785:EHL458785 DXC458785:DXP458785 DNG458785:DNT458785 DDK458785:DDX458785 CTO458785:CUB458785 CJS458785:CKF458785 BZW458785:CAJ458785 BQA458785:BQN458785 BGE458785:BGR458785 AWI458785:AWV458785 AMM458785:AMZ458785 ACQ458785:ADD458785 SU458785:TH458785 IY458785:JL458785 C458785:P458785 WVK393249:WVX393249 WLO393249:WMB393249 WBS393249:WCF393249 VRW393249:VSJ393249 VIA393249:VIN393249 UYE393249:UYR393249 UOI393249:UOV393249 UEM393249:UEZ393249 TUQ393249:TVD393249 TKU393249:TLH393249 TAY393249:TBL393249 SRC393249:SRP393249 SHG393249:SHT393249 RXK393249:RXX393249 RNO393249:ROB393249 RDS393249:REF393249 QTW393249:QUJ393249 QKA393249:QKN393249 QAE393249:QAR393249 PQI393249:PQV393249 PGM393249:PGZ393249 OWQ393249:OXD393249 OMU393249:ONH393249 OCY393249:ODL393249 NTC393249:NTP393249 NJG393249:NJT393249 MZK393249:MZX393249 MPO393249:MQB393249 MFS393249:MGF393249 LVW393249:LWJ393249 LMA393249:LMN393249 LCE393249:LCR393249 KSI393249:KSV393249 KIM393249:KIZ393249 JYQ393249:JZD393249 JOU393249:JPH393249 JEY393249:JFL393249 IVC393249:IVP393249 ILG393249:ILT393249 IBK393249:IBX393249 HRO393249:HSB393249 HHS393249:HIF393249 GXW393249:GYJ393249 GOA393249:GON393249 GEE393249:GER393249 FUI393249:FUV393249 FKM393249:FKZ393249 FAQ393249:FBD393249 EQU393249:ERH393249 EGY393249:EHL393249 DXC393249:DXP393249 DNG393249:DNT393249 DDK393249:DDX393249 CTO393249:CUB393249 CJS393249:CKF393249 BZW393249:CAJ393249 BQA393249:BQN393249 BGE393249:BGR393249 AWI393249:AWV393249 AMM393249:AMZ393249 ACQ393249:ADD393249 SU393249:TH393249 IY393249:JL393249 C393249:P393249 WVK327713:WVX327713 WLO327713:WMB327713 WBS327713:WCF327713 VRW327713:VSJ327713 VIA327713:VIN327713 UYE327713:UYR327713 UOI327713:UOV327713 UEM327713:UEZ327713 TUQ327713:TVD327713 TKU327713:TLH327713 TAY327713:TBL327713 SRC327713:SRP327713 SHG327713:SHT327713 RXK327713:RXX327713 RNO327713:ROB327713 RDS327713:REF327713 QTW327713:QUJ327713 QKA327713:QKN327713 QAE327713:QAR327713 PQI327713:PQV327713 PGM327713:PGZ327713 OWQ327713:OXD327713 OMU327713:ONH327713 OCY327713:ODL327713 NTC327713:NTP327713 NJG327713:NJT327713 MZK327713:MZX327713 MPO327713:MQB327713 MFS327713:MGF327713 LVW327713:LWJ327713 LMA327713:LMN327713 LCE327713:LCR327713 KSI327713:KSV327713 KIM327713:KIZ327713 JYQ327713:JZD327713 JOU327713:JPH327713 JEY327713:JFL327713 IVC327713:IVP327713 ILG327713:ILT327713 IBK327713:IBX327713 HRO327713:HSB327713 HHS327713:HIF327713 GXW327713:GYJ327713 GOA327713:GON327713 GEE327713:GER327713 FUI327713:FUV327713 FKM327713:FKZ327713 FAQ327713:FBD327713 EQU327713:ERH327713 EGY327713:EHL327713 DXC327713:DXP327713 DNG327713:DNT327713 DDK327713:DDX327713 CTO327713:CUB327713 CJS327713:CKF327713 BZW327713:CAJ327713 BQA327713:BQN327713 BGE327713:BGR327713 AWI327713:AWV327713 AMM327713:AMZ327713 ACQ327713:ADD327713 SU327713:TH327713 IY327713:JL327713 C327713:P327713 WVK262177:WVX262177 WLO262177:WMB262177 WBS262177:WCF262177 VRW262177:VSJ262177 VIA262177:VIN262177 UYE262177:UYR262177 UOI262177:UOV262177 UEM262177:UEZ262177 TUQ262177:TVD262177 TKU262177:TLH262177 TAY262177:TBL262177 SRC262177:SRP262177 SHG262177:SHT262177 RXK262177:RXX262177 RNO262177:ROB262177 RDS262177:REF262177 QTW262177:QUJ262177 QKA262177:QKN262177 QAE262177:QAR262177 PQI262177:PQV262177 PGM262177:PGZ262177 OWQ262177:OXD262177 OMU262177:ONH262177 OCY262177:ODL262177 NTC262177:NTP262177 NJG262177:NJT262177 MZK262177:MZX262177 MPO262177:MQB262177 MFS262177:MGF262177 LVW262177:LWJ262177 LMA262177:LMN262177 LCE262177:LCR262177 KSI262177:KSV262177 KIM262177:KIZ262177 JYQ262177:JZD262177 JOU262177:JPH262177 JEY262177:JFL262177 IVC262177:IVP262177 ILG262177:ILT262177 IBK262177:IBX262177 HRO262177:HSB262177 HHS262177:HIF262177 GXW262177:GYJ262177 GOA262177:GON262177 GEE262177:GER262177 FUI262177:FUV262177 FKM262177:FKZ262177 FAQ262177:FBD262177 EQU262177:ERH262177 EGY262177:EHL262177 DXC262177:DXP262177 DNG262177:DNT262177 DDK262177:DDX262177 CTO262177:CUB262177 CJS262177:CKF262177 BZW262177:CAJ262177 BQA262177:BQN262177 BGE262177:BGR262177 AWI262177:AWV262177 AMM262177:AMZ262177 ACQ262177:ADD262177 SU262177:TH262177 IY262177:JL262177 C262177:P262177 WVK196641:WVX196641 WLO196641:WMB196641 WBS196641:WCF196641 VRW196641:VSJ196641 VIA196641:VIN196641 UYE196641:UYR196641 UOI196641:UOV196641 UEM196641:UEZ196641 TUQ196641:TVD196641 TKU196641:TLH196641 TAY196641:TBL196641 SRC196641:SRP196641 SHG196641:SHT196641 RXK196641:RXX196641 RNO196641:ROB196641 RDS196641:REF196641 QTW196641:QUJ196641 QKA196641:QKN196641 QAE196641:QAR196641 PQI196641:PQV196641 PGM196641:PGZ196641 OWQ196641:OXD196641 OMU196641:ONH196641 OCY196641:ODL196641 NTC196641:NTP196641 NJG196641:NJT196641 MZK196641:MZX196641 MPO196641:MQB196641 MFS196641:MGF196641 LVW196641:LWJ196641 LMA196641:LMN196641 LCE196641:LCR196641 KSI196641:KSV196641 KIM196641:KIZ196641 JYQ196641:JZD196641 JOU196641:JPH196641 JEY196641:JFL196641 IVC196641:IVP196641 ILG196641:ILT196641 IBK196641:IBX196641 HRO196641:HSB196641 HHS196641:HIF196641 GXW196641:GYJ196641 GOA196641:GON196641 GEE196641:GER196641 FUI196641:FUV196641 FKM196641:FKZ196641 FAQ196641:FBD196641 EQU196641:ERH196641 EGY196641:EHL196641 DXC196641:DXP196641 DNG196641:DNT196641 DDK196641:DDX196641 CTO196641:CUB196641 CJS196641:CKF196641 BZW196641:CAJ196641 BQA196641:BQN196641 BGE196641:BGR196641 AWI196641:AWV196641 AMM196641:AMZ196641 ACQ196641:ADD196641 SU196641:TH196641 IY196641:JL196641 C196641:P196641 WVK131105:WVX131105 WLO131105:WMB131105 WBS131105:WCF131105 VRW131105:VSJ131105 VIA131105:VIN131105 UYE131105:UYR131105 UOI131105:UOV131105 UEM131105:UEZ131105 TUQ131105:TVD131105 TKU131105:TLH131105 TAY131105:TBL131105 SRC131105:SRP131105 SHG131105:SHT131105 RXK131105:RXX131105 RNO131105:ROB131105 RDS131105:REF131105 QTW131105:QUJ131105 QKA131105:QKN131105 QAE131105:QAR131105 PQI131105:PQV131105 PGM131105:PGZ131105 OWQ131105:OXD131105 OMU131105:ONH131105 OCY131105:ODL131105 NTC131105:NTP131105 NJG131105:NJT131105 MZK131105:MZX131105 MPO131105:MQB131105 MFS131105:MGF131105 LVW131105:LWJ131105 LMA131105:LMN131105 LCE131105:LCR131105 KSI131105:KSV131105 KIM131105:KIZ131105 JYQ131105:JZD131105 JOU131105:JPH131105 JEY131105:JFL131105 IVC131105:IVP131105 ILG131105:ILT131105 IBK131105:IBX131105 HRO131105:HSB131105 HHS131105:HIF131105 GXW131105:GYJ131105 GOA131105:GON131105 GEE131105:GER131105 FUI131105:FUV131105 FKM131105:FKZ131105 FAQ131105:FBD131105 EQU131105:ERH131105 EGY131105:EHL131105 DXC131105:DXP131105 DNG131105:DNT131105 DDK131105:DDX131105 CTO131105:CUB131105 CJS131105:CKF131105 BZW131105:CAJ131105 BQA131105:BQN131105 BGE131105:BGR131105 AWI131105:AWV131105 AMM131105:AMZ131105 ACQ131105:ADD131105 SU131105:TH131105 IY131105:JL131105 C131105:P131105 WVK65569:WVX65569 WLO65569:WMB65569 WBS65569:WCF65569 VRW65569:VSJ65569 VIA65569:VIN65569 UYE65569:UYR65569 UOI65569:UOV65569 UEM65569:UEZ65569 TUQ65569:TVD65569 TKU65569:TLH65569 TAY65569:TBL65569 SRC65569:SRP65569 SHG65569:SHT65569 RXK65569:RXX65569 RNO65569:ROB65569 RDS65569:REF65569 QTW65569:QUJ65569 QKA65569:QKN65569 QAE65569:QAR65569 PQI65569:PQV65569 PGM65569:PGZ65569 OWQ65569:OXD65569 OMU65569:ONH65569 OCY65569:ODL65569 NTC65569:NTP65569 NJG65569:NJT65569 MZK65569:MZX65569 MPO65569:MQB65569 MFS65569:MGF65569 LVW65569:LWJ65569 LMA65569:LMN65569 LCE65569:LCR65569 KSI65569:KSV65569 KIM65569:KIZ65569 JYQ65569:JZD65569 JOU65569:JPH65569 JEY65569:JFL65569 IVC65569:IVP65569 ILG65569:ILT65569 IBK65569:IBX65569 HRO65569:HSB65569 HHS65569:HIF65569 GXW65569:GYJ65569 GOA65569:GON65569 GEE65569:GER65569 FUI65569:FUV65569 FKM65569:FKZ65569 FAQ65569:FBD65569 EQU65569:ERH65569 EGY65569:EHL65569 DXC65569:DXP65569 DNG65569:DNT65569 DDK65569:DDX65569 CTO65569:CUB65569 CJS65569:CKF65569 BZW65569:CAJ65569 BQA65569:BQN65569 BGE65569:BGR65569 AWI65569:AWV65569 AMM65569:AMZ65569 ACQ65569:ADD65569 SU65569:TH65569 IY65569:JL65569 C65569:P65569 WVK36:WVX36 WLO36:WMB36 WBS36:WCF36 VRW36:VSJ36 VIA36:VIN36 UYE36:UYR36 UOI36:UOV36 UEM36:UEZ36 TUQ36:TVD36 TKU36:TLH36 TAY36:TBL36 SRC36:SRP36 SHG36:SHT36 RXK36:RXX36 RNO36:ROB36 RDS36:REF36 QTW36:QUJ36 QKA36:QKN36 QAE36:QAR36 PQI36:PQV36 PGM36:PGZ36 OWQ36:OXD36 OMU36:ONH36 OCY36:ODL36 NTC36:NTP36 NJG36:NJT36 MZK36:MZX36 MPO36:MQB36 MFS36:MGF36 LVW36:LWJ36 LMA36:LMN36 LCE36:LCR36 KSI36:KSV36 KIM36:KIZ36 JYQ36:JZD36 JOU36:JPH36 JEY36:JFL36 IVC36:IVP36 ILG36:ILT36 IBK36:IBX36 HRO36:HSB36 HHS36:HIF36 GXW36:GYJ36 GOA36:GON36 GEE36:GER36 FUI36:FUV36 FKM36:FKZ36 FAQ36:FBD36 EQU36:ERH36 EGY36:EHL36 DXC36:DXP36 DNG36:DNT36 DDK36:DDX36 CTO36:CUB36 CJS36:CKF36 BZW36:CAJ36 BQA36:BQN36 BGE36:BGR36 AWI36:AWV36 AMM36:AMZ36 ACQ36:ADD36 SU36:TH36 IY36:JL36 C36:P36 WVK983071:WVX983071 WLO983071:WMB983071 WBS983071:WCF983071 VRW983071:VSJ983071 VIA983071:VIN983071 UYE983071:UYR983071 UOI983071:UOV983071 UEM983071:UEZ983071 TUQ983071:TVD983071 TKU983071:TLH983071 TAY983071:TBL983071 SRC983071:SRP983071 SHG983071:SHT983071 RXK983071:RXX983071 RNO983071:ROB983071 RDS983071:REF983071 QTW983071:QUJ983071 QKA983071:QKN983071 QAE983071:QAR983071 PQI983071:PQV983071 PGM983071:PGZ983071 OWQ983071:OXD983071 OMU983071:ONH983071 OCY983071:ODL983071 NTC983071:NTP983071 NJG983071:NJT983071 MZK983071:MZX983071 MPO983071:MQB983071 MFS983071:MGF983071 LVW983071:LWJ983071 LMA983071:LMN983071 LCE983071:LCR983071 KSI983071:KSV983071 KIM983071:KIZ983071 JYQ983071:JZD983071 JOU983071:JPH983071 JEY983071:JFL983071 IVC983071:IVP983071 ILG983071:ILT983071 IBK983071:IBX983071 HRO983071:HSB983071 HHS983071:HIF983071 GXW983071:GYJ983071 GOA983071:GON983071 GEE983071:GER983071 FUI983071:FUV983071 FKM983071:FKZ983071 FAQ983071:FBD983071 EQU983071:ERH983071 EGY983071:EHL983071 DXC983071:DXP983071 DNG983071:DNT983071 DDK983071:DDX983071 CTO983071:CUB983071 CJS983071:CKF983071 BZW983071:CAJ983071 BQA983071:BQN983071 BGE983071:BGR983071 AWI983071:AWV983071 AMM983071:AMZ983071 ACQ983071:ADD983071 SU983071:TH983071 IY983071:JL983071 C983071:P983071 WVK917535:WVX917535 WLO917535:WMB917535 WBS917535:WCF917535 VRW917535:VSJ917535 VIA917535:VIN917535 UYE917535:UYR917535 UOI917535:UOV917535 UEM917535:UEZ917535 TUQ917535:TVD917535 TKU917535:TLH917535 TAY917535:TBL917535 SRC917535:SRP917535 SHG917535:SHT917535 RXK917535:RXX917535 RNO917535:ROB917535 RDS917535:REF917535 QTW917535:QUJ917535 QKA917535:QKN917535 QAE917535:QAR917535 PQI917535:PQV917535 PGM917535:PGZ917535 OWQ917535:OXD917535 OMU917535:ONH917535 OCY917535:ODL917535 NTC917535:NTP917535 NJG917535:NJT917535 MZK917535:MZX917535 MPO917535:MQB917535 MFS917535:MGF917535 LVW917535:LWJ917535 LMA917535:LMN917535 LCE917535:LCR917535 KSI917535:KSV917535 KIM917535:KIZ917535 JYQ917535:JZD917535 JOU917535:JPH917535 JEY917535:JFL917535 IVC917535:IVP917535 ILG917535:ILT917535 IBK917535:IBX917535 HRO917535:HSB917535 HHS917535:HIF917535 GXW917535:GYJ917535 GOA917535:GON917535 GEE917535:GER917535 FUI917535:FUV917535 FKM917535:FKZ917535 FAQ917535:FBD917535 EQU917535:ERH917535 EGY917535:EHL917535 DXC917535:DXP917535 DNG917535:DNT917535 DDK917535:DDX917535 CTO917535:CUB917535 CJS917535:CKF917535 BZW917535:CAJ917535 BQA917535:BQN917535 BGE917535:BGR917535 AWI917535:AWV917535 AMM917535:AMZ917535 ACQ917535:ADD917535 SU917535:TH917535 IY917535:JL917535 C917535:P917535 WVK851999:WVX851999 WLO851999:WMB851999 WBS851999:WCF851999 VRW851999:VSJ851999 VIA851999:VIN851999 UYE851999:UYR851999 UOI851999:UOV851999 UEM851999:UEZ851999 TUQ851999:TVD851999 TKU851999:TLH851999 TAY851999:TBL851999 SRC851999:SRP851999 SHG851999:SHT851999 RXK851999:RXX851999 RNO851999:ROB851999 RDS851999:REF851999 QTW851999:QUJ851999 QKA851999:QKN851999 QAE851999:QAR851999 PQI851999:PQV851999 PGM851999:PGZ851999 OWQ851999:OXD851999 OMU851999:ONH851999 OCY851999:ODL851999 NTC851999:NTP851999 NJG851999:NJT851999 MZK851999:MZX851999 MPO851999:MQB851999 MFS851999:MGF851999 LVW851999:LWJ851999 LMA851999:LMN851999 LCE851999:LCR851999 KSI851999:KSV851999 KIM851999:KIZ851999 JYQ851999:JZD851999 JOU851999:JPH851999 JEY851999:JFL851999 IVC851999:IVP851999 ILG851999:ILT851999 IBK851999:IBX851999 HRO851999:HSB851999 HHS851999:HIF851999 GXW851999:GYJ851999 GOA851999:GON851999 GEE851999:GER851999 FUI851999:FUV851999 FKM851999:FKZ851999 FAQ851999:FBD851999 EQU851999:ERH851999 EGY851999:EHL851999 DXC851999:DXP851999 DNG851999:DNT851999 DDK851999:DDX851999 CTO851999:CUB851999 CJS851999:CKF851999 BZW851999:CAJ851999 BQA851999:BQN851999 BGE851999:BGR851999 AWI851999:AWV851999 AMM851999:AMZ851999 ACQ851999:ADD851999 SU851999:TH851999 IY851999:JL851999 C851999:P851999 WVK786463:WVX786463 WLO786463:WMB786463 WBS786463:WCF786463 VRW786463:VSJ786463 VIA786463:VIN786463 UYE786463:UYR786463 UOI786463:UOV786463 UEM786463:UEZ786463 TUQ786463:TVD786463 TKU786463:TLH786463 TAY786463:TBL786463 SRC786463:SRP786463 SHG786463:SHT786463 RXK786463:RXX786463 RNO786463:ROB786463 RDS786463:REF786463 QTW786463:QUJ786463 QKA786463:QKN786463 QAE786463:QAR786463 PQI786463:PQV786463 PGM786463:PGZ786463 OWQ786463:OXD786463 OMU786463:ONH786463 OCY786463:ODL786463 NTC786463:NTP786463 NJG786463:NJT786463 MZK786463:MZX786463 MPO786463:MQB786463 MFS786463:MGF786463 LVW786463:LWJ786463 LMA786463:LMN786463 LCE786463:LCR786463 KSI786463:KSV786463 KIM786463:KIZ786463 JYQ786463:JZD786463 JOU786463:JPH786463 JEY786463:JFL786463 IVC786463:IVP786463 ILG786463:ILT786463 IBK786463:IBX786463 HRO786463:HSB786463 HHS786463:HIF786463 GXW786463:GYJ786463 GOA786463:GON786463 GEE786463:GER786463 FUI786463:FUV786463 FKM786463:FKZ786463 FAQ786463:FBD786463 EQU786463:ERH786463 EGY786463:EHL786463 DXC786463:DXP786463 DNG786463:DNT786463 DDK786463:DDX786463 CTO786463:CUB786463 CJS786463:CKF786463 BZW786463:CAJ786463 BQA786463:BQN786463 BGE786463:BGR786463 AWI786463:AWV786463 AMM786463:AMZ786463 ACQ786463:ADD786463 SU786463:TH786463 IY786463:JL786463 C786463:P786463 WVK720927:WVX720927 WLO720927:WMB720927 WBS720927:WCF720927 VRW720927:VSJ720927 VIA720927:VIN720927 UYE720927:UYR720927 UOI720927:UOV720927 UEM720927:UEZ720927 TUQ720927:TVD720927 TKU720927:TLH720927 TAY720927:TBL720927 SRC720927:SRP720927 SHG720927:SHT720927 RXK720927:RXX720927 RNO720927:ROB720927 RDS720927:REF720927 QTW720927:QUJ720927 QKA720927:QKN720927 QAE720927:QAR720927 PQI720927:PQV720927 PGM720927:PGZ720927 OWQ720927:OXD720927 OMU720927:ONH720927 OCY720927:ODL720927 NTC720927:NTP720927 NJG720927:NJT720927 MZK720927:MZX720927 MPO720927:MQB720927 MFS720927:MGF720927 LVW720927:LWJ720927 LMA720927:LMN720927 LCE720927:LCR720927 KSI720927:KSV720927 KIM720927:KIZ720927 JYQ720927:JZD720927 JOU720927:JPH720927 JEY720927:JFL720927 IVC720927:IVP720927 ILG720927:ILT720927 IBK720927:IBX720927 HRO720927:HSB720927 HHS720927:HIF720927 GXW720927:GYJ720927 GOA720927:GON720927 GEE720927:GER720927 FUI720927:FUV720927 FKM720927:FKZ720927 FAQ720927:FBD720927 EQU720927:ERH720927 EGY720927:EHL720927 DXC720927:DXP720927 DNG720927:DNT720927 DDK720927:DDX720927 CTO720927:CUB720927 CJS720927:CKF720927 BZW720927:CAJ720927 BQA720927:BQN720927 BGE720927:BGR720927 AWI720927:AWV720927 AMM720927:AMZ720927 ACQ720927:ADD720927 SU720927:TH720927 IY720927:JL720927 C720927:P720927 WVK655391:WVX655391 WLO655391:WMB655391 WBS655391:WCF655391 VRW655391:VSJ655391 VIA655391:VIN655391 UYE655391:UYR655391 UOI655391:UOV655391 UEM655391:UEZ655391 TUQ655391:TVD655391 TKU655391:TLH655391 TAY655391:TBL655391 SRC655391:SRP655391 SHG655391:SHT655391 RXK655391:RXX655391 RNO655391:ROB655391 RDS655391:REF655391 QTW655391:QUJ655391 QKA655391:QKN655391 QAE655391:QAR655391 PQI655391:PQV655391 PGM655391:PGZ655391 OWQ655391:OXD655391 OMU655391:ONH655391 OCY655391:ODL655391 NTC655391:NTP655391 NJG655391:NJT655391 MZK655391:MZX655391 MPO655391:MQB655391 MFS655391:MGF655391 LVW655391:LWJ655391 LMA655391:LMN655391 LCE655391:LCR655391 KSI655391:KSV655391 KIM655391:KIZ655391 JYQ655391:JZD655391 JOU655391:JPH655391 JEY655391:JFL655391 IVC655391:IVP655391 ILG655391:ILT655391 IBK655391:IBX655391 HRO655391:HSB655391 HHS655391:HIF655391 GXW655391:GYJ655391 GOA655391:GON655391 GEE655391:GER655391 FUI655391:FUV655391 FKM655391:FKZ655391 FAQ655391:FBD655391 EQU655391:ERH655391 EGY655391:EHL655391 DXC655391:DXP655391 DNG655391:DNT655391 DDK655391:DDX655391 CTO655391:CUB655391 CJS655391:CKF655391 BZW655391:CAJ655391 BQA655391:BQN655391 BGE655391:BGR655391 AWI655391:AWV655391 AMM655391:AMZ655391 ACQ655391:ADD655391 SU655391:TH655391 IY655391:JL655391 C655391:P655391 WVK589855:WVX589855 WLO589855:WMB589855 WBS589855:WCF589855 VRW589855:VSJ589855 VIA589855:VIN589855 UYE589855:UYR589855 UOI589855:UOV589855 UEM589855:UEZ589855 TUQ589855:TVD589855 TKU589855:TLH589855 TAY589855:TBL589855 SRC589855:SRP589855 SHG589855:SHT589855 RXK589855:RXX589855 RNO589855:ROB589855 RDS589855:REF589855 QTW589855:QUJ589855 QKA589855:QKN589855 QAE589855:QAR589855 PQI589855:PQV589855 PGM589855:PGZ589855 OWQ589855:OXD589855 OMU589855:ONH589855 OCY589855:ODL589855 NTC589855:NTP589855 NJG589855:NJT589855 MZK589855:MZX589855 MPO589855:MQB589855 MFS589855:MGF589855 LVW589855:LWJ589855 LMA589855:LMN589855 LCE589855:LCR589855 KSI589855:KSV589855 KIM589855:KIZ589855 JYQ589855:JZD589855 JOU589855:JPH589855 JEY589855:JFL589855 IVC589855:IVP589855 ILG589855:ILT589855 IBK589855:IBX589855 HRO589855:HSB589855 HHS589855:HIF589855 GXW589855:GYJ589855 GOA589855:GON589855 GEE589855:GER589855 FUI589855:FUV589855 FKM589855:FKZ589855 FAQ589855:FBD589855 EQU589855:ERH589855 EGY589855:EHL589855 DXC589855:DXP589855 DNG589855:DNT589855 DDK589855:DDX589855 CTO589855:CUB589855 CJS589855:CKF589855 BZW589855:CAJ589855 BQA589855:BQN589855 BGE589855:BGR589855 AWI589855:AWV589855 AMM589855:AMZ589855 ACQ589855:ADD589855 SU589855:TH589855 IY589855:JL589855 C589855:P589855 WVK524319:WVX524319 WLO524319:WMB524319 WBS524319:WCF524319 VRW524319:VSJ524319 VIA524319:VIN524319 UYE524319:UYR524319 UOI524319:UOV524319 UEM524319:UEZ524319 TUQ524319:TVD524319 TKU524319:TLH524319 TAY524319:TBL524319 SRC524319:SRP524319 SHG524319:SHT524319 RXK524319:RXX524319 RNO524319:ROB524319 RDS524319:REF524319 QTW524319:QUJ524319 QKA524319:QKN524319 QAE524319:QAR524319 PQI524319:PQV524319 PGM524319:PGZ524319 OWQ524319:OXD524319 OMU524319:ONH524319 OCY524319:ODL524319 NTC524319:NTP524319 NJG524319:NJT524319 MZK524319:MZX524319 MPO524319:MQB524319 MFS524319:MGF524319 LVW524319:LWJ524319 LMA524319:LMN524319 LCE524319:LCR524319 KSI524319:KSV524319 KIM524319:KIZ524319 JYQ524319:JZD524319 JOU524319:JPH524319 JEY524319:JFL524319 IVC524319:IVP524319 ILG524319:ILT524319 IBK524319:IBX524319 HRO524319:HSB524319 HHS524319:HIF524319 GXW524319:GYJ524319 GOA524319:GON524319 GEE524319:GER524319 FUI524319:FUV524319 FKM524319:FKZ524319 FAQ524319:FBD524319 EQU524319:ERH524319 EGY524319:EHL524319 DXC524319:DXP524319 DNG524319:DNT524319 DDK524319:DDX524319 CTO524319:CUB524319 CJS524319:CKF524319 BZW524319:CAJ524319 BQA524319:BQN524319 BGE524319:BGR524319 AWI524319:AWV524319 AMM524319:AMZ524319 ACQ524319:ADD524319 SU524319:TH524319 IY524319:JL524319 C524319:P524319 WVK458783:WVX458783 WLO458783:WMB458783 WBS458783:WCF458783 VRW458783:VSJ458783 VIA458783:VIN458783 UYE458783:UYR458783 UOI458783:UOV458783 UEM458783:UEZ458783 TUQ458783:TVD458783 TKU458783:TLH458783 TAY458783:TBL458783 SRC458783:SRP458783 SHG458783:SHT458783 RXK458783:RXX458783 RNO458783:ROB458783 RDS458783:REF458783 QTW458783:QUJ458783 QKA458783:QKN458783 QAE458783:QAR458783 PQI458783:PQV458783 PGM458783:PGZ458783 OWQ458783:OXD458783 OMU458783:ONH458783 OCY458783:ODL458783 NTC458783:NTP458783 NJG458783:NJT458783 MZK458783:MZX458783 MPO458783:MQB458783 MFS458783:MGF458783 LVW458783:LWJ458783 LMA458783:LMN458783 LCE458783:LCR458783 KSI458783:KSV458783 KIM458783:KIZ458783 JYQ458783:JZD458783 JOU458783:JPH458783 JEY458783:JFL458783 IVC458783:IVP458783 ILG458783:ILT458783 IBK458783:IBX458783 HRO458783:HSB458783 HHS458783:HIF458783 GXW458783:GYJ458783 GOA458783:GON458783 GEE458783:GER458783 FUI458783:FUV458783 FKM458783:FKZ458783 FAQ458783:FBD458783 EQU458783:ERH458783 EGY458783:EHL458783 DXC458783:DXP458783 DNG458783:DNT458783 DDK458783:DDX458783 CTO458783:CUB458783 CJS458783:CKF458783 BZW458783:CAJ458783 BQA458783:BQN458783 BGE458783:BGR458783 AWI458783:AWV458783 AMM458783:AMZ458783 ACQ458783:ADD458783 SU458783:TH458783 IY458783:JL458783 C458783:P458783 WVK393247:WVX393247 WLO393247:WMB393247 WBS393247:WCF393247 VRW393247:VSJ393247 VIA393247:VIN393247 UYE393247:UYR393247 UOI393247:UOV393247 UEM393247:UEZ393247 TUQ393247:TVD393247 TKU393247:TLH393247 TAY393247:TBL393247 SRC393247:SRP393247 SHG393247:SHT393247 RXK393247:RXX393247 RNO393247:ROB393247 RDS393247:REF393247 QTW393247:QUJ393247 QKA393247:QKN393247 QAE393247:QAR393247 PQI393247:PQV393247 PGM393247:PGZ393247 OWQ393247:OXD393247 OMU393247:ONH393247 OCY393247:ODL393247 NTC393247:NTP393247 NJG393247:NJT393247 MZK393247:MZX393247 MPO393247:MQB393247 MFS393247:MGF393247 LVW393247:LWJ393247 LMA393247:LMN393247 LCE393247:LCR393247 KSI393247:KSV393247 KIM393247:KIZ393247 JYQ393247:JZD393247 JOU393247:JPH393247 JEY393247:JFL393247 IVC393247:IVP393247 ILG393247:ILT393247 IBK393247:IBX393247 HRO393247:HSB393247 HHS393247:HIF393247 GXW393247:GYJ393247 GOA393247:GON393247 GEE393247:GER393247 FUI393247:FUV393247 FKM393247:FKZ393247 FAQ393247:FBD393247 EQU393247:ERH393247 EGY393247:EHL393247 DXC393247:DXP393247 DNG393247:DNT393247 DDK393247:DDX393247 CTO393247:CUB393247 CJS393247:CKF393247 BZW393247:CAJ393247 BQA393247:BQN393247 BGE393247:BGR393247 AWI393247:AWV393247 AMM393247:AMZ393247 ACQ393247:ADD393247 SU393247:TH393247 IY393247:JL393247 C393247:P393247 WVK327711:WVX327711 WLO327711:WMB327711 WBS327711:WCF327711 VRW327711:VSJ327711 VIA327711:VIN327711 UYE327711:UYR327711 UOI327711:UOV327711 UEM327711:UEZ327711 TUQ327711:TVD327711 TKU327711:TLH327711 TAY327711:TBL327711 SRC327711:SRP327711 SHG327711:SHT327711 RXK327711:RXX327711 RNO327711:ROB327711 RDS327711:REF327711 QTW327711:QUJ327711 QKA327711:QKN327711 QAE327711:QAR327711 PQI327711:PQV327711 PGM327711:PGZ327711 OWQ327711:OXD327711 OMU327711:ONH327711 OCY327711:ODL327711 NTC327711:NTP327711 NJG327711:NJT327711 MZK327711:MZX327711 MPO327711:MQB327711 MFS327711:MGF327711 LVW327711:LWJ327711 LMA327711:LMN327711 LCE327711:LCR327711 KSI327711:KSV327711 KIM327711:KIZ327711 JYQ327711:JZD327711 JOU327711:JPH327711 JEY327711:JFL327711 IVC327711:IVP327711 ILG327711:ILT327711 IBK327711:IBX327711 HRO327711:HSB327711 HHS327711:HIF327711 GXW327711:GYJ327711 GOA327711:GON327711 GEE327711:GER327711 FUI327711:FUV327711 FKM327711:FKZ327711 FAQ327711:FBD327711 EQU327711:ERH327711 EGY327711:EHL327711 DXC327711:DXP327711 DNG327711:DNT327711 DDK327711:DDX327711 CTO327711:CUB327711 CJS327711:CKF327711 BZW327711:CAJ327711 BQA327711:BQN327711 BGE327711:BGR327711 AWI327711:AWV327711 AMM327711:AMZ327711 ACQ327711:ADD327711 SU327711:TH327711 IY327711:JL327711 C327711:P327711 WVK262175:WVX262175 WLO262175:WMB262175 WBS262175:WCF262175 VRW262175:VSJ262175 VIA262175:VIN262175 UYE262175:UYR262175 UOI262175:UOV262175 UEM262175:UEZ262175 TUQ262175:TVD262175 TKU262175:TLH262175 TAY262175:TBL262175 SRC262175:SRP262175 SHG262175:SHT262175 RXK262175:RXX262175 RNO262175:ROB262175 RDS262175:REF262175 QTW262175:QUJ262175 QKA262175:QKN262175 QAE262175:QAR262175 PQI262175:PQV262175 PGM262175:PGZ262175 OWQ262175:OXD262175 OMU262175:ONH262175 OCY262175:ODL262175 NTC262175:NTP262175 NJG262175:NJT262175 MZK262175:MZX262175 MPO262175:MQB262175 MFS262175:MGF262175 LVW262175:LWJ262175 LMA262175:LMN262175 LCE262175:LCR262175 KSI262175:KSV262175 KIM262175:KIZ262175 JYQ262175:JZD262175 JOU262175:JPH262175 JEY262175:JFL262175 IVC262175:IVP262175 ILG262175:ILT262175 IBK262175:IBX262175 HRO262175:HSB262175 HHS262175:HIF262175 GXW262175:GYJ262175 GOA262175:GON262175 GEE262175:GER262175 FUI262175:FUV262175 FKM262175:FKZ262175 FAQ262175:FBD262175 EQU262175:ERH262175 EGY262175:EHL262175 DXC262175:DXP262175 DNG262175:DNT262175 DDK262175:DDX262175 CTO262175:CUB262175 CJS262175:CKF262175 BZW262175:CAJ262175 BQA262175:BQN262175 BGE262175:BGR262175 AWI262175:AWV262175 AMM262175:AMZ262175 ACQ262175:ADD262175 SU262175:TH262175 IY262175:JL262175 C262175:P262175 WVK196639:WVX196639 WLO196639:WMB196639 WBS196639:WCF196639 VRW196639:VSJ196639 VIA196639:VIN196639 UYE196639:UYR196639 UOI196639:UOV196639 UEM196639:UEZ196639 TUQ196639:TVD196639 TKU196639:TLH196639 TAY196639:TBL196639 SRC196639:SRP196639 SHG196639:SHT196639 RXK196639:RXX196639 RNO196639:ROB196639 RDS196639:REF196639 QTW196639:QUJ196639 QKA196639:QKN196639 QAE196639:QAR196639 PQI196639:PQV196639 PGM196639:PGZ196639 OWQ196639:OXD196639 OMU196639:ONH196639 OCY196639:ODL196639 NTC196639:NTP196639 NJG196639:NJT196639 MZK196639:MZX196639 MPO196639:MQB196639 MFS196639:MGF196639 LVW196639:LWJ196639 LMA196639:LMN196639 LCE196639:LCR196639 KSI196639:KSV196639 KIM196639:KIZ196639 JYQ196639:JZD196639 JOU196639:JPH196639 JEY196639:JFL196639 IVC196639:IVP196639 ILG196639:ILT196639 IBK196639:IBX196639 HRO196639:HSB196639 HHS196639:HIF196639 GXW196639:GYJ196639 GOA196639:GON196639 GEE196639:GER196639 FUI196639:FUV196639 FKM196639:FKZ196639 FAQ196639:FBD196639 EQU196639:ERH196639 EGY196639:EHL196639 DXC196639:DXP196639 DNG196639:DNT196639 DDK196639:DDX196639 CTO196639:CUB196639 CJS196639:CKF196639 BZW196639:CAJ196639 BQA196639:BQN196639 BGE196639:BGR196639 AWI196639:AWV196639 AMM196639:AMZ196639 ACQ196639:ADD196639 SU196639:TH196639 IY196639:JL196639 C196639:P196639 WVK131103:WVX131103 WLO131103:WMB131103 WBS131103:WCF131103 VRW131103:VSJ131103 VIA131103:VIN131103 UYE131103:UYR131103 UOI131103:UOV131103 UEM131103:UEZ131103 TUQ131103:TVD131103 TKU131103:TLH131103 TAY131103:TBL131103 SRC131103:SRP131103 SHG131103:SHT131103 RXK131103:RXX131103 RNO131103:ROB131103 RDS131103:REF131103 QTW131103:QUJ131103 QKA131103:QKN131103 QAE131103:QAR131103 PQI131103:PQV131103 PGM131103:PGZ131103 OWQ131103:OXD131103 OMU131103:ONH131103 OCY131103:ODL131103 NTC131103:NTP131103 NJG131103:NJT131103 MZK131103:MZX131103 MPO131103:MQB131103 MFS131103:MGF131103 LVW131103:LWJ131103 LMA131103:LMN131103 LCE131103:LCR131103 KSI131103:KSV131103 KIM131103:KIZ131103 JYQ131103:JZD131103 JOU131103:JPH131103 JEY131103:JFL131103 IVC131103:IVP131103 ILG131103:ILT131103 IBK131103:IBX131103 HRO131103:HSB131103 HHS131103:HIF131103 GXW131103:GYJ131103 GOA131103:GON131103 GEE131103:GER131103 FUI131103:FUV131103 FKM131103:FKZ131103 FAQ131103:FBD131103 EQU131103:ERH131103 EGY131103:EHL131103 DXC131103:DXP131103 DNG131103:DNT131103 DDK131103:DDX131103 CTO131103:CUB131103 CJS131103:CKF131103 BZW131103:CAJ131103 BQA131103:BQN131103 BGE131103:BGR131103 AWI131103:AWV131103 AMM131103:AMZ131103 ACQ131103:ADD131103 SU131103:TH131103 IY131103:JL131103 C131103:P131103 WVK65567:WVX65567 WLO65567:WMB65567 WBS65567:WCF65567 VRW65567:VSJ65567 VIA65567:VIN65567 UYE65567:UYR65567 UOI65567:UOV65567 UEM65567:UEZ65567 TUQ65567:TVD65567 TKU65567:TLH65567 TAY65567:TBL65567 SRC65567:SRP65567 SHG65567:SHT65567 RXK65567:RXX65567 RNO65567:ROB65567 RDS65567:REF65567 QTW65567:QUJ65567 QKA65567:QKN65567 QAE65567:QAR65567 PQI65567:PQV65567 PGM65567:PGZ65567 OWQ65567:OXD65567 OMU65567:ONH65567 OCY65567:ODL65567 NTC65567:NTP65567 NJG65567:NJT65567 MZK65567:MZX65567 MPO65567:MQB65567 MFS65567:MGF65567 LVW65567:LWJ65567 LMA65567:LMN65567 LCE65567:LCR65567 KSI65567:KSV65567 KIM65567:KIZ65567 JYQ65567:JZD65567 JOU65567:JPH65567 JEY65567:JFL65567 IVC65567:IVP65567 ILG65567:ILT65567 IBK65567:IBX65567 HRO65567:HSB65567 HHS65567:HIF65567 GXW65567:GYJ65567 GOA65567:GON65567 GEE65567:GER65567 FUI65567:FUV65567 FKM65567:FKZ65567 FAQ65567:FBD65567 EQU65567:ERH65567 EGY65567:EHL65567 DXC65567:DXP65567 DNG65567:DNT65567 DDK65567:DDX65567 CTO65567:CUB65567 CJS65567:CKF65567 BZW65567:CAJ65567 BQA65567:BQN65567 BGE65567:BGR65567 AWI65567:AWV65567 AMM65567:AMZ65567 ACQ65567:ADD65567 SU65567:TH65567 IY65567:JL65567 C65567:P65567 WVK34:WVX34 WLO34:WMB34 WBS34:WCF34 VRW34:VSJ34 VIA34:VIN34 UYE34:UYR34 UOI34:UOV34 UEM34:UEZ34 TUQ34:TVD34 TKU34:TLH34 TAY34:TBL34 SRC34:SRP34 SHG34:SHT34 RXK34:RXX34 RNO34:ROB34 RDS34:REF34 QTW34:QUJ34 QKA34:QKN34 QAE34:QAR34 PQI34:PQV34 PGM34:PGZ34 OWQ34:OXD34 OMU34:ONH34 OCY34:ODL34 NTC34:NTP34 NJG34:NJT34 MZK34:MZX34 MPO34:MQB34 MFS34:MGF34 LVW34:LWJ34 LMA34:LMN34 LCE34:LCR34 KSI34:KSV34 KIM34:KIZ34 JYQ34:JZD34 JOU34:JPH34 JEY34:JFL34 IVC34:IVP34 ILG34:ILT34 IBK34:IBX34 HRO34:HSB34 HHS34:HIF34 GXW34:GYJ34 GOA34:GON34 GEE34:GER34 FUI34:FUV34 FKM34:FKZ34 FAQ34:FBD34 EQU34:ERH34 EGY34:EHL34 DXC34:DXP34 DNG34:DNT34 DDK34:DDX34 CTO34:CUB34 CJS34:CKF34 BZW34:CAJ34 BQA34:BQN34 BGE34:BGR34 AWI34:AWV34 AMM34:AMZ34 ACQ34:ADD34 SU34:TH34 IY34:JL34 C34:P34 WVK983069:WVX983069 WLO983069:WMB983069 WBS983069:WCF983069 VRW983069:VSJ983069 VIA983069:VIN983069 UYE983069:UYR983069 UOI983069:UOV983069 UEM983069:UEZ983069 TUQ983069:TVD983069 TKU983069:TLH983069 TAY983069:TBL983069 SRC983069:SRP983069 SHG983069:SHT983069 RXK983069:RXX983069 RNO983069:ROB983069 RDS983069:REF983069 QTW983069:QUJ983069 QKA983069:QKN983069 QAE983069:QAR983069 PQI983069:PQV983069 PGM983069:PGZ983069 OWQ983069:OXD983069 OMU983069:ONH983069 OCY983069:ODL983069 NTC983069:NTP983069 NJG983069:NJT983069 MZK983069:MZX983069 MPO983069:MQB983069 MFS983069:MGF983069 LVW983069:LWJ983069 LMA983069:LMN983069 LCE983069:LCR983069 KSI983069:KSV983069 KIM983069:KIZ983069 JYQ983069:JZD983069 JOU983069:JPH983069 JEY983069:JFL983069 IVC983069:IVP983069 ILG983069:ILT983069 IBK983069:IBX983069 HRO983069:HSB983069 HHS983069:HIF983069 GXW983069:GYJ983069 GOA983069:GON983069 GEE983069:GER983069 FUI983069:FUV983069 FKM983069:FKZ983069 FAQ983069:FBD983069 EQU983069:ERH983069 EGY983069:EHL983069 DXC983069:DXP983069 DNG983069:DNT983069 DDK983069:DDX983069 CTO983069:CUB983069 CJS983069:CKF983069 BZW983069:CAJ983069 BQA983069:BQN983069 BGE983069:BGR983069 AWI983069:AWV983069 AMM983069:AMZ983069 ACQ983069:ADD983069 SU983069:TH983069 IY983069:JL983069 C983069:P983069 WVK917533:WVX917533 WLO917533:WMB917533 WBS917533:WCF917533 VRW917533:VSJ917533 VIA917533:VIN917533 UYE917533:UYR917533 UOI917533:UOV917533 UEM917533:UEZ917533 TUQ917533:TVD917533 TKU917533:TLH917533 TAY917533:TBL917533 SRC917533:SRP917533 SHG917533:SHT917533 RXK917533:RXX917533 RNO917533:ROB917533 RDS917533:REF917533 QTW917533:QUJ917533 QKA917533:QKN917533 QAE917533:QAR917533 PQI917533:PQV917533 PGM917533:PGZ917533 OWQ917533:OXD917533 OMU917533:ONH917533 OCY917533:ODL917533 NTC917533:NTP917533 NJG917533:NJT917533 MZK917533:MZX917533 MPO917533:MQB917533 MFS917533:MGF917533 LVW917533:LWJ917533 LMA917533:LMN917533 LCE917533:LCR917533 KSI917533:KSV917533 KIM917533:KIZ917533 JYQ917533:JZD917533 JOU917533:JPH917533 JEY917533:JFL917533 IVC917533:IVP917533 ILG917533:ILT917533 IBK917533:IBX917533 HRO917533:HSB917533 HHS917533:HIF917533 GXW917533:GYJ917533 GOA917533:GON917533 GEE917533:GER917533 FUI917533:FUV917533 FKM917533:FKZ917533 FAQ917533:FBD917533 EQU917533:ERH917533 EGY917533:EHL917533 DXC917533:DXP917533 DNG917533:DNT917533 DDK917533:DDX917533 CTO917533:CUB917533 CJS917533:CKF917533 BZW917533:CAJ917533 BQA917533:BQN917533 BGE917533:BGR917533 AWI917533:AWV917533 AMM917533:AMZ917533 ACQ917533:ADD917533 SU917533:TH917533 IY917533:JL917533 C917533:P917533 WVK851997:WVX851997 WLO851997:WMB851997 WBS851997:WCF851997 VRW851997:VSJ851997 VIA851997:VIN851997 UYE851997:UYR851997 UOI851997:UOV851997 UEM851997:UEZ851997 TUQ851997:TVD851997 TKU851997:TLH851997 TAY851997:TBL851997 SRC851997:SRP851997 SHG851997:SHT851997 RXK851997:RXX851997 RNO851997:ROB851997 RDS851997:REF851997 QTW851997:QUJ851997 QKA851997:QKN851997 QAE851997:QAR851997 PQI851997:PQV851997 PGM851997:PGZ851997 OWQ851997:OXD851997 OMU851997:ONH851997 OCY851997:ODL851997 NTC851997:NTP851997 NJG851997:NJT851997 MZK851997:MZX851997 MPO851997:MQB851997 MFS851997:MGF851997 LVW851997:LWJ851997 LMA851997:LMN851997 LCE851997:LCR851997 KSI851997:KSV851997 KIM851997:KIZ851997 JYQ851997:JZD851997 JOU851997:JPH851997 JEY851997:JFL851997 IVC851997:IVP851997 ILG851997:ILT851997 IBK851997:IBX851997 HRO851997:HSB851997 HHS851997:HIF851997 GXW851997:GYJ851997 GOA851997:GON851997 GEE851997:GER851997 FUI851997:FUV851997 FKM851997:FKZ851997 FAQ851997:FBD851997 EQU851997:ERH851997 EGY851997:EHL851997 DXC851997:DXP851997 DNG851997:DNT851997 DDK851997:DDX851997 CTO851997:CUB851997 CJS851997:CKF851997 BZW851997:CAJ851997 BQA851997:BQN851997 BGE851997:BGR851997 AWI851997:AWV851997 AMM851997:AMZ851997 ACQ851997:ADD851997 SU851997:TH851997 IY851997:JL851997 C851997:P851997 WVK786461:WVX786461 WLO786461:WMB786461 WBS786461:WCF786461 VRW786461:VSJ786461 VIA786461:VIN786461 UYE786461:UYR786461 UOI786461:UOV786461 UEM786461:UEZ786461 TUQ786461:TVD786461 TKU786461:TLH786461 TAY786461:TBL786461 SRC786461:SRP786461 SHG786461:SHT786461 RXK786461:RXX786461 RNO786461:ROB786461 RDS786461:REF786461 QTW786461:QUJ786461 QKA786461:QKN786461 QAE786461:QAR786461 PQI786461:PQV786461 PGM786461:PGZ786461 OWQ786461:OXD786461 OMU786461:ONH786461 OCY786461:ODL786461 NTC786461:NTP786461 NJG786461:NJT786461 MZK786461:MZX786461 MPO786461:MQB786461 MFS786461:MGF786461 LVW786461:LWJ786461 LMA786461:LMN786461 LCE786461:LCR786461 KSI786461:KSV786461 KIM786461:KIZ786461 JYQ786461:JZD786461 JOU786461:JPH786461 JEY786461:JFL786461 IVC786461:IVP786461 ILG786461:ILT786461 IBK786461:IBX786461 HRO786461:HSB786461 HHS786461:HIF786461 GXW786461:GYJ786461 GOA786461:GON786461 GEE786461:GER786461 FUI786461:FUV786461 FKM786461:FKZ786461 FAQ786461:FBD786461 EQU786461:ERH786461 EGY786461:EHL786461 DXC786461:DXP786461 DNG786461:DNT786461 DDK786461:DDX786461 CTO786461:CUB786461 CJS786461:CKF786461 BZW786461:CAJ786461 BQA786461:BQN786461 BGE786461:BGR786461 AWI786461:AWV786461 AMM786461:AMZ786461 ACQ786461:ADD786461 SU786461:TH786461 IY786461:JL786461 C786461:P786461 WVK720925:WVX720925 WLO720925:WMB720925 WBS720925:WCF720925 VRW720925:VSJ720925 VIA720925:VIN720925 UYE720925:UYR720925 UOI720925:UOV720925 UEM720925:UEZ720925 TUQ720925:TVD720925 TKU720925:TLH720925 TAY720925:TBL720925 SRC720925:SRP720925 SHG720925:SHT720925 RXK720925:RXX720925 RNO720925:ROB720925 RDS720925:REF720925 QTW720925:QUJ720925 QKA720925:QKN720925 QAE720925:QAR720925 PQI720925:PQV720925 PGM720925:PGZ720925 OWQ720925:OXD720925 OMU720925:ONH720925 OCY720925:ODL720925 NTC720925:NTP720925 NJG720925:NJT720925 MZK720925:MZX720925 MPO720925:MQB720925 MFS720925:MGF720925 LVW720925:LWJ720925 LMA720925:LMN720925 LCE720925:LCR720925 KSI720925:KSV720925 KIM720925:KIZ720925 JYQ720925:JZD720925 JOU720925:JPH720925 JEY720925:JFL720925 IVC720925:IVP720925 ILG720925:ILT720925 IBK720925:IBX720925 HRO720925:HSB720925 HHS720925:HIF720925 GXW720925:GYJ720925 GOA720925:GON720925 GEE720925:GER720925 FUI720925:FUV720925 FKM720925:FKZ720925 FAQ720925:FBD720925 EQU720925:ERH720925 EGY720925:EHL720925 DXC720925:DXP720925 DNG720925:DNT720925 DDK720925:DDX720925 CTO720925:CUB720925 CJS720925:CKF720925 BZW720925:CAJ720925 BQA720925:BQN720925 BGE720925:BGR720925 AWI720925:AWV720925 AMM720925:AMZ720925 ACQ720925:ADD720925 SU720925:TH720925 IY720925:JL720925 C720925:P720925 WVK655389:WVX655389 WLO655389:WMB655389 WBS655389:WCF655389 VRW655389:VSJ655389 VIA655389:VIN655389 UYE655389:UYR655389 UOI655389:UOV655389 UEM655389:UEZ655389 TUQ655389:TVD655389 TKU655389:TLH655389 TAY655389:TBL655389 SRC655389:SRP655389 SHG655389:SHT655389 RXK655389:RXX655389 RNO655389:ROB655389 RDS655389:REF655389 QTW655389:QUJ655389 QKA655389:QKN655389 QAE655389:QAR655389 PQI655389:PQV655389 PGM655389:PGZ655389 OWQ655389:OXD655389 OMU655389:ONH655389 OCY655389:ODL655389 NTC655389:NTP655389 NJG655389:NJT655389 MZK655389:MZX655389 MPO655389:MQB655389 MFS655389:MGF655389 LVW655389:LWJ655389 LMA655389:LMN655389 LCE655389:LCR655389 KSI655389:KSV655389 KIM655389:KIZ655389 JYQ655389:JZD655389 JOU655389:JPH655389 JEY655389:JFL655389 IVC655389:IVP655389 ILG655389:ILT655389 IBK655389:IBX655389 HRO655389:HSB655389 HHS655389:HIF655389 GXW655389:GYJ655389 GOA655389:GON655389 GEE655389:GER655389 FUI655389:FUV655389 FKM655389:FKZ655389 FAQ655389:FBD655389 EQU655389:ERH655389 EGY655389:EHL655389 DXC655389:DXP655389 DNG655389:DNT655389 DDK655389:DDX655389 CTO655389:CUB655389 CJS655389:CKF655389 BZW655389:CAJ655389 BQA655389:BQN655389 BGE655389:BGR655389 AWI655389:AWV655389 AMM655389:AMZ655389 ACQ655389:ADD655389 SU655389:TH655389 IY655389:JL655389 C655389:P655389 WVK589853:WVX589853 WLO589853:WMB589853 WBS589853:WCF589853 VRW589853:VSJ589853 VIA589853:VIN589853 UYE589853:UYR589853 UOI589853:UOV589853 UEM589853:UEZ589853 TUQ589853:TVD589853 TKU589853:TLH589853 TAY589853:TBL589853 SRC589853:SRP589853 SHG589853:SHT589853 RXK589853:RXX589853 RNO589853:ROB589853 RDS589853:REF589853 QTW589853:QUJ589853 QKA589853:QKN589853 QAE589853:QAR589853 PQI589853:PQV589853 PGM589853:PGZ589853 OWQ589853:OXD589853 OMU589853:ONH589853 OCY589853:ODL589853 NTC589853:NTP589853 NJG589853:NJT589853 MZK589853:MZX589853 MPO589853:MQB589853 MFS589853:MGF589853 LVW589853:LWJ589853 LMA589853:LMN589853 LCE589853:LCR589853 KSI589853:KSV589853 KIM589853:KIZ589853 JYQ589853:JZD589853 JOU589853:JPH589853 JEY589853:JFL589853 IVC589853:IVP589853 ILG589853:ILT589853 IBK589853:IBX589853 HRO589853:HSB589853 HHS589853:HIF589853 GXW589853:GYJ589853 GOA589853:GON589853 GEE589853:GER589853 FUI589853:FUV589853 FKM589853:FKZ589853 FAQ589853:FBD589853 EQU589853:ERH589853 EGY589853:EHL589853 DXC589853:DXP589853 DNG589853:DNT589853 DDK589853:DDX589853 CTO589853:CUB589853 CJS589853:CKF589853 BZW589853:CAJ589853 BQA589853:BQN589853 BGE589853:BGR589853 AWI589853:AWV589853 AMM589853:AMZ589853 ACQ589853:ADD589853 SU589853:TH589853 IY589853:JL589853 C589853:P589853 WVK524317:WVX524317 WLO524317:WMB524317 WBS524317:WCF524317 VRW524317:VSJ524317 VIA524317:VIN524317 UYE524317:UYR524317 UOI524317:UOV524317 UEM524317:UEZ524317 TUQ524317:TVD524317 TKU524317:TLH524317 TAY524317:TBL524317 SRC524317:SRP524317 SHG524317:SHT524317 RXK524317:RXX524317 RNO524317:ROB524317 RDS524317:REF524317 QTW524317:QUJ524317 QKA524317:QKN524317 QAE524317:QAR524317 PQI524317:PQV524317 PGM524317:PGZ524317 OWQ524317:OXD524317 OMU524317:ONH524317 OCY524317:ODL524317 NTC524317:NTP524317 NJG524317:NJT524317 MZK524317:MZX524317 MPO524317:MQB524317 MFS524317:MGF524317 LVW524317:LWJ524317 LMA524317:LMN524317 LCE524317:LCR524317 KSI524317:KSV524317 KIM524317:KIZ524317 JYQ524317:JZD524317 JOU524317:JPH524317 JEY524317:JFL524317 IVC524317:IVP524317 ILG524317:ILT524317 IBK524317:IBX524317 HRO524317:HSB524317 HHS524317:HIF524317 GXW524317:GYJ524317 GOA524317:GON524317 GEE524317:GER524317 FUI524317:FUV524317 FKM524317:FKZ524317 FAQ524317:FBD524317 EQU524317:ERH524317 EGY524317:EHL524317 DXC524317:DXP524317 DNG524317:DNT524317 DDK524317:DDX524317 CTO524317:CUB524317 CJS524317:CKF524317 BZW524317:CAJ524317 BQA524317:BQN524317 BGE524317:BGR524317 AWI524317:AWV524317 AMM524317:AMZ524317 ACQ524317:ADD524317 SU524317:TH524317 IY524317:JL524317 C524317:P524317 WVK458781:WVX458781 WLO458781:WMB458781 WBS458781:WCF458781 VRW458781:VSJ458781 VIA458781:VIN458781 UYE458781:UYR458781 UOI458781:UOV458781 UEM458781:UEZ458781 TUQ458781:TVD458781 TKU458781:TLH458781 TAY458781:TBL458781 SRC458781:SRP458781 SHG458781:SHT458781 RXK458781:RXX458781 RNO458781:ROB458781 RDS458781:REF458781 QTW458781:QUJ458781 QKA458781:QKN458781 QAE458781:QAR458781 PQI458781:PQV458781 PGM458781:PGZ458781 OWQ458781:OXD458781 OMU458781:ONH458781 OCY458781:ODL458781 NTC458781:NTP458781 NJG458781:NJT458781 MZK458781:MZX458781 MPO458781:MQB458781 MFS458781:MGF458781 LVW458781:LWJ458781 LMA458781:LMN458781 LCE458781:LCR458781 KSI458781:KSV458781 KIM458781:KIZ458781 JYQ458781:JZD458781 JOU458781:JPH458781 JEY458781:JFL458781 IVC458781:IVP458781 ILG458781:ILT458781 IBK458781:IBX458781 HRO458781:HSB458781 HHS458781:HIF458781 GXW458781:GYJ458781 GOA458781:GON458781 GEE458781:GER458781 FUI458781:FUV458781 FKM458781:FKZ458781 FAQ458781:FBD458781 EQU458781:ERH458781 EGY458781:EHL458781 DXC458781:DXP458781 DNG458781:DNT458781 DDK458781:DDX458781 CTO458781:CUB458781 CJS458781:CKF458781 BZW458781:CAJ458781 BQA458781:BQN458781 BGE458781:BGR458781 AWI458781:AWV458781 AMM458781:AMZ458781 ACQ458781:ADD458781 SU458781:TH458781 IY458781:JL458781 C458781:P458781 WVK393245:WVX393245 WLO393245:WMB393245 WBS393245:WCF393245 VRW393245:VSJ393245 VIA393245:VIN393245 UYE393245:UYR393245 UOI393245:UOV393245 UEM393245:UEZ393245 TUQ393245:TVD393245 TKU393245:TLH393245 TAY393245:TBL393245 SRC393245:SRP393245 SHG393245:SHT393245 RXK393245:RXX393245 RNO393245:ROB393245 RDS393245:REF393245 QTW393245:QUJ393245 QKA393245:QKN393245 QAE393245:QAR393245 PQI393245:PQV393245 PGM393245:PGZ393245 OWQ393245:OXD393245 OMU393245:ONH393245 OCY393245:ODL393245 NTC393245:NTP393245 NJG393245:NJT393245 MZK393245:MZX393245 MPO393245:MQB393245 MFS393245:MGF393245 LVW393245:LWJ393245 LMA393245:LMN393245 LCE393245:LCR393245 KSI393245:KSV393245 KIM393245:KIZ393245 JYQ393245:JZD393245 JOU393245:JPH393245 JEY393245:JFL393245 IVC393245:IVP393245 ILG393245:ILT393245 IBK393245:IBX393245 HRO393245:HSB393245 HHS393245:HIF393245 GXW393245:GYJ393245 GOA393245:GON393245 GEE393245:GER393245 FUI393245:FUV393245 FKM393245:FKZ393245 FAQ393245:FBD393245 EQU393245:ERH393245 EGY393245:EHL393245 DXC393245:DXP393245 DNG393245:DNT393245 DDK393245:DDX393245 CTO393245:CUB393245 CJS393245:CKF393245 BZW393245:CAJ393245 BQA393245:BQN393245 BGE393245:BGR393245 AWI393245:AWV393245 AMM393245:AMZ393245 ACQ393245:ADD393245 SU393245:TH393245 IY393245:JL393245 C393245:P393245 WVK327709:WVX327709 WLO327709:WMB327709 WBS327709:WCF327709 VRW327709:VSJ327709 VIA327709:VIN327709 UYE327709:UYR327709 UOI327709:UOV327709 UEM327709:UEZ327709 TUQ327709:TVD327709 TKU327709:TLH327709 TAY327709:TBL327709 SRC327709:SRP327709 SHG327709:SHT327709 RXK327709:RXX327709 RNO327709:ROB327709 RDS327709:REF327709 QTW327709:QUJ327709 QKA327709:QKN327709 QAE327709:QAR327709 PQI327709:PQV327709 PGM327709:PGZ327709 OWQ327709:OXD327709 OMU327709:ONH327709 OCY327709:ODL327709 NTC327709:NTP327709 NJG327709:NJT327709 MZK327709:MZX327709 MPO327709:MQB327709 MFS327709:MGF327709 LVW327709:LWJ327709 LMA327709:LMN327709 LCE327709:LCR327709 KSI327709:KSV327709 KIM327709:KIZ327709 JYQ327709:JZD327709 JOU327709:JPH327709 JEY327709:JFL327709 IVC327709:IVP327709 ILG327709:ILT327709 IBK327709:IBX327709 HRO327709:HSB327709 HHS327709:HIF327709 GXW327709:GYJ327709 GOA327709:GON327709 GEE327709:GER327709 FUI327709:FUV327709 FKM327709:FKZ327709 FAQ327709:FBD327709 EQU327709:ERH327709 EGY327709:EHL327709 DXC327709:DXP327709 DNG327709:DNT327709 DDK327709:DDX327709 CTO327709:CUB327709 CJS327709:CKF327709 BZW327709:CAJ327709 BQA327709:BQN327709 BGE327709:BGR327709 AWI327709:AWV327709 AMM327709:AMZ327709 ACQ327709:ADD327709 SU327709:TH327709 IY327709:JL327709 C327709:P327709 WVK262173:WVX262173 WLO262173:WMB262173 WBS262173:WCF262173 VRW262173:VSJ262173 VIA262173:VIN262173 UYE262173:UYR262173 UOI262173:UOV262173 UEM262173:UEZ262173 TUQ262173:TVD262173 TKU262173:TLH262173 TAY262173:TBL262173 SRC262173:SRP262173 SHG262173:SHT262173 RXK262173:RXX262173 RNO262173:ROB262173 RDS262173:REF262173 QTW262173:QUJ262173 QKA262173:QKN262173 QAE262173:QAR262173 PQI262173:PQV262173 PGM262173:PGZ262173 OWQ262173:OXD262173 OMU262173:ONH262173 OCY262173:ODL262173 NTC262173:NTP262173 NJG262173:NJT262173 MZK262173:MZX262173 MPO262173:MQB262173 MFS262173:MGF262173 LVW262173:LWJ262173 LMA262173:LMN262173 LCE262173:LCR262173 KSI262173:KSV262173 KIM262173:KIZ262173 JYQ262173:JZD262173 JOU262173:JPH262173 JEY262173:JFL262173 IVC262173:IVP262173 ILG262173:ILT262173 IBK262173:IBX262173 HRO262173:HSB262173 HHS262173:HIF262173 GXW262173:GYJ262173 GOA262173:GON262173 GEE262173:GER262173 FUI262173:FUV262173 FKM262173:FKZ262173 FAQ262173:FBD262173 EQU262173:ERH262173 EGY262173:EHL262173 DXC262173:DXP262173 DNG262173:DNT262173 DDK262173:DDX262173 CTO262173:CUB262173 CJS262173:CKF262173 BZW262173:CAJ262173 BQA262173:BQN262173 BGE262173:BGR262173 AWI262173:AWV262173 AMM262173:AMZ262173 ACQ262173:ADD262173 SU262173:TH262173 IY262173:JL262173 C262173:P262173 WVK196637:WVX196637 WLO196637:WMB196637 WBS196637:WCF196637 VRW196637:VSJ196637 VIA196637:VIN196637 UYE196637:UYR196637 UOI196637:UOV196637 UEM196637:UEZ196637 TUQ196637:TVD196637 TKU196637:TLH196637 TAY196637:TBL196637 SRC196637:SRP196637 SHG196637:SHT196637 RXK196637:RXX196637 RNO196637:ROB196637 RDS196637:REF196637 QTW196637:QUJ196637 QKA196637:QKN196637 QAE196637:QAR196637 PQI196637:PQV196637 PGM196637:PGZ196637 OWQ196637:OXD196637 OMU196637:ONH196637 OCY196637:ODL196637 NTC196637:NTP196637 NJG196637:NJT196637 MZK196637:MZX196637 MPO196637:MQB196637 MFS196637:MGF196637 LVW196637:LWJ196637 LMA196637:LMN196637 LCE196637:LCR196637 KSI196637:KSV196637 KIM196637:KIZ196637 JYQ196637:JZD196637 JOU196637:JPH196637 JEY196637:JFL196637 IVC196637:IVP196637 ILG196637:ILT196637 IBK196637:IBX196637 HRO196637:HSB196637 HHS196637:HIF196637 GXW196637:GYJ196637 GOA196637:GON196637 GEE196637:GER196637 FUI196637:FUV196637 FKM196637:FKZ196637 FAQ196637:FBD196637 EQU196637:ERH196637 EGY196637:EHL196637 DXC196637:DXP196637 DNG196637:DNT196637 DDK196637:DDX196637 CTO196637:CUB196637 CJS196637:CKF196637 BZW196637:CAJ196637 BQA196637:BQN196637 BGE196637:BGR196637 AWI196637:AWV196637 AMM196637:AMZ196637 ACQ196637:ADD196637 SU196637:TH196637 IY196637:JL196637 C196637:P196637 WVK131101:WVX131101 WLO131101:WMB131101 WBS131101:WCF131101 VRW131101:VSJ131101 VIA131101:VIN131101 UYE131101:UYR131101 UOI131101:UOV131101 UEM131101:UEZ131101 TUQ131101:TVD131101 TKU131101:TLH131101 TAY131101:TBL131101 SRC131101:SRP131101 SHG131101:SHT131101 RXK131101:RXX131101 RNO131101:ROB131101 RDS131101:REF131101 QTW131101:QUJ131101 QKA131101:QKN131101 QAE131101:QAR131101 PQI131101:PQV131101 PGM131101:PGZ131101 OWQ131101:OXD131101 OMU131101:ONH131101 OCY131101:ODL131101 NTC131101:NTP131101 NJG131101:NJT131101 MZK131101:MZX131101 MPO131101:MQB131101 MFS131101:MGF131101 LVW131101:LWJ131101 LMA131101:LMN131101 LCE131101:LCR131101 KSI131101:KSV131101 KIM131101:KIZ131101 JYQ131101:JZD131101 JOU131101:JPH131101 JEY131101:JFL131101 IVC131101:IVP131101 ILG131101:ILT131101 IBK131101:IBX131101 HRO131101:HSB131101 HHS131101:HIF131101 GXW131101:GYJ131101 GOA131101:GON131101 GEE131101:GER131101 FUI131101:FUV131101 FKM131101:FKZ131101 FAQ131101:FBD131101 EQU131101:ERH131101 EGY131101:EHL131101 DXC131101:DXP131101 DNG131101:DNT131101 DDK131101:DDX131101 CTO131101:CUB131101 CJS131101:CKF131101 BZW131101:CAJ131101 BQA131101:BQN131101 BGE131101:BGR131101 AWI131101:AWV131101 AMM131101:AMZ131101 ACQ131101:ADD131101 SU131101:TH131101 IY131101:JL131101 C131101:P131101 WVK65565:WVX65565 WLO65565:WMB65565 WBS65565:WCF65565 VRW65565:VSJ65565 VIA65565:VIN65565 UYE65565:UYR65565 UOI65565:UOV65565 UEM65565:UEZ65565 TUQ65565:TVD65565 TKU65565:TLH65565 TAY65565:TBL65565 SRC65565:SRP65565 SHG65565:SHT65565 RXK65565:RXX65565 RNO65565:ROB65565 RDS65565:REF65565 QTW65565:QUJ65565 QKA65565:QKN65565 QAE65565:QAR65565 PQI65565:PQV65565 PGM65565:PGZ65565 OWQ65565:OXD65565 OMU65565:ONH65565 OCY65565:ODL65565 NTC65565:NTP65565 NJG65565:NJT65565 MZK65565:MZX65565 MPO65565:MQB65565 MFS65565:MGF65565 LVW65565:LWJ65565 LMA65565:LMN65565 LCE65565:LCR65565 KSI65565:KSV65565 KIM65565:KIZ65565 JYQ65565:JZD65565 JOU65565:JPH65565 JEY65565:JFL65565 IVC65565:IVP65565 ILG65565:ILT65565 IBK65565:IBX65565 HRO65565:HSB65565 HHS65565:HIF65565 GXW65565:GYJ65565 GOA65565:GON65565 GEE65565:GER65565 FUI65565:FUV65565 FKM65565:FKZ65565 FAQ65565:FBD65565 EQU65565:ERH65565 EGY65565:EHL65565 DXC65565:DXP65565 DNG65565:DNT65565 DDK65565:DDX65565 CTO65565:CUB65565 CJS65565:CKF65565 BZW65565:CAJ65565 BQA65565:BQN65565 BGE65565:BGR65565 AWI65565:AWV65565 AMM65565:AMZ65565 ACQ65565:ADD65565 SU65565:TH65565 IY65565:JL65565 C65565:P65565 WVK32:WVX32 WLO32:WMB32 WBS32:WCF32 VRW32:VSJ32 VIA32:VIN32 UYE32:UYR32 UOI32:UOV32 UEM32:UEZ32 TUQ32:TVD32 TKU32:TLH32 TAY32:TBL32 SRC32:SRP32 SHG32:SHT32 RXK32:RXX32 RNO32:ROB32 RDS32:REF32 QTW32:QUJ32 QKA32:QKN32 QAE32:QAR32 PQI32:PQV32 PGM32:PGZ32 OWQ32:OXD32 OMU32:ONH32 OCY32:ODL32 NTC32:NTP32 NJG32:NJT32 MZK32:MZX32 MPO32:MQB32 MFS32:MGF32 LVW32:LWJ32 LMA32:LMN32 LCE32:LCR32 KSI32:KSV32 KIM32:KIZ32 JYQ32:JZD32 JOU32:JPH32 JEY32:JFL32 IVC32:IVP32 ILG32:ILT32 IBK32:IBX32 HRO32:HSB32 HHS32:HIF32 GXW32:GYJ32 GOA32:GON32 GEE32:GER32 FUI32:FUV32 FKM32:FKZ32 FAQ32:FBD32 EQU32:ERH32 EGY32:EHL32 DXC32:DXP32 DNG32:DNT32 DDK32:DDX32 CTO32:CUB32 CJS32:CKF32 BZW32:CAJ32 BQA32:BQN32 BGE32:BGR32 AWI32:AWV32 AMM32:AMZ32 ACQ32:ADD32 SU32:TH32 IY32:JL32" xr:uid="{00000000-0002-0000-0400-000001000000}">
      <formula1>$Q$96:$Q$101</formula1>
    </dataValidation>
    <dataValidation type="list" allowBlank="1" showInputMessage="1" showErrorMessage="1" sqref="N10:P10 JJ10:JL10 TF10:TH10 ADB10:ADD10 AMX10:AMZ10 AWT10:AWV10 BGP10:BGR10 BQL10:BQN10 CAH10:CAJ10 CKD10:CKF10 CTZ10:CUB10 DDV10:DDX10 DNR10:DNT10 DXN10:DXP10 EHJ10:EHL10 ERF10:ERH10 FBB10:FBD10 FKX10:FKZ10 FUT10:FUV10 GEP10:GER10 GOL10:GON10 GYH10:GYJ10 HID10:HIF10 HRZ10:HSB10 IBV10:IBX10 ILR10:ILT10 IVN10:IVP10 JFJ10:JFL10 JPF10:JPH10 JZB10:JZD10 KIX10:KIZ10 KST10:KSV10 LCP10:LCR10 LML10:LMN10 LWH10:LWJ10 MGD10:MGF10 MPZ10:MQB10 MZV10:MZX10 NJR10:NJT10 NTN10:NTP10 ODJ10:ODL10 ONF10:ONH10 OXB10:OXD10 PGX10:PGZ10 PQT10:PQV10 QAP10:QAR10 QKL10:QKN10 QUH10:QUJ10 RED10:REF10 RNZ10:ROB10 RXV10:RXX10 SHR10:SHT10 SRN10:SRP10 TBJ10:TBL10 TLF10:TLH10 TVB10:TVD10 UEX10:UEZ10 UOT10:UOV10 UYP10:UYR10 VIL10:VIN10 VSH10:VSJ10 WCD10:WCF10 WLZ10:WMB10 WVV10:WVX10 N65543:P65543 JJ65543:JL65543 TF65543:TH65543 ADB65543:ADD65543 AMX65543:AMZ65543 AWT65543:AWV65543 BGP65543:BGR65543 BQL65543:BQN65543 CAH65543:CAJ65543 CKD65543:CKF65543 CTZ65543:CUB65543 DDV65543:DDX65543 DNR65543:DNT65543 DXN65543:DXP65543 EHJ65543:EHL65543 ERF65543:ERH65543 FBB65543:FBD65543 FKX65543:FKZ65543 FUT65543:FUV65543 GEP65543:GER65543 GOL65543:GON65543 GYH65543:GYJ65543 HID65543:HIF65543 HRZ65543:HSB65543 IBV65543:IBX65543 ILR65543:ILT65543 IVN65543:IVP65543 JFJ65543:JFL65543 JPF65543:JPH65543 JZB65543:JZD65543 KIX65543:KIZ65543 KST65543:KSV65543 LCP65543:LCR65543 LML65543:LMN65543 LWH65543:LWJ65543 MGD65543:MGF65543 MPZ65543:MQB65543 MZV65543:MZX65543 NJR65543:NJT65543 NTN65543:NTP65543 ODJ65543:ODL65543 ONF65543:ONH65543 OXB65543:OXD65543 PGX65543:PGZ65543 PQT65543:PQV65543 QAP65543:QAR65543 QKL65543:QKN65543 QUH65543:QUJ65543 RED65543:REF65543 RNZ65543:ROB65543 RXV65543:RXX65543 SHR65543:SHT65543 SRN65543:SRP65543 TBJ65543:TBL65543 TLF65543:TLH65543 TVB65543:TVD65543 UEX65543:UEZ65543 UOT65543:UOV65543 UYP65543:UYR65543 VIL65543:VIN65543 VSH65543:VSJ65543 WCD65543:WCF65543 WLZ65543:WMB65543 WVV65543:WVX65543 N131079:P131079 JJ131079:JL131079 TF131079:TH131079 ADB131079:ADD131079 AMX131079:AMZ131079 AWT131079:AWV131079 BGP131079:BGR131079 BQL131079:BQN131079 CAH131079:CAJ131079 CKD131079:CKF131079 CTZ131079:CUB131079 DDV131079:DDX131079 DNR131079:DNT131079 DXN131079:DXP131079 EHJ131079:EHL131079 ERF131079:ERH131079 FBB131079:FBD131079 FKX131079:FKZ131079 FUT131079:FUV131079 GEP131079:GER131079 GOL131079:GON131079 GYH131079:GYJ131079 HID131079:HIF131079 HRZ131079:HSB131079 IBV131079:IBX131079 ILR131079:ILT131079 IVN131079:IVP131079 JFJ131079:JFL131079 JPF131079:JPH131079 JZB131079:JZD131079 KIX131079:KIZ131079 KST131079:KSV131079 LCP131079:LCR131079 LML131079:LMN131079 LWH131079:LWJ131079 MGD131079:MGF131079 MPZ131079:MQB131079 MZV131079:MZX131079 NJR131079:NJT131079 NTN131079:NTP131079 ODJ131079:ODL131079 ONF131079:ONH131079 OXB131079:OXD131079 PGX131079:PGZ131079 PQT131079:PQV131079 QAP131079:QAR131079 QKL131079:QKN131079 QUH131079:QUJ131079 RED131079:REF131079 RNZ131079:ROB131079 RXV131079:RXX131079 SHR131079:SHT131079 SRN131079:SRP131079 TBJ131079:TBL131079 TLF131079:TLH131079 TVB131079:TVD131079 UEX131079:UEZ131079 UOT131079:UOV131079 UYP131079:UYR131079 VIL131079:VIN131079 VSH131079:VSJ131079 WCD131079:WCF131079 WLZ131079:WMB131079 WVV131079:WVX131079 N196615:P196615 JJ196615:JL196615 TF196615:TH196615 ADB196615:ADD196615 AMX196615:AMZ196615 AWT196615:AWV196615 BGP196615:BGR196615 BQL196615:BQN196615 CAH196615:CAJ196615 CKD196615:CKF196615 CTZ196615:CUB196615 DDV196615:DDX196615 DNR196615:DNT196615 DXN196615:DXP196615 EHJ196615:EHL196615 ERF196615:ERH196615 FBB196615:FBD196615 FKX196615:FKZ196615 FUT196615:FUV196615 GEP196615:GER196615 GOL196615:GON196615 GYH196615:GYJ196615 HID196615:HIF196615 HRZ196615:HSB196615 IBV196615:IBX196615 ILR196615:ILT196615 IVN196615:IVP196615 JFJ196615:JFL196615 JPF196615:JPH196615 JZB196615:JZD196615 KIX196615:KIZ196615 KST196615:KSV196615 LCP196615:LCR196615 LML196615:LMN196615 LWH196615:LWJ196615 MGD196615:MGF196615 MPZ196615:MQB196615 MZV196615:MZX196615 NJR196615:NJT196615 NTN196615:NTP196615 ODJ196615:ODL196615 ONF196615:ONH196615 OXB196615:OXD196615 PGX196615:PGZ196615 PQT196615:PQV196615 QAP196615:QAR196615 QKL196615:QKN196615 QUH196615:QUJ196615 RED196615:REF196615 RNZ196615:ROB196615 RXV196615:RXX196615 SHR196615:SHT196615 SRN196615:SRP196615 TBJ196615:TBL196615 TLF196615:TLH196615 TVB196615:TVD196615 UEX196615:UEZ196615 UOT196615:UOV196615 UYP196615:UYR196615 VIL196615:VIN196615 VSH196615:VSJ196615 WCD196615:WCF196615 WLZ196615:WMB196615 WVV196615:WVX196615 N262151:P262151 JJ262151:JL262151 TF262151:TH262151 ADB262151:ADD262151 AMX262151:AMZ262151 AWT262151:AWV262151 BGP262151:BGR262151 BQL262151:BQN262151 CAH262151:CAJ262151 CKD262151:CKF262151 CTZ262151:CUB262151 DDV262151:DDX262151 DNR262151:DNT262151 DXN262151:DXP262151 EHJ262151:EHL262151 ERF262151:ERH262151 FBB262151:FBD262151 FKX262151:FKZ262151 FUT262151:FUV262151 GEP262151:GER262151 GOL262151:GON262151 GYH262151:GYJ262151 HID262151:HIF262151 HRZ262151:HSB262151 IBV262151:IBX262151 ILR262151:ILT262151 IVN262151:IVP262151 JFJ262151:JFL262151 JPF262151:JPH262151 JZB262151:JZD262151 KIX262151:KIZ262151 KST262151:KSV262151 LCP262151:LCR262151 LML262151:LMN262151 LWH262151:LWJ262151 MGD262151:MGF262151 MPZ262151:MQB262151 MZV262151:MZX262151 NJR262151:NJT262151 NTN262151:NTP262151 ODJ262151:ODL262151 ONF262151:ONH262151 OXB262151:OXD262151 PGX262151:PGZ262151 PQT262151:PQV262151 QAP262151:QAR262151 QKL262151:QKN262151 QUH262151:QUJ262151 RED262151:REF262151 RNZ262151:ROB262151 RXV262151:RXX262151 SHR262151:SHT262151 SRN262151:SRP262151 TBJ262151:TBL262151 TLF262151:TLH262151 TVB262151:TVD262151 UEX262151:UEZ262151 UOT262151:UOV262151 UYP262151:UYR262151 VIL262151:VIN262151 VSH262151:VSJ262151 WCD262151:WCF262151 WLZ262151:WMB262151 WVV262151:WVX262151 N327687:P327687 JJ327687:JL327687 TF327687:TH327687 ADB327687:ADD327687 AMX327687:AMZ327687 AWT327687:AWV327687 BGP327687:BGR327687 BQL327687:BQN327687 CAH327687:CAJ327687 CKD327687:CKF327687 CTZ327687:CUB327687 DDV327687:DDX327687 DNR327687:DNT327687 DXN327687:DXP327687 EHJ327687:EHL327687 ERF327687:ERH327687 FBB327687:FBD327687 FKX327687:FKZ327687 FUT327687:FUV327687 GEP327687:GER327687 GOL327687:GON327687 GYH327687:GYJ327687 HID327687:HIF327687 HRZ327687:HSB327687 IBV327687:IBX327687 ILR327687:ILT327687 IVN327687:IVP327687 JFJ327687:JFL327687 JPF327687:JPH327687 JZB327687:JZD327687 KIX327687:KIZ327687 KST327687:KSV327687 LCP327687:LCR327687 LML327687:LMN327687 LWH327687:LWJ327687 MGD327687:MGF327687 MPZ327687:MQB327687 MZV327687:MZX327687 NJR327687:NJT327687 NTN327687:NTP327687 ODJ327687:ODL327687 ONF327687:ONH327687 OXB327687:OXD327687 PGX327687:PGZ327687 PQT327687:PQV327687 QAP327687:QAR327687 QKL327687:QKN327687 QUH327687:QUJ327687 RED327687:REF327687 RNZ327687:ROB327687 RXV327687:RXX327687 SHR327687:SHT327687 SRN327687:SRP327687 TBJ327687:TBL327687 TLF327687:TLH327687 TVB327687:TVD327687 UEX327687:UEZ327687 UOT327687:UOV327687 UYP327687:UYR327687 VIL327687:VIN327687 VSH327687:VSJ327687 WCD327687:WCF327687 WLZ327687:WMB327687 WVV327687:WVX327687 N393223:P393223 JJ393223:JL393223 TF393223:TH393223 ADB393223:ADD393223 AMX393223:AMZ393223 AWT393223:AWV393223 BGP393223:BGR393223 BQL393223:BQN393223 CAH393223:CAJ393223 CKD393223:CKF393223 CTZ393223:CUB393223 DDV393223:DDX393223 DNR393223:DNT393223 DXN393223:DXP393223 EHJ393223:EHL393223 ERF393223:ERH393223 FBB393223:FBD393223 FKX393223:FKZ393223 FUT393223:FUV393223 GEP393223:GER393223 GOL393223:GON393223 GYH393223:GYJ393223 HID393223:HIF393223 HRZ393223:HSB393223 IBV393223:IBX393223 ILR393223:ILT393223 IVN393223:IVP393223 JFJ393223:JFL393223 JPF393223:JPH393223 JZB393223:JZD393223 KIX393223:KIZ393223 KST393223:KSV393223 LCP393223:LCR393223 LML393223:LMN393223 LWH393223:LWJ393223 MGD393223:MGF393223 MPZ393223:MQB393223 MZV393223:MZX393223 NJR393223:NJT393223 NTN393223:NTP393223 ODJ393223:ODL393223 ONF393223:ONH393223 OXB393223:OXD393223 PGX393223:PGZ393223 PQT393223:PQV393223 QAP393223:QAR393223 QKL393223:QKN393223 QUH393223:QUJ393223 RED393223:REF393223 RNZ393223:ROB393223 RXV393223:RXX393223 SHR393223:SHT393223 SRN393223:SRP393223 TBJ393223:TBL393223 TLF393223:TLH393223 TVB393223:TVD393223 UEX393223:UEZ393223 UOT393223:UOV393223 UYP393223:UYR393223 VIL393223:VIN393223 VSH393223:VSJ393223 WCD393223:WCF393223 WLZ393223:WMB393223 WVV393223:WVX393223 N458759:P458759 JJ458759:JL458759 TF458759:TH458759 ADB458759:ADD458759 AMX458759:AMZ458759 AWT458759:AWV458759 BGP458759:BGR458759 BQL458759:BQN458759 CAH458759:CAJ458759 CKD458759:CKF458759 CTZ458759:CUB458759 DDV458759:DDX458759 DNR458759:DNT458759 DXN458759:DXP458759 EHJ458759:EHL458759 ERF458759:ERH458759 FBB458759:FBD458759 FKX458759:FKZ458759 FUT458759:FUV458759 GEP458759:GER458759 GOL458759:GON458759 GYH458759:GYJ458759 HID458759:HIF458759 HRZ458759:HSB458759 IBV458759:IBX458759 ILR458759:ILT458759 IVN458759:IVP458759 JFJ458759:JFL458759 JPF458759:JPH458759 JZB458759:JZD458759 KIX458759:KIZ458759 KST458759:KSV458759 LCP458759:LCR458759 LML458759:LMN458759 LWH458759:LWJ458759 MGD458759:MGF458759 MPZ458759:MQB458759 MZV458759:MZX458759 NJR458759:NJT458759 NTN458759:NTP458759 ODJ458759:ODL458759 ONF458759:ONH458759 OXB458759:OXD458759 PGX458759:PGZ458759 PQT458759:PQV458759 QAP458759:QAR458759 QKL458759:QKN458759 QUH458759:QUJ458759 RED458759:REF458759 RNZ458759:ROB458759 RXV458759:RXX458759 SHR458759:SHT458759 SRN458759:SRP458759 TBJ458759:TBL458759 TLF458759:TLH458759 TVB458759:TVD458759 UEX458759:UEZ458759 UOT458759:UOV458759 UYP458759:UYR458759 VIL458759:VIN458759 VSH458759:VSJ458759 WCD458759:WCF458759 WLZ458759:WMB458759 WVV458759:WVX458759 N524295:P524295 JJ524295:JL524295 TF524295:TH524295 ADB524295:ADD524295 AMX524295:AMZ524295 AWT524295:AWV524295 BGP524295:BGR524295 BQL524295:BQN524295 CAH524295:CAJ524295 CKD524295:CKF524295 CTZ524295:CUB524295 DDV524295:DDX524295 DNR524295:DNT524295 DXN524295:DXP524295 EHJ524295:EHL524295 ERF524295:ERH524295 FBB524295:FBD524295 FKX524295:FKZ524295 FUT524295:FUV524295 GEP524295:GER524295 GOL524295:GON524295 GYH524295:GYJ524295 HID524295:HIF524295 HRZ524295:HSB524295 IBV524295:IBX524295 ILR524295:ILT524295 IVN524295:IVP524295 JFJ524295:JFL524295 JPF524295:JPH524295 JZB524295:JZD524295 KIX524295:KIZ524295 KST524295:KSV524295 LCP524295:LCR524295 LML524295:LMN524295 LWH524295:LWJ524295 MGD524295:MGF524295 MPZ524295:MQB524295 MZV524295:MZX524295 NJR524295:NJT524295 NTN524295:NTP524295 ODJ524295:ODL524295 ONF524295:ONH524295 OXB524295:OXD524295 PGX524295:PGZ524295 PQT524295:PQV524295 QAP524295:QAR524295 QKL524295:QKN524295 QUH524295:QUJ524295 RED524295:REF524295 RNZ524295:ROB524295 RXV524295:RXX524295 SHR524295:SHT524295 SRN524295:SRP524295 TBJ524295:TBL524295 TLF524295:TLH524295 TVB524295:TVD524295 UEX524295:UEZ524295 UOT524295:UOV524295 UYP524295:UYR524295 VIL524295:VIN524295 VSH524295:VSJ524295 WCD524295:WCF524295 WLZ524295:WMB524295 WVV524295:WVX524295 N589831:P589831 JJ589831:JL589831 TF589831:TH589831 ADB589831:ADD589831 AMX589831:AMZ589831 AWT589831:AWV589831 BGP589831:BGR589831 BQL589831:BQN589831 CAH589831:CAJ589831 CKD589831:CKF589831 CTZ589831:CUB589831 DDV589831:DDX589831 DNR589831:DNT589831 DXN589831:DXP589831 EHJ589831:EHL589831 ERF589831:ERH589831 FBB589831:FBD589831 FKX589831:FKZ589831 FUT589831:FUV589831 GEP589831:GER589831 GOL589831:GON589831 GYH589831:GYJ589831 HID589831:HIF589831 HRZ589831:HSB589831 IBV589831:IBX589831 ILR589831:ILT589831 IVN589831:IVP589831 JFJ589831:JFL589831 JPF589831:JPH589831 JZB589831:JZD589831 KIX589831:KIZ589831 KST589831:KSV589831 LCP589831:LCR589831 LML589831:LMN589831 LWH589831:LWJ589831 MGD589831:MGF589831 MPZ589831:MQB589831 MZV589831:MZX589831 NJR589831:NJT589831 NTN589831:NTP589831 ODJ589831:ODL589831 ONF589831:ONH589831 OXB589831:OXD589831 PGX589831:PGZ589831 PQT589831:PQV589831 QAP589831:QAR589831 QKL589831:QKN589831 QUH589831:QUJ589831 RED589831:REF589831 RNZ589831:ROB589831 RXV589831:RXX589831 SHR589831:SHT589831 SRN589831:SRP589831 TBJ589831:TBL589831 TLF589831:TLH589831 TVB589831:TVD589831 UEX589831:UEZ589831 UOT589831:UOV589831 UYP589831:UYR589831 VIL589831:VIN589831 VSH589831:VSJ589831 WCD589831:WCF589831 WLZ589831:WMB589831 WVV589831:WVX589831 N655367:P655367 JJ655367:JL655367 TF655367:TH655367 ADB655367:ADD655367 AMX655367:AMZ655367 AWT655367:AWV655367 BGP655367:BGR655367 BQL655367:BQN655367 CAH655367:CAJ655367 CKD655367:CKF655367 CTZ655367:CUB655367 DDV655367:DDX655367 DNR655367:DNT655367 DXN655367:DXP655367 EHJ655367:EHL655367 ERF655367:ERH655367 FBB655367:FBD655367 FKX655367:FKZ655367 FUT655367:FUV655367 GEP655367:GER655367 GOL655367:GON655367 GYH655367:GYJ655367 HID655367:HIF655367 HRZ655367:HSB655367 IBV655367:IBX655367 ILR655367:ILT655367 IVN655367:IVP655367 JFJ655367:JFL655367 JPF655367:JPH655367 JZB655367:JZD655367 KIX655367:KIZ655367 KST655367:KSV655367 LCP655367:LCR655367 LML655367:LMN655367 LWH655367:LWJ655367 MGD655367:MGF655367 MPZ655367:MQB655367 MZV655367:MZX655367 NJR655367:NJT655367 NTN655367:NTP655367 ODJ655367:ODL655367 ONF655367:ONH655367 OXB655367:OXD655367 PGX655367:PGZ655367 PQT655367:PQV655367 QAP655367:QAR655367 QKL655367:QKN655367 QUH655367:QUJ655367 RED655367:REF655367 RNZ655367:ROB655367 RXV655367:RXX655367 SHR655367:SHT655367 SRN655367:SRP655367 TBJ655367:TBL655367 TLF655367:TLH655367 TVB655367:TVD655367 UEX655367:UEZ655367 UOT655367:UOV655367 UYP655367:UYR655367 VIL655367:VIN655367 VSH655367:VSJ655367 WCD655367:WCF655367 WLZ655367:WMB655367 WVV655367:WVX655367 N720903:P720903 JJ720903:JL720903 TF720903:TH720903 ADB720903:ADD720903 AMX720903:AMZ720903 AWT720903:AWV720903 BGP720903:BGR720903 BQL720903:BQN720903 CAH720903:CAJ720903 CKD720903:CKF720903 CTZ720903:CUB720903 DDV720903:DDX720903 DNR720903:DNT720903 DXN720903:DXP720903 EHJ720903:EHL720903 ERF720903:ERH720903 FBB720903:FBD720903 FKX720903:FKZ720903 FUT720903:FUV720903 GEP720903:GER720903 GOL720903:GON720903 GYH720903:GYJ720903 HID720903:HIF720903 HRZ720903:HSB720903 IBV720903:IBX720903 ILR720903:ILT720903 IVN720903:IVP720903 JFJ720903:JFL720903 JPF720903:JPH720903 JZB720903:JZD720903 KIX720903:KIZ720903 KST720903:KSV720903 LCP720903:LCR720903 LML720903:LMN720903 LWH720903:LWJ720903 MGD720903:MGF720903 MPZ720903:MQB720903 MZV720903:MZX720903 NJR720903:NJT720903 NTN720903:NTP720903 ODJ720903:ODL720903 ONF720903:ONH720903 OXB720903:OXD720903 PGX720903:PGZ720903 PQT720903:PQV720903 QAP720903:QAR720903 QKL720903:QKN720903 QUH720903:QUJ720903 RED720903:REF720903 RNZ720903:ROB720903 RXV720903:RXX720903 SHR720903:SHT720903 SRN720903:SRP720903 TBJ720903:TBL720903 TLF720903:TLH720903 TVB720903:TVD720903 UEX720903:UEZ720903 UOT720903:UOV720903 UYP720903:UYR720903 VIL720903:VIN720903 VSH720903:VSJ720903 WCD720903:WCF720903 WLZ720903:WMB720903 WVV720903:WVX720903 N786439:P786439 JJ786439:JL786439 TF786439:TH786439 ADB786439:ADD786439 AMX786439:AMZ786439 AWT786439:AWV786439 BGP786439:BGR786439 BQL786439:BQN786439 CAH786439:CAJ786439 CKD786439:CKF786439 CTZ786439:CUB786439 DDV786439:DDX786439 DNR786439:DNT786439 DXN786439:DXP786439 EHJ786439:EHL786439 ERF786439:ERH786439 FBB786439:FBD786439 FKX786439:FKZ786439 FUT786439:FUV786439 GEP786439:GER786439 GOL786439:GON786439 GYH786439:GYJ786439 HID786439:HIF786439 HRZ786439:HSB786439 IBV786439:IBX786439 ILR786439:ILT786439 IVN786439:IVP786439 JFJ786439:JFL786439 JPF786439:JPH786439 JZB786439:JZD786439 KIX786439:KIZ786439 KST786439:KSV786439 LCP786439:LCR786439 LML786439:LMN786439 LWH786439:LWJ786439 MGD786439:MGF786439 MPZ786439:MQB786439 MZV786439:MZX786439 NJR786439:NJT786439 NTN786439:NTP786439 ODJ786439:ODL786439 ONF786439:ONH786439 OXB786439:OXD786439 PGX786439:PGZ786439 PQT786439:PQV786439 QAP786439:QAR786439 QKL786439:QKN786439 QUH786439:QUJ786439 RED786439:REF786439 RNZ786439:ROB786439 RXV786439:RXX786439 SHR786439:SHT786439 SRN786439:SRP786439 TBJ786439:TBL786439 TLF786439:TLH786439 TVB786439:TVD786439 UEX786439:UEZ786439 UOT786439:UOV786439 UYP786439:UYR786439 VIL786439:VIN786439 VSH786439:VSJ786439 WCD786439:WCF786439 WLZ786439:WMB786439 WVV786439:WVX786439 N851975:P851975 JJ851975:JL851975 TF851975:TH851975 ADB851975:ADD851975 AMX851975:AMZ851975 AWT851975:AWV851975 BGP851975:BGR851975 BQL851975:BQN851975 CAH851975:CAJ851975 CKD851975:CKF851975 CTZ851975:CUB851975 DDV851975:DDX851975 DNR851975:DNT851975 DXN851975:DXP851975 EHJ851975:EHL851975 ERF851975:ERH851975 FBB851975:FBD851975 FKX851975:FKZ851975 FUT851975:FUV851975 GEP851975:GER851975 GOL851975:GON851975 GYH851975:GYJ851975 HID851975:HIF851975 HRZ851975:HSB851975 IBV851975:IBX851975 ILR851975:ILT851975 IVN851975:IVP851975 JFJ851975:JFL851975 JPF851975:JPH851975 JZB851975:JZD851975 KIX851975:KIZ851975 KST851975:KSV851975 LCP851975:LCR851975 LML851975:LMN851975 LWH851975:LWJ851975 MGD851975:MGF851975 MPZ851975:MQB851975 MZV851975:MZX851975 NJR851975:NJT851975 NTN851975:NTP851975 ODJ851975:ODL851975 ONF851975:ONH851975 OXB851975:OXD851975 PGX851975:PGZ851975 PQT851975:PQV851975 QAP851975:QAR851975 QKL851975:QKN851975 QUH851975:QUJ851975 RED851975:REF851975 RNZ851975:ROB851975 RXV851975:RXX851975 SHR851975:SHT851975 SRN851975:SRP851975 TBJ851975:TBL851975 TLF851975:TLH851975 TVB851975:TVD851975 UEX851975:UEZ851975 UOT851975:UOV851975 UYP851975:UYR851975 VIL851975:VIN851975 VSH851975:VSJ851975 WCD851975:WCF851975 WLZ851975:WMB851975 WVV851975:WVX851975 N917511:P917511 JJ917511:JL917511 TF917511:TH917511 ADB917511:ADD917511 AMX917511:AMZ917511 AWT917511:AWV917511 BGP917511:BGR917511 BQL917511:BQN917511 CAH917511:CAJ917511 CKD917511:CKF917511 CTZ917511:CUB917511 DDV917511:DDX917511 DNR917511:DNT917511 DXN917511:DXP917511 EHJ917511:EHL917511 ERF917511:ERH917511 FBB917511:FBD917511 FKX917511:FKZ917511 FUT917511:FUV917511 GEP917511:GER917511 GOL917511:GON917511 GYH917511:GYJ917511 HID917511:HIF917511 HRZ917511:HSB917511 IBV917511:IBX917511 ILR917511:ILT917511 IVN917511:IVP917511 JFJ917511:JFL917511 JPF917511:JPH917511 JZB917511:JZD917511 KIX917511:KIZ917511 KST917511:KSV917511 LCP917511:LCR917511 LML917511:LMN917511 LWH917511:LWJ917511 MGD917511:MGF917511 MPZ917511:MQB917511 MZV917511:MZX917511 NJR917511:NJT917511 NTN917511:NTP917511 ODJ917511:ODL917511 ONF917511:ONH917511 OXB917511:OXD917511 PGX917511:PGZ917511 PQT917511:PQV917511 QAP917511:QAR917511 QKL917511:QKN917511 QUH917511:QUJ917511 RED917511:REF917511 RNZ917511:ROB917511 RXV917511:RXX917511 SHR917511:SHT917511 SRN917511:SRP917511 TBJ917511:TBL917511 TLF917511:TLH917511 TVB917511:TVD917511 UEX917511:UEZ917511 UOT917511:UOV917511 UYP917511:UYR917511 VIL917511:VIN917511 VSH917511:VSJ917511 WCD917511:WCF917511 WLZ917511:WMB917511 WVV917511:WVX917511 N983047:P983047 JJ983047:JL983047 TF983047:TH983047 ADB983047:ADD983047 AMX983047:AMZ983047 AWT983047:AWV983047 BGP983047:BGR983047 BQL983047:BQN983047 CAH983047:CAJ983047 CKD983047:CKF983047 CTZ983047:CUB983047 DDV983047:DDX983047 DNR983047:DNT983047 DXN983047:DXP983047 EHJ983047:EHL983047 ERF983047:ERH983047 FBB983047:FBD983047 FKX983047:FKZ983047 FUT983047:FUV983047 GEP983047:GER983047 GOL983047:GON983047 GYH983047:GYJ983047 HID983047:HIF983047 HRZ983047:HSB983047 IBV983047:IBX983047 ILR983047:ILT983047 IVN983047:IVP983047 JFJ983047:JFL983047 JPF983047:JPH983047 JZB983047:JZD983047 KIX983047:KIZ983047 KST983047:KSV983047 LCP983047:LCR983047 LML983047:LMN983047 LWH983047:LWJ983047 MGD983047:MGF983047 MPZ983047:MQB983047 MZV983047:MZX983047 NJR983047:NJT983047 NTN983047:NTP983047 ODJ983047:ODL983047 ONF983047:ONH983047 OXB983047:OXD983047 PGX983047:PGZ983047 PQT983047:PQV983047 QAP983047:QAR983047 QKL983047:QKN983047 QUH983047:QUJ983047 RED983047:REF983047 RNZ983047:ROB983047 RXV983047:RXX983047 SHR983047:SHT983047 SRN983047:SRP983047 TBJ983047:TBL983047 TLF983047:TLH983047 TVB983047:TVD983047 UEX983047:UEZ983047 UOT983047:UOV983047 UYP983047:UYR983047 VIL983047:VIN983047 VSH983047:VSJ983047 WCD983047:WCF983047 WLZ983047:WMB983047 WVV983047:WVX983047" xr:uid="{00000000-0002-0000-0400-000002000000}">
      <formula1>"Economicos,Eficiencia,Eficacia, Efectividad,Calidad"</formula1>
    </dataValidation>
    <dataValidation type="list" allowBlank="1" showInputMessage="1" showErrorMessage="1" sqref="WVK983047:WVQ983047 IY10:JE10 SU10:TA10 ACQ10:ACW10 AMM10:AMS10 AWI10:AWO10 BGE10:BGK10 BQA10:BQG10 BZW10:CAC10 CJS10:CJY10 CTO10:CTU10 DDK10:DDQ10 DNG10:DNM10 DXC10:DXI10 EGY10:EHE10 EQU10:ERA10 FAQ10:FAW10 FKM10:FKS10 FUI10:FUO10 GEE10:GEK10 GOA10:GOG10 GXW10:GYC10 HHS10:HHY10 HRO10:HRU10 IBK10:IBQ10 ILG10:ILM10 IVC10:IVI10 JEY10:JFE10 JOU10:JPA10 JYQ10:JYW10 KIM10:KIS10 KSI10:KSO10 LCE10:LCK10 LMA10:LMG10 LVW10:LWC10 MFS10:MFY10 MPO10:MPU10 MZK10:MZQ10 NJG10:NJM10 NTC10:NTI10 OCY10:ODE10 OMU10:ONA10 OWQ10:OWW10 PGM10:PGS10 PQI10:PQO10 QAE10:QAK10 QKA10:QKG10 QTW10:QUC10 RDS10:RDY10 RNO10:RNU10 RXK10:RXQ10 SHG10:SHM10 SRC10:SRI10 TAY10:TBE10 TKU10:TLA10 TUQ10:TUW10 UEM10:UES10 UOI10:UOO10 UYE10:UYK10 VIA10:VIG10 VRW10:VSC10 WBS10:WBY10 WLO10:WLU10 WVK10:WVQ10 C65543:I65543 IY65543:JE65543 SU65543:TA65543 ACQ65543:ACW65543 AMM65543:AMS65543 AWI65543:AWO65543 BGE65543:BGK65543 BQA65543:BQG65543 BZW65543:CAC65543 CJS65543:CJY65543 CTO65543:CTU65543 DDK65543:DDQ65543 DNG65543:DNM65543 DXC65543:DXI65543 EGY65543:EHE65543 EQU65543:ERA65543 FAQ65543:FAW65543 FKM65543:FKS65543 FUI65543:FUO65543 GEE65543:GEK65543 GOA65543:GOG65543 GXW65543:GYC65543 HHS65543:HHY65543 HRO65543:HRU65543 IBK65543:IBQ65543 ILG65543:ILM65543 IVC65543:IVI65543 JEY65543:JFE65543 JOU65543:JPA65543 JYQ65543:JYW65543 KIM65543:KIS65543 KSI65543:KSO65543 LCE65543:LCK65543 LMA65543:LMG65543 LVW65543:LWC65543 MFS65543:MFY65543 MPO65543:MPU65543 MZK65543:MZQ65543 NJG65543:NJM65543 NTC65543:NTI65543 OCY65543:ODE65543 OMU65543:ONA65543 OWQ65543:OWW65543 PGM65543:PGS65543 PQI65543:PQO65543 QAE65543:QAK65543 QKA65543:QKG65543 QTW65543:QUC65543 RDS65543:RDY65543 RNO65543:RNU65543 RXK65543:RXQ65543 SHG65543:SHM65543 SRC65543:SRI65543 TAY65543:TBE65543 TKU65543:TLA65543 TUQ65543:TUW65543 UEM65543:UES65543 UOI65543:UOO65543 UYE65543:UYK65543 VIA65543:VIG65543 VRW65543:VSC65543 WBS65543:WBY65543 WLO65543:WLU65543 WVK65543:WVQ65543 C131079:I131079 IY131079:JE131079 SU131079:TA131079 ACQ131079:ACW131079 AMM131079:AMS131079 AWI131079:AWO131079 BGE131079:BGK131079 BQA131079:BQG131079 BZW131079:CAC131079 CJS131079:CJY131079 CTO131079:CTU131079 DDK131079:DDQ131079 DNG131079:DNM131079 DXC131079:DXI131079 EGY131079:EHE131079 EQU131079:ERA131079 FAQ131079:FAW131079 FKM131079:FKS131079 FUI131079:FUO131079 GEE131079:GEK131079 GOA131079:GOG131079 GXW131079:GYC131079 HHS131079:HHY131079 HRO131079:HRU131079 IBK131079:IBQ131079 ILG131079:ILM131079 IVC131079:IVI131079 JEY131079:JFE131079 JOU131079:JPA131079 JYQ131079:JYW131079 KIM131079:KIS131079 KSI131079:KSO131079 LCE131079:LCK131079 LMA131079:LMG131079 LVW131079:LWC131079 MFS131079:MFY131079 MPO131079:MPU131079 MZK131079:MZQ131079 NJG131079:NJM131079 NTC131079:NTI131079 OCY131079:ODE131079 OMU131079:ONA131079 OWQ131079:OWW131079 PGM131079:PGS131079 PQI131079:PQO131079 QAE131079:QAK131079 QKA131079:QKG131079 QTW131079:QUC131079 RDS131079:RDY131079 RNO131079:RNU131079 RXK131079:RXQ131079 SHG131079:SHM131079 SRC131079:SRI131079 TAY131079:TBE131079 TKU131079:TLA131079 TUQ131079:TUW131079 UEM131079:UES131079 UOI131079:UOO131079 UYE131079:UYK131079 VIA131079:VIG131079 VRW131079:VSC131079 WBS131079:WBY131079 WLO131079:WLU131079 WVK131079:WVQ131079 C196615:I196615 IY196615:JE196615 SU196615:TA196615 ACQ196615:ACW196615 AMM196615:AMS196615 AWI196615:AWO196615 BGE196615:BGK196615 BQA196615:BQG196615 BZW196615:CAC196615 CJS196615:CJY196615 CTO196615:CTU196615 DDK196615:DDQ196615 DNG196615:DNM196615 DXC196615:DXI196615 EGY196615:EHE196615 EQU196615:ERA196615 FAQ196615:FAW196615 FKM196615:FKS196615 FUI196615:FUO196615 GEE196615:GEK196615 GOA196615:GOG196615 GXW196615:GYC196615 HHS196615:HHY196615 HRO196615:HRU196615 IBK196615:IBQ196615 ILG196615:ILM196615 IVC196615:IVI196615 JEY196615:JFE196615 JOU196615:JPA196615 JYQ196615:JYW196615 KIM196615:KIS196615 KSI196615:KSO196615 LCE196615:LCK196615 LMA196615:LMG196615 LVW196615:LWC196615 MFS196615:MFY196615 MPO196615:MPU196615 MZK196615:MZQ196615 NJG196615:NJM196615 NTC196615:NTI196615 OCY196615:ODE196615 OMU196615:ONA196615 OWQ196615:OWW196615 PGM196615:PGS196615 PQI196615:PQO196615 QAE196615:QAK196615 QKA196615:QKG196615 QTW196615:QUC196615 RDS196615:RDY196615 RNO196615:RNU196615 RXK196615:RXQ196615 SHG196615:SHM196615 SRC196615:SRI196615 TAY196615:TBE196615 TKU196615:TLA196615 TUQ196615:TUW196615 UEM196615:UES196615 UOI196615:UOO196615 UYE196615:UYK196615 VIA196615:VIG196615 VRW196615:VSC196615 WBS196615:WBY196615 WLO196615:WLU196615 WVK196615:WVQ196615 C262151:I262151 IY262151:JE262151 SU262151:TA262151 ACQ262151:ACW262151 AMM262151:AMS262151 AWI262151:AWO262151 BGE262151:BGK262151 BQA262151:BQG262151 BZW262151:CAC262151 CJS262151:CJY262151 CTO262151:CTU262151 DDK262151:DDQ262151 DNG262151:DNM262151 DXC262151:DXI262151 EGY262151:EHE262151 EQU262151:ERA262151 FAQ262151:FAW262151 FKM262151:FKS262151 FUI262151:FUO262151 GEE262151:GEK262151 GOA262151:GOG262151 GXW262151:GYC262151 HHS262151:HHY262151 HRO262151:HRU262151 IBK262151:IBQ262151 ILG262151:ILM262151 IVC262151:IVI262151 JEY262151:JFE262151 JOU262151:JPA262151 JYQ262151:JYW262151 KIM262151:KIS262151 KSI262151:KSO262151 LCE262151:LCK262151 LMA262151:LMG262151 LVW262151:LWC262151 MFS262151:MFY262151 MPO262151:MPU262151 MZK262151:MZQ262151 NJG262151:NJM262151 NTC262151:NTI262151 OCY262151:ODE262151 OMU262151:ONA262151 OWQ262151:OWW262151 PGM262151:PGS262151 PQI262151:PQO262151 QAE262151:QAK262151 QKA262151:QKG262151 QTW262151:QUC262151 RDS262151:RDY262151 RNO262151:RNU262151 RXK262151:RXQ262151 SHG262151:SHM262151 SRC262151:SRI262151 TAY262151:TBE262151 TKU262151:TLA262151 TUQ262151:TUW262151 UEM262151:UES262151 UOI262151:UOO262151 UYE262151:UYK262151 VIA262151:VIG262151 VRW262151:VSC262151 WBS262151:WBY262151 WLO262151:WLU262151 WVK262151:WVQ262151 C327687:I327687 IY327687:JE327687 SU327687:TA327687 ACQ327687:ACW327687 AMM327687:AMS327687 AWI327687:AWO327687 BGE327687:BGK327687 BQA327687:BQG327687 BZW327687:CAC327687 CJS327687:CJY327687 CTO327687:CTU327687 DDK327687:DDQ327687 DNG327687:DNM327687 DXC327687:DXI327687 EGY327687:EHE327687 EQU327687:ERA327687 FAQ327687:FAW327687 FKM327687:FKS327687 FUI327687:FUO327687 GEE327687:GEK327687 GOA327687:GOG327687 GXW327687:GYC327687 HHS327687:HHY327687 HRO327687:HRU327687 IBK327687:IBQ327687 ILG327687:ILM327687 IVC327687:IVI327687 JEY327687:JFE327687 JOU327687:JPA327687 JYQ327687:JYW327687 KIM327687:KIS327687 KSI327687:KSO327687 LCE327687:LCK327687 LMA327687:LMG327687 LVW327687:LWC327687 MFS327687:MFY327687 MPO327687:MPU327687 MZK327687:MZQ327687 NJG327687:NJM327687 NTC327687:NTI327687 OCY327687:ODE327687 OMU327687:ONA327687 OWQ327687:OWW327687 PGM327687:PGS327687 PQI327687:PQO327687 QAE327687:QAK327687 QKA327687:QKG327687 QTW327687:QUC327687 RDS327687:RDY327687 RNO327687:RNU327687 RXK327687:RXQ327687 SHG327687:SHM327687 SRC327687:SRI327687 TAY327687:TBE327687 TKU327687:TLA327687 TUQ327687:TUW327687 UEM327687:UES327687 UOI327687:UOO327687 UYE327687:UYK327687 VIA327687:VIG327687 VRW327687:VSC327687 WBS327687:WBY327687 WLO327687:WLU327687 WVK327687:WVQ327687 C393223:I393223 IY393223:JE393223 SU393223:TA393223 ACQ393223:ACW393223 AMM393223:AMS393223 AWI393223:AWO393223 BGE393223:BGK393223 BQA393223:BQG393223 BZW393223:CAC393223 CJS393223:CJY393223 CTO393223:CTU393223 DDK393223:DDQ393223 DNG393223:DNM393223 DXC393223:DXI393223 EGY393223:EHE393223 EQU393223:ERA393223 FAQ393223:FAW393223 FKM393223:FKS393223 FUI393223:FUO393223 GEE393223:GEK393223 GOA393223:GOG393223 GXW393223:GYC393223 HHS393223:HHY393223 HRO393223:HRU393223 IBK393223:IBQ393223 ILG393223:ILM393223 IVC393223:IVI393223 JEY393223:JFE393223 JOU393223:JPA393223 JYQ393223:JYW393223 KIM393223:KIS393223 KSI393223:KSO393223 LCE393223:LCK393223 LMA393223:LMG393223 LVW393223:LWC393223 MFS393223:MFY393223 MPO393223:MPU393223 MZK393223:MZQ393223 NJG393223:NJM393223 NTC393223:NTI393223 OCY393223:ODE393223 OMU393223:ONA393223 OWQ393223:OWW393223 PGM393223:PGS393223 PQI393223:PQO393223 QAE393223:QAK393223 QKA393223:QKG393223 QTW393223:QUC393223 RDS393223:RDY393223 RNO393223:RNU393223 RXK393223:RXQ393223 SHG393223:SHM393223 SRC393223:SRI393223 TAY393223:TBE393223 TKU393223:TLA393223 TUQ393223:TUW393223 UEM393223:UES393223 UOI393223:UOO393223 UYE393223:UYK393223 VIA393223:VIG393223 VRW393223:VSC393223 WBS393223:WBY393223 WLO393223:WLU393223 WVK393223:WVQ393223 C458759:I458759 IY458759:JE458759 SU458759:TA458759 ACQ458759:ACW458759 AMM458759:AMS458759 AWI458759:AWO458759 BGE458759:BGK458759 BQA458759:BQG458759 BZW458759:CAC458759 CJS458759:CJY458759 CTO458759:CTU458759 DDK458759:DDQ458759 DNG458759:DNM458759 DXC458759:DXI458759 EGY458759:EHE458759 EQU458759:ERA458759 FAQ458759:FAW458759 FKM458759:FKS458759 FUI458759:FUO458759 GEE458759:GEK458759 GOA458759:GOG458759 GXW458759:GYC458759 HHS458759:HHY458759 HRO458759:HRU458759 IBK458759:IBQ458759 ILG458759:ILM458759 IVC458759:IVI458759 JEY458759:JFE458759 JOU458759:JPA458759 JYQ458759:JYW458759 KIM458759:KIS458759 KSI458759:KSO458759 LCE458759:LCK458759 LMA458759:LMG458759 LVW458759:LWC458759 MFS458759:MFY458759 MPO458759:MPU458759 MZK458759:MZQ458759 NJG458759:NJM458759 NTC458759:NTI458759 OCY458759:ODE458759 OMU458759:ONA458759 OWQ458759:OWW458759 PGM458759:PGS458759 PQI458759:PQO458759 QAE458759:QAK458759 QKA458759:QKG458759 QTW458759:QUC458759 RDS458759:RDY458759 RNO458759:RNU458759 RXK458759:RXQ458759 SHG458759:SHM458759 SRC458759:SRI458759 TAY458759:TBE458759 TKU458759:TLA458759 TUQ458759:TUW458759 UEM458759:UES458759 UOI458759:UOO458759 UYE458759:UYK458759 VIA458759:VIG458759 VRW458759:VSC458759 WBS458759:WBY458759 WLO458759:WLU458759 WVK458759:WVQ458759 C524295:I524295 IY524295:JE524295 SU524295:TA524295 ACQ524295:ACW524295 AMM524295:AMS524295 AWI524295:AWO524295 BGE524295:BGK524295 BQA524295:BQG524295 BZW524295:CAC524295 CJS524295:CJY524295 CTO524295:CTU524295 DDK524295:DDQ524295 DNG524295:DNM524295 DXC524295:DXI524295 EGY524295:EHE524295 EQU524295:ERA524295 FAQ524295:FAW524295 FKM524295:FKS524295 FUI524295:FUO524295 GEE524295:GEK524295 GOA524295:GOG524295 GXW524295:GYC524295 HHS524295:HHY524295 HRO524295:HRU524295 IBK524295:IBQ524295 ILG524295:ILM524295 IVC524295:IVI524295 JEY524295:JFE524295 JOU524295:JPA524295 JYQ524295:JYW524295 KIM524295:KIS524295 KSI524295:KSO524295 LCE524295:LCK524295 LMA524295:LMG524295 LVW524295:LWC524295 MFS524295:MFY524295 MPO524295:MPU524295 MZK524295:MZQ524295 NJG524295:NJM524295 NTC524295:NTI524295 OCY524295:ODE524295 OMU524295:ONA524295 OWQ524295:OWW524295 PGM524295:PGS524295 PQI524295:PQO524295 QAE524295:QAK524295 QKA524295:QKG524295 QTW524295:QUC524295 RDS524295:RDY524295 RNO524295:RNU524295 RXK524295:RXQ524295 SHG524295:SHM524295 SRC524295:SRI524295 TAY524295:TBE524295 TKU524295:TLA524295 TUQ524295:TUW524295 UEM524295:UES524295 UOI524295:UOO524295 UYE524295:UYK524295 VIA524295:VIG524295 VRW524295:VSC524295 WBS524295:WBY524295 WLO524295:WLU524295 WVK524295:WVQ524295 C589831:I589831 IY589831:JE589831 SU589831:TA589831 ACQ589831:ACW589831 AMM589831:AMS589831 AWI589831:AWO589831 BGE589831:BGK589831 BQA589831:BQG589831 BZW589831:CAC589831 CJS589831:CJY589831 CTO589831:CTU589831 DDK589831:DDQ589831 DNG589831:DNM589831 DXC589831:DXI589831 EGY589831:EHE589831 EQU589831:ERA589831 FAQ589831:FAW589831 FKM589831:FKS589831 FUI589831:FUO589831 GEE589831:GEK589831 GOA589831:GOG589831 GXW589831:GYC589831 HHS589831:HHY589831 HRO589831:HRU589831 IBK589831:IBQ589831 ILG589831:ILM589831 IVC589831:IVI589831 JEY589831:JFE589831 JOU589831:JPA589831 JYQ589831:JYW589831 KIM589831:KIS589831 KSI589831:KSO589831 LCE589831:LCK589831 LMA589831:LMG589831 LVW589831:LWC589831 MFS589831:MFY589831 MPO589831:MPU589831 MZK589831:MZQ589831 NJG589831:NJM589831 NTC589831:NTI589831 OCY589831:ODE589831 OMU589831:ONA589831 OWQ589831:OWW589831 PGM589831:PGS589831 PQI589831:PQO589831 QAE589831:QAK589831 QKA589831:QKG589831 QTW589831:QUC589831 RDS589831:RDY589831 RNO589831:RNU589831 RXK589831:RXQ589831 SHG589831:SHM589831 SRC589831:SRI589831 TAY589831:TBE589831 TKU589831:TLA589831 TUQ589831:TUW589831 UEM589831:UES589831 UOI589831:UOO589831 UYE589831:UYK589831 VIA589831:VIG589831 VRW589831:VSC589831 WBS589831:WBY589831 WLO589831:WLU589831 WVK589831:WVQ589831 C655367:I655367 IY655367:JE655367 SU655367:TA655367 ACQ655367:ACW655367 AMM655367:AMS655367 AWI655367:AWO655367 BGE655367:BGK655367 BQA655367:BQG655367 BZW655367:CAC655367 CJS655367:CJY655367 CTO655367:CTU655367 DDK655367:DDQ655367 DNG655367:DNM655367 DXC655367:DXI655367 EGY655367:EHE655367 EQU655367:ERA655367 FAQ655367:FAW655367 FKM655367:FKS655367 FUI655367:FUO655367 GEE655367:GEK655367 GOA655367:GOG655367 GXW655367:GYC655367 HHS655367:HHY655367 HRO655367:HRU655367 IBK655367:IBQ655367 ILG655367:ILM655367 IVC655367:IVI655367 JEY655367:JFE655367 JOU655367:JPA655367 JYQ655367:JYW655367 KIM655367:KIS655367 KSI655367:KSO655367 LCE655367:LCK655367 LMA655367:LMG655367 LVW655367:LWC655367 MFS655367:MFY655367 MPO655367:MPU655367 MZK655367:MZQ655367 NJG655367:NJM655367 NTC655367:NTI655367 OCY655367:ODE655367 OMU655367:ONA655367 OWQ655367:OWW655367 PGM655367:PGS655367 PQI655367:PQO655367 QAE655367:QAK655367 QKA655367:QKG655367 QTW655367:QUC655367 RDS655367:RDY655367 RNO655367:RNU655367 RXK655367:RXQ655367 SHG655367:SHM655367 SRC655367:SRI655367 TAY655367:TBE655367 TKU655367:TLA655367 TUQ655367:TUW655367 UEM655367:UES655367 UOI655367:UOO655367 UYE655367:UYK655367 VIA655367:VIG655367 VRW655367:VSC655367 WBS655367:WBY655367 WLO655367:WLU655367 WVK655367:WVQ655367 C720903:I720903 IY720903:JE720903 SU720903:TA720903 ACQ720903:ACW720903 AMM720903:AMS720903 AWI720903:AWO720903 BGE720903:BGK720903 BQA720903:BQG720903 BZW720903:CAC720903 CJS720903:CJY720903 CTO720903:CTU720903 DDK720903:DDQ720903 DNG720903:DNM720903 DXC720903:DXI720903 EGY720903:EHE720903 EQU720903:ERA720903 FAQ720903:FAW720903 FKM720903:FKS720903 FUI720903:FUO720903 GEE720903:GEK720903 GOA720903:GOG720903 GXW720903:GYC720903 HHS720903:HHY720903 HRO720903:HRU720903 IBK720903:IBQ720903 ILG720903:ILM720903 IVC720903:IVI720903 JEY720903:JFE720903 JOU720903:JPA720903 JYQ720903:JYW720903 KIM720903:KIS720903 KSI720903:KSO720903 LCE720903:LCK720903 LMA720903:LMG720903 LVW720903:LWC720903 MFS720903:MFY720903 MPO720903:MPU720903 MZK720903:MZQ720903 NJG720903:NJM720903 NTC720903:NTI720903 OCY720903:ODE720903 OMU720903:ONA720903 OWQ720903:OWW720903 PGM720903:PGS720903 PQI720903:PQO720903 QAE720903:QAK720903 QKA720903:QKG720903 QTW720903:QUC720903 RDS720903:RDY720903 RNO720903:RNU720903 RXK720903:RXQ720903 SHG720903:SHM720903 SRC720903:SRI720903 TAY720903:TBE720903 TKU720903:TLA720903 TUQ720903:TUW720903 UEM720903:UES720903 UOI720903:UOO720903 UYE720903:UYK720903 VIA720903:VIG720903 VRW720903:VSC720903 WBS720903:WBY720903 WLO720903:WLU720903 WVK720903:WVQ720903 C786439:I786439 IY786439:JE786439 SU786439:TA786439 ACQ786439:ACW786439 AMM786439:AMS786439 AWI786439:AWO786439 BGE786439:BGK786439 BQA786439:BQG786439 BZW786439:CAC786439 CJS786439:CJY786439 CTO786439:CTU786439 DDK786439:DDQ786439 DNG786439:DNM786439 DXC786439:DXI786439 EGY786439:EHE786439 EQU786439:ERA786439 FAQ786439:FAW786439 FKM786439:FKS786439 FUI786439:FUO786439 GEE786439:GEK786439 GOA786439:GOG786439 GXW786439:GYC786439 HHS786439:HHY786439 HRO786439:HRU786439 IBK786439:IBQ786439 ILG786439:ILM786439 IVC786439:IVI786439 JEY786439:JFE786439 JOU786439:JPA786439 JYQ786439:JYW786439 KIM786439:KIS786439 KSI786439:KSO786439 LCE786439:LCK786439 LMA786439:LMG786439 LVW786439:LWC786439 MFS786439:MFY786439 MPO786439:MPU786439 MZK786439:MZQ786439 NJG786439:NJM786439 NTC786439:NTI786439 OCY786439:ODE786439 OMU786439:ONA786439 OWQ786439:OWW786439 PGM786439:PGS786439 PQI786439:PQO786439 QAE786439:QAK786439 QKA786439:QKG786439 QTW786439:QUC786439 RDS786439:RDY786439 RNO786439:RNU786439 RXK786439:RXQ786439 SHG786439:SHM786439 SRC786439:SRI786439 TAY786439:TBE786439 TKU786439:TLA786439 TUQ786439:TUW786439 UEM786439:UES786439 UOI786439:UOO786439 UYE786439:UYK786439 VIA786439:VIG786439 VRW786439:VSC786439 WBS786439:WBY786439 WLO786439:WLU786439 WVK786439:WVQ786439 C851975:I851975 IY851975:JE851975 SU851975:TA851975 ACQ851975:ACW851975 AMM851975:AMS851975 AWI851975:AWO851975 BGE851975:BGK851975 BQA851975:BQG851975 BZW851975:CAC851975 CJS851975:CJY851975 CTO851975:CTU851975 DDK851975:DDQ851975 DNG851975:DNM851975 DXC851975:DXI851975 EGY851975:EHE851975 EQU851975:ERA851975 FAQ851975:FAW851975 FKM851975:FKS851975 FUI851975:FUO851975 GEE851975:GEK851975 GOA851975:GOG851975 GXW851975:GYC851975 HHS851975:HHY851975 HRO851975:HRU851975 IBK851975:IBQ851975 ILG851975:ILM851975 IVC851975:IVI851975 JEY851975:JFE851975 JOU851975:JPA851975 JYQ851975:JYW851975 KIM851975:KIS851975 KSI851975:KSO851975 LCE851975:LCK851975 LMA851975:LMG851975 LVW851975:LWC851975 MFS851975:MFY851975 MPO851975:MPU851975 MZK851975:MZQ851975 NJG851975:NJM851975 NTC851975:NTI851975 OCY851975:ODE851975 OMU851975:ONA851975 OWQ851975:OWW851975 PGM851975:PGS851975 PQI851975:PQO851975 QAE851975:QAK851975 QKA851975:QKG851975 QTW851975:QUC851975 RDS851975:RDY851975 RNO851975:RNU851975 RXK851975:RXQ851975 SHG851975:SHM851975 SRC851975:SRI851975 TAY851975:TBE851975 TKU851975:TLA851975 TUQ851975:TUW851975 UEM851975:UES851975 UOI851975:UOO851975 UYE851975:UYK851975 VIA851975:VIG851975 VRW851975:VSC851975 WBS851975:WBY851975 WLO851975:WLU851975 WVK851975:WVQ851975 C917511:I917511 IY917511:JE917511 SU917511:TA917511 ACQ917511:ACW917511 AMM917511:AMS917511 AWI917511:AWO917511 BGE917511:BGK917511 BQA917511:BQG917511 BZW917511:CAC917511 CJS917511:CJY917511 CTO917511:CTU917511 DDK917511:DDQ917511 DNG917511:DNM917511 DXC917511:DXI917511 EGY917511:EHE917511 EQU917511:ERA917511 FAQ917511:FAW917511 FKM917511:FKS917511 FUI917511:FUO917511 GEE917511:GEK917511 GOA917511:GOG917511 GXW917511:GYC917511 HHS917511:HHY917511 HRO917511:HRU917511 IBK917511:IBQ917511 ILG917511:ILM917511 IVC917511:IVI917511 JEY917511:JFE917511 JOU917511:JPA917511 JYQ917511:JYW917511 KIM917511:KIS917511 KSI917511:KSO917511 LCE917511:LCK917511 LMA917511:LMG917511 LVW917511:LWC917511 MFS917511:MFY917511 MPO917511:MPU917511 MZK917511:MZQ917511 NJG917511:NJM917511 NTC917511:NTI917511 OCY917511:ODE917511 OMU917511:ONA917511 OWQ917511:OWW917511 PGM917511:PGS917511 PQI917511:PQO917511 QAE917511:QAK917511 QKA917511:QKG917511 QTW917511:QUC917511 RDS917511:RDY917511 RNO917511:RNU917511 RXK917511:RXQ917511 SHG917511:SHM917511 SRC917511:SRI917511 TAY917511:TBE917511 TKU917511:TLA917511 TUQ917511:TUW917511 UEM917511:UES917511 UOI917511:UOO917511 UYE917511:UYK917511 VIA917511:VIG917511 VRW917511:VSC917511 WBS917511:WBY917511 WLO917511:WLU917511 WVK917511:WVQ917511 C983047:I983047 IY983047:JE983047 SU983047:TA983047 ACQ983047:ACW983047 AMM983047:AMS983047 AWI983047:AWO983047 BGE983047:BGK983047 BQA983047:BQG983047 BZW983047:CAC983047 CJS983047:CJY983047 CTO983047:CTU983047 DDK983047:DDQ983047 DNG983047:DNM983047 DXC983047:DXI983047 EGY983047:EHE983047 EQU983047:ERA983047 FAQ983047:FAW983047 FKM983047:FKS983047 FUI983047:FUO983047 GEE983047:GEK983047 GOA983047:GOG983047 GXW983047:GYC983047 HHS983047:HHY983047 HRO983047:HRU983047 IBK983047:IBQ983047 ILG983047:ILM983047 IVC983047:IVI983047 JEY983047:JFE983047 JOU983047:JPA983047 JYQ983047:JYW983047 KIM983047:KIS983047 KSI983047:KSO983047 LCE983047:LCK983047 LMA983047:LMG983047 LVW983047:LWC983047 MFS983047:MFY983047 MPO983047:MPU983047 MZK983047:MZQ983047 NJG983047:NJM983047 NTC983047:NTI983047 OCY983047:ODE983047 OMU983047:ONA983047 OWQ983047:OWW983047 PGM983047:PGS983047 PQI983047:PQO983047 QAE983047:QAK983047 QKA983047:QKG983047 QTW983047:QUC983047 RDS983047:RDY983047 RNO983047:RNU983047 RXK983047:RXQ983047 SHG983047:SHM983047 SRC983047:SRI983047 TAY983047:TBE983047 TKU983047:TLA983047 TUQ983047:TUW983047 UEM983047:UES983047 UOI983047:UOO983047 UYE983047:UYK983047 VIA983047:VIG983047 VRW983047:VSC983047 WBS983047:WBY983047 WLO983047:WLU983047" xr:uid="{00000000-0002-0000-0400-000003000000}">
      <formula1>"2019,2020,2021,2022,2023"</formula1>
    </dataValidation>
    <dataValidation type="list" allowBlank="1" showInputMessage="1" showErrorMessage="1" sqref="C12:P12 WVK983049:WVX983049 WLO983049:WMB983049 WBS983049:WCF983049 VRW983049:VSJ983049 VIA983049:VIN983049 UYE983049:UYR983049 UOI983049:UOV983049 UEM983049:UEZ983049 TUQ983049:TVD983049 TKU983049:TLH983049 TAY983049:TBL983049 SRC983049:SRP983049 SHG983049:SHT983049 RXK983049:RXX983049 RNO983049:ROB983049 RDS983049:REF983049 QTW983049:QUJ983049 QKA983049:QKN983049 QAE983049:QAR983049 PQI983049:PQV983049 PGM983049:PGZ983049 OWQ983049:OXD983049 OMU983049:ONH983049 OCY983049:ODL983049 NTC983049:NTP983049 NJG983049:NJT983049 MZK983049:MZX983049 MPO983049:MQB983049 MFS983049:MGF983049 LVW983049:LWJ983049 LMA983049:LMN983049 LCE983049:LCR983049 KSI983049:KSV983049 KIM983049:KIZ983049 JYQ983049:JZD983049 JOU983049:JPH983049 JEY983049:JFL983049 IVC983049:IVP983049 ILG983049:ILT983049 IBK983049:IBX983049 HRO983049:HSB983049 HHS983049:HIF983049 GXW983049:GYJ983049 GOA983049:GON983049 GEE983049:GER983049 FUI983049:FUV983049 FKM983049:FKZ983049 FAQ983049:FBD983049 EQU983049:ERH983049 EGY983049:EHL983049 DXC983049:DXP983049 DNG983049:DNT983049 DDK983049:DDX983049 CTO983049:CUB983049 CJS983049:CKF983049 BZW983049:CAJ983049 BQA983049:BQN983049 BGE983049:BGR983049 AWI983049:AWV983049 AMM983049:AMZ983049 ACQ983049:ADD983049 SU983049:TH983049 IY983049:JL983049 C983049:P983049 WVK917513:WVX917513 WLO917513:WMB917513 WBS917513:WCF917513 VRW917513:VSJ917513 VIA917513:VIN917513 UYE917513:UYR917513 UOI917513:UOV917513 UEM917513:UEZ917513 TUQ917513:TVD917513 TKU917513:TLH917513 TAY917513:TBL917513 SRC917513:SRP917513 SHG917513:SHT917513 RXK917513:RXX917513 RNO917513:ROB917513 RDS917513:REF917513 QTW917513:QUJ917513 QKA917513:QKN917513 QAE917513:QAR917513 PQI917513:PQV917513 PGM917513:PGZ917513 OWQ917513:OXD917513 OMU917513:ONH917513 OCY917513:ODL917513 NTC917513:NTP917513 NJG917513:NJT917513 MZK917513:MZX917513 MPO917513:MQB917513 MFS917513:MGF917513 LVW917513:LWJ917513 LMA917513:LMN917513 LCE917513:LCR917513 KSI917513:KSV917513 KIM917513:KIZ917513 JYQ917513:JZD917513 JOU917513:JPH917513 JEY917513:JFL917513 IVC917513:IVP917513 ILG917513:ILT917513 IBK917513:IBX917513 HRO917513:HSB917513 HHS917513:HIF917513 GXW917513:GYJ917513 GOA917513:GON917513 GEE917513:GER917513 FUI917513:FUV917513 FKM917513:FKZ917513 FAQ917513:FBD917513 EQU917513:ERH917513 EGY917513:EHL917513 DXC917513:DXP917513 DNG917513:DNT917513 DDK917513:DDX917513 CTO917513:CUB917513 CJS917513:CKF917513 BZW917513:CAJ917513 BQA917513:BQN917513 BGE917513:BGR917513 AWI917513:AWV917513 AMM917513:AMZ917513 ACQ917513:ADD917513 SU917513:TH917513 IY917513:JL917513 C917513:P917513 WVK851977:WVX851977 WLO851977:WMB851977 WBS851977:WCF851977 VRW851977:VSJ851977 VIA851977:VIN851977 UYE851977:UYR851977 UOI851977:UOV851977 UEM851977:UEZ851977 TUQ851977:TVD851977 TKU851977:TLH851977 TAY851977:TBL851977 SRC851977:SRP851977 SHG851977:SHT851977 RXK851977:RXX851977 RNO851977:ROB851977 RDS851977:REF851977 QTW851977:QUJ851977 QKA851977:QKN851977 QAE851977:QAR851977 PQI851977:PQV851977 PGM851977:PGZ851977 OWQ851977:OXD851977 OMU851977:ONH851977 OCY851977:ODL851977 NTC851977:NTP851977 NJG851977:NJT851977 MZK851977:MZX851977 MPO851977:MQB851977 MFS851977:MGF851977 LVW851977:LWJ851977 LMA851977:LMN851977 LCE851977:LCR851977 KSI851977:KSV851977 KIM851977:KIZ851977 JYQ851977:JZD851977 JOU851977:JPH851977 JEY851977:JFL851977 IVC851977:IVP851977 ILG851977:ILT851977 IBK851977:IBX851977 HRO851977:HSB851977 HHS851977:HIF851977 GXW851977:GYJ851977 GOA851977:GON851977 GEE851977:GER851977 FUI851977:FUV851977 FKM851977:FKZ851977 FAQ851977:FBD851977 EQU851977:ERH851977 EGY851977:EHL851977 DXC851977:DXP851977 DNG851977:DNT851977 DDK851977:DDX851977 CTO851977:CUB851977 CJS851977:CKF851977 BZW851977:CAJ851977 BQA851977:BQN851977 BGE851977:BGR851977 AWI851977:AWV851977 AMM851977:AMZ851977 ACQ851977:ADD851977 SU851977:TH851977 IY851977:JL851977 C851977:P851977 WVK786441:WVX786441 WLO786441:WMB786441 WBS786441:WCF786441 VRW786441:VSJ786441 VIA786441:VIN786441 UYE786441:UYR786441 UOI786441:UOV786441 UEM786441:UEZ786441 TUQ786441:TVD786441 TKU786441:TLH786441 TAY786441:TBL786441 SRC786441:SRP786441 SHG786441:SHT786441 RXK786441:RXX786441 RNO786441:ROB786441 RDS786441:REF786441 QTW786441:QUJ786441 QKA786441:QKN786441 QAE786441:QAR786441 PQI786441:PQV786441 PGM786441:PGZ786441 OWQ786441:OXD786441 OMU786441:ONH786441 OCY786441:ODL786441 NTC786441:NTP786441 NJG786441:NJT786441 MZK786441:MZX786441 MPO786441:MQB786441 MFS786441:MGF786441 LVW786441:LWJ786441 LMA786441:LMN786441 LCE786441:LCR786441 KSI786441:KSV786441 KIM786441:KIZ786441 JYQ786441:JZD786441 JOU786441:JPH786441 JEY786441:JFL786441 IVC786441:IVP786441 ILG786441:ILT786441 IBK786441:IBX786441 HRO786441:HSB786441 HHS786441:HIF786441 GXW786441:GYJ786441 GOA786441:GON786441 GEE786441:GER786441 FUI786441:FUV786441 FKM786441:FKZ786441 FAQ786441:FBD786441 EQU786441:ERH786441 EGY786441:EHL786441 DXC786441:DXP786441 DNG786441:DNT786441 DDK786441:DDX786441 CTO786441:CUB786441 CJS786441:CKF786441 BZW786441:CAJ786441 BQA786441:BQN786441 BGE786441:BGR786441 AWI786441:AWV786441 AMM786441:AMZ786441 ACQ786441:ADD786441 SU786441:TH786441 IY786441:JL786441 C786441:P786441 WVK720905:WVX720905 WLO720905:WMB720905 WBS720905:WCF720905 VRW720905:VSJ720905 VIA720905:VIN720905 UYE720905:UYR720905 UOI720905:UOV720905 UEM720905:UEZ720905 TUQ720905:TVD720905 TKU720905:TLH720905 TAY720905:TBL720905 SRC720905:SRP720905 SHG720905:SHT720905 RXK720905:RXX720905 RNO720905:ROB720905 RDS720905:REF720905 QTW720905:QUJ720905 QKA720905:QKN720905 QAE720905:QAR720905 PQI720905:PQV720905 PGM720905:PGZ720905 OWQ720905:OXD720905 OMU720905:ONH720905 OCY720905:ODL720905 NTC720905:NTP720905 NJG720905:NJT720905 MZK720905:MZX720905 MPO720905:MQB720905 MFS720905:MGF720905 LVW720905:LWJ720905 LMA720905:LMN720905 LCE720905:LCR720905 KSI720905:KSV720905 KIM720905:KIZ720905 JYQ720905:JZD720905 JOU720905:JPH720905 JEY720905:JFL720905 IVC720905:IVP720905 ILG720905:ILT720905 IBK720905:IBX720905 HRO720905:HSB720905 HHS720905:HIF720905 GXW720905:GYJ720905 GOA720905:GON720905 GEE720905:GER720905 FUI720905:FUV720905 FKM720905:FKZ720905 FAQ720905:FBD720905 EQU720905:ERH720905 EGY720905:EHL720905 DXC720905:DXP720905 DNG720905:DNT720905 DDK720905:DDX720905 CTO720905:CUB720905 CJS720905:CKF720905 BZW720905:CAJ720905 BQA720905:BQN720905 BGE720905:BGR720905 AWI720905:AWV720905 AMM720905:AMZ720905 ACQ720905:ADD720905 SU720905:TH720905 IY720905:JL720905 C720905:P720905 WVK655369:WVX655369 WLO655369:WMB655369 WBS655369:WCF655369 VRW655369:VSJ655369 VIA655369:VIN655369 UYE655369:UYR655369 UOI655369:UOV655369 UEM655369:UEZ655369 TUQ655369:TVD655369 TKU655369:TLH655369 TAY655369:TBL655369 SRC655369:SRP655369 SHG655369:SHT655369 RXK655369:RXX655369 RNO655369:ROB655369 RDS655369:REF655369 QTW655369:QUJ655369 QKA655369:QKN655369 QAE655369:QAR655369 PQI655369:PQV655369 PGM655369:PGZ655369 OWQ655369:OXD655369 OMU655369:ONH655369 OCY655369:ODL655369 NTC655369:NTP655369 NJG655369:NJT655369 MZK655369:MZX655369 MPO655369:MQB655369 MFS655369:MGF655369 LVW655369:LWJ655369 LMA655369:LMN655369 LCE655369:LCR655369 KSI655369:KSV655369 KIM655369:KIZ655369 JYQ655369:JZD655369 JOU655369:JPH655369 JEY655369:JFL655369 IVC655369:IVP655369 ILG655369:ILT655369 IBK655369:IBX655369 HRO655369:HSB655369 HHS655369:HIF655369 GXW655369:GYJ655369 GOA655369:GON655369 GEE655369:GER655369 FUI655369:FUV655369 FKM655369:FKZ655369 FAQ655369:FBD655369 EQU655369:ERH655369 EGY655369:EHL655369 DXC655369:DXP655369 DNG655369:DNT655369 DDK655369:DDX655369 CTO655369:CUB655369 CJS655369:CKF655369 BZW655369:CAJ655369 BQA655369:BQN655369 BGE655369:BGR655369 AWI655369:AWV655369 AMM655369:AMZ655369 ACQ655369:ADD655369 SU655369:TH655369 IY655369:JL655369 C655369:P655369 WVK589833:WVX589833 WLO589833:WMB589833 WBS589833:WCF589833 VRW589833:VSJ589833 VIA589833:VIN589833 UYE589833:UYR589833 UOI589833:UOV589833 UEM589833:UEZ589833 TUQ589833:TVD589833 TKU589833:TLH589833 TAY589833:TBL589833 SRC589833:SRP589833 SHG589833:SHT589833 RXK589833:RXX589833 RNO589833:ROB589833 RDS589833:REF589833 QTW589833:QUJ589833 QKA589833:QKN589833 QAE589833:QAR589833 PQI589833:PQV589833 PGM589833:PGZ589833 OWQ589833:OXD589833 OMU589833:ONH589833 OCY589833:ODL589833 NTC589833:NTP589833 NJG589833:NJT589833 MZK589833:MZX589833 MPO589833:MQB589833 MFS589833:MGF589833 LVW589833:LWJ589833 LMA589833:LMN589833 LCE589833:LCR589833 KSI589833:KSV589833 KIM589833:KIZ589833 JYQ589833:JZD589833 JOU589833:JPH589833 JEY589833:JFL589833 IVC589833:IVP589833 ILG589833:ILT589833 IBK589833:IBX589833 HRO589833:HSB589833 HHS589833:HIF589833 GXW589833:GYJ589833 GOA589833:GON589833 GEE589833:GER589833 FUI589833:FUV589833 FKM589833:FKZ589833 FAQ589833:FBD589833 EQU589833:ERH589833 EGY589833:EHL589833 DXC589833:DXP589833 DNG589833:DNT589833 DDK589833:DDX589833 CTO589833:CUB589833 CJS589833:CKF589833 BZW589833:CAJ589833 BQA589833:BQN589833 BGE589833:BGR589833 AWI589833:AWV589833 AMM589833:AMZ589833 ACQ589833:ADD589833 SU589833:TH589833 IY589833:JL589833 C589833:P589833 WVK524297:WVX524297 WLO524297:WMB524297 WBS524297:WCF524297 VRW524297:VSJ524297 VIA524297:VIN524297 UYE524297:UYR524297 UOI524297:UOV524297 UEM524297:UEZ524297 TUQ524297:TVD524297 TKU524297:TLH524297 TAY524297:TBL524297 SRC524297:SRP524297 SHG524297:SHT524297 RXK524297:RXX524297 RNO524297:ROB524297 RDS524297:REF524297 QTW524297:QUJ524297 QKA524297:QKN524297 QAE524297:QAR524297 PQI524297:PQV524297 PGM524297:PGZ524297 OWQ524297:OXD524297 OMU524297:ONH524297 OCY524297:ODL524297 NTC524297:NTP524297 NJG524297:NJT524297 MZK524297:MZX524297 MPO524297:MQB524297 MFS524297:MGF524297 LVW524297:LWJ524297 LMA524297:LMN524297 LCE524297:LCR524297 KSI524297:KSV524297 KIM524297:KIZ524297 JYQ524297:JZD524297 JOU524297:JPH524297 JEY524297:JFL524297 IVC524297:IVP524297 ILG524297:ILT524297 IBK524297:IBX524297 HRO524297:HSB524297 HHS524297:HIF524297 GXW524297:GYJ524297 GOA524297:GON524297 GEE524297:GER524297 FUI524297:FUV524297 FKM524297:FKZ524297 FAQ524297:FBD524297 EQU524297:ERH524297 EGY524297:EHL524297 DXC524297:DXP524297 DNG524297:DNT524297 DDK524297:DDX524297 CTO524297:CUB524297 CJS524297:CKF524297 BZW524297:CAJ524297 BQA524297:BQN524297 BGE524297:BGR524297 AWI524297:AWV524297 AMM524297:AMZ524297 ACQ524297:ADD524297 SU524297:TH524297 IY524297:JL524297 C524297:P524297 WVK458761:WVX458761 WLO458761:WMB458761 WBS458761:WCF458761 VRW458761:VSJ458761 VIA458761:VIN458761 UYE458761:UYR458761 UOI458761:UOV458761 UEM458761:UEZ458761 TUQ458761:TVD458761 TKU458761:TLH458761 TAY458761:TBL458761 SRC458761:SRP458761 SHG458761:SHT458761 RXK458761:RXX458761 RNO458761:ROB458761 RDS458761:REF458761 QTW458761:QUJ458761 QKA458761:QKN458761 QAE458761:QAR458761 PQI458761:PQV458761 PGM458761:PGZ458761 OWQ458761:OXD458761 OMU458761:ONH458761 OCY458761:ODL458761 NTC458761:NTP458761 NJG458761:NJT458761 MZK458761:MZX458761 MPO458761:MQB458761 MFS458761:MGF458761 LVW458761:LWJ458761 LMA458761:LMN458761 LCE458761:LCR458761 KSI458761:KSV458761 KIM458761:KIZ458761 JYQ458761:JZD458761 JOU458761:JPH458761 JEY458761:JFL458761 IVC458761:IVP458761 ILG458761:ILT458761 IBK458761:IBX458761 HRO458761:HSB458761 HHS458761:HIF458761 GXW458761:GYJ458761 GOA458761:GON458761 GEE458761:GER458761 FUI458761:FUV458761 FKM458761:FKZ458761 FAQ458761:FBD458761 EQU458761:ERH458761 EGY458761:EHL458761 DXC458761:DXP458761 DNG458761:DNT458761 DDK458761:DDX458761 CTO458761:CUB458761 CJS458761:CKF458761 BZW458761:CAJ458761 BQA458761:BQN458761 BGE458761:BGR458761 AWI458761:AWV458761 AMM458761:AMZ458761 ACQ458761:ADD458761 SU458761:TH458761 IY458761:JL458761 C458761:P458761 WVK393225:WVX393225 WLO393225:WMB393225 WBS393225:WCF393225 VRW393225:VSJ393225 VIA393225:VIN393225 UYE393225:UYR393225 UOI393225:UOV393225 UEM393225:UEZ393225 TUQ393225:TVD393225 TKU393225:TLH393225 TAY393225:TBL393225 SRC393225:SRP393225 SHG393225:SHT393225 RXK393225:RXX393225 RNO393225:ROB393225 RDS393225:REF393225 QTW393225:QUJ393225 QKA393225:QKN393225 QAE393225:QAR393225 PQI393225:PQV393225 PGM393225:PGZ393225 OWQ393225:OXD393225 OMU393225:ONH393225 OCY393225:ODL393225 NTC393225:NTP393225 NJG393225:NJT393225 MZK393225:MZX393225 MPO393225:MQB393225 MFS393225:MGF393225 LVW393225:LWJ393225 LMA393225:LMN393225 LCE393225:LCR393225 KSI393225:KSV393225 KIM393225:KIZ393225 JYQ393225:JZD393225 JOU393225:JPH393225 JEY393225:JFL393225 IVC393225:IVP393225 ILG393225:ILT393225 IBK393225:IBX393225 HRO393225:HSB393225 HHS393225:HIF393225 GXW393225:GYJ393225 GOA393225:GON393225 GEE393225:GER393225 FUI393225:FUV393225 FKM393225:FKZ393225 FAQ393225:FBD393225 EQU393225:ERH393225 EGY393225:EHL393225 DXC393225:DXP393225 DNG393225:DNT393225 DDK393225:DDX393225 CTO393225:CUB393225 CJS393225:CKF393225 BZW393225:CAJ393225 BQA393225:BQN393225 BGE393225:BGR393225 AWI393225:AWV393225 AMM393225:AMZ393225 ACQ393225:ADD393225 SU393225:TH393225 IY393225:JL393225 C393225:P393225 WVK327689:WVX327689 WLO327689:WMB327689 WBS327689:WCF327689 VRW327689:VSJ327689 VIA327689:VIN327689 UYE327689:UYR327689 UOI327689:UOV327689 UEM327689:UEZ327689 TUQ327689:TVD327689 TKU327689:TLH327689 TAY327689:TBL327689 SRC327689:SRP327689 SHG327689:SHT327689 RXK327689:RXX327689 RNO327689:ROB327689 RDS327689:REF327689 QTW327689:QUJ327689 QKA327689:QKN327689 QAE327689:QAR327689 PQI327689:PQV327689 PGM327689:PGZ327689 OWQ327689:OXD327689 OMU327689:ONH327689 OCY327689:ODL327689 NTC327689:NTP327689 NJG327689:NJT327689 MZK327689:MZX327689 MPO327689:MQB327689 MFS327689:MGF327689 LVW327689:LWJ327689 LMA327689:LMN327689 LCE327689:LCR327689 KSI327689:KSV327689 KIM327689:KIZ327689 JYQ327689:JZD327689 JOU327689:JPH327689 JEY327689:JFL327689 IVC327689:IVP327689 ILG327689:ILT327689 IBK327689:IBX327689 HRO327689:HSB327689 HHS327689:HIF327689 GXW327689:GYJ327689 GOA327689:GON327689 GEE327689:GER327689 FUI327689:FUV327689 FKM327689:FKZ327689 FAQ327689:FBD327689 EQU327689:ERH327689 EGY327689:EHL327689 DXC327689:DXP327689 DNG327689:DNT327689 DDK327689:DDX327689 CTO327689:CUB327689 CJS327689:CKF327689 BZW327689:CAJ327689 BQA327689:BQN327689 BGE327689:BGR327689 AWI327689:AWV327689 AMM327689:AMZ327689 ACQ327689:ADD327689 SU327689:TH327689 IY327689:JL327689 C327689:P327689 WVK262153:WVX262153 WLO262153:WMB262153 WBS262153:WCF262153 VRW262153:VSJ262153 VIA262153:VIN262153 UYE262153:UYR262153 UOI262153:UOV262153 UEM262153:UEZ262153 TUQ262153:TVD262153 TKU262153:TLH262153 TAY262153:TBL262153 SRC262153:SRP262153 SHG262153:SHT262153 RXK262153:RXX262153 RNO262153:ROB262153 RDS262153:REF262153 QTW262153:QUJ262153 QKA262153:QKN262153 QAE262153:QAR262153 PQI262153:PQV262153 PGM262153:PGZ262153 OWQ262153:OXD262153 OMU262153:ONH262153 OCY262153:ODL262153 NTC262153:NTP262153 NJG262153:NJT262153 MZK262153:MZX262153 MPO262153:MQB262153 MFS262153:MGF262153 LVW262153:LWJ262153 LMA262153:LMN262153 LCE262153:LCR262153 KSI262153:KSV262153 KIM262153:KIZ262153 JYQ262153:JZD262153 JOU262153:JPH262153 JEY262153:JFL262153 IVC262153:IVP262153 ILG262153:ILT262153 IBK262153:IBX262153 HRO262153:HSB262153 HHS262153:HIF262153 GXW262153:GYJ262153 GOA262153:GON262153 GEE262153:GER262153 FUI262153:FUV262153 FKM262153:FKZ262153 FAQ262153:FBD262153 EQU262153:ERH262153 EGY262153:EHL262153 DXC262153:DXP262153 DNG262153:DNT262153 DDK262153:DDX262153 CTO262153:CUB262153 CJS262153:CKF262153 BZW262153:CAJ262153 BQA262153:BQN262153 BGE262153:BGR262153 AWI262153:AWV262153 AMM262153:AMZ262153 ACQ262153:ADD262153 SU262153:TH262153 IY262153:JL262153 C262153:P262153 WVK196617:WVX196617 WLO196617:WMB196617 WBS196617:WCF196617 VRW196617:VSJ196617 VIA196617:VIN196617 UYE196617:UYR196617 UOI196617:UOV196617 UEM196617:UEZ196617 TUQ196617:TVD196617 TKU196617:TLH196617 TAY196617:TBL196617 SRC196617:SRP196617 SHG196617:SHT196617 RXK196617:RXX196617 RNO196617:ROB196617 RDS196617:REF196617 QTW196617:QUJ196617 QKA196617:QKN196617 QAE196617:QAR196617 PQI196617:PQV196617 PGM196617:PGZ196617 OWQ196617:OXD196617 OMU196617:ONH196617 OCY196617:ODL196617 NTC196617:NTP196617 NJG196617:NJT196617 MZK196617:MZX196617 MPO196617:MQB196617 MFS196617:MGF196617 LVW196617:LWJ196617 LMA196617:LMN196617 LCE196617:LCR196617 KSI196617:KSV196617 KIM196617:KIZ196617 JYQ196617:JZD196617 JOU196617:JPH196617 JEY196617:JFL196617 IVC196617:IVP196617 ILG196617:ILT196617 IBK196617:IBX196617 HRO196617:HSB196617 HHS196617:HIF196617 GXW196617:GYJ196617 GOA196617:GON196617 GEE196617:GER196617 FUI196617:FUV196617 FKM196617:FKZ196617 FAQ196617:FBD196617 EQU196617:ERH196617 EGY196617:EHL196617 DXC196617:DXP196617 DNG196617:DNT196617 DDK196617:DDX196617 CTO196617:CUB196617 CJS196617:CKF196617 BZW196617:CAJ196617 BQA196617:BQN196617 BGE196617:BGR196617 AWI196617:AWV196617 AMM196617:AMZ196617 ACQ196617:ADD196617 SU196617:TH196617 IY196617:JL196617 C196617:P196617 WVK131081:WVX131081 WLO131081:WMB131081 WBS131081:WCF131081 VRW131081:VSJ131081 VIA131081:VIN131081 UYE131081:UYR131081 UOI131081:UOV131081 UEM131081:UEZ131081 TUQ131081:TVD131081 TKU131081:TLH131081 TAY131081:TBL131081 SRC131081:SRP131081 SHG131081:SHT131081 RXK131081:RXX131081 RNO131081:ROB131081 RDS131081:REF131081 QTW131081:QUJ131081 QKA131081:QKN131081 QAE131081:QAR131081 PQI131081:PQV131081 PGM131081:PGZ131081 OWQ131081:OXD131081 OMU131081:ONH131081 OCY131081:ODL131081 NTC131081:NTP131081 NJG131081:NJT131081 MZK131081:MZX131081 MPO131081:MQB131081 MFS131081:MGF131081 LVW131081:LWJ131081 LMA131081:LMN131081 LCE131081:LCR131081 KSI131081:KSV131081 KIM131081:KIZ131081 JYQ131081:JZD131081 JOU131081:JPH131081 JEY131081:JFL131081 IVC131081:IVP131081 ILG131081:ILT131081 IBK131081:IBX131081 HRO131081:HSB131081 HHS131081:HIF131081 GXW131081:GYJ131081 GOA131081:GON131081 GEE131081:GER131081 FUI131081:FUV131081 FKM131081:FKZ131081 FAQ131081:FBD131081 EQU131081:ERH131081 EGY131081:EHL131081 DXC131081:DXP131081 DNG131081:DNT131081 DDK131081:DDX131081 CTO131081:CUB131081 CJS131081:CKF131081 BZW131081:CAJ131081 BQA131081:BQN131081 BGE131081:BGR131081 AWI131081:AWV131081 AMM131081:AMZ131081 ACQ131081:ADD131081 SU131081:TH131081 IY131081:JL131081 C131081:P131081 WVK65545:WVX65545 WLO65545:WMB65545 WBS65545:WCF65545 VRW65545:VSJ65545 VIA65545:VIN65545 UYE65545:UYR65545 UOI65545:UOV65545 UEM65545:UEZ65545 TUQ65545:TVD65545 TKU65545:TLH65545 TAY65545:TBL65545 SRC65545:SRP65545 SHG65545:SHT65545 RXK65545:RXX65545 RNO65545:ROB65545 RDS65545:REF65545 QTW65545:QUJ65545 QKA65545:QKN65545 QAE65545:QAR65545 PQI65545:PQV65545 PGM65545:PGZ65545 OWQ65545:OXD65545 OMU65545:ONH65545 OCY65545:ODL65545 NTC65545:NTP65545 NJG65545:NJT65545 MZK65545:MZX65545 MPO65545:MQB65545 MFS65545:MGF65545 LVW65545:LWJ65545 LMA65545:LMN65545 LCE65545:LCR65545 KSI65545:KSV65545 KIM65545:KIZ65545 JYQ65545:JZD65545 JOU65545:JPH65545 JEY65545:JFL65545 IVC65545:IVP65545 ILG65545:ILT65545 IBK65545:IBX65545 HRO65545:HSB65545 HHS65545:HIF65545 GXW65545:GYJ65545 GOA65545:GON65545 GEE65545:GER65545 FUI65545:FUV65545 FKM65545:FKZ65545 FAQ65545:FBD65545 EQU65545:ERH65545 EGY65545:EHL65545 DXC65545:DXP65545 DNG65545:DNT65545 DDK65545:DDX65545 CTO65545:CUB65545 CJS65545:CKF65545 BZW65545:CAJ65545 BQA65545:BQN65545 BGE65545:BGR65545 AWI65545:AWV65545 AMM65545:AMZ65545 ACQ65545:ADD65545 SU65545:TH65545 IY65545:JL65545 C65545:P65545 WVK12:WVX12 WLO12:WMB12 WBS12:WCF12 VRW12:VSJ12 VIA12:VIN12 UYE12:UYR12 UOI12:UOV12 UEM12:UEZ12 TUQ12:TVD12 TKU12:TLH12 TAY12:TBL12 SRC12:SRP12 SHG12:SHT12 RXK12:RXX12 RNO12:ROB12 RDS12:REF12 QTW12:QUJ12 QKA12:QKN12 QAE12:QAR12 PQI12:PQV12 PGM12:PGZ12 OWQ12:OXD12 OMU12:ONH12 OCY12:ODL12 NTC12:NTP12 NJG12:NJT12 MZK12:MZX12 MPO12:MQB12 MFS12:MGF12 LVW12:LWJ12 LMA12:LMN12 LCE12:LCR12 KSI12:KSV12 KIM12:KIZ12 JYQ12:JZD12 JOU12:JPH12 JEY12:JFL12 IVC12:IVP12 ILG12:ILT12 IBK12:IBX12 HRO12:HSB12 HHS12:HIF12 GXW12:GYJ12 GOA12:GON12 GEE12:GER12 FUI12:FUV12 FKM12:FKZ12 FAQ12:FBD12 EQU12:ERH12 EGY12:EHL12 DXC12:DXP12 DNG12:DNT12 DDK12:DDX12 CTO12:CUB12 CJS12:CKF12 BZW12:CAJ12 BQA12:BQN12 BGE12:BGR12 AWI12:AWV12 AMM12:AMZ12 ACQ12:ADD12 SU12:TH12 IY12:JL12" xr:uid="{00000000-0002-0000-0400-000004000000}">
      <formula1>$B$133:$B$159</formula1>
    </dataValidation>
    <dataValidation type="list" allowBlank="1" showInputMessage="1" showErrorMessage="1" sqref="WVK983111:WVX983111 WLO983111:WMB983111 WBS983111:WCF983111 VRW983111:VSJ983111 VIA983111:VIN983111 UYE983111:UYR983111 UOI983111:UOV983111 UEM983111:UEZ983111 TUQ983111:TVD983111 TKU983111:TLH983111 TAY983111:TBL983111 SRC983111:SRP983111 SHG983111:SHT983111 RXK983111:RXX983111 RNO983111:ROB983111 RDS983111:REF983111 QTW983111:QUJ983111 QKA983111:QKN983111 QAE983111:QAR983111 PQI983111:PQV983111 PGM983111:PGZ983111 OWQ983111:OXD983111 OMU983111:ONH983111 OCY983111:ODL983111 NTC983111:NTP983111 NJG983111:NJT983111 MZK983111:MZX983111 MPO983111:MQB983111 MFS983111:MGF983111 LVW983111:LWJ983111 LMA983111:LMN983111 LCE983111:LCR983111 KSI983111:KSV983111 KIM983111:KIZ983111 JYQ983111:JZD983111 JOU983111:JPH983111 JEY983111:JFL983111 IVC983111:IVP983111 ILG983111:ILT983111 IBK983111:IBX983111 HRO983111:HSB983111 HHS983111:HIF983111 GXW983111:GYJ983111 GOA983111:GON983111 GEE983111:GER983111 FUI983111:FUV983111 FKM983111:FKZ983111 FAQ983111:FBD983111 EQU983111:ERH983111 EGY983111:EHL983111 DXC983111:DXP983111 DNG983111:DNT983111 DDK983111:DDX983111 CTO983111:CUB983111 CJS983111:CKF983111 BZW983111:CAJ983111 BQA983111:BQN983111 BGE983111:BGR983111 AWI983111:AWV983111 AMM983111:AMZ983111 ACQ983111:ADD983111 SU983111:TH983111 IY983111:JL983111 C983111:P983111 WVK917575:WVX917575 WLO917575:WMB917575 WBS917575:WCF917575 VRW917575:VSJ917575 VIA917575:VIN917575 UYE917575:UYR917575 UOI917575:UOV917575 UEM917575:UEZ917575 TUQ917575:TVD917575 TKU917575:TLH917575 TAY917575:TBL917575 SRC917575:SRP917575 SHG917575:SHT917575 RXK917575:RXX917575 RNO917575:ROB917575 RDS917575:REF917575 QTW917575:QUJ917575 QKA917575:QKN917575 QAE917575:QAR917575 PQI917575:PQV917575 PGM917575:PGZ917575 OWQ917575:OXD917575 OMU917575:ONH917575 OCY917575:ODL917575 NTC917575:NTP917575 NJG917575:NJT917575 MZK917575:MZX917575 MPO917575:MQB917575 MFS917575:MGF917575 LVW917575:LWJ917575 LMA917575:LMN917575 LCE917575:LCR917575 KSI917575:KSV917575 KIM917575:KIZ917575 JYQ917575:JZD917575 JOU917575:JPH917575 JEY917575:JFL917575 IVC917575:IVP917575 ILG917575:ILT917575 IBK917575:IBX917575 HRO917575:HSB917575 HHS917575:HIF917575 GXW917575:GYJ917575 GOA917575:GON917575 GEE917575:GER917575 FUI917575:FUV917575 FKM917575:FKZ917575 FAQ917575:FBD917575 EQU917575:ERH917575 EGY917575:EHL917575 DXC917575:DXP917575 DNG917575:DNT917575 DDK917575:DDX917575 CTO917575:CUB917575 CJS917575:CKF917575 BZW917575:CAJ917575 BQA917575:BQN917575 BGE917575:BGR917575 AWI917575:AWV917575 AMM917575:AMZ917575 ACQ917575:ADD917575 SU917575:TH917575 IY917575:JL917575 C917575:P917575 WVK852039:WVX852039 WLO852039:WMB852039 WBS852039:WCF852039 VRW852039:VSJ852039 VIA852039:VIN852039 UYE852039:UYR852039 UOI852039:UOV852039 UEM852039:UEZ852039 TUQ852039:TVD852039 TKU852039:TLH852039 TAY852039:TBL852039 SRC852039:SRP852039 SHG852039:SHT852039 RXK852039:RXX852039 RNO852039:ROB852039 RDS852039:REF852039 QTW852039:QUJ852039 QKA852039:QKN852039 QAE852039:QAR852039 PQI852039:PQV852039 PGM852039:PGZ852039 OWQ852039:OXD852039 OMU852039:ONH852039 OCY852039:ODL852039 NTC852039:NTP852039 NJG852039:NJT852039 MZK852039:MZX852039 MPO852039:MQB852039 MFS852039:MGF852039 LVW852039:LWJ852039 LMA852039:LMN852039 LCE852039:LCR852039 KSI852039:KSV852039 KIM852039:KIZ852039 JYQ852039:JZD852039 JOU852039:JPH852039 JEY852039:JFL852039 IVC852039:IVP852039 ILG852039:ILT852039 IBK852039:IBX852039 HRO852039:HSB852039 HHS852039:HIF852039 GXW852039:GYJ852039 GOA852039:GON852039 GEE852039:GER852039 FUI852039:FUV852039 FKM852039:FKZ852039 FAQ852039:FBD852039 EQU852039:ERH852039 EGY852039:EHL852039 DXC852039:DXP852039 DNG852039:DNT852039 DDK852039:DDX852039 CTO852039:CUB852039 CJS852039:CKF852039 BZW852039:CAJ852039 BQA852039:BQN852039 BGE852039:BGR852039 AWI852039:AWV852039 AMM852039:AMZ852039 ACQ852039:ADD852039 SU852039:TH852039 IY852039:JL852039 C852039:P852039 WVK786503:WVX786503 WLO786503:WMB786503 WBS786503:WCF786503 VRW786503:VSJ786503 VIA786503:VIN786503 UYE786503:UYR786503 UOI786503:UOV786503 UEM786503:UEZ786503 TUQ786503:TVD786503 TKU786503:TLH786503 TAY786503:TBL786503 SRC786503:SRP786503 SHG786503:SHT786503 RXK786503:RXX786503 RNO786503:ROB786503 RDS786503:REF786503 QTW786503:QUJ786503 QKA786503:QKN786503 QAE786503:QAR786503 PQI786503:PQV786503 PGM786503:PGZ786503 OWQ786503:OXD786503 OMU786503:ONH786503 OCY786503:ODL786503 NTC786503:NTP786503 NJG786503:NJT786503 MZK786503:MZX786503 MPO786503:MQB786503 MFS786503:MGF786503 LVW786503:LWJ786503 LMA786503:LMN786503 LCE786503:LCR786503 KSI786503:KSV786503 KIM786503:KIZ786503 JYQ786503:JZD786503 JOU786503:JPH786503 JEY786503:JFL786503 IVC786503:IVP786503 ILG786503:ILT786503 IBK786503:IBX786503 HRO786503:HSB786503 HHS786503:HIF786503 GXW786503:GYJ786503 GOA786503:GON786503 GEE786503:GER786503 FUI786503:FUV786503 FKM786503:FKZ786503 FAQ786503:FBD786503 EQU786503:ERH786503 EGY786503:EHL786503 DXC786503:DXP786503 DNG786503:DNT786503 DDK786503:DDX786503 CTO786503:CUB786503 CJS786503:CKF786503 BZW786503:CAJ786503 BQA786503:BQN786503 BGE786503:BGR786503 AWI786503:AWV786503 AMM786503:AMZ786503 ACQ786503:ADD786503 SU786503:TH786503 IY786503:JL786503 C786503:P786503 WVK720967:WVX720967 WLO720967:WMB720967 WBS720967:WCF720967 VRW720967:VSJ720967 VIA720967:VIN720967 UYE720967:UYR720967 UOI720967:UOV720967 UEM720967:UEZ720967 TUQ720967:TVD720967 TKU720967:TLH720967 TAY720967:TBL720967 SRC720967:SRP720967 SHG720967:SHT720967 RXK720967:RXX720967 RNO720967:ROB720967 RDS720967:REF720967 QTW720967:QUJ720967 QKA720967:QKN720967 QAE720967:QAR720967 PQI720967:PQV720967 PGM720967:PGZ720967 OWQ720967:OXD720967 OMU720967:ONH720967 OCY720967:ODL720967 NTC720967:NTP720967 NJG720967:NJT720967 MZK720967:MZX720967 MPO720967:MQB720967 MFS720967:MGF720967 LVW720967:LWJ720967 LMA720967:LMN720967 LCE720967:LCR720967 KSI720967:KSV720967 KIM720967:KIZ720967 JYQ720967:JZD720967 JOU720967:JPH720967 JEY720967:JFL720967 IVC720967:IVP720967 ILG720967:ILT720967 IBK720967:IBX720967 HRO720967:HSB720967 HHS720967:HIF720967 GXW720967:GYJ720967 GOA720967:GON720967 GEE720967:GER720967 FUI720967:FUV720967 FKM720967:FKZ720967 FAQ720967:FBD720967 EQU720967:ERH720967 EGY720967:EHL720967 DXC720967:DXP720967 DNG720967:DNT720967 DDK720967:DDX720967 CTO720967:CUB720967 CJS720967:CKF720967 BZW720967:CAJ720967 BQA720967:BQN720967 BGE720967:BGR720967 AWI720967:AWV720967 AMM720967:AMZ720967 ACQ720967:ADD720967 SU720967:TH720967 IY720967:JL720967 C720967:P720967 WVK655431:WVX655431 WLO655431:WMB655431 WBS655431:WCF655431 VRW655431:VSJ655431 VIA655431:VIN655431 UYE655431:UYR655431 UOI655431:UOV655431 UEM655431:UEZ655431 TUQ655431:TVD655431 TKU655431:TLH655431 TAY655431:TBL655431 SRC655431:SRP655431 SHG655431:SHT655431 RXK655431:RXX655431 RNO655431:ROB655431 RDS655431:REF655431 QTW655431:QUJ655431 QKA655431:QKN655431 QAE655431:QAR655431 PQI655431:PQV655431 PGM655431:PGZ655431 OWQ655431:OXD655431 OMU655431:ONH655431 OCY655431:ODL655431 NTC655431:NTP655431 NJG655431:NJT655431 MZK655431:MZX655431 MPO655431:MQB655431 MFS655431:MGF655431 LVW655431:LWJ655431 LMA655431:LMN655431 LCE655431:LCR655431 KSI655431:KSV655431 KIM655431:KIZ655431 JYQ655431:JZD655431 JOU655431:JPH655431 JEY655431:JFL655431 IVC655431:IVP655431 ILG655431:ILT655431 IBK655431:IBX655431 HRO655431:HSB655431 HHS655431:HIF655431 GXW655431:GYJ655431 GOA655431:GON655431 GEE655431:GER655431 FUI655431:FUV655431 FKM655431:FKZ655431 FAQ655431:FBD655431 EQU655431:ERH655431 EGY655431:EHL655431 DXC655431:DXP655431 DNG655431:DNT655431 DDK655431:DDX655431 CTO655431:CUB655431 CJS655431:CKF655431 BZW655431:CAJ655431 BQA655431:BQN655431 BGE655431:BGR655431 AWI655431:AWV655431 AMM655431:AMZ655431 ACQ655431:ADD655431 SU655431:TH655431 IY655431:JL655431 C655431:P655431 WVK589895:WVX589895 WLO589895:WMB589895 WBS589895:WCF589895 VRW589895:VSJ589895 VIA589895:VIN589895 UYE589895:UYR589895 UOI589895:UOV589895 UEM589895:UEZ589895 TUQ589895:TVD589895 TKU589895:TLH589895 TAY589895:TBL589895 SRC589895:SRP589895 SHG589895:SHT589895 RXK589895:RXX589895 RNO589895:ROB589895 RDS589895:REF589895 QTW589895:QUJ589895 QKA589895:QKN589895 QAE589895:QAR589895 PQI589895:PQV589895 PGM589895:PGZ589895 OWQ589895:OXD589895 OMU589895:ONH589895 OCY589895:ODL589895 NTC589895:NTP589895 NJG589895:NJT589895 MZK589895:MZX589895 MPO589895:MQB589895 MFS589895:MGF589895 LVW589895:LWJ589895 LMA589895:LMN589895 LCE589895:LCR589895 KSI589895:KSV589895 KIM589895:KIZ589895 JYQ589895:JZD589895 JOU589895:JPH589895 JEY589895:JFL589895 IVC589895:IVP589895 ILG589895:ILT589895 IBK589895:IBX589895 HRO589895:HSB589895 HHS589895:HIF589895 GXW589895:GYJ589895 GOA589895:GON589895 GEE589895:GER589895 FUI589895:FUV589895 FKM589895:FKZ589895 FAQ589895:FBD589895 EQU589895:ERH589895 EGY589895:EHL589895 DXC589895:DXP589895 DNG589895:DNT589895 DDK589895:DDX589895 CTO589895:CUB589895 CJS589895:CKF589895 BZW589895:CAJ589895 BQA589895:BQN589895 BGE589895:BGR589895 AWI589895:AWV589895 AMM589895:AMZ589895 ACQ589895:ADD589895 SU589895:TH589895 IY589895:JL589895 C589895:P589895 WVK524359:WVX524359 WLO524359:WMB524359 WBS524359:WCF524359 VRW524359:VSJ524359 VIA524359:VIN524359 UYE524359:UYR524359 UOI524359:UOV524359 UEM524359:UEZ524359 TUQ524359:TVD524359 TKU524359:TLH524359 TAY524359:TBL524359 SRC524359:SRP524359 SHG524359:SHT524359 RXK524359:RXX524359 RNO524359:ROB524359 RDS524359:REF524359 QTW524359:QUJ524359 QKA524359:QKN524359 QAE524359:QAR524359 PQI524359:PQV524359 PGM524359:PGZ524359 OWQ524359:OXD524359 OMU524359:ONH524359 OCY524359:ODL524359 NTC524359:NTP524359 NJG524359:NJT524359 MZK524359:MZX524359 MPO524359:MQB524359 MFS524359:MGF524359 LVW524359:LWJ524359 LMA524359:LMN524359 LCE524359:LCR524359 KSI524359:KSV524359 KIM524359:KIZ524359 JYQ524359:JZD524359 JOU524359:JPH524359 JEY524359:JFL524359 IVC524359:IVP524359 ILG524359:ILT524359 IBK524359:IBX524359 HRO524359:HSB524359 HHS524359:HIF524359 GXW524359:GYJ524359 GOA524359:GON524359 GEE524359:GER524359 FUI524359:FUV524359 FKM524359:FKZ524359 FAQ524359:FBD524359 EQU524359:ERH524359 EGY524359:EHL524359 DXC524359:DXP524359 DNG524359:DNT524359 DDK524359:DDX524359 CTO524359:CUB524359 CJS524359:CKF524359 BZW524359:CAJ524359 BQA524359:BQN524359 BGE524359:BGR524359 AWI524359:AWV524359 AMM524359:AMZ524359 ACQ524359:ADD524359 SU524359:TH524359 IY524359:JL524359 C524359:P524359 WVK458823:WVX458823 WLO458823:WMB458823 WBS458823:WCF458823 VRW458823:VSJ458823 VIA458823:VIN458823 UYE458823:UYR458823 UOI458823:UOV458823 UEM458823:UEZ458823 TUQ458823:TVD458823 TKU458823:TLH458823 TAY458823:TBL458823 SRC458823:SRP458823 SHG458823:SHT458823 RXK458823:RXX458823 RNO458823:ROB458823 RDS458823:REF458823 QTW458823:QUJ458823 QKA458823:QKN458823 QAE458823:QAR458823 PQI458823:PQV458823 PGM458823:PGZ458823 OWQ458823:OXD458823 OMU458823:ONH458823 OCY458823:ODL458823 NTC458823:NTP458823 NJG458823:NJT458823 MZK458823:MZX458823 MPO458823:MQB458823 MFS458823:MGF458823 LVW458823:LWJ458823 LMA458823:LMN458823 LCE458823:LCR458823 KSI458823:KSV458823 KIM458823:KIZ458823 JYQ458823:JZD458823 JOU458823:JPH458823 JEY458823:JFL458823 IVC458823:IVP458823 ILG458823:ILT458823 IBK458823:IBX458823 HRO458823:HSB458823 HHS458823:HIF458823 GXW458823:GYJ458823 GOA458823:GON458823 GEE458823:GER458823 FUI458823:FUV458823 FKM458823:FKZ458823 FAQ458823:FBD458823 EQU458823:ERH458823 EGY458823:EHL458823 DXC458823:DXP458823 DNG458823:DNT458823 DDK458823:DDX458823 CTO458823:CUB458823 CJS458823:CKF458823 BZW458823:CAJ458823 BQA458823:BQN458823 BGE458823:BGR458823 AWI458823:AWV458823 AMM458823:AMZ458823 ACQ458823:ADD458823 SU458823:TH458823 IY458823:JL458823 C458823:P458823 WVK393287:WVX393287 WLO393287:WMB393287 WBS393287:WCF393287 VRW393287:VSJ393287 VIA393287:VIN393287 UYE393287:UYR393287 UOI393287:UOV393287 UEM393287:UEZ393287 TUQ393287:TVD393287 TKU393287:TLH393287 TAY393287:TBL393287 SRC393287:SRP393287 SHG393287:SHT393287 RXK393287:RXX393287 RNO393287:ROB393287 RDS393287:REF393287 QTW393287:QUJ393287 QKA393287:QKN393287 QAE393287:QAR393287 PQI393287:PQV393287 PGM393287:PGZ393287 OWQ393287:OXD393287 OMU393287:ONH393287 OCY393287:ODL393287 NTC393287:NTP393287 NJG393287:NJT393287 MZK393287:MZX393287 MPO393287:MQB393287 MFS393287:MGF393287 LVW393287:LWJ393287 LMA393287:LMN393287 LCE393287:LCR393287 KSI393287:KSV393287 KIM393287:KIZ393287 JYQ393287:JZD393287 JOU393287:JPH393287 JEY393287:JFL393287 IVC393287:IVP393287 ILG393287:ILT393287 IBK393287:IBX393287 HRO393287:HSB393287 HHS393287:HIF393287 GXW393287:GYJ393287 GOA393287:GON393287 GEE393287:GER393287 FUI393287:FUV393287 FKM393287:FKZ393287 FAQ393287:FBD393287 EQU393287:ERH393287 EGY393287:EHL393287 DXC393287:DXP393287 DNG393287:DNT393287 DDK393287:DDX393287 CTO393287:CUB393287 CJS393287:CKF393287 BZW393287:CAJ393287 BQA393287:BQN393287 BGE393287:BGR393287 AWI393287:AWV393287 AMM393287:AMZ393287 ACQ393287:ADD393287 SU393287:TH393287 IY393287:JL393287 C393287:P393287 WVK327751:WVX327751 WLO327751:WMB327751 WBS327751:WCF327751 VRW327751:VSJ327751 VIA327751:VIN327751 UYE327751:UYR327751 UOI327751:UOV327751 UEM327751:UEZ327751 TUQ327751:TVD327751 TKU327751:TLH327751 TAY327751:TBL327751 SRC327751:SRP327751 SHG327751:SHT327751 RXK327751:RXX327751 RNO327751:ROB327751 RDS327751:REF327751 QTW327751:QUJ327751 QKA327751:QKN327751 QAE327751:QAR327751 PQI327751:PQV327751 PGM327751:PGZ327751 OWQ327751:OXD327751 OMU327751:ONH327751 OCY327751:ODL327751 NTC327751:NTP327751 NJG327751:NJT327751 MZK327751:MZX327751 MPO327751:MQB327751 MFS327751:MGF327751 LVW327751:LWJ327751 LMA327751:LMN327751 LCE327751:LCR327751 KSI327751:KSV327751 KIM327751:KIZ327751 JYQ327751:JZD327751 JOU327751:JPH327751 JEY327751:JFL327751 IVC327751:IVP327751 ILG327751:ILT327751 IBK327751:IBX327751 HRO327751:HSB327751 HHS327751:HIF327751 GXW327751:GYJ327751 GOA327751:GON327751 GEE327751:GER327751 FUI327751:FUV327751 FKM327751:FKZ327751 FAQ327751:FBD327751 EQU327751:ERH327751 EGY327751:EHL327751 DXC327751:DXP327751 DNG327751:DNT327751 DDK327751:DDX327751 CTO327751:CUB327751 CJS327751:CKF327751 BZW327751:CAJ327751 BQA327751:BQN327751 BGE327751:BGR327751 AWI327751:AWV327751 AMM327751:AMZ327751 ACQ327751:ADD327751 SU327751:TH327751 IY327751:JL327751 C327751:P327751 WVK262215:WVX262215 WLO262215:WMB262215 WBS262215:WCF262215 VRW262215:VSJ262215 VIA262215:VIN262215 UYE262215:UYR262215 UOI262215:UOV262215 UEM262215:UEZ262215 TUQ262215:TVD262215 TKU262215:TLH262215 TAY262215:TBL262215 SRC262215:SRP262215 SHG262215:SHT262215 RXK262215:RXX262215 RNO262215:ROB262215 RDS262215:REF262215 QTW262215:QUJ262215 QKA262215:QKN262215 QAE262215:QAR262215 PQI262215:PQV262215 PGM262215:PGZ262215 OWQ262215:OXD262215 OMU262215:ONH262215 OCY262215:ODL262215 NTC262215:NTP262215 NJG262215:NJT262215 MZK262215:MZX262215 MPO262215:MQB262215 MFS262215:MGF262215 LVW262215:LWJ262215 LMA262215:LMN262215 LCE262215:LCR262215 KSI262215:KSV262215 KIM262215:KIZ262215 JYQ262215:JZD262215 JOU262215:JPH262215 JEY262215:JFL262215 IVC262215:IVP262215 ILG262215:ILT262215 IBK262215:IBX262215 HRO262215:HSB262215 HHS262215:HIF262215 GXW262215:GYJ262215 GOA262215:GON262215 GEE262215:GER262215 FUI262215:FUV262215 FKM262215:FKZ262215 FAQ262215:FBD262215 EQU262215:ERH262215 EGY262215:EHL262215 DXC262215:DXP262215 DNG262215:DNT262215 DDK262215:DDX262215 CTO262215:CUB262215 CJS262215:CKF262215 BZW262215:CAJ262215 BQA262215:BQN262215 BGE262215:BGR262215 AWI262215:AWV262215 AMM262215:AMZ262215 ACQ262215:ADD262215 SU262215:TH262215 IY262215:JL262215 C262215:P262215 WVK196679:WVX196679 WLO196679:WMB196679 WBS196679:WCF196679 VRW196679:VSJ196679 VIA196679:VIN196679 UYE196679:UYR196679 UOI196679:UOV196679 UEM196679:UEZ196679 TUQ196679:TVD196679 TKU196679:TLH196679 TAY196679:TBL196679 SRC196679:SRP196679 SHG196679:SHT196679 RXK196679:RXX196679 RNO196679:ROB196679 RDS196679:REF196679 QTW196679:QUJ196679 QKA196679:QKN196679 QAE196679:QAR196679 PQI196679:PQV196679 PGM196679:PGZ196679 OWQ196679:OXD196679 OMU196679:ONH196679 OCY196679:ODL196679 NTC196679:NTP196679 NJG196679:NJT196679 MZK196679:MZX196679 MPO196679:MQB196679 MFS196679:MGF196679 LVW196679:LWJ196679 LMA196679:LMN196679 LCE196679:LCR196679 KSI196679:KSV196679 KIM196679:KIZ196679 JYQ196679:JZD196679 JOU196679:JPH196679 JEY196679:JFL196679 IVC196679:IVP196679 ILG196679:ILT196679 IBK196679:IBX196679 HRO196679:HSB196679 HHS196679:HIF196679 GXW196679:GYJ196679 GOA196679:GON196679 GEE196679:GER196679 FUI196679:FUV196679 FKM196679:FKZ196679 FAQ196679:FBD196679 EQU196679:ERH196679 EGY196679:EHL196679 DXC196679:DXP196679 DNG196679:DNT196679 DDK196679:DDX196679 CTO196679:CUB196679 CJS196679:CKF196679 BZW196679:CAJ196679 BQA196679:BQN196679 BGE196679:BGR196679 AWI196679:AWV196679 AMM196679:AMZ196679 ACQ196679:ADD196679 SU196679:TH196679 IY196679:JL196679 C196679:P196679 WVK131143:WVX131143 WLO131143:WMB131143 WBS131143:WCF131143 VRW131143:VSJ131143 VIA131143:VIN131143 UYE131143:UYR131143 UOI131143:UOV131143 UEM131143:UEZ131143 TUQ131143:TVD131143 TKU131143:TLH131143 TAY131143:TBL131143 SRC131143:SRP131143 SHG131143:SHT131143 RXK131143:RXX131143 RNO131143:ROB131143 RDS131143:REF131143 QTW131143:QUJ131143 QKA131143:QKN131143 QAE131143:QAR131143 PQI131143:PQV131143 PGM131143:PGZ131143 OWQ131143:OXD131143 OMU131143:ONH131143 OCY131143:ODL131143 NTC131143:NTP131143 NJG131143:NJT131143 MZK131143:MZX131143 MPO131143:MQB131143 MFS131143:MGF131143 LVW131143:LWJ131143 LMA131143:LMN131143 LCE131143:LCR131143 KSI131143:KSV131143 KIM131143:KIZ131143 JYQ131143:JZD131143 JOU131143:JPH131143 JEY131143:JFL131143 IVC131143:IVP131143 ILG131143:ILT131143 IBK131143:IBX131143 HRO131143:HSB131143 HHS131143:HIF131143 GXW131143:GYJ131143 GOA131143:GON131143 GEE131143:GER131143 FUI131143:FUV131143 FKM131143:FKZ131143 FAQ131143:FBD131143 EQU131143:ERH131143 EGY131143:EHL131143 DXC131143:DXP131143 DNG131143:DNT131143 DDK131143:DDX131143 CTO131143:CUB131143 CJS131143:CKF131143 BZW131143:CAJ131143 BQA131143:BQN131143 BGE131143:BGR131143 AWI131143:AWV131143 AMM131143:AMZ131143 ACQ131143:ADD131143 SU131143:TH131143 IY131143:JL131143 C131143:P131143 WVK65607:WVX65607 WLO65607:WMB65607 WBS65607:WCF65607 VRW65607:VSJ65607 VIA65607:VIN65607 UYE65607:UYR65607 UOI65607:UOV65607 UEM65607:UEZ65607 TUQ65607:TVD65607 TKU65607:TLH65607 TAY65607:TBL65607 SRC65607:SRP65607 SHG65607:SHT65607 RXK65607:RXX65607 RNO65607:ROB65607 RDS65607:REF65607 QTW65607:QUJ65607 QKA65607:QKN65607 QAE65607:QAR65607 PQI65607:PQV65607 PGM65607:PGZ65607 OWQ65607:OXD65607 OMU65607:ONH65607 OCY65607:ODL65607 NTC65607:NTP65607 NJG65607:NJT65607 MZK65607:MZX65607 MPO65607:MQB65607 MFS65607:MGF65607 LVW65607:LWJ65607 LMA65607:LMN65607 LCE65607:LCR65607 KSI65607:KSV65607 KIM65607:KIZ65607 JYQ65607:JZD65607 JOU65607:JPH65607 JEY65607:JFL65607 IVC65607:IVP65607 ILG65607:ILT65607 IBK65607:IBX65607 HRO65607:HSB65607 HHS65607:HIF65607 GXW65607:GYJ65607 GOA65607:GON65607 GEE65607:GER65607 FUI65607:FUV65607 FKM65607:FKZ65607 FAQ65607:FBD65607 EQU65607:ERH65607 EGY65607:EHL65607 DXC65607:DXP65607 DNG65607:DNT65607 DDK65607:DDX65607 CTO65607:CUB65607 CJS65607:CKF65607 BZW65607:CAJ65607 BQA65607:BQN65607 BGE65607:BGR65607 AWI65607:AWV65607 AMM65607:AMZ65607 ACQ65607:ADD65607 SU65607:TH65607 IY65607:JL65607 C65607:P65607 WVK71:WVX71 WLO71:WMB71 WBS71:WCF71 VRW71:VSJ71 VIA71:VIN71 UYE71:UYR71 UOI71:UOV71 UEM71:UEZ71 TUQ71:TVD71 TKU71:TLH71 TAY71:TBL71 SRC71:SRP71 SHG71:SHT71 RXK71:RXX71 RNO71:ROB71 RDS71:REF71 QTW71:QUJ71 QKA71:QKN71 QAE71:QAR71 PQI71:PQV71 PGM71:PGZ71 OWQ71:OXD71 OMU71:ONH71 OCY71:ODL71 NTC71:NTP71 NJG71:NJT71 MZK71:MZX71 MPO71:MQB71 MFS71:MGF71 LVW71:LWJ71 LMA71:LMN71 LCE71:LCR71 KSI71:KSV71 KIM71:KIZ71 JYQ71:JZD71 JOU71:JPH71 JEY71:JFL71 IVC71:IVP71 ILG71:ILT71 IBK71:IBX71 HRO71:HSB71 HHS71:HIF71 GXW71:GYJ71 GOA71:GON71 GEE71:GER71 FUI71:FUV71 FKM71:FKZ71 FAQ71:FBD71 EQU71:ERH71 EGY71:EHL71 DXC71:DXP71 DNG71:DNT71 DDK71:DDX71 CTO71:CUB71 CJS71:CKF71 BZW71:CAJ71 BQA71:BQN71 BGE71:BGR71 AWI71:AWV71 AMM71:AMZ71 ACQ71:ADD71 SU71:TH71 IY71:JL71" xr:uid="{00000000-0002-0000-0400-000005000000}">
      <formula1>$B$164:$B$165</formula1>
    </dataValidation>
    <dataValidation type="list" allowBlank="1" showInputMessage="1" showErrorMessage="1" sqref="C10:I10" xr:uid="{00000000-0002-0000-0400-000006000000}">
      <formula1>"2023,2024,2025,2026,2027"</formula1>
    </dataValidation>
    <dataValidation type="list" allowBlank="1" showInputMessage="1" showErrorMessage="1" sqref="C18:P18" xr:uid="{00000000-0002-0000-0400-000007000000}">
      <formula1>$B$120:$B$126</formula1>
    </dataValidation>
    <dataValidation type="list" allowBlank="1" showInputMessage="1" showErrorMessage="1" sqref="C75:P75" xr:uid="{00000000-0002-0000-0400-000008000000}">
      <formula1>$B$168:$B$169</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46"/>
  <sheetViews>
    <sheetView showGridLines="0" topLeftCell="B1" zoomScale="80" zoomScaleNormal="80" workbookViewId="0">
      <selection activeCell="L10" sqref="L10:L11"/>
    </sheetView>
  </sheetViews>
  <sheetFormatPr baseColWidth="10" defaultRowHeight="30" customHeight="1" x14ac:dyDescent="0.2"/>
  <cols>
    <col min="1" max="1" width="28.5703125" style="99" customWidth="1"/>
    <col min="2" max="2" width="27" style="83" bestFit="1" customWidth="1"/>
    <col min="3" max="12" width="15.7109375" style="83" customWidth="1"/>
    <col min="13" max="13" width="5.28515625" style="83" customWidth="1"/>
    <col min="14" max="14" width="10.7109375" style="83" customWidth="1"/>
    <col min="15" max="15" width="27.5703125" style="83" bestFit="1" customWidth="1"/>
    <col min="16" max="18" width="11.42578125" style="83"/>
    <col min="19" max="19" width="11.42578125" style="84" hidden="1" customWidth="1"/>
    <col min="20" max="16384" width="11.42578125" style="83"/>
  </cols>
  <sheetData>
    <row r="1" spans="1:22" ht="30" customHeight="1" x14ac:dyDescent="0.25">
      <c r="A1" s="469"/>
      <c r="B1" s="470" t="s">
        <v>56</v>
      </c>
      <c r="C1" s="471"/>
      <c r="D1" s="471"/>
      <c r="E1" s="471"/>
      <c r="F1" s="471"/>
      <c r="G1" s="471"/>
      <c r="H1" s="471"/>
      <c r="I1" s="471"/>
      <c r="J1" s="471"/>
      <c r="K1" s="471"/>
      <c r="L1" s="471"/>
      <c r="M1" s="472"/>
      <c r="N1" s="476" t="s">
        <v>57</v>
      </c>
      <c r="O1" s="476"/>
      <c r="P1" s="82"/>
      <c r="Q1" s="82"/>
      <c r="T1" s="82"/>
      <c r="U1" s="82"/>
      <c r="V1" s="82"/>
    </row>
    <row r="2" spans="1:22" ht="30" customHeight="1" x14ac:dyDescent="0.25">
      <c r="A2" s="469"/>
      <c r="B2" s="470" t="s">
        <v>87</v>
      </c>
      <c r="C2" s="471"/>
      <c r="D2" s="471"/>
      <c r="E2" s="471"/>
      <c r="F2" s="471"/>
      <c r="G2" s="471"/>
      <c r="H2" s="471"/>
      <c r="I2" s="471"/>
      <c r="J2" s="471"/>
      <c r="K2" s="471"/>
      <c r="L2" s="471"/>
      <c r="M2" s="472"/>
      <c r="N2" s="476" t="s">
        <v>168</v>
      </c>
      <c r="O2" s="476"/>
      <c r="P2" s="82"/>
      <c r="Q2" s="82"/>
      <c r="S2" s="85">
        <v>0.8</v>
      </c>
      <c r="T2" s="82"/>
      <c r="U2" s="82"/>
      <c r="V2" s="82"/>
    </row>
    <row r="3" spans="1:22" ht="30" customHeight="1" x14ac:dyDescent="0.25">
      <c r="A3" s="469"/>
      <c r="B3" s="470" t="s">
        <v>89</v>
      </c>
      <c r="C3" s="471"/>
      <c r="D3" s="471"/>
      <c r="E3" s="471"/>
      <c r="F3" s="471"/>
      <c r="G3" s="471"/>
      <c r="H3" s="471"/>
      <c r="I3" s="471"/>
      <c r="J3" s="471"/>
      <c r="K3" s="471"/>
      <c r="L3" s="471"/>
      <c r="M3" s="472"/>
      <c r="N3" s="476" t="s">
        <v>169</v>
      </c>
      <c r="O3" s="476"/>
      <c r="P3" s="82"/>
      <c r="Q3" s="82"/>
      <c r="S3" s="85">
        <v>0.79998999999999998</v>
      </c>
      <c r="T3" s="82"/>
      <c r="U3" s="82"/>
      <c r="V3" s="82"/>
    </row>
    <row r="4" spans="1:22" ht="30" customHeight="1" x14ac:dyDescent="0.25">
      <c r="A4" s="469"/>
      <c r="B4" s="470" t="s">
        <v>91</v>
      </c>
      <c r="C4" s="471"/>
      <c r="D4" s="471"/>
      <c r="E4" s="471"/>
      <c r="F4" s="471"/>
      <c r="G4" s="471"/>
      <c r="H4" s="471"/>
      <c r="I4" s="471"/>
      <c r="J4" s="471"/>
      <c r="K4" s="471"/>
      <c r="L4" s="471"/>
      <c r="M4" s="472"/>
      <c r="N4" s="476" t="s">
        <v>61</v>
      </c>
      <c r="O4" s="476"/>
      <c r="P4" s="86"/>
      <c r="Q4" s="86"/>
      <c r="S4" s="85">
        <v>0.65</v>
      </c>
      <c r="T4" s="86"/>
      <c r="U4" s="86"/>
      <c r="V4" s="86"/>
    </row>
    <row r="5" spans="1:22" ht="18" x14ac:dyDescent="0.25">
      <c r="A5" s="87"/>
      <c r="B5" s="88"/>
      <c r="C5" s="89"/>
      <c r="D5" s="89"/>
      <c r="E5" s="89"/>
      <c r="F5" s="89"/>
      <c r="G5" s="89"/>
      <c r="H5" s="89"/>
      <c r="I5" s="89"/>
      <c r="J5" s="89"/>
      <c r="K5" s="89"/>
      <c r="L5" s="89"/>
      <c r="M5" s="90"/>
      <c r="N5" s="90"/>
      <c r="O5" s="90"/>
      <c r="P5" s="86"/>
      <c r="Q5" s="86"/>
      <c r="S5" s="85">
        <v>0.64999899999999999</v>
      </c>
      <c r="T5" s="86"/>
      <c r="U5" s="86"/>
      <c r="V5" s="86"/>
    </row>
    <row r="6" spans="1:22" ht="21" customHeight="1" x14ac:dyDescent="0.2">
      <c r="A6" s="91" t="s">
        <v>0</v>
      </c>
      <c r="B6" s="477" t="s">
        <v>44</v>
      </c>
      <c r="C6" s="477"/>
      <c r="D6" s="477"/>
      <c r="E6" s="477"/>
      <c r="F6" s="477"/>
      <c r="G6" s="477"/>
      <c r="H6" s="477"/>
      <c r="I6" s="477"/>
      <c r="J6" s="477"/>
      <c r="K6" s="477"/>
      <c r="L6" s="477"/>
      <c r="M6" s="477"/>
      <c r="N6" s="477"/>
      <c r="O6" s="477"/>
      <c r="S6" s="85"/>
    </row>
    <row r="7" spans="1:22" ht="11.25" customHeight="1" x14ac:dyDescent="0.2">
      <c r="A7" s="87"/>
      <c r="B7" s="88"/>
      <c r="C7" s="88"/>
      <c r="D7" s="88"/>
      <c r="E7" s="88"/>
      <c r="F7" s="88"/>
      <c r="G7" s="88"/>
      <c r="H7" s="88"/>
      <c r="I7" s="88"/>
      <c r="J7" s="88"/>
      <c r="K7" s="88"/>
      <c r="L7" s="88"/>
      <c r="M7" s="88"/>
      <c r="N7" s="88"/>
      <c r="O7" s="88"/>
      <c r="S7" s="85"/>
    </row>
    <row r="8" spans="1:22" s="92" customFormat="1" ht="30" customHeight="1" x14ac:dyDescent="0.2">
      <c r="A8" s="473" t="s">
        <v>92</v>
      </c>
      <c r="B8" s="475" t="s">
        <v>20</v>
      </c>
      <c r="C8" s="475" t="str">
        <f>IF('[1]Hoja de vida'!C14="","",'[1]Hoja de vida'!C14)</f>
        <v/>
      </c>
      <c r="D8" s="475"/>
      <c r="E8" s="475"/>
      <c r="F8" s="475"/>
      <c r="G8" s="475"/>
      <c r="H8" s="475"/>
      <c r="I8" s="475"/>
      <c r="J8" s="475"/>
      <c r="K8" s="475"/>
      <c r="L8" s="475"/>
      <c r="M8" s="475" t="s">
        <v>94</v>
      </c>
      <c r="N8" s="475"/>
      <c r="O8" s="475"/>
      <c r="S8" s="84"/>
    </row>
    <row r="9" spans="1:22" s="94" customFormat="1" ht="30" customHeight="1" thickBot="1" x14ac:dyDescent="0.25">
      <c r="A9" s="474"/>
      <c r="B9" s="473"/>
      <c r="C9" s="93" t="s">
        <v>194</v>
      </c>
      <c r="D9" s="93" t="s">
        <v>93</v>
      </c>
      <c r="E9" s="93" t="s">
        <v>195</v>
      </c>
      <c r="F9" s="93" t="s">
        <v>93</v>
      </c>
      <c r="G9" s="93" t="s">
        <v>196</v>
      </c>
      <c r="H9" s="93" t="s">
        <v>93</v>
      </c>
      <c r="I9" s="93" t="s">
        <v>197</v>
      </c>
      <c r="J9" s="93" t="s">
        <v>93</v>
      </c>
      <c r="K9" s="93" t="s">
        <v>10</v>
      </c>
      <c r="L9" s="93" t="s">
        <v>93</v>
      </c>
      <c r="M9" s="473"/>
      <c r="N9" s="473"/>
      <c r="O9" s="473"/>
      <c r="S9" s="84"/>
    </row>
    <row r="10" spans="1:22" ht="90" customHeight="1" x14ac:dyDescent="0.2">
      <c r="A10" s="463" t="s">
        <v>177</v>
      </c>
      <c r="B10" s="95" t="s">
        <v>214</v>
      </c>
      <c r="C10" s="96">
        <v>1</v>
      </c>
      <c r="D10" s="465">
        <f>IF(C10=0,"0",C10/C11)</f>
        <v>1</v>
      </c>
      <c r="E10" s="96">
        <v>5</v>
      </c>
      <c r="F10" s="467">
        <f>IF(E10=0,"0",E10/E11)</f>
        <v>1</v>
      </c>
      <c r="G10" s="96">
        <v>4</v>
      </c>
      <c r="H10" s="467">
        <f>IF(G10=0,"0",G10/G11)</f>
        <v>1</v>
      </c>
      <c r="I10" s="96">
        <v>6</v>
      </c>
      <c r="J10" s="465">
        <f>IF(I10=0,"0",I10/I11)</f>
        <v>1</v>
      </c>
      <c r="K10" s="96">
        <f>+C10+E10+G10+I10</f>
        <v>16</v>
      </c>
      <c r="L10" s="467">
        <f>IF(K10=0,"0",K10/K11)</f>
        <v>1</v>
      </c>
      <c r="M10" s="478" t="s">
        <v>279</v>
      </c>
      <c r="N10" s="478"/>
      <c r="O10" s="479"/>
    </row>
    <row r="11" spans="1:22" ht="117.75" customHeight="1" x14ac:dyDescent="0.2">
      <c r="A11" s="464"/>
      <c r="B11" s="97" t="s">
        <v>215</v>
      </c>
      <c r="C11" s="98">
        <v>1</v>
      </c>
      <c r="D11" s="466"/>
      <c r="E11" s="98">
        <v>5</v>
      </c>
      <c r="F11" s="468"/>
      <c r="G11" s="98">
        <v>4</v>
      </c>
      <c r="H11" s="468"/>
      <c r="I11" s="98">
        <v>6</v>
      </c>
      <c r="J11" s="466"/>
      <c r="K11" s="98">
        <f>+C11+E11+G11+I11</f>
        <v>16</v>
      </c>
      <c r="L11" s="468"/>
      <c r="M11" s="478" t="s">
        <v>279</v>
      </c>
      <c r="N11" s="478"/>
      <c r="O11" s="479"/>
    </row>
    <row r="12" spans="1:22" ht="30" customHeight="1" x14ac:dyDescent="0.2">
      <c r="C12" s="100"/>
      <c r="D12" s="100"/>
      <c r="E12" s="100"/>
      <c r="F12" s="100"/>
      <c r="G12" s="100"/>
      <c r="H12" s="100"/>
      <c r="I12" s="100"/>
      <c r="J12" s="100"/>
      <c r="K12" s="100"/>
      <c r="L12" s="100"/>
    </row>
    <row r="66" spans="19:19" ht="30" customHeight="1" x14ac:dyDescent="0.2">
      <c r="S66" s="101"/>
    </row>
    <row r="136" spans="19:19" ht="30" customHeight="1" x14ac:dyDescent="0.2">
      <c r="S136" s="102"/>
    </row>
    <row r="137" spans="19:19" ht="30" customHeight="1" x14ac:dyDescent="0.2">
      <c r="S137" s="102"/>
    </row>
    <row r="138" spans="19:19" ht="30" customHeight="1" x14ac:dyDescent="0.2">
      <c r="S138" s="102"/>
    </row>
    <row r="139" spans="19:19" ht="30" customHeight="1" x14ac:dyDescent="0.2">
      <c r="S139" s="102"/>
    </row>
    <row r="140" spans="19:19" ht="30" customHeight="1" x14ac:dyDescent="0.2">
      <c r="S140" s="102"/>
    </row>
    <row r="141" spans="19:19" ht="30" customHeight="1" x14ac:dyDescent="0.2">
      <c r="S141" s="102"/>
    </row>
    <row r="142" spans="19:19" ht="30" customHeight="1" x14ac:dyDescent="0.2">
      <c r="S142" s="102"/>
    </row>
    <row r="143" spans="19:19" ht="30" customHeight="1" x14ac:dyDescent="0.2">
      <c r="S143" s="102"/>
    </row>
    <row r="144" spans="19:19" ht="30" customHeight="1" x14ac:dyDescent="0.2">
      <c r="S144" s="102"/>
    </row>
    <row r="145" spans="19:19" ht="30" customHeight="1" x14ac:dyDescent="0.2">
      <c r="S145" s="102"/>
    </row>
    <row r="146" spans="19:19" ht="30" customHeight="1" x14ac:dyDescent="0.2">
      <c r="S146" s="102"/>
    </row>
  </sheetData>
  <sheetProtection formatCells="0" formatColumns="0" formatRows="0" insertRows="0"/>
  <mergeCells count="22">
    <mergeCell ref="N4:O4"/>
    <mergeCell ref="B6:O6"/>
    <mergeCell ref="C8:L8"/>
    <mergeCell ref="M8:O9"/>
    <mergeCell ref="J10:J11"/>
    <mergeCell ref="L10:L11"/>
    <mergeCell ref="M10:O10"/>
    <mergeCell ref="M11:O11"/>
    <mergeCell ref="N1:O1"/>
    <mergeCell ref="B2:M2"/>
    <mergeCell ref="N2:O2"/>
    <mergeCell ref="B3:M3"/>
    <mergeCell ref="N3:O3"/>
    <mergeCell ref="A10:A11"/>
    <mergeCell ref="D10:D11"/>
    <mergeCell ref="F10:F11"/>
    <mergeCell ref="H10:H11"/>
    <mergeCell ref="A1:A4"/>
    <mergeCell ref="B1:M1"/>
    <mergeCell ref="B4:M4"/>
    <mergeCell ref="A8:A9"/>
    <mergeCell ref="B8:B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80"/>
  <sheetViews>
    <sheetView topLeftCell="A55" workbookViewId="0">
      <selection activeCell="C74" sqref="C74:P76"/>
    </sheetView>
  </sheetViews>
  <sheetFormatPr baseColWidth="10" defaultRowHeight="12.75" x14ac:dyDescent="0.2"/>
  <cols>
    <col min="1" max="1" width="3" style="102" customWidth="1"/>
    <col min="2" max="2" width="30" style="102" customWidth="1"/>
    <col min="3" max="3" width="16.85546875" style="102" customWidth="1"/>
    <col min="4" max="5" width="7.5703125" style="102" bestFit="1" customWidth="1"/>
    <col min="6" max="6" width="9.85546875" style="102" bestFit="1" customWidth="1"/>
    <col min="7" max="8" width="7.5703125" style="102" bestFit="1" customWidth="1"/>
    <col min="9" max="9" width="9.85546875" style="102" bestFit="1" customWidth="1"/>
    <col min="10" max="11" width="7.5703125" style="102" bestFit="1" customWidth="1"/>
    <col min="12" max="12" width="9.85546875" style="102" bestFit="1" customWidth="1"/>
    <col min="13" max="13" width="8.42578125" style="102" customWidth="1"/>
    <col min="14" max="14" width="6.42578125" style="102" customWidth="1"/>
    <col min="15" max="15" width="11" style="102" customWidth="1"/>
    <col min="16" max="16" width="12.140625" style="102" customWidth="1"/>
    <col min="17" max="18" width="11.7109375" style="102" customWidth="1"/>
    <col min="19" max="19" width="11.42578125" style="104" hidden="1" customWidth="1"/>
    <col min="20" max="16384" width="11.42578125" style="102"/>
  </cols>
  <sheetData>
    <row r="1" spans="2:19" ht="13.5" thickBot="1" x14ac:dyDescent="0.25">
      <c r="B1" s="103"/>
      <c r="C1" s="103"/>
      <c r="D1" s="103"/>
      <c r="E1" s="103"/>
      <c r="F1" s="103"/>
      <c r="G1" s="103"/>
      <c r="H1" s="103"/>
      <c r="I1" s="103"/>
      <c r="J1" s="103"/>
      <c r="K1" s="103"/>
      <c r="L1" s="103"/>
      <c r="M1" s="103"/>
      <c r="N1" s="103"/>
      <c r="O1" s="103"/>
      <c r="P1" s="103"/>
    </row>
    <row r="2" spans="2:19" ht="16.5" customHeight="1" x14ac:dyDescent="0.2">
      <c r="B2" s="548"/>
      <c r="C2" s="551" t="s">
        <v>56</v>
      </c>
      <c r="D2" s="552"/>
      <c r="E2" s="552"/>
      <c r="F2" s="552"/>
      <c r="G2" s="552"/>
      <c r="H2" s="552"/>
      <c r="I2" s="552"/>
      <c r="J2" s="552"/>
      <c r="K2" s="552"/>
      <c r="L2" s="552"/>
      <c r="M2" s="553"/>
      <c r="N2" s="554" t="s">
        <v>164</v>
      </c>
      <c r="O2" s="555"/>
      <c r="P2" s="556"/>
      <c r="S2" s="105">
        <v>0.8</v>
      </c>
    </row>
    <row r="3" spans="2:19" ht="15.75" customHeight="1" x14ac:dyDescent="0.2">
      <c r="B3" s="549"/>
      <c r="C3" s="557" t="s">
        <v>58</v>
      </c>
      <c r="D3" s="558"/>
      <c r="E3" s="558"/>
      <c r="F3" s="558"/>
      <c r="G3" s="558"/>
      <c r="H3" s="558"/>
      <c r="I3" s="558"/>
      <c r="J3" s="558"/>
      <c r="K3" s="558"/>
      <c r="L3" s="558"/>
      <c r="M3" s="559"/>
      <c r="N3" s="560" t="s">
        <v>168</v>
      </c>
      <c r="O3" s="561"/>
      <c r="P3" s="562"/>
      <c r="S3" s="105">
        <v>0.79998999999999998</v>
      </c>
    </row>
    <row r="4" spans="2:19" ht="15.75" customHeight="1" x14ac:dyDescent="0.2">
      <c r="B4" s="549"/>
      <c r="C4" s="557" t="s">
        <v>59</v>
      </c>
      <c r="D4" s="558"/>
      <c r="E4" s="558"/>
      <c r="F4" s="558"/>
      <c r="G4" s="558"/>
      <c r="H4" s="558"/>
      <c r="I4" s="558"/>
      <c r="J4" s="558"/>
      <c r="K4" s="558"/>
      <c r="L4" s="558"/>
      <c r="M4" s="559"/>
      <c r="N4" s="560" t="s">
        <v>165</v>
      </c>
      <c r="O4" s="561"/>
      <c r="P4" s="562"/>
      <c r="S4" s="105">
        <v>0.65</v>
      </c>
    </row>
    <row r="5" spans="2:19" ht="16.5" customHeight="1" thickBot="1" x14ac:dyDescent="0.25">
      <c r="B5" s="550"/>
      <c r="C5" s="563" t="s">
        <v>60</v>
      </c>
      <c r="D5" s="564"/>
      <c r="E5" s="564"/>
      <c r="F5" s="564"/>
      <c r="G5" s="564"/>
      <c r="H5" s="564"/>
      <c r="I5" s="564"/>
      <c r="J5" s="564"/>
      <c r="K5" s="564"/>
      <c r="L5" s="564"/>
      <c r="M5" s="565"/>
      <c r="N5" s="566" t="s">
        <v>61</v>
      </c>
      <c r="O5" s="567"/>
      <c r="P5" s="568"/>
      <c r="S5" s="105">
        <v>0.64999899999999999</v>
      </c>
    </row>
    <row r="6" spans="2:19" ht="13.5" thickBot="1" x14ac:dyDescent="0.25">
      <c r="B6" s="103"/>
      <c r="C6" s="103"/>
      <c r="D6" s="103"/>
      <c r="E6" s="103"/>
      <c r="F6" s="103"/>
      <c r="G6" s="103"/>
      <c r="H6" s="103"/>
      <c r="I6" s="103"/>
      <c r="J6" s="103"/>
      <c r="K6" s="103"/>
      <c r="L6" s="103"/>
      <c r="M6" s="103"/>
      <c r="N6" s="103"/>
      <c r="O6" s="103"/>
      <c r="P6" s="103"/>
      <c r="S6" s="105"/>
    </row>
    <row r="7" spans="2:19" x14ac:dyDescent="0.2">
      <c r="B7" s="569" t="s">
        <v>65</v>
      </c>
      <c r="C7" s="570"/>
      <c r="D7" s="570"/>
      <c r="E7" s="570"/>
      <c r="F7" s="570"/>
      <c r="G7" s="570"/>
      <c r="H7" s="570"/>
      <c r="I7" s="570"/>
      <c r="J7" s="570"/>
      <c r="K7" s="570"/>
      <c r="L7" s="570"/>
      <c r="M7" s="570"/>
      <c r="N7" s="570"/>
      <c r="O7" s="570"/>
      <c r="P7" s="571"/>
      <c r="S7" s="105"/>
    </row>
    <row r="8" spans="2:19" ht="13.5" thickBot="1" x14ac:dyDescent="0.25">
      <c r="B8" s="572"/>
      <c r="C8" s="573"/>
      <c r="D8" s="573"/>
      <c r="E8" s="573"/>
      <c r="F8" s="573"/>
      <c r="G8" s="573"/>
      <c r="H8" s="573"/>
      <c r="I8" s="573"/>
      <c r="J8" s="573"/>
      <c r="K8" s="573"/>
      <c r="L8" s="573"/>
      <c r="M8" s="573"/>
      <c r="N8" s="573"/>
      <c r="O8" s="573"/>
      <c r="P8" s="574"/>
    </row>
    <row r="9" spans="2:19" ht="6.75" customHeight="1" thickBot="1" x14ac:dyDescent="0.25">
      <c r="B9" s="575"/>
      <c r="C9" s="575"/>
      <c r="D9" s="575"/>
      <c r="E9" s="575"/>
      <c r="F9" s="575"/>
      <c r="G9" s="575"/>
      <c r="H9" s="575"/>
      <c r="I9" s="575"/>
      <c r="J9" s="575"/>
      <c r="K9" s="575"/>
      <c r="L9" s="575"/>
      <c r="M9" s="575"/>
      <c r="N9" s="575"/>
      <c r="O9" s="575"/>
      <c r="P9" s="575"/>
    </row>
    <row r="10" spans="2:19" ht="26.25" customHeight="1" thickBot="1" x14ac:dyDescent="0.25">
      <c r="B10" s="49" t="s">
        <v>83</v>
      </c>
      <c r="C10" s="430">
        <v>2025</v>
      </c>
      <c r="D10" s="431"/>
      <c r="E10" s="431"/>
      <c r="F10" s="431"/>
      <c r="G10" s="431"/>
      <c r="H10" s="431"/>
      <c r="I10" s="432"/>
      <c r="J10" s="433" t="s">
        <v>1</v>
      </c>
      <c r="K10" s="434"/>
      <c r="L10" s="434"/>
      <c r="M10" s="434"/>
      <c r="N10" s="544" t="s">
        <v>189</v>
      </c>
      <c r="O10" s="545"/>
      <c r="P10" s="546"/>
    </row>
    <row r="11" spans="2:19" ht="4.5" customHeight="1" thickBot="1" x14ac:dyDescent="0.25">
      <c r="B11" s="402"/>
      <c r="C11" s="403"/>
      <c r="D11" s="403"/>
      <c r="E11" s="403"/>
      <c r="F11" s="403"/>
      <c r="G11" s="403"/>
      <c r="H11" s="403"/>
      <c r="I11" s="403"/>
      <c r="J11" s="403"/>
      <c r="K11" s="403"/>
      <c r="L11" s="403"/>
      <c r="M11" s="403"/>
      <c r="N11" s="403"/>
      <c r="O11" s="403"/>
      <c r="P11" s="404"/>
    </row>
    <row r="12" spans="2:19" ht="13.5" thickBot="1" x14ac:dyDescent="0.25">
      <c r="B12" s="50" t="s">
        <v>0</v>
      </c>
      <c r="C12" s="360" t="s">
        <v>150</v>
      </c>
      <c r="D12" s="360"/>
      <c r="E12" s="360"/>
      <c r="F12" s="360"/>
      <c r="G12" s="360"/>
      <c r="H12" s="360"/>
      <c r="I12" s="360"/>
      <c r="J12" s="360"/>
      <c r="K12" s="360"/>
      <c r="L12" s="360"/>
      <c r="M12" s="360"/>
      <c r="N12" s="360"/>
      <c r="O12" s="360"/>
      <c r="P12" s="361"/>
    </row>
    <row r="13" spans="2:19" ht="4.5" customHeight="1" thickBot="1" x14ac:dyDescent="0.25">
      <c r="B13" s="356"/>
      <c r="C13" s="357"/>
      <c r="D13" s="357"/>
      <c r="E13" s="357"/>
      <c r="F13" s="357"/>
      <c r="G13" s="357"/>
      <c r="H13" s="357"/>
      <c r="I13" s="357"/>
      <c r="J13" s="357"/>
      <c r="K13" s="357"/>
      <c r="L13" s="357"/>
      <c r="M13" s="357"/>
      <c r="N13" s="357"/>
      <c r="O13" s="357"/>
      <c r="P13" s="358"/>
    </row>
    <row r="14" spans="2:19" ht="18" customHeight="1" thickBot="1" x14ac:dyDescent="0.25">
      <c r="B14" s="50" t="s">
        <v>6</v>
      </c>
      <c r="C14" s="385" t="s">
        <v>202</v>
      </c>
      <c r="D14" s="386"/>
      <c r="E14" s="386"/>
      <c r="F14" s="386"/>
      <c r="G14" s="386"/>
      <c r="H14" s="386"/>
      <c r="I14" s="386"/>
      <c r="J14" s="386"/>
      <c r="K14" s="386"/>
      <c r="L14" s="386"/>
      <c r="M14" s="386"/>
      <c r="N14" s="386"/>
      <c r="O14" s="386"/>
      <c r="P14" s="387"/>
    </row>
    <row r="15" spans="2:19" ht="4.5" customHeight="1" thickBot="1" x14ac:dyDescent="0.25">
      <c r="B15" s="370"/>
      <c r="C15" s="371"/>
      <c r="D15" s="371"/>
      <c r="E15" s="371"/>
      <c r="F15" s="371"/>
      <c r="G15" s="371"/>
      <c r="H15" s="371"/>
      <c r="I15" s="371"/>
      <c r="J15" s="371"/>
      <c r="K15" s="371"/>
      <c r="L15" s="371"/>
      <c r="M15" s="371"/>
      <c r="N15" s="371"/>
      <c r="O15" s="371"/>
      <c r="P15" s="372"/>
    </row>
    <row r="16" spans="2:19" ht="32.25" customHeight="1" thickBot="1" x14ac:dyDescent="0.25">
      <c r="B16" s="50" t="s">
        <v>25</v>
      </c>
      <c r="C16" s="544" t="s">
        <v>203</v>
      </c>
      <c r="D16" s="545"/>
      <c r="E16" s="545"/>
      <c r="F16" s="545"/>
      <c r="G16" s="545"/>
      <c r="H16" s="545"/>
      <c r="I16" s="545"/>
      <c r="J16" s="545"/>
      <c r="K16" s="545"/>
      <c r="L16" s="545"/>
      <c r="M16" s="545"/>
      <c r="N16" s="545"/>
      <c r="O16" s="545"/>
      <c r="P16" s="546"/>
    </row>
    <row r="17" spans="2:16" ht="4.5" customHeight="1" thickBot="1" x14ac:dyDescent="0.25">
      <c r="B17" s="370"/>
      <c r="C17" s="371"/>
      <c r="D17" s="371"/>
      <c r="E17" s="371"/>
      <c r="F17" s="371"/>
      <c r="G17" s="371"/>
      <c r="H17" s="371"/>
      <c r="I17" s="371"/>
      <c r="J17" s="371"/>
      <c r="K17" s="371"/>
      <c r="L17" s="371"/>
      <c r="M17" s="371"/>
      <c r="N17" s="371"/>
      <c r="O17" s="371"/>
      <c r="P17" s="372"/>
    </row>
    <row r="18" spans="2:16" ht="26.25" customHeight="1" thickBot="1" x14ac:dyDescent="0.25">
      <c r="B18" s="50" t="s">
        <v>11</v>
      </c>
      <c r="C18" s="537" t="s">
        <v>272</v>
      </c>
      <c r="D18" s="538"/>
      <c r="E18" s="538"/>
      <c r="F18" s="538"/>
      <c r="G18" s="538"/>
      <c r="H18" s="538"/>
      <c r="I18" s="538"/>
      <c r="J18" s="538"/>
      <c r="K18" s="538"/>
      <c r="L18" s="538"/>
      <c r="M18" s="538"/>
      <c r="N18" s="538"/>
      <c r="O18" s="538"/>
      <c r="P18" s="539"/>
    </row>
    <row r="19" spans="2:16" ht="4.5" customHeight="1" thickBot="1" x14ac:dyDescent="0.25">
      <c r="B19" s="540"/>
      <c r="C19" s="540"/>
      <c r="D19" s="540"/>
      <c r="E19" s="540"/>
      <c r="F19" s="540"/>
      <c r="G19" s="540"/>
      <c r="H19" s="540"/>
      <c r="I19" s="540"/>
      <c r="J19" s="540"/>
      <c r="K19" s="540"/>
      <c r="L19" s="540"/>
      <c r="M19" s="540"/>
      <c r="N19" s="540"/>
      <c r="O19" s="540"/>
      <c r="P19" s="540"/>
    </row>
    <row r="20" spans="2:16" ht="17.25" customHeight="1" thickBot="1" x14ac:dyDescent="0.25">
      <c r="B20" s="513" t="s">
        <v>26</v>
      </c>
      <c r="C20" s="514"/>
      <c r="D20" s="514"/>
      <c r="E20" s="514"/>
      <c r="F20" s="514"/>
      <c r="G20" s="514"/>
      <c r="H20" s="514"/>
      <c r="I20" s="514"/>
      <c r="J20" s="514"/>
      <c r="K20" s="514"/>
      <c r="L20" s="514"/>
      <c r="M20" s="514"/>
      <c r="N20" s="514"/>
      <c r="O20" s="514"/>
      <c r="P20" s="515"/>
    </row>
    <row r="21" spans="2:16" ht="4.5" customHeight="1" thickBot="1" x14ac:dyDescent="0.25">
      <c r="B21" s="541"/>
      <c r="C21" s="542"/>
      <c r="D21" s="542"/>
      <c r="E21" s="542"/>
      <c r="F21" s="542"/>
      <c r="G21" s="542"/>
      <c r="H21" s="542"/>
      <c r="I21" s="542"/>
      <c r="J21" s="542"/>
      <c r="K21" s="542"/>
      <c r="L21" s="542"/>
      <c r="M21" s="542"/>
      <c r="N21" s="542"/>
      <c r="O21" s="542"/>
      <c r="P21" s="543"/>
    </row>
    <row r="22" spans="2:16" ht="51" customHeight="1" thickBot="1" x14ac:dyDescent="0.25">
      <c r="B22" s="50" t="s">
        <v>3</v>
      </c>
      <c r="C22" s="397" t="s">
        <v>211</v>
      </c>
      <c r="D22" s="398"/>
      <c r="E22" s="398"/>
      <c r="F22" s="398"/>
      <c r="G22" s="398"/>
      <c r="H22" s="398"/>
      <c r="I22" s="398"/>
      <c r="J22" s="398"/>
      <c r="K22" s="398"/>
      <c r="L22" s="398"/>
      <c r="M22" s="398"/>
      <c r="N22" s="398"/>
      <c r="O22" s="398"/>
      <c r="P22" s="399"/>
    </row>
    <row r="23" spans="2:16" ht="4.5" customHeight="1" thickBot="1" x14ac:dyDescent="0.25">
      <c r="B23" s="370"/>
      <c r="C23" s="371"/>
      <c r="D23" s="371"/>
      <c r="E23" s="371"/>
      <c r="F23" s="371"/>
      <c r="G23" s="371"/>
      <c r="H23" s="371"/>
      <c r="I23" s="371"/>
      <c r="J23" s="371"/>
      <c r="K23" s="371"/>
      <c r="L23" s="371"/>
      <c r="M23" s="371"/>
      <c r="N23" s="371"/>
      <c r="O23" s="371"/>
      <c r="P23" s="372"/>
    </row>
    <row r="24" spans="2:16" ht="82.5" customHeight="1" thickBot="1" x14ac:dyDescent="0.25">
      <c r="B24" s="50" t="s">
        <v>12</v>
      </c>
      <c r="C24" s="530" t="s">
        <v>218</v>
      </c>
      <c r="D24" s="368"/>
      <c r="E24" s="368"/>
      <c r="F24" s="368"/>
      <c r="G24" s="368"/>
      <c r="H24" s="368"/>
      <c r="I24" s="368"/>
      <c r="J24" s="368"/>
      <c r="K24" s="368"/>
      <c r="L24" s="368"/>
      <c r="M24" s="368"/>
      <c r="N24" s="368"/>
      <c r="O24" s="368"/>
      <c r="P24" s="369"/>
    </row>
    <row r="25" spans="2:16" ht="4.5" customHeight="1" thickBot="1" x14ac:dyDescent="0.25">
      <c r="B25" s="531"/>
      <c r="C25" s="532"/>
      <c r="D25" s="532"/>
      <c r="E25" s="532"/>
      <c r="F25" s="532"/>
      <c r="G25" s="532"/>
      <c r="H25" s="532"/>
      <c r="I25" s="532"/>
      <c r="J25" s="532"/>
      <c r="K25" s="532"/>
      <c r="L25" s="532"/>
      <c r="M25" s="532"/>
      <c r="N25" s="532"/>
      <c r="O25" s="532"/>
      <c r="P25" s="533"/>
    </row>
    <row r="26" spans="2:16" ht="13.5" customHeight="1" thickBot="1" x14ac:dyDescent="0.25">
      <c r="B26" s="106" t="s">
        <v>2</v>
      </c>
      <c r="C26" s="534">
        <v>1</v>
      </c>
      <c r="D26" s="535"/>
      <c r="E26" s="535"/>
      <c r="F26" s="535"/>
      <c r="G26" s="535"/>
      <c r="H26" s="535"/>
      <c r="I26" s="535"/>
      <c r="J26" s="535"/>
      <c r="K26" s="535"/>
      <c r="L26" s="535"/>
      <c r="M26" s="535"/>
      <c r="N26" s="535"/>
      <c r="O26" s="535"/>
      <c r="P26" s="536"/>
    </row>
    <row r="27" spans="2:16" ht="4.5" customHeight="1" thickBot="1" x14ac:dyDescent="0.25">
      <c r="B27" s="523"/>
      <c r="C27" s="524"/>
      <c r="D27" s="524"/>
      <c r="E27" s="524"/>
      <c r="F27" s="524"/>
      <c r="G27" s="524"/>
      <c r="H27" s="524"/>
      <c r="I27" s="524"/>
      <c r="J27" s="524"/>
      <c r="K27" s="524"/>
      <c r="L27" s="524"/>
      <c r="M27" s="524"/>
      <c r="N27" s="524"/>
      <c r="O27" s="524"/>
      <c r="P27" s="525"/>
    </row>
    <row r="28" spans="2:16" ht="12.75" customHeight="1" thickBot="1" x14ac:dyDescent="0.25">
      <c r="B28" s="106" t="s">
        <v>13</v>
      </c>
      <c r="C28" s="55" t="s">
        <v>14</v>
      </c>
      <c r="D28" s="526">
        <f xml:space="preserve"> 100%</f>
        <v>1</v>
      </c>
      <c r="E28" s="527"/>
      <c r="F28" s="527"/>
      <c r="G28" s="528"/>
      <c r="H28" s="379" t="s">
        <v>15</v>
      </c>
      <c r="I28" s="379"/>
      <c r="J28" s="379"/>
      <c r="K28" s="529" t="s">
        <v>185</v>
      </c>
      <c r="L28" s="527"/>
      <c r="M28" s="528"/>
      <c r="N28" s="380" t="s">
        <v>16</v>
      </c>
      <c r="O28" s="381"/>
      <c r="P28" s="107" t="s">
        <v>170</v>
      </c>
    </row>
    <row r="29" spans="2:16" ht="4.5" customHeight="1" thickBot="1" x14ac:dyDescent="0.25">
      <c r="B29" s="382"/>
      <c r="C29" s="383"/>
      <c r="D29" s="383"/>
      <c r="E29" s="383"/>
      <c r="F29" s="383"/>
      <c r="G29" s="383"/>
      <c r="H29" s="383"/>
      <c r="I29" s="383"/>
      <c r="J29" s="383"/>
      <c r="K29" s="383"/>
      <c r="L29" s="383"/>
      <c r="M29" s="383"/>
      <c r="N29" s="383"/>
      <c r="O29" s="383"/>
      <c r="P29" s="384"/>
    </row>
    <row r="30" spans="2:16" ht="13.5" thickBot="1" x14ac:dyDescent="0.25">
      <c r="B30" s="54" t="s">
        <v>7</v>
      </c>
      <c r="C30" s="359" t="s">
        <v>163</v>
      </c>
      <c r="D30" s="360"/>
      <c r="E30" s="360"/>
      <c r="F30" s="360"/>
      <c r="G30" s="360"/>
      <c r="H30" s="360"/>
      <c r="I30" s="360"/>
      <c r="J30" s="360"/>
      <c r="K30" s="360"/>
      <c r="L30" s="360"/>
      <c r="M30" s="360"/>
      <c r="N30" s="360"/>
      <c r="O30" s="360"/>
      <c r="P30" s="361"/>
    </row>
    <row r="31" spans="2:16" ht="4.5" customHeight="1" thickBot="1" x14ac:dyDescent="0.25">
      <c r="B31" s="370"/>
      <c r="C31" s="371"/>
      <c r="D31" s="371"/>
      <c r="E31" s="371"/>
      <c r="F31" s="371"/>
      <c r="G31" s="371"/>
      <c r="H31" s="371"/>
      <c r="I31" s="371"/>
      <c r="J31" s="371"/>
      <c r="K31" s="371"/>
      <c r="L31" s="371"/>
      <c r="M31" s="371"/>
      <c r="N31" s="371"/>
      <c r="O31" s="371"/>
      <c r="P31" s="372"/>
    </row>
    <row r="32" spans="2:16" ht="13.5" thickBot="1" x14ac:dyDescent="0.25">
      <c r="B32" s="54" t="s">
        <v>4</v>
      </c>
      <c r="C32" s="366" t="s">
        <v>70</v>
      </c>
      <c r="D32" s="360"/>
      <c r="E32" s="360"/>
      <c r="F32" s="360"/>
      <c r="G32" s="360"/>
      <c r="H32" s="360"/>
      <c r="I32" s="360"/>
      <c r="J32" s="360"/>
      <c r="K32" s="360"/>
      <c r="L32" s="360"/>
      <c r="M32" s="360"/>
      <c r="N32" s="360"/>
      <c r="O32" s="360"/>
      <c r="P32" s="361"/>
    </row>
    <row r="33" spans="2:16" ht="4.5" customHeight="1" thickBot="1" x14ac:dyDescent="0.25">
      <c r="B33" s="370"/>
      <c r="C33" s="371"/>
      <c r="D33" s="371"/>
      <c r="E33" s="371"/>
      <c r="F33" s="371"/>
      <c r="G33" s="371"/>
      <c r="H33" s="371"/>
      <c r="I33" s="371"/>
      <c r="J33" s="371"/>
      <c r="K33" s="371"/>
      <c r="L33" s="371"/>
      <c r="M33" s="371"/>
      <c r="N33" s="371"/>
      <c r="O33" s="371"/>
      <c r="P33" s="372"/>
    </row>
    <row r="34" spans="2:16" ht="13.5" thickBot="1" x14ac:dyDescent="0.25">
      <c r="B34" s="54" t="s">
        <v>23</v>
      </c>
      <c r="C34" s="366" t="s">
        <v>70</v>
      </c>
      <c r="D34" s="360"/>
      <c r="E34" s="360"/>
      <c r="F34" s="360"/>
      <c r="G34" s="360"/>
      <c r="H34" s="360"/>
      <c r="I34" s="360"/>
      <c r="J34" s="360"/>
      <c r="K34" s="360"/>
      <c r="L34" s="360"/>
      <c r="M34" s="360"/>
      <c r="N34" s="360"/>
      <c r="O34" s="360"/>
      <c r="P34" s="361"/>
    </row>
    <row r="35" spans="2:16" ht="4.5" customHeight="1" thickBot="1" x14ac:dyDescent="0.25">
      <c r="B35" s="356"/>
      <c r="C35" s="357"/>
      <c r="D35" s="357"/>
      <c r="E35" s="357"/>
      <c r="F35" s="357"/>
      <c r="G35" s="357"/>
      <c r="H35" s="357"/>
      <c r="I35" s="357"/>
      <c r="J35" s="357"/>
      <c r="K35" s="357"/>
      <c r="L35" s="357"/>
      <c r="M35" s="357"/>
      <c r="N35" s="357"/>
      <c r="O35" s="357"/>
      <c r="P35" s="358"/>
    </row>
    <row r="36" spans="2:16" ht="16.5" customHeight="1" thickBot="1" x14ac:dyDescent="0.25">
      <c r="B36" s="54" t="s">
        <v>64</v>
      </c>
      <c r="C36" s="359" t="s">
        <v>70</v>
      </c>
      <c r="D36" s="360"/>
      <c r="E36" s="360"/>
      <c r="F36" s="360"/>
      <c r="G36" s="360"/>
      <c r="H36" s="360"/>
      <c r="I36" s="360"/>
      <c r="J36" s="360"/>
      <c r="K36" s="360"/>
      <c r="L36" s="360"/>
      <c r="M36" s="360"/>
      <c r="N36" s="360"/>
      <c r="O36" s="360"/>
      <c r="P36" s="361"/>
    </row>
    <row r="37" spans="2:16" ht="4.5" customHeight="1" thickBot="1" x14ac:dyDescent="0.25">
      <c r="B37" s="108"/>
      <c r="C37" s="108"/>
      <c r="D37" s="108"/>
      <c r="E37" s="108"/>
      <c r="F37" s="108"/>
      <c r="G37" s="108"/>
      <c r="H37" s="108"/>
      <c r="I37" s="108"/>
      <c r="J37" s="108"/>
      <c r="K37" s="108"/>
      <c r="L37" s="108"/>
      <c r="M37" s="108"/>
      <c r="N37" s="108"/>
      <c r="O37" s="108"/>
      <c r="P37" s="108"/>
    </row>
    <row r="38" spans="2:16" ht="13.5" thickBot="1" x14ac:dyDescent="0.25">
      <c r="B38" s="519" t="s">
        <v>17</v>
      </c>
      <c r="C38" s="520"/>
      <c r="D38" s="520"/>
      <c r="E38" s="520"/>
      <c r="F38" s="520"/>
      <c r="G38" s="520"/>
      <c r="H38" s="520"/>
      <c r="I38" s="520"/>
      <c r="J38" s="520"/>
      <c r="K38" s="520"/>
      <c r="L38" s="520"/>
      <c r="M38" s="520"/>
      <c r="N38" s="520"/>
      <c r="O38" s="521"/>
      <c r="P38" s="522"/>
    </row>
    <row r="39" spans="2:16" x14ac:dyDescent="0.2">
      <c r="B39" s="109" t="s">
        <v>22</v>
      </c>
      <c r="C39" s="519" t="s">
        <v>18</v>
      </c>
      <c r="D39" s="520"/>
      <c r="E39" s="520"/>
      <c r="F39" s="520"/>
      <c r="G39" s="522"/>
      <c r="H39" s="519" t="s">
        <v>7</v>
      </c>
      <c r="I39" s="520"/>
      <c r="J39" s="520"/>
      <c r="K39" s="520"/>
      <c r="L39" s="522"/>
      <c r="M39" s="519" t="s">
        <v>19</v>
      </c>
      <c r="N39" s="520"/>
      <c r="O39" s="521"/>
      <c r="P39" s="522"/>
    </row>
    <row r="40" spans="2:16" ht="54" customHeight="1" x14ac:dyDescent="0.2">
      <c r="B40" s="59" t="s">
        <v>204</v>
      </c>
      <c r="C40" s="354" t="s">
        <v>193</v>
      </c>
      <c r="D40" s="354"/>
      <c r="E40" s="354"/>
      <c r="F40" s="354"/>
      <c r="G40" s="354"/>
      <c r="H40" s="353" t="s">
        <v>217</v>
      </c>
      <c r="I40" s="353"/>
      <c r="J40" s="353"/>
      <c r="K40" s="353"/>
      <c r="L40" s="353"/>
      <c r="M40" s="354" t="s">
        <v>206</v>
      </c>
      <c r="N40" s="354"/>
      <c r="O40" s="354"/>
      <c r="P40" s="354"/>
    </row>
    <row r="41" spans="2:16" ht="55.5" customHeight="1" x14ac:dyDescent="0.2">
      <c r="B41" s="59" t="s">
        <v>205</v>
      </c>
      <c r="C41" s="354" t="s">
        <v>193</v>
      </c>
      <c r="D41" s="354"/>
      <c r="E41" s="354"/>
      <c r="F41" s="354"/>
      <c r="G41" s="354"/>
      <c r="H41" s="353" t="s">
        <v>217</v>
      </c>
      <c r="I41" s="353"/>
      <c r="J41" s="353"/>
      <c r="K41" s="353"/>
      <c r="L41" s="353"/>
      <c r="M41" s="354" t="s">
        <v>206</v>
      </c>
      <c r="N41" s="354"/>
      <c r="O41" s="354"/>
      <c r="P41" s="354"/>
    </row>
    <row r="42" spans="2:16" ht="4.5" customHeight="1" thickBot="1" x14ac:dyDescent="0.25">
      <c r="B42" s="110"/>
      <c r="C42" s="110"/>
      <c r="D42" s="110"/>
      <c r="E42" s="110"/>
      <c r="F42" s="110"/>
      <c r="G42" s="110"/>
      <c r="H42" s="110"/>
      <c r="I42" s="110"/>
      <c r="J42" s="110"/>
      <c r="K42" s="110"/>
      <c r="L42" s="110"/>
      <c r="M42" s="110"/>
      <c r="N42" s="110"/>
      <c r="O42" s="110"/>
      <c r="P42" s="110"/>
    </row>
    <row r="43" spans="2:16" ht="13.5" customHeight="1" thickBot="1" x14ac:dyDescent="0.25">
      <c r="B43" s="513" t="s">
        <v>8</v>
      </c>
      <c r="C43" s="514"/>
      <c r="D43" s="514"/>
      <c r="E43" s="514"/>
      <c r="F43" s="514"/>
      <c r="G43" s="514"/>
      <c r="H43" s="514"/>
      <c r="I43" s="514"/>
      <c r="J43" s="514"/>
      <c r="K43" s="514"/>
      <c r="L43" s="514"/>
      <c r="M43" s="514"/>
      <c r="N43" s="514"/>
      <c r="O43" s="514"/>
      <c r="P43" s="515"/>
    </row>
    <row r="44" spans="2:16" ht="4.5" customHeight="1" thickBot="1" x14ac:dyDescent="0.25">
      <c r="B44" s="111"/>
      <c r="C44" s="108"/>
      <c r="D44" s="108"/>
      <c r="E44" s="108"/>
      <c r="F44" s="108"/>
      <c r="G44" s="108"/>
      <c r="H44" s="108"/>
      <c r="I44" s="108"/>
      <c r="J44" s="108"/>
      <c r="K44" s="108"/>
      <c r="L44" s="108"/>
      <c r="M44" s="108"/>
      <c r="N44" s="108"/>
      <c r="O44" s="108"/>
      <c r="P44" s="112"/>
    </row>
    <row r="45" spans="2:16" x14ac:dyDescent="0.2">
      <c r="B45" s="342" t="s">
        <v>20</v>
      </c>
      <c r="C45" s="61" t="s">
        <v>9</v>
      </c>
      <c r="D45" s="344" t="s">
        <v>212</v>
      </c>
      <c r="E45" s="345"/>
      <c r="F45" s="345"/>
      <c r="G45" s="345"/>
      <c r="H45" s="345"/>
      <c r="I45" s="346"/>
      <c r="J45" s="344" t="s">
        <v>213</v>
      </c>
      <c r="K45" s="345"/>
      <c r="L45" s="345"/>
      <c r="M45" s="345"/>
      <c r="N45" s="345"/>
      <c r="O45" s="346"/>
      <c r="P45" s="62" t="s">
        <v>24</v>
      </c>
    </row>
    <row r="46" spans="2:16" ht="13.5" thickBot="1" x14ac:dyDescent="0.25">
      <c r="B46" s="343"/>
      <c r="C46" s="63" t="s">
        <v>10</v>
      </c>
      <c r="D46" s="516"/>
      <c r="E46" s="517"/>
      <c r="F46" s="517"/>
      <c r="G46" s="517"/>
      <c r="H46" s="517"/>
      <c r="I46" s="518"/>
      <c r="J46" s="516"/>
      <c r="K46" s="517"/>
      <c r="L46" s="517"/>
      <c r="M46" s="517"/>
      <c r="N46" s="517"/>
      <c r="O46" s="518"/>
      <c r="P46" s="113"/>
    </row>
    <row r="47" spans="2:16" ht="5.25" customHeight="1" thickBot="1" x14ac:dyDescent="0.25">
      <c r="B47" s="114">
        <v>0.9</v>
      </c>
      <c r="C47" s="115" t="s">
        <v>2</v>
      </c>
      <c r="D47" s="116">
        <f t="shared" ref="D47:E47" si="0">+$C$26</f>
        <v>1</v>
      </c>
      <c r="E47" s="116">
        <f t="shared" si="0"/>
        <v>1</v>
      </c>
      <c r="F47" s="116">
        <f>+$C$26</f>
        <v>1</v>
      </c>
      <c r="G47" s="116">
        <f t="shared" ref="G47:O47" si="1">+$C$26</f>
        <v>1</v>
      </c>
      <c r="H47" s="116">
        <f t="shared" si="1"/>
        <v>1</v>
      </c>
      <c r="I47" s="116">
        <f t="shared" si="1"/>
        <v>1</v>
      </c>
      <c r="J47" s="116">
        <f t="shared" si="1"/>
        <v>1</v>
      </c>
      <c r="K47" s="116">
        <f t="shared" si="1"/>
        <v>1</v>
      </c>
      <c r="L47" s="116">
        <f t="shared" si="1"/>
        <v>1</v>
      </c>
      <c r="M47" s="116">
        <f t="shared" si="1"/>
        <v>1</v>
      </c>
      <c r="N47" s="116">
        <f t="shared" si="1"/>
        <v>1</v>
      </c>
      <c r="O47" s="116">
        <f t="shared" si="1"/>
        <v>1</v>
      </c>
      <c r="P47" s="117">
        <f>+$C$26</f>
        <v>1</v>
      </c>
    </row>
    <row r="48" spans="2:16" ht="22.5" customHeight="1" thickBot="1" x14ac:dyDescent="0.25">
      <c r="B48" s="486" t="s">
        <v>21</v>
      </c>
      <c r="C48" s="487"/>
      <c r="D48" s="487"/>
      <c r="E48" s="487"/>
      <c r="F48" s="487"/>
      <c r="G48" s="487"/>
      <c r="H48" s="487"/>
      <c r="I48" s="487"/>
      <c r="J48" s="487"/>
      <c r="K48" s="487"/>
      <c r="L48" s="487"/>
      <c r="M48" s="487"/>
      <c r="N48" s="487"/>
      <c r="O48" s="487"/>
      <c r="P48" s="488"/>
    </row>
    <row r="49" spans="2:16" x14ac:dyDescent="0.2">
      <c r="B49" s="491"/>
      <c r="C49" s="492"/>
      <c r="D49" s="492"/>
      <c r="E49" s="492"/>
      <c r="F49" s="492"/>
      <c r="G49" s="492"/>
      <c r="H49" s="492"/>
      <c r="I49" s="492"/>
      <c r="J49" s="492"/>
      <c r="K49" s="492"/>
      <c r="L49" s="492"/>
      <c r="M49" s="492"/>
      <c r="N49" s="492"/>
      <c r="O49" s="492"/>
      <c r="P49" s="493"/>
    </row>
    <row r="50" spans="2:16" x14ac:dyDescent="0.2">
      <c r="B50" s="494"/>
      <c r="C50" s="495"/>
      <c r="D50" s="495"/>
      <c r="E50" s="495"/>
      <c r="F50" s="495"/>
      <c r="G50" s="495"/>
      <c r="H50" s="495"/>
      <c r="I50" s="495"/>
      <c r="J50" s="495"/>
      <c r="K50" s="495"/>
      <c r="L50" s="495"/>
      <c r="M50" s="495"/>
      <c r="N50" s="495"/>
      <c r="O50" s="495"/>
      <c r="P50" s="496"/>
    </row>
    <row r="51" spans="2:16" x14ac:dyDescent="0.2">
      <c r="B51" s="494"/>
      <c r="C51" s="495"/>
      <c r="D51" s="495"/>
      <c r="E51" s="495"/>
      <c r="F51" s="495"/>
      <c r="G51" s="495"/>
      <c r="H51" s="495"/>
      <c r="I51" s="495"/>
      <c r="J51" s="495"/>
      <c r="K51" s="495"/>
      <c r="L51" s="495"/>
      <c r="M51" s="495"/>
      <c r="N51" s="495"/>
      <c r="O51" s="495"/>
      <c r="P51" s="496"/>
    </row>
    <row r="52" spans="2:16" x14ac:dyDescent="0.2">
      <c r="B52" s="494"/>
      <c r="C52" s="495"/>
      <c r="D52" s="495"/>
      <c r="E52" s="495"/>
      <c r="F52" s="495"/>
      <c r="G52" s="495"/>
      <c r="H52" s="495"/>
      <c r="I52" s="495"/>
      <c r="J52" s="495"/>
      <c r="K52" s="495"/>
      <c r="L52" s="495"/>
      <c r="M52" s="495"/>
      <c r="N52" s="495"/>
      <c r="O52" s="495"/>
      <c r="P52" s="496"/>
    </row>
    <row r="53" spans="2:16" x14ac:dyDescent="0.2">
      <c r="B53" s="494"/>
      <c r="C53" s="495"/>
      <c r="D53" s="495"/>
      <c r="E53" s="495"/>
      <c r="F53" s="495"/>
      <c r="G53" s="495"/>
      <c r="H53" s="495"/>
      <c r="I53" s="495"/>
      <c r="J53" s="495"/>
      <c r="K53" s="495"/>
      <c r="L53" s="495"/>
      <c r="M53" s="495"/>
      <c r="N53" s="495"/>
      <c r="O53" s="495"/>
      <c r="P53" s="496"/>
    </row>
    <row r="54" spans="2:16" x14ac:dyDescent="0.2">
      <c r="B54" s="494"/>
      <c r="C54" s="495"/>
      <c r="D54" s="495"/>
      <c r="E54" s="495"/>
      <c r="F54" s="495"/>
      <c r="G54" s="495"/>
      <c r="H54" s="495"/>
      <c r="I54" s="495"/>
      <c r="J54" s="495"/>
      <c r="K54" s="495"/>
      <c r="L54" s="495"/>
      <c r="M54" s="495"/>
      <c r="N54" s="495"/>
      <c r="O54" s="495"/>
      <c r="P54" s="496"/>
    </row>
    <row r="55" spans="2:16" x14ac:dyDescent="0.2">
      <c r="B55" s="494"/>
      <c r="C55" s="495"/>
      <c r="D55" s="495"/>
      <c r="E55" s="495"/>
      <c r="F55" s="495"/>
      <c r="G55" s="495"/>
      <c r="H55" s="495"/>
      <c r="I55" s="495"/>
      <c r="J55" s="495"/>
      <c r="K55" s="495"/>
      <c r="L55" s="495"/>
      <c r="M55" s="495"/>
      <c r="N55" s="495"/>
      <c r="O55" s="495"/>
      <c r="P55" s="496"/>
    </row>
    <row r="56" spans="2:16" x14ac:dyDescent="0.2">
      <c r="B56" s="494"/>
      <c r="C56" s="495"/>
      <c r="D56" s="495"/>
      <c r="E56" s="495"/>
      <c r="F56" s="495"/>
      <c r="G56" s="495"/>
      <c r="H56" s="495"/>
      <c r="I56" s="495"/>
      <c r="J56" s="495"/>
      <c r="K56" s="495"/>
      <c r="L56" s="495"/>
      <c r="M56" s="495"/>
      <c r="N56" s="495"/>
      <c r="O56" s="495"/>
      <c r="P56" s="496"/>
    </row>
    <row r="57" spans="2:16" x14ac:dyDescent="0.2">
      <c r="B57" s="494"/>
      <c r="C57" s="495"/>
      <c r="D57" s="495"/>
      <c r="E57" s="495"/>
      <c r="F57" s="495"/>
      <c r="G57" s="495"/>
      <c r="H57" s="495"/>
      <c r="I57" s="495"/>
      <c r="J57" s="495"/>
      <c r="K57" s="495"/>
      <c r="L57" s="495"/>
      <c r="M57" s="495"/>
      <c r="N57" s="495"/>
      <c r="O57" s="495"/>
      <c r="P57" s="496"/>
    </row>
    <row r="58" spans="2:16" x14ac:dyDescent="0.2">
      <c r="B58" s="494"/>
      <c r="C58" s="495"/>
      <c r="D58" s="495"/>
      <c r="E58" s="495"/>
      <c r="F58" s="495"/>
      <c r="G58" s="495"/>
      <c r="H58" s="495"/>
      <c r="I58" s="495"/>
      <c r="J58" s="495"/>
      <c r="K58" s="495"/>
      <c r="L58" s="495"/>
      <c r="M58" s="495"/>
      <c r="N58" s="495"/>
      <c r="O58" s="495"/>
      <c r="P58" s="496"/>
    </row>
    <row r="59" spans="2:16" x14ac:dyDescent="0.2">
      <c r="B59" s="494"/>
      <c r="C59" s="495"/>
      <c r="D59" s="495"/>
      <c r="E59" s="495"/>
      <c r="F59" s="495"/>
      <c r="G59" s="495"/>
      <c r="H59" s="495"/>
      <c r="I59" s="495"/>
      <c r="J59" s="495"/>
      <c r="K59" s="495"/>
      <c r="L59" s="495"/>
      <c r="M59" s="495"/>
      <c r="N59" s="495"/>
      <c r="O59" s="495"/>
      <c r="P59" s="496"/>
    </row>
    <row r="60" spans="2:16" x14ac:dyDescent="0.2">
      <c r="B60" s="494"/>
      <c r="C60" s="495"/>
      <c r="D60" s="495"/>
      <c r="E60" s="495"/>
      <c r="F60" s="495"/>
      <c r="G60" s="495"/>
      <c r="H60" s="495"/>
      <c r="I60" s="495"/>
      <c r="J60" s="495"/>
      <c r="K60" s="495"/>
      <c r="L60" s="495"/>
      <c r="M60" s="495"/>
      <c r="N60" s="495"/>
      <c r="O60" s="495"/>
      <c r="P60" s="496"/>
    </row>
    <row r="61" spans="2:16" x14ac:dyDescent="0.2">
      <c r="B61" s="494"/>
      <c r="C61" s="495"/>
      <c r="D61" s="495"/>
      <c r="E61" s="495"/>
      <c r="F61" s="495"/>
      <c r="G61" s="495"/>
      <c r="H61" s="495"/>
      <c r="I61" s="495"/>
      <c r="J61" s="495"/>
      <c r="K61" s="495"/>
      <c r="L61" s="495"/>
      <c r="M61" s="495"/>
      <c r="N61" s="495"/>
      <c r="O61" s="495"/>
      <c r="P61" s="496"/>
    </row>
    <row r="62" spans="2:16" x14ac:dyDescent="0.2">
      <c r="B62" s="494"/>
      <c r="C62" s="495"/>
      <c r="D62" s="495"/>
      <c r="E62" s="495"/>
      <c r="F62" s="495"/>
      <c r="G62" s="495"/>
      <c r="H62" s="495"/>
      <c r="I62" s="495"/>
      <c r="J62" s="495"/>
      <c r="K62" s="495"/>
      <c r="L62" s="495"/>
      <c r="M62" s="495"/>
      <c r="N62" s="495"/>
      <c r="O62" s="495"/>
      <c r="P62" s="496"/>
    </row>
    <row r="63" spans="2:16" x14ac:dyDescent="0.2">
      <c r="B63" s="494"/>
      <c r="C63" s="495"/>
      <c r="D63" s="495"/>
      <c r="E63" s="495"/>
      <c r="F63" s="495"/>
      <c r="G63" s="495"/>
      <c r="H63" s="495"/>
      <c r="I63" s="495"/>
      <c r="J63" s="495"/>
      <c r="K63" s="495"/>
      <c r="L63" s="495"/>
      <c r="M63" s="495"/>
      <c r="N63" s="495"/>
      <c r="O63" s="495"/>
      <c r="P63" s="496"/>
    </row>
    <row r="64" spans="2:16" ht="13.5" thickBot="1" x14ac:dyDescent="0.25">
      <c r="B64" s="497"/>
      <c r="C64" s="498"/>
      <c r="D64" s="498"/>
      <c r="E64" s="498"/>
      <c r="F64" s="498"/>
      <c r="G64" s="498"/>
      <c r="H64" s="498"/>
      <c r="I64" s="498"/>
      <c r="J64" s="498"/>
      <c r="K64" s="498"/>
      <c r="L64" s="498"/>
      <c r="M64" s="498"/>
      <c r="N64" s="498"/>
      <c r="O64" s="498"/>
      <c r="P64" s="499"/>
    </row>
    <row r="65" spans="1:19" s="83" customFormat="1" ht="4.5" customHeight="1" thickBot="1" x14ac:dyDescent="0.25">
      <c r="A65" s="500"/>
      <c r="B65" s="500"/>
      <c r="C65" s="500"/>
      <c r="D65" s="500"/>
      <c r="E65" s="500"/>
      <c r="F65" s="500"/>
      <c r="G65" s="500"/>
      <c r="H65" s="500"/>
      <c r="I65" s="500"/>
      <c r="J65" s="500"/>
      <c r="K65" s="500"/>
      <c r="L65" s="500"/>
      <c r="M65" s="500"/>
      <c r="N65" s="500"/>
      <c r="O65" s="500"/>
      <c r="P65" s="500"/>
      <c r="Q65" s="500"/>
      <c r="S65" s="118"/>
    </row>
    <row r="66" spans="1:19" ht="15" customHeight="1" x14ac:dyDescent="0.2">
      <c r="B66" s="501" t="s">
        <v>5</v>
      </c>
      <c r="C66" s="503" t="s">
        <v>179</v>
      </c>
      <c r="D66" s="503"/>
      <c r="E66" s="503"/>
      <c r="F66" s="503"/>
      <c r="G66" s="503"/>
      <c r="H66" s="503"/>
      <c r="I66" s="503"/>
      <c r="J66" s="503"/>
      <c r="K66" s="503"/>
      <c r="L66" s="503"/>
      <c r="M66" s="503"/>
      <c r="N66" s="503"/>
      <c r="O66" s="503"/>
      <c r="P66" s="503"/>
    </row>
    <row r="67" spans="1:19" ht="15" customHeight="1" x14ac:dyDescent="0.2">
      <c r="B67" s="502"/>
      <c r="C67" s="504" t="s">
        <v>291</v>
      </c>
      <c r="D67" s="505"/>
      <c r="E67" s="505"/>
      <c r="F67" s="505"/>
      <c r="G67" s="505"/>
      <c r="H67" s="505"/>
      <c r="I67" s="505"/>
      <c r="J67" s="505"/>
      <c r="K67" s="505"/>
      <c r="L67" s="505"/>
      <c r="M67" s="505"/>
      <c r="N67" s="505"/>
      <c r="O67" s="505"/>
      <c r="P67" s="506"/>
    </row>
    <row r="68" spans="1:19" ht="15" customHeight="1" x14ac:dyDescent="0.2">
      <c r="B68" s="502"/>
      <c r="C68" s="507"/>
      <c r="D68" s="508"/>
      <c r="E68" s="508"/>
      <c r="F68" s="508"/>
      <c r="G68" s="508"/>
      <c r="H68" s="508"/>
      <c r="I68" s="508"/>
      <c r="J68" s="508"/>
      <c r="K68" s="508"/>
      <c r="L68" s="508"/>
      <c r="M68" s="508"/>
      <c r="N68" s="508"/>
      <c r="O68" s="508"/>
      <c r="P68" s="509"/>
    </row>
    <row r="69" spans="1:19" ht="24" customHeight="1" x14ac:dyDescent="0.2">
      <c r="B69" s="502"/>
      <c r="C69" s="507"/>
      <c r="D69" s="508"/>
      <c r="E69" s="508"/>
      <c r="F69" s="508"/>
      <c r="G69" s="508"/>
      <c r="H69" s="508"/>
      <c r="I69" s="508"/>
      <c r="J69" s="508"/>
      <c r="K69" s="508"/>
      <c r="L69" s="508"/>
      <c r="M69" s="508"/>
      <c r="N69" s="508"/>
      <c r="O69" s="508"/>
      <c r="P69" s="509"/>
    </row>
    <row r="70" spans="1:19" ht="15.75" customHeight="1" x14ac:dyDescent="0.2">
      <c r="B70" s="502"/>
      <c r="C70" s="507"/>
      <c r="D70" s="508"/>
      <c r="E70" s="508"/>
      <c r="F70" s="508"/>
      <c r="G70" s="508"/>
      <c r="H70" s="508"/>
      <c r="I70" s="508"/>
      <c r="J70" s="508"/>
      <c r="K70" s="508"/>
      <c r="L70" s="508"/>
      <c r="M70" s="508"/>
      <c r="N70" s="508"/>
      <c r="O70" s="508"/>
      <c r="P70" s="509"/>
    </row>
    <row r="71" spans="1:19" ht="15" customHeight="1" x14ac:dyDescent="0.2">
      <c r="B71" s="502"/>
      <c r="C71" s="507"/>
      <c r="D71" s="508"/>
      <c r="E71" s="508"/>
      <c r="F71" s="508"/>
      <c r="G71" s="508"/>
      <c r="H71" s="508"/>
      <c r="I71" s="508"/>
      <c r="J71" s="508"/>
      <c r="K71" s="508"/>
      <c r="L71" s="508"/>
      <c r="M71" s="508"/>
      <c r="N71" s="508"/>
      <c r="O71" s="508"/>
      <c r="P71" s="509"/>
    </row>
    <row r="72" spans="1:19" x14ac:dyDescent="0.2">
      <c r="B72" s="502"/>
      <c r="C72" s="510"/>
      <c r="D72" s="511"/>
      <c r="E72" s="511"/>
      <c r="F72" s="511"/>
      <c r="G72" s="511"/>
      <c r="H72" s="511"/>
      <c r="I72" s="511"/>
      <c r="J72" s="511"/>
      <c r="K72" s="511"/>
      <c r="L72" s="511"/>
      <c r="M72" s="511"/>
      <c r="N72" s="511"/>
      <c r="O72" s="511"/>
      <c r="P72" s="512"/>
    </row>
    <row r="73" spans="1:19" ht="19.5" customHeight="1" x14ac:dyDescent="0.2">
      <c r="B73" s="502"/>
      <c r="C73" s="503" t="s">
        <v>180</v>
      </c>
      <c r="D73" s="503"/>
      <c r="E73" s="503"/>
      <c r="F73" s="503"/>
      <c r="G73" s="503"/>
      <c r="H73" s="503"/>
      <c r="I73" s="503"/>
      <c r="J73" s="503"/>
      <c r="K73" s="503"/>
      <c r="L73" s="503"/>
      <c r="M73" s="503"/>
      <c r="N73" s="503"/>
      <c r="O73" s="503"/>
      <c r="P73" s="503"/>
    </row>
    <row r="74" spans="1:19" ht="87" customHeight="1" x14ac:dyDescent="0.2">
      <c r="B74" s="502"/>
      <c r="C74" s="480" t="s">
        <v>302</v>
      </c>
      <c r="D74" s="481"/>
      <c r="E74" s="481"/>
      <c r="F74" s="481"/>
      <c r="G74" s="481"/>
      <c r="H74" s="481"/>
      <c r="I74" s="481"/>
      <c r="J74" s="481"/>
      <c r="K74" s="481"/>
      <c r="L74" s="481"/>
      <c r="M74" s="481"/>
      <c r="N74" s="481"/>
      <c r="O74" s="481"/>
      <c r="P74" s="482"/>
    </row>
    <row r="75" spans="1:19" ht="60.75" customHeight="1" x14ac:dyDescent="0.2">
      <c r="B75" s="502"/>
      <c r="C75" s="483"/>
      <c r="D75" s="484"/>
      <c r="E75" s="484"/>
      <c r="F75" s="484"/>
      <c r="G75" s="484"/>
      <c r="H75" s="484"/>
      <c r="I75" s="484"/>
      <c r="J75" s="484"/>
      <c r="K75" s="484"/>
      <c r="L75" s="484"/>
      <c r="M75" s="484"/>
      <c r="N75" s="484"/>
      <c r="O75" s="484"/>
      <c r="P75" s="485"/>
    </row>
    <row r="76" spans="1:19" ht="76.5" customHeight="1" x14ac:dyDescent="0.2">
      <c r="B76" s="502"/>
      <c r="C76" s="483"/>
      <c r="D76" s="484"/>
      <c r="E76" s="484"/>
      <c r="F76" s="484"/>
      <c r="G76" s="484"/>
      <c r="H76" s="484"/>
      <c r="I76" s="484"/>
      <c r="J76" s="484"/>
      <c r="K76" s="484"/>
      <c r="L76" s="484"/>
      <c r="M76" s="484"/>
      <c r="N76" s="484"/>
      <c r="O76" s="484"/>
      <c r="P76" s="485"/>
    </row>
    <row r="77" spans="1:19" ht="30.75" customHeight="1" x14ac:dyDescent="0.2">
      <c r="B77" s="119" t="s">
        <v>63</v>
      </c>
      <c r="C77" s="489" t="s">
        <v>172</v>
      </c>
      <c r="D77" s="489"/>
      <c r="E77" s="489"/>
      <c r="F77" s="489"/>
      <c r="G77" s="489"/>
      <c r="H77" s="489"/>
      <c r="I77" s="489"/>
      <c r="J77" s="489"/>
      <c r="K77" s="489"/>
      <c r="L77" s="489"/>
      <c r="M77" s="489"/>
      <c r="N77" s="489"/>
      <c r="O77" s="489"/>
      <c r="P77" s="489"/>
    </row>
    <row r="78" spans="1:19" ht="27.75" customHeight="1" x14ac:dyDescent="0.2">
      <c r="B78" s="119" t="s">
        <v>84</v>
      </c>
      <c r="C78" s="490" t="s">
        <v>85</v>
      </c>
      <c r="D78" s="490"/>
      <c r="E78" s="490"/>
      <c r="F78" s="490"/>
      <c r="G78" s="490"/>
      <c r="H78" s="490"/>
      <c r="I78" s="490"/>
      <c r="J78" s="490"/>
      <c r="K78" s="490"/>
      <c r="L78" s="490"/>
      <c r="M78" s="490"/>
      <c r="N78" s="490"/>
      <c r="O78" s="490"/>
      <c r="P78" s="490"/>
    </row>
    <row r="79" spans="1:19" ht="24.75" customHeight="1" x14ac:dyDescent="0.2">
      <c r="B79" s="547"/>
      <c r="C79" s="547"/>
      <c r="D79" s="547"/>
      <c r="E79" s="547"/>
      <c r="F79" s="547"/>
      <c r="G79" s="547"/>
      <c r="H79" s="547"/>
      <c r="I79" s="547"/>
      <c r="J79" s="547"/>
      <c r="K79" s="547"/>
      <c r="L79" s="547"/>
      <c r="M79" s="547"/>
      <c r="N79" s="547"/>
      <c r="O79" s="547"/>
      <c r="P79" s="547"/>
    </row>
    <row r="81" spans="3:19" x14ac:dyDescent="0.2">
      <c r="C81" s="120"/>
    </row>
    <row r="82" spans="3:19" hidden="1" x14ac:dyDescent="0.2">
      <c r="C82" s="102">
        <v>2018</v>
      </c>
    </row>
    <row r="83" spans="3:19" hidden="1" x14ac:dyDescent="0.2">
      <c r="C83" s="102">
        <v>2019</v>
      </c>
    </row>
    <row r="89" spans="3:19" s="84" customFormat="1" x14ac:dyDescent="0.2">
      <c r="S89" s="104"/>
    </row>
    <row r="90" spans="3:19" s="84" customFormat="1" x14ac:dyDescent="0.2">
      <c r="S90" s="104"/>
    </row>
    <row r="91" spans="3:19" s="84" customFormat="1" x14ac:dyDescent="0.2">
      <c r="S91" s="104"/>
    </row>
    <row r="92" spans="3:19" s="84" customFormat="1" x14ac:dyDescent="0.2">
      <c r="S92" s="104"/>
    </row>
    <row r="93" spans="3:19" s="84" customFormat="1" x14ac:dyDescent="0.2">
      <c r="S93" s="104"/>
    </row>
    <row r="94" spans="3:19" s="84" customFormat="1" x14ac:dyDescent="0.2">
      <c r="S94" s="104"/>
    </row>
    <row r="95" spans="3:19" s="84" customFormat="1" x14ac:dyDescent="0.2">
      <c r="D95" s="121"/>
      <c r="E95" s="121"/>
      <c r="F95" s="121"/>
      <c r="G95" s="121"/>
      <c r="H95" s="121"/>
      <c r="I95" s="121"/>
      <c r="S95" s="104"/>
    </row>
    <row r="96" spans="3:19" s="84" customFormat="1" x14ac:dyDescent="0.2">
      <c r="D96" s="121"/>
      <c r="E96" s="121"/>
      <c r="F96" s="121"/>
      <c r="G96" s="121"/>
      <c r="H96" s="121"/>
      <c r="I96" s="121"/>
      <c r="S96" s="104"/>
    </row>
    <row r="97" spans="2:19" s="84" customFormat="1" x14ac:dyDescent="0.2">
      <c r="B97" s="121"/>
      <c r="C97" s="121"/>
      <c r="D97" s="121"/>
      <c r="E97" s="121"/>
      <c r="F97" s="121"/>
      <c r="G97" s="121"/>
      <c r="H97" s="121"/>
      <c r="I97" s="121"/>
      <c r="S97" s="104"/>
    </row>
    <row r="98" spans="2:19" s="84" customFormat="1" x14ac:dyDescent="0.2">
      <c r="B98" s="121"/>
      <c r="C98" s="121"/>
      <c r="D98" s="121"/>
      <c r="E98" s="121"/>
      <c r="F98" s="121"/>
      <c r="G98" s="121"/>
      <c r="H98" s="121"/>
      <c r="I98" s="121"/>
      <c r="S98" s="104"/>
    </row>
    <row r="99" spans="2:19" s="84" customFormat="1" x14ac:dyDescent="0.2">
      <c r="B99" s="121"/>
      <c r="C99" s="121"/>
      <c r="D99" s="121"/>
      <c r="E99" s="121"/>
      <c r="F99" s="121"/>
      <c r="G99" s="121"/>
      <c r="H99" s="121"/>
      <c r="I99" s="121"/>
      <c r="S99" s="104"/>
    </row>
    <row r="100" spans="2:19" s="84" customFormat="1" x14ac:dyDescent="0.2">
      <c r="B100" s="121"/>
      <c r="C100" s="121"/>
      <c r="D100" s="121"/>
      <c r="E100" s="121"/>
      <c r="F100" s="121"/>
      <c r="G100" s="121"/>
      <c r="H100" s="121"/>
      <c r="I100" s="121"/>
      <c r="K100" s="121"/>
      <c r="L100" s="121"/>
      <c r="M100" s="121"/>
      <c r="N100" s="121"/>
      <c r="O100" s="121"/>
      <c r="P100" s="121"/>
      <c r="S100" s="104"/>
    </row>
    <row r="101" spans="2:19" s="84" customFormat="1" x14ac:dyDescent="0.2">
      <c r="B101" s="121"/>
      <c r="C101" s="121"/>
      <c r="D101" s="121"/>
      <c r="E101" s="121"/>
      <c r="F101" s="121"/>
      <c r="G101" s="121"/>
      <c r="H101" s="121"/>
      <c r="I101" s="121"/>
      <c r="K101" s="121"/>
      <c r="L101" s="121"/>
      <c r="M101" s="121"/>
      <c r="N101" s="121"/>
      <c r="O101" s="121"/>
      <c r="P101" s="121"/>
      <c r="S101" s="104"/>
    </row>
    <row r="102" spans="2:19" s="84" customFormat="1" x14ac:dyDescent="0.2">
      <c r="B102" s="121"/>
      <c r="C102" s="121"/>
      <c r="D102" s="121"/>
      <c r="E102" s="121"/>
      <c r="F102" s="121"/>
      <c r="G102" s="121"/>
      <c r="H102" s="121"/>
      <c r="I102" s="121"/>
      <c r="K102" s="121"/>
      <c r="L102" s="121"/>
      <c r="M102" s="121"/>
      <c r="N102" s="121"/>
      <c r="O102" s="121"/>
      <c r="P102" s="121"/>
      <c r="S102" s="104"/>
    </row>
    <row r="103" spans="2:19" s="84" customFormat="1" x14ac:dyDescent="0.2">
      <c r="B103" s="121"/>
      <c r="C103" s="121"/>
      <c r="D103" s="121"/>
      <c r="E103" s="121"/>
      <c r="F103" s="121"/>
      <c r="G103" s="121"/>
      <c r="H103" s="121"/>
      <c r="I103" s="121"/>
      <c r="K103" s="121"/>
      <c r="L103" s="121"/>
      <c r="M103" s="121"/>
      <c r="N103" s="121"/>
      <c r="O103" s="121"/>
      <c r="P103" s="121"/>
      <c r="Q103" s="122" t="s">
        <v>69</v>
      </c>
      <c r="S103" s="104"/>
    </row>
    <row r="104" spans="2:19" s="84" customFormat="1" x14ac:dyDescent="0.2">
      <c r="B104" s="123"/>
      <c r="C104" s="123"/>
      <c r="D104" s="121"/>
      <c r="E104" s="121"/>
      <c r="F104" s="121"/>
      <c r="G104" s="121"/>
      <c r="H104" s="121"/>
      <c r="I104" s="121"/>
      <c r="K104" s="121"/>
      <c r="L104" s="121"/>
      <c r="O104" s="121"/>
      <c r="P104" s="121"/>
      <c r="Q104" s="122" t="s">
        <v>70</v>
      </c>
      <c r="S104" s="104"/>
    </row>
    <row r="105" spans="2:19" s="84" customFormat="1" x14ac:dyDescent="0.2">
      <c r="B105" s="123"/>
      <c r="C105" s="123"/>
      <c r="D105" s="121"/>
      <c r="E105" s="121"/>
      <c r="F105" s="121"/>
      <c r="G105" s="121"/>
      <c r="H105" s="121"/>
      <c r="I105" s="121"/>
      <c r="K105" s="121"/>
      <c r="L105" s="121"/>
      <c r="O105" s="121"/>
      <c r="P105" s="121"/>
      <c r="Q105" s="122" t="s">
        <v>72</v>
      </c>
      <c r="S105" s="104"/>
    </row>
    <row r="106" spans="2:19" s="84" customFormat="1" x14ac:dyDescent="0.2">
      <c r="B106" s="123"/>
      <c r="C106" s="123"/>
      <c r="D106" s="121"/>
      <c r="E106" s="121"/>
      <c r="F106" s="121"/>
      <c r="G106" s="121"/>
      <c r="H106" s="121"/>
      <c r="I106" s="121"/>
      <c r="K106" s="121"/>
      <c r="L106" s="121"/>
      <c r="O106" s="121"/>
      <c r="P106" s="121"/>
      <c r="Q106" s="122" t="s">
        <v>71</v>
      </c>
      <c r="S106" s="104"/>
    </row>
    <row r="107" spans="2:19" s="84" customFormat="1" x14ac:dyDescent="0.2">
      <c r="B107" s="121"/>
      <c r="C107" s="123"/>
      <c r="D107" s="121"/>
      <c r="E107" s="121"/>
      <c r="F107" s="121"/>
      <c r="G107" s="121"/>
      <c r="H107" s="121"/>
      <c r="I107" s="121"/>
      <c r="K107" s="121"/>
      <c r="L107" s="121"/>
      <c r="M107" s="123"/>
      <c r="N107" s="121"/>
      <c r="O107" s="121"/>
      <c r="P107" s="121"/>
      <c r="Q107" s="122" t="s">
        <v>73</v>
      </c>
      <c r="S107" s="104"/>
    </row>
    <row r="108" spans="2:19" s="84" customFormat="1" x14ac:dyDescent="0.2">
      <c r="B108" s="121"/>
      <c r="C108" s="123"/>
      <c r="D108" s="121"/>
      <c r="E108" s="121"/>
      <c r="F108" s="121"/>
      <c r="G108" s="121"/>
      <c r="H108" s="121"/>
      <c r="I108" s="121"/>
      <c r="K108" s="121"/>
      <c r="L108" s="121"/>
      <c r="M108" s="121"/>
      <c r="N108" s="121" t="s">
        <v>67</v>
      </c>
      <c r="O108" s="121"/>
      <c r="P108" s="121"/>
      <c r="Q108" s="122" t="s">
        <v>74</v>
      </c>
      <c r="S108" s="104"/>
    </row>
    <row r="109" spans="2:19" s="84" customFormat="1" x14ac:dyDescent="0.2">
      <c r="B109" s="121"/>
      <c r="C109" s="123"/>
      <c r="D109" s="121"/>
      <c r="E109" s="121"/>
      <c r="F109" s="121"/>
      <c r="G109" s="121"/>
      <c r="H109" s="121"/>
      <c r="I109" s="121"/>
      <c r="K109" s="121"/>
      <c r="L109" s="121"/>
      <c r="M109" s="121"/>
      <c r="N109" s="121"/>
      <c r="O109" s="121"/>
      <c r="P109" s="121"/>
      <c r="S109" s="104"/>
    </row>
    <row r="110" spans="2:19" s="84" customFormat="1" x14ac:dyDescent="0.2">
      <c r="B110" s="121"/>
      <c r="C110" s="123"/>
      <c r="D110" s="121"/>
      <c r="E110" s="121"/>
      <c r="F110" s="121"/>
      <c r="G110" s="121"/>
      <c r="H110" s="121"/>
      <c r="I110" s="121"/>
      <c r="K110" s="121"/>
      <c r="L110" s="121"/>
      <c r="M110" s="121"/>
      <c r="N110" s="121"/>
      <c r="O110" s="121"/>
      <c r="P110" s="121"/>
      <c r="S110" s="104"/>
    </row>
    <row r="111" spans="2:19" s="84" customFormat="1" x14ac:dyDescent="0.2">
      <c r="B111" s="121"/>
      <c r="C111" s="121"/>
      <c r="D111" s="121"/>
      <c r="E111" s="121"/>
      <c r="F111" s="121"/>
      <c r="G111" s="121"/>
      <c r="H111" s="121"/>
      <c r="I111" s="121"/>
      <c r="K111" s="121"/>
      <c r="L111" s="121"/>
      <c r="M111" s="121"/>
      <c r="N111" s="121"/>
      <c r="O111" s="121"/>
      <c r="P111" s="121"/>
      <c r="S111" s="104"/>
    </row>
    <row r="112" spans="2:19" s="84" customFormat="1" x14ac:dyDescent="0.2">
      <c r="B112" s="121"/>
      <c r="C112" s="121"/>
      <c r="D112" s="121"/>
      <c r="E112" s="121"/>
      <c r="F112" s="121"/>
      <c r="G112" s="121"/>
      <c r="H112" s="121"/>
      <c r="I112" s="121"/>
      <c r="K112" s="121"/>
      <c r="L112" s="121"/>
      <c r="M112" s="121"/>
      <c r="N112" s="121"/>
      <c r="O112" s="121"/>
      <c r="P112" s="121"/>
      <c r="S112" s="104"/>
    </row>
    <row r="113" spans="2:19" s="84" customFormat="1" x14ac:dyDescent="0.2">
      <c r="B113" s="121"/>
      <c r="C113" s="121"/>
      <c r="D113" s="121"/>
      <c r="E113" s="121"/>
      <c r="F113" s="121"/>
      <c r="G113" s="121"/>
      <c r="H113" s="121"/>
      <c r="I113" s="121"/>
      <c r="K113" s="121"/>
      <c r="L113" s="121"/>
      <c r="M113" s="121"/>
      <c r="N113" s="121"/>
      <c r="O113" s="121"/>
      <c r="P113" s="121"/>
      <c r="Q113" s="122">
        <v>2015</v>
      </c>
      <c r="S113" s="104"/>
    </row>
    <row r="114" spans="2:19" s="84" customFormat="1" ht="12.75" customHeight="1" x14ac:dyDescent="0.2">
      <c r="B114" s="121"/>
      <c r="C114" s="121"/>
      <c r="D114" s="121"/>
      <c r="E114" s="121"/>
      <c r="F114" s="121"/>
      <c r="G114" s="121"/>
      <c r="H114" s="121"/>
      <c r="I114" s="121"/>
      <c r="Q114" s="122">
        <v>2016</v>
      </c>
      <c r="S114" s="104"/>
    </row>
    <row r="115" spans="2:19" s="84" customFormat="1" x14ac:dyDescent="0.2">
      <c r="B115" s="121"/>
      <c r="C115" s="121"/>
      <c r="D115" s="121"/>
      <c r="E115" s="121"/>
      <c r="F115" s="121"/>
      <c r="G115" s="121"/>
      <c r="H115" s="121"/>
      <c r="I115" s="121"/>
      <c r="Q115" s="122">
        <v>2017</v>
      </c>
      <c r="S115" s="104"/>
    </row>
    <row r="116" spans="2:19" s="121" customFormat="1" ht="28.5" customHeight="1" x14ac:dyDescent="0.2">
      <c r="Q116" s="184">
        <v>2018</v>
      </c>
      <c r="S116" s="171"/>
    </row>
    <row r="117" spans="2:19" s="121" customFormat="1" x14ac:dyDescent="0.2">
      <c r="S117" s="171"/>
    </row>
    <row r="118" spans="2:19" s="121" customFormat="1" x14ac:dyDescent="0.2">
      <c r="S118" s="171"/>
    </row>
    <row r="119" spans="2:19" s="121" customFormat="1" x14ac:dyDescent="0.2">
      <c r="B119" s="168"/>
      <c r="S119" s="171"/>
    </row>
    <row r="120" spans="2:19" s="121" customFormat="1" x14ac:dyDescent="0.2">
      <c r="B120" s="168"/>
      <c r="S120" s="171"/>
    </row>
    <row r="121" spans="2:19" s="121" customFormat="1" x14ac:dyDescent="0.2">
      <c r="B121" s="168"/>
      <c r="S121" s="171"/>
    </row>
    <row r="122" spans="2:19" s="121" customFormat="1" x14ac:dyDescent="0.2">
      <c r="B122" s="168"/>
      <c r="S122" s="171"/>
    </row>
    <row r="123" spans="2:19" s="121" customFormat="1" x14ac:dyDescent="0.2">
      <c r="B123" s="168"/>
      <c r="S123" s="171"/>
    </row>
    <row r="124" spans="2:19" s="121" customFormat="1" x14ac:dyDescent="0.2">
      <c r="B124" s="168"/>
      <c r="S124" s="171"/>
    </row>
    <row r="125" spans="2:19" s="121" customFormat="1" x14ac:dyDescent="0.2">
      <c r="B125" s="77" t="s">
        <v>270</v>
      </c>
      <c r="C125" s="84"/>
      <c r="S125" s="171"/>
    </row>
    <row r="126" spans="2:19" s="121" customFormat="1" x14ac:dyDescent="0.2">
      <c r="B126" s="77" t="s">
        <v>271</v>
      </c>
      <c r="C126" s="84"/>
      <c r="S126" s="171"/>
    </row>
    <row r="127" spans="2:19" s="121" customFormat="1" x14ac:dyDescent="0.2">
      <c r="B127" s="77" t="s">
        <v>272</v>
      </c>
      <c r="C127" s="84"/>
      <c r="S127" s="171"/>
    </row>
    <row r="128" spans="2:19" s="121" customFormat="1" x14ac:dyDescent="0.2">
      <c r="B128" s="77" t="s">
        <v>273</v>
      </c>
      <c r="C128" s="84"/>
      <c r="S128" s="171"/>
    </row>
    <row r="129" spans="2:19" s="121" customFormat="1" x14ac:dyDescent="0.2">
      <c r="B129" s="77" t="s">
        <v>274</v>
      </c>
      <c r="C129" s="84"/>
      <c r="S129" s="171"/>
    </row>
    <row r="130" spans="2:19" s="121" customFormat="1" x14ac:dyDescent="0.2">
      <c r="B130" s="77" t="s">
        <v>275</v>
      </c>
      <c r="C130" s="84"/>
      <c r="S130" s="171"/>
    </row>
    <row r="131" spans="2:19" s="121" customFormat="1" x14ac:dyDescent="0.2">
      <c r="B131" s="77" t="s">
        <v>219</v>
      </c>
      <c r="C131" s="84"/>
      <c r="S131" s="171"/>
    </row>
    <row r="132" spans="2:19" s="121" customFormat="1" x14ac:dyDescent="0.2">
      <c r="B132" s="77"/>
      <c r="C132" s="84"/>
      <c r="S132" s="171"/>
    </row>
    <row r="133" spans="2:19" s="121" customFormat="1" x14ac:dyDescent="0.2">
      <c r="B133" s="125"/>
      <c r="C133" s="84"/>
      <c r="S133" s="171"/>
    </row>
    <row r="134" spans="2:19" s="121" customFormat="1" x14ac:dyDescent="0.2">
      <c r="B134" s="125"/>
      <c r="C134" s="84"/>
      <c r="S134" s="171"/>
    </row>
    <row r="135" spans="2:19" s="121" customFormat="1" x14ac:dyDescent="0.2">
      <c r="B135" s="125"/>
      <c r="C135" s="84"/>
      <c r="S135" s="171"/>
    </row>
    <row r="136" spans="2:19" s="121" customFormat="1" x14ac:dyDescent="0.2">
      <c r="B136" s="125"/>
      <c r="C136" s="84"/>
      <c r="S136" s="171"/>
    </row>
    <row r="137" spans="2:19" s="121" customFormat="1" x14ac:dyDescent="0.2">
      <c r="B137" s="124"/>
      <c r="C137" s="84"/>
      <c r="S137" s="171"/>
    </row>
    <row r="138" spans="2:19" s="121" customFormat="1" x14ac:dyDescent="0.2">
      <c r="B138" s="124"/>
      <c r="C138" s="84"/>
      <c r="S138" s="171"/>
    </row>
    <row r="139" spans="2:19" s="121" customFormat="1" x14ac:dyDescent="0.2">
      <c r="B139" s="84" t="s">
        <v>29</v>
      </c>
      <c r="C139" s="84"/>
      <c r="S139" s="171"/>
    </row>
    <row r="140" spans="2:19" s="121" customFormat="1" x14ac:dyDescent="0.2">
      <c r="B140" s="126" t="s">
        <v>55</v>
      </c>
      <c r="C140" s="84"/>
      <c r="S140" s="171"/>
    </row>
    <row r="141" spans="2:19" s="121" customFormat="1" x14ac:dyDescent="0.2">
      <c r="B141" s="126" t="s">
        <v>154</v>
      </c>
      <c r="C141" s="84"/>
      <c r="S141" s="171"/>
    </row>
    <row r="142" spans="2:19" s="121" customFormat="1" x14ac:dyDescent="0.2">
      <c r="B142" s="126" t="s">
        <v>39</v>
      </c>
      <c r="C142" s="84"/>
      <c r="S142" s="171"/>
    </row>
    <row r="143" spans="2:19" s="121" customFormat="1" x14ac:dyDescent="0.2">
      <c r="B143" s="126" t="s">
        <v>160</v>
      </c>
      <c r="C143" s="84"/>
      <c r="S143" s="171"/>
    </row>
    <row r="144" spans="2:19" s="121" customFormat="1" x14ac:dyDescent="0.2">
      <c r="B144" s="126" t="s">
        <v>112</v>
      </c>
      <c r="C144" s="84"/>
      <c r="S144" s="171"/>
    </row>
    <row r="145" spans="2:19" s="121" customFormat="1" x14ac:dyDescent="0.2">
      <c r="B145" s="126" t="s">
        <v>162</v>
      </c>
      <c r="C145" s="84"/>
      <c r="S145" s="171"/>
    </row>
    <row r="146" spans="2:19" x14ac:dyDescent="0.2">
      <c r="B146" s="126" t="s">
        <v>53</v>
      </c>
      <c r="C146" s="84"/>
      <c r="F146" s="121"/>
      <c r="G146" s="121"/>
      <c r="S146" s="103"/>
    </row>
    <row r="147" spans="2:19" x14ac:dyDescent="0.2">
      <c r="B147" s="126" t="s">
        <v>151</v>
      </c>
      <c r="C147" s="84"/>
      <c r="F147" s="121"/>
      <c r="G147" s="121"/>
      <c r="S147" s="103"/>
    </row>
    <row r="148" spans="2:19" x14ac:dyDescent="0.2">
      <c r="B148" s="126" t="s">
        <v>155</v>
      </c>
      <c r="C148" s="84"/>
      <c r="F148" s="121"/>
      <c r="G148" s="121"/>
      <c r="S148" s="103"/>
    </row>
    <row r="149" spans="2:19" ht="25.5" x14ac:dyDescent="0.2">
      <c r="B149" s="127" t="s">
        <v>166</v>
      </c>
      <c r="C149" s="84"/>
      <c r="F149" s="121"/>
      <c r="G149" s="121"/>
    </row>
    <row r="150" spans="2:19" x14ac:dyDescent="0.2">
      <c r="B150" s="126" t="s">
        <v>153</v>
      </c>
      <c r="C150" s="121"/>
      <c r="F150" s="121"/>
      <c r="G150" s="121"/>
    </row>
    <row r="151" spans="2:19" x14ac:dyDescent="0.2">
      <c r="B151" s="126" t="s">
        <v>158</v>
      </c>
      <c r="C151" s="121"/>
      <c r="F151" s="121"/>
      <c r="G151" s="121"/>
    </row>
    <row r="152" spans="2:19" x14ac:dyDescent="0.2">
      <c r="B152" s="126" t="s">
        <v>161</v>
      </c>
      <c r="C152" s="121"/>
      <c r="F152" s="121"/>
      <c r="G152" s="121"/>
    </row>
    <row r="153" spans="2:19" x14ac:dyDescent="0.2">
      <c r="B153" s="126" t="s">
        <v>159</v>
      </c>
      <c r="C153" s="121"/>
      <c r="F153" s="121"/>
      <c r="G153" s="121"/>
    </row>
    <row r="154" spans="2:19" x14ac:dyDescent="0.2">
      <c r="B154" s="126" t="s">
        <v>156</v>
      </c>
      <c r="C154" s="121"/>
      <c r="F154" s="121"/>
      <c r="G154" s="121"/>
    </row>
    <row r="155" spans="2:19" x14ac:dyDescent="0.2">
      <c r="B155" s="126" t="s">
        <v>149</v>
      </c>
      <c r="C155" s="121"/>
      <c r="F155" s="121"/>
      <c r="G155" s="121"/>
    </row>
    <row r="156" spans="2:19" x14ac:dyDescent="0.2">
      <c r="B156" s="126" t="s">
        <v>157</v>
      </c>
      <c r="C156" s="121"/>
    </row>
    <row r="157" spans="2:19" x14ac:dyDescent="0.2">
      <c r="B157" s="126" t="s">
        <v>150</v>
      </c>
      <c r="C157" s="121"/>
    </row>
    <row r="158" spans="2:19" x14ac:dyDescent="0.2">
      <c r="B158" s="126" t="s">
        <v>152</v>
      </c>
      <c r="C158" s="121"/>
    </row>
    <row r="159" spans="2:19" x14ac:dyDescent="0.2">
      <c r="B159" s="126" t="s">
        <v>46</v>
      </c>
      <c r="C159" s="121"/>
    </row>
    <row r="160" spans="2:19" x14ac:dyDescent="0.2">
      <c r="B160" s="126" t="s">
        <v>54</v>
      </c>
      <c r="C160" s="121"/>
    </row>
    <row r="161" spans="2:3" x14ac:dyDescent="0.2">
      <c r="B161" s="126" t="s">
        <v>45</v>
      </c>
      <c r="C161" s="121"/>
    </row>
    <row r="162" spans="2:3" x14ac:dyDescent="0.2">
      <c r="B162" s="126" t="s">
        <v>47</v>
      </c>
      <c r="C162" s="121"/>
    </row>
    <row r="163" spans="2:3" x14ac:dyDescent="0.2">
      <c r="B163" s="126" t="s">
        <v>113</v>
      </c>
      <c r="C163" s="121"/>
    </row>
    <row r="164" spans="2:3" x14ac:dyDescent="0.2">
      <c r="B164" s="126" t="s">
        <v>111</v>
      </c>
      <c r="C164" s="121"/>
    </row>
    <row r="165" spans="2:3" x14ac:dyDescent="0.2">
      <c r="B165" s="126" t="s">
        <v>40</v>
      </c>
      <c r="C165" s="121"/>
    </row>
    <row r="166" spans="2:3" x14ac:dyDescent="0.2">
      <c r="B166" s="126" t="s">
        <v>110</v>
      </c>
    </row>
    <row r="167" spans="2:3" x14ac:dyDescent="0.2">
      <c r="B167" s="84"/>
    </row>
    <row r="168" spans="2:3" x14ac:dyDescent="0.2">
      <c r="B168" s="84"/>
    </row>
    <row r="169" spans="2:3" x14ac:dyDescent="0.2">
      <c r="B169" s="84"/>
    </row>
    <row r="170" spans="2:3" x14ac:dyDescent="0.2">
      <c r="B170" s="84" t="s">
        <v>167</v>
      </c>
    </row>
    <row r="171" spans="2:3" x14ac:dyDescent="0.2">
      <c r="B171" s="122" t="s">
        <v>66</v>
      </c>
    </row>
    <row r="172" spans="2:3" x14ac:dyDescent="0.2">
      <c r="B172" s="122" t="s">
        <v>85</v>
      </c>
    </row>
    <row r="173" spans="2:3" x14ac:dyDescent="0.2">
      <c r="B173" s="84"/>
    </row>
    <row r="174" spans="2:3" x14ac:dyDescent="0.2">
      <c r="B174" s="124"/>
    </row>
    <row r="175" spans="2:3" x14ac:dyDescent="0.2">
      <c r="B175" s="124"/>
    </row>
    <row r="176" spans="2:3" x14ac:dyDescent="0.2">
      <c r="B176" s="128"/>
    </row>
    <row r="177" spans="2:2" x14ac:dyDescent="0.2">
      <c r="B177" s="128"/>
    </row>
    <row r="178" spans="2:2" x14ac:dyDescent="0.2">
      <c r="B178" s="128"/>
    </row>
    <row r="179" spans="2:2" x14ac:dyDescent="0.2">
      <c r="B179" s="128"/>
    </row>
    <row r="180" spans="2:2" x14ac:dyDescent="0.2">
      <c r="B180" s="128"/>
    </row>
  </sheetData>
  <sheetProtection formatCells="0" formatColumns="0" formatRows="0" insertRows="0"/>
  <mergeCells count="70">
    <mergeCell ref="B79:P79"/>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B43:P43"/>
    <mergeCell ref="B45:B46"/>
    <mergeCell ref="D45:I45"/>
    <mergeCell ref="J45:O45"/>
    <mergeCell ref="D46:I46"/>
    <mergeCell ref="J46:O46"/>
    <mergeCell ref="C74:P76"/>
    <mergeCell ref="B48:P48"/>
    <mergeCell ref="C77:P77"/>
    <mergeCell ref="C78:P78"/>
    <mergeCell ref="B49:P64"/>
    <mergeCell ref="A65:Q65"/>
    <mergeCell ref="B66:B76"/>
    <mergeCell ref="C66:P66"/>
    <mergeCell ref="C73:P73"/>
    <mergeCell ref="C67:P72"/>
  </mergeCells>
  <conditionalFormatting sqref="D46">
    <cfRule type="cellIs" dxfId="76" priority="29" operator="greaterThan">
      <formula>"95.9%"</formula>
    </cfRule>
    <cfRule type="cellIs" dxfId="75" priority="30" operator="between">
      <formula>0.51</formula>
      <formula>0.95</formula>
    </cfRule>
    <cfRule type="cellIs" dxfId="74" priority="31" operator="lessThan">
      <formula>0.5</formula>
    </cfRule>
    <cfRule type="cellIs" dxfId="73" priority="32" stopIfTrue="1" operator="equal">
      <formula>"0"</formula>
    </cfRule>
    <cfRule type="cellIs" dxfId="72" priority="33" stopIfTrue="1" operator="lessThanOrEqual">
      <formula>$S$5</formula>
    </cfRule>
    <cfRule type="cellIs" dxfId="71" priority="34" stopIfTrue="1" operator="greaterThanOrEqual">
      <formula>$S$2</formula>
    </cfRule>
    <cfRule type="cellIs" dxfId="70" priority="35" stopIfTrue="1" operator="between">
      <formula>$S$4</formula>
      <formula>$S$3</formula>
    </cfRule>
  </conditionalFormatting>
  <conditionalFormatting sqref="J46">
    <cfRule type="cellIs" dxfId="69" priority="15" operator="greaterThan">
      <formula>"95.9%"</formula>
    </cfRule>
    <cfRule type="cellIs" dxfId="68" priority="16" operator="between">
      <formula>0.51</formula>
      <formula>0.95</formula>
    </cfRule>
    <cfRule type="cellIs" dxfId="67" priority="17" operator="lessThan">
      <formula>0.5</formula>
    </cfRule>
    <cfRule type="cellIs" dxfId="66" priority="18" stopIfTrue="1" operator="equal">
      <formula>"0"</formula>
    </cfRule>
    <cfRule type="cellIs" dxfId="65" priority="19" stopIfTrue="1" operator="lessThanOrEqual">
      <formula>$S$5</formula>
    </cfRule>
    <cfRule type="cellIs" dxfId="64" priority="20" stopIfTrue="1" operator="greaterThanOrEqual">
      <formula>$S$2</formula>
    </cfRule>
    <cfRule type="cellIs" dxfId="63" priority="21" stopIfTrue="1" operator="between">
      <formula>$S$4</formula>
      <formula>$S$3</formula>
    </cfRule>
  </conditionalFormatting>
  <conditionalFormatting sqref="P46">
    <cfRule type="cellIs" dxfId="62" priority="1" operator="greaterThan">
      <formula>"95.9%"</formula>
    </cfRule>
    <cfRule type="cellIs" dxfId="61" priority="2" operator="between">
      <formula>0.51</formula>
      <formula>0.95</formula>
    </cfRule>
    <cfRule type="cellIs" dxfId="60" priority="3" operator="lessThan">
      <formula>0.5</formula>
    </cfRule>
    <cfRule type="cellIs" dxfId="59" priority="4" stopIfTrue="1" operator="equal">
      <formula>"0"</formula>
    </cfRule>
    <cfRule type="cellIs" dxfId="58" priority="5" stopIfTrue="1" operator="lessThanOrEqual">
      <formula>$S$5</formula>
    </cfRule>
    <cfRule type="cellIs" dxfId="57" priority="6" stopIfTrue="1" operator="greaterThanOrEqual">
      <formula>$S$2</formula>
    </cfRule>
    <cfRule type="cellIs" dxfId="56" priority="7" stopIfTrue="1" operator="between">
      <formula>$S$4</formula>
      <formula>$S$3</formula>
    </cfRule>
  </conditionalFormatting>
  <dataValidations count="6">
    <dataValidation type="list" allowBlank="1" showInputMessage="1" showErrorMessage="1" sqref="C78:P78" xr:uid="{00000000-0002-0000-0600-000000000000}">
      <formula1>$B$171:$B$172</formula1>
    </dataValidation>
    <dataValidation type="list" allowBlank="1" showInputMessage="1" showErrorMessage="1" sqref="C12:P12" xr:uid="{00000000-0002-0000-0600-000001000000}">
      <formula1>$B$140:$B$166</formula1>
    </dataValidation>
    <dataValidation type="list" allowBlank="1" showInputMessage="1" showErrorMessage="1" sqref="N10:P10" xr:uid="{00000000-0002-0000-0600-000002000000}">
      <formula1>"Economicos,Eficiencia,Eficacia, Efectividad,Calidad"</formula1>
    </dataValidation>
    <dataValidation type="list" allowBlank="1" showInputMessage="1" showErrorMessage="1" sqref="C32:P32 C36:P36 C34:P34" xr:uid="{00000000-0002-0000-0600-000003000000}">
      <formula1>$Q$103:$Q$108</formula1>
    </dataValidation>
    <dataValidation type="list" allowBlank="1" showInputMessage="1" showErrorMessage="1" sqref="C18:P18" xr:uid="{00000000-0002-0000-0600-000004000000}">
      <formula1>$B$126:$B$132</formula1>
    </dataValidation>
    <dataValidation type="list" allowBlank="1" showInputMessage="1" showErrorMessage="1" sqref="C10:I10" xr:uid="{00000000-0002-0000-0600-000005000000}">
      <formula1>"2023,2024,2025,2026,2027"</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1"/>
  <sheetViews>
    <sheetView showGridLines="0" zoomScale="90" zoomScaleNormal="90" workbookViewId="0">
      <selection activeCell="F10" sqref="F10:F11"/>
    </sheetView>
  </sheetViews>
  <sheetFormatPr baseColWidth="10" defaultRowHeight="12.75" x14ac:dyDescent="0.2"/>
  <cols>
    <col min="1" max="1" width="23.5703125" style="129" customWidth="1"/>
    <col min="2" max="2" width="41.85546875" style="129" customWidth="1"/>
    <col min="3" max="3" width="17.85546875" style="129" customWidth="1"/>
    <col min="4" max="5" width="17" style="129" customWidth="1"/>
    <col min="6" max="6" width="19.42578125" style="129" customWidth="1"/>
    <col min="7" max="7" width="18.28515625" style="129" customWidth="1"/>
    <col min="8" max="8" width="19.5703125" style="129" customWidth="1"/>
    <col min="9" max="9" width="16.28515625" style="129" customWidth="1"/>
    <col min="10" max="10" width="11.42578125" style="129"/>
    <col min="11" max="11" width="15.85546875" style="129" customWidth="1"/>
    <col min="12" max="16384" width="11.42578125" style="129"/>
  </cols>
  <sheetData>
    <row r="1" spans="1:11" x14ac:dyDescent="0.2">
      <c r="A1" s="576"/>
      <c r="B1" s="577" t="s">
        <v>56</v>
      </c>
      <c r="C1" s="578"/>
      <c r="D1" s="578"/>
      <c r="E1" s="578"/>
      <c r="F1" s="578"/>
      <c r="G1" s="578"/>
      <c r="H1" s="578"/>
      <c r="I1" s="579"/>
      <c r="J1" s="476" t="s">
        <v>57</v>
      </c>
      <c r="K1" s="476"/>
    </row>
    <row r="2" spans="1:11" x14ac:dyDescent="0.2">
      <c r="A2" s="576"/>
      <c r="B2" s="577" t="s">
        <v>87</v>
      </c>
      <c r="C2" s="578"/>
      <c r="D2" s="578"/>
      <c r="E2" s="578"/>
      <c r="F2" s="578"/>
      <c r="G2" s="578"/>
      <c r="H2" s="578"/>
      <c r="I2" s="579"/>
      <c r="J2" s="476" t="s">
        <v>168</v>
      </c>
      <c r="K2" s="476"/>
    </row>
    <row r="3" spans="1:11" x14ac:dyDescent="0.2">
      <c r="A3" s="576"/>
      <c r="B3" s="577" t="s">
        <v>89</v>
      </c>
      <c r="C3" s="578"/>
      <c r="D3" s="578"/>
      <c r="E3" s="578"/>
      <c r="F3" s="578"/>
      <c r="G3" s="578"/>
      <c r="H3" s="578"/>
      <c r="I3" s="579"/>
      <c r="J3" s="476" t="s">
        <v>169</v>
      </c>
      <c r="K3" s="476"/>
    </row>
    <row r="4" spans="1:11" x14ac:dyDescent="0.2">
      <c r="A4" s="576"/>
      <c r="B4" s="577" t="s">
        <v>91</v>
      </c>
      <c r="C4" s="578"/>
      <c r="D4" s="578"/>
      <c r="E4" s="578"/>
      <c r="F4" s="578"/>
      <c r="G4" s="578"/>
      <c r="H4" s="578"/>
      <c r="I4" s="579"/>
      <c r="J4" s="476" t="s">
        <v>173</v>
      </c>
      <c r="K4" s="476"/>
    </row>
    <row r="5" spans="1:11" x14ac:dyDescent="0.2">
      <c r="A5" s="130"/>
      <c r="B5" s="131"/>
      <c r="C5" s="132"/>
      <c r="D5" s="132"/>
      <c r="E5" s="132"/>
      <c r="F5" s="132"/>
      <c r="G5" s="132"/>
      <c r="H5" s="132"/>
      <c r="I5" s="133"/>
      <c r="J5" s="133"/>
      <c r="K5" s="133"/>
    </row>
    <row r="6" spans="1:11" x14ac:dyDescent="0.2">
      <c r="A6" s="134" t="s">
        <v>0</v>
      </c>
      <c r="B6" s="580" t="str">
        <f>'Cierre Ciclo de Mejora'!C12</f>
        <v xml:space="preserve">GESTION INTEGRAL </v>
      </c>
      <c r="C6" s="580"/>
      <c r="D6" s="580"/>
      <c r="E6" s="580"/>
      <c r="F6" s="580"/>
      <c r="G6" s="580"/>
      <c r="H6" s="580"/>
      <c r="I6" s="580"/>
      <c r="J6" s="580"/>
      <c r="K6" s="580"/>
    </row>
    <row r="7" spans="1:11" x14ac:dyDescent="0.2">
      <c r="A7" s="130"/>
      <c r="B7" s="131"/>
      <c r="C7" s="135"/>
      <c r="D7" s="135"/>
      <c r="E7" s="135"/>
      <c r="F7" s="135"/>
      <c r="G7" s="135"/>
      <c r="H7" s="135"/>
      <c r="I7" s="135"/>
      <c r="J7" s="135"/>
      <c r="K7" s="135"/>
    </row>
    <row r="8" spans="1:11" x14ac:dyDescent="0.2">
      <c r="A8" s="584" t="s">
        <v>92</v>
      </c>
      <c r="B8" s="584" t="s">
        <v>174</v>
      </c>
      <c r="C8" s="585" t="s">
        <v>175</v>
      </c>
      <c r="D8" s="585"/>
      <c r="E8" s="585"/>
      <c r="F8" s="585"/>
      <c r="G8" s="585"/>
      <c r="H8" s="585"/>
      <c r="I8" s="585"/>
      <c r="J8" s="585"/>
      <c r="K8" s="585"/>
    </row>
    <row r="9" spans="1:11" x14ac:dyDescent="0.2">
      <c r="A9" s="584"/>
      <c r="B9" s="584"/>
      <c r="C9" s="139" t="s">
        <v>181</v>
      </c>
      <c r="D9" s="139" t="s">
        <v>93</v>
      </c>
      <c r="E9" s="139" t="s">
        <v>182</v>
      </c>
      <c r="F9" s="139" t="s">
        <v>93</v>
      </c>
      <c r="G9" s="139" t="s">
        <v>10</v>
      </c>
      <c r="H9" s="139" t="s">
        <v>93</v>
      </c>
      <c r="I9" s="586" t="s">
        <v>94</v>
      </c>
      <c r="J9" s="586"/>
      <c r="K9" s="586"/>
    </row>
    <row r="10" spans="1:11" ht="107.25" customHeight="1" x14ac:dyDescent="0.2">
      <c r="A10" s="587" t="s">
        <v>177</v>
      </c>
      <c r="B10" s="136" t="s">
        <v>176</v>
      </c>
      <c r="C10" s="137">
        <v>0</v>
      </c>
      <c r="D10" s="588" t="e">
        <f>+(C10/C11)</f>
        <v>#DIV/0!</v>
      </c>
      <c r="E10" s="137">
        <v>19</v>
      </c>
      <c r="F10" s="581">
        <f>+E10/E11</f>
        <v>1</v>
      </c>
      <c r="G10" s="138">
        <v>55</v>
      </c>
      <c r="H10" s="581">
        <f>+G10/G11</f>
        <v>1</v>
      </c>
      <c r="I10" s="583" t="s">
        <v>280</v>
      </c>
      <c r="J10" s="583"/>
      <c r="K10" s="583"/>
    </row>
    <row r="11" spans="1:11" ht="102.75" customHeight="1" x14ac:dyDescent="0.2">
      <c r="A11" s="587"/>
      <c r="B11" s="136" t="s">
        <v>171</v>
      </c>
      <c r="C11" s="137">
        <v>0</v>
      </c>
      <c r="D11" s="588"/>
      <c r="E11" s="137">
        <v>19</v>
      </c>
      <c r="F11" s="581"/>
      <c r="G11" s="138">
        <v>55</v>
      </c>
      <c r="H11" s="582"/>
      <c r="I11" s="583"/>
      <c r="J11" s="583"/>
      <c r="K11" s="583"/>
    </row>
  </sheetData>
  <mergeCells count="19">
    <mergeCell ref="B6:K6"/>
    <mergeCell ref="H10:H11"/>
    <mergeCell ref="I10:K11"/>
    <mergeCell ref="A8:A9"/>
    <mergeCell ref="B8:B9"/>
    <mergeCell ref="C8:K8"/>
    <mergeCell ref="I9:K9"/>
    <mergeCell ref="A10:A11"/>
    <mergeCell ref="D10:D11"/>
    <mergeCell ref="F10:F11"/>
    <mergeCell ref="A1:A4"/>
    <mergeCell ref="B1:I1"/>
    <mergeCell ref="J1:K1"/>
    <mergeCell ref="B2:I2"/>
    <mergeCell ref="J2:K2"/>
    <mergeCell ref="B3:I3"/>
    <mergeCell ref="J3:K3"/>
    <mergeCell ref="B4:I4"/>
    <mergeCell ref="J4:K4"/>
  </mergeCells>
  <conditionalFormatting sqref="D10">
    <cfRule type="cellIs" dxfId="55" priority="29" stopIfTrue="1" operator="equal">
      <formula>"0"</formula>
    </cfRule>
    <cfRule type="cellIs" dxfId="54" priority="30" stopIfTrue="1" operator="lessThanOrEqual">
      <formula>$O$5</formula>
    </cfRule>
    <cfRule type="cellIs" dxfId="53" priority="31" stopIfTrue="1" operator="greaterThanOrEqual">
      <formula>$O$2</formula>
    </cfRule>
    <cfRule type="cellIs" dxfId="52" priority="32" stopIfTrue="1" operator="between">
      <formula>$O$4</formula>
      <formula>$O$3</formula>
    </cfRule>
  </conditionalFormatting>
  <conditionalFormatting sqref="D10:D11 F10:F11 H10:H11">
    <cfRule type="cellIs" dxfId="51" priority="1" operator="greaterThan">
      <formula>0.96</formula>
    </cfRule>
    <cfRule type="cellIs" dxfId="50" priority="2" operator="equal">
      <formula>0.96</formula>
    </cfRule>
    <cfRule type="cellIs" dxfId="49" priority="3" operator="between">
      <formula>0.51</formula>
      <formula>0.95</formula>
    </cfRule>
    <cfRule type="cellIs" dxfId="48" priority="4" operator="lessThan">
      <formula>0.5</formula>
    </cfRule>
  </conditionalFormatting>
  <conditionalFormatting sqref="F10">
    <cfRule type="cellIs" dxfId="47" priority="5" stopIfTrue="1" operator="equal">
      <formula>"0"</formula>
    </cfRule>
    <cfRule type="cellIs" dxfId="46" priority="6" stopIfTrue="1" operator="lessThanOrEqual">
      <formula>$O$5</formula>
    </cfRule>
    <cfRule type="cellIs" dxfId="45" priority="7" stopIfTrue="1" operator="greaterThanOrEqual">
      <formula>$O$2</formula>
    </cfRule>
    <cfRule type="cellIs" dxfId="44" priority="8" stopIfTrue="1" operator="between">
      <formula>$O$4</formula>
      <formula>$O$3</formula>
    </cfRule>
  </conditionalFormatting>
  <conditionalFormatting sqref="H10">
    <cfRule type="cellIs" dxfId="43" priority="37" stopIfTrue="1" operator="equal">
      <formula>"0"</formula>
    </cfRule>
    <cfRule type="cellIs" dxfId="42" priority="38" stopIfTrue="1" operator="lessThanOrEqual">
      <formula>$O$5</formula>
    </cfRule>
    <cfRule type="cellIs" dxfId="41" priority="39" stopIfTrue="1" operator="greaterThanOrEqual">
      <formula>$O$2</formula>
    </cfRule>
    <cfRule type="cellIs" dxfId="40" priority="40" stopIfTrue="1" operator="between">
      <formula>$O$4</formula>
      <formula>$O$3</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183"/>
  <sheetViews>
    <sheetView workbookViewId="0">
      <selection activeCell="C79" sqref="C79:P79"/>
    </sheetView>
  </sheetViews>
  <sheetFormatPr baseColWidth="10" defaultRowHeight="12.75" x14ac:dyDescent="0.2"/>
  <cols>
    <col min="1" max="1" width="3" style="102" customWidth="1"/>
    <col min="2" max="2" width="30" style="102" customWidth="1"/>
    <col min="3" max="3" width="16.85546875" style="102" customWidth="1"/>
    <col min="4" max="5" width="7.5703125" style="102" bestFit="1" customWidth="1"/>
    <col min="6" max="6" width="9.85546875" style="102" bestFit="1" customWidth="1"/>
    <col min="7" max="8" width="7.5703125" style="102" bestFit="1" customWidth="1"/>
    <col min="9" max="9" width="9.85546875" style="102" bestFit="1" customWidth="1"/>
    <col min="10" max="11" width="7.5703125" style="102" bestFit="1" customWidth="1"/>
    <col min="12" max="12" width="9.85546875" style="102" bestFit="1" customWidth="1"/>
    <col min="13" max="13" width="8.42578125" style="102" customWidth="1"/>
    <col min="14" max="14" width="6.42578125" style="102" customWidth="1"/>
    <col min="15" max="15" width="11" style="102" customWidth="1"/>
    <col min="16" max="16" width="12.140625" style="102" customWidth="1"/>
    <col min="17" max="18" width="11.7109375" style="102" customWidth="1"/>
    <col min="19" max="19" width="11.42578125" style="104" hidden="1" customWidth="1"/>
    <col min="20" max="16384" width="11.42578125" style="102"/>
  </cols>
  <sheetData>
    <row r="1" spans="2:19" ht="13.5" thickBot="1" x14ac:dyDescent="0.25">
      <c r="B1" s="103"/>
      <c r="C1" s="103"/>
      <c r="D1" s="103"/>
      <c r="E1" s="103"/>
      <c r="F1" s="103"/>
      <c r="G1" s="103"/>
      <c r="H1" s="103"/>
      <c r="I1" s="103"/>
      <c r="J1" s="103"/>
      <c r="K1" s="103"/>
      <c r="L1" s="103"/>
      <c r="M1" s="103"/>
      <c r="N1" s="103"/>
      <c r="O1" s="103"/>
      <c r="P1" s="103"/>
    </row>
    <row r="2" spans="2:19" ht="16.5" customHeight="1" x14ac:dyDescent="0.2">
      <c r="B2" s="548"/>
      <c r="C2" s="551" t="s">
        <v>56</v>
      </c>
      <c r="D2" s="552"/>
      <c r="E2" s="552"/>
      <c r="F2" s="552"/>
      <c r="G2" s="552"/>
      <c r="H2" s="552"/>
      <c r="I2" s="552"/>
      <c r="J2" s="552"/>
      <c r="K2" s="552"/>
      <c r="L2" s="552"/>
      <c r="M2" s="553"/>
      <c r="N2" s="554" t="s">
        <v>164</v>
      </c>
      <c r="O2" s="555"/>
      <c r="P2" s="556"/>
      <c r="S2" s="105">
        <v>0.8</v>
      </c>
    </row>
    <row r="3" spans="2:19" ht="15.75" customHeight="1" x14ac:dyDescent="0.2">
      <c r="B3" s="549"/>
      <c r="C3" s="557" t="s">
        <v>58</v>
      </c>
      <c r="D3" s="558"/>
      <c r="E3" s="558"/>
      <c r="F3" s="558"/>
      <c r="G3" s="558"/>
      <c r="H3" s="558"/>
      <c r="I3" s="558"/>
      <c r="J3" s="558"/>
      <c r="K3" s="558"/>
      <c r="L3" s="558"/>
      <c r="M3" s="559"/>
      <c r="N3" s="560" t="s">
        <v>168</v>
      </c>
      <c r="O3" s="561"/>
      <c r="P3" s="562"/>
      <c r="S3" s="105">
        <v>0.79998999999999998</v>
      </c>
    </row>
    <row r="4" spans="2:19" ht="15.75" customHeight="1" x14ac:dyDescent="0.2">
      <c r="B4" s="549"/>
      <c r="C4" s="557" t="s">
        <v>59</v>
      </c>
      <c r="D4" s="558"/>
      <c r="E4" s="558"/>
      <c r="F4" s="558"/>
      <c r="G4" s="558"/>
      <c r="H4" s="558"/>
      <c r="I4" s="558"/>
      <c r="J4" s="558"/>
      <c r="K4" s="558"/>
      <c r="L4" s="558"/>
      <c r="M4" s="559"/>
      <c r="N4" s="560" t="s">
        <v>165</v>
      </c>
      <c r="O4" s="561"/>
      <c r="P4" s="562"/>
      <c r="S4" s="105">
        <v>0.65</v>
      </c>
    </row>
    <row r="5" spans="2:19" ht="16.5" customHeight="1" thickBot="1" x14ac:dyDescent="0.25">
      <c r="B5" s="550"/>
      <c r="C5" s="563" t="s">
        <v>60</v>
      </c>
      <c r="D5" s="564"/>
      <c r="E5" s="564"/>
      <c r="F5" s="564"/>
      <c r="G5" s="564"/>
      <c r="H5" s="564"/>
      <c r="I5" s="564"/>
      <c r="J5" s="564"/>
      <c r="K5" s="564"/>
      <c r="L5" s="564"/>
      <c r="M5" s="565"/>
      <c r="N5" s="566" t="s">
        <v>61</v>
      </c>
      <c r="O5" s="567"/>
      <c r="P5" s="568"/>
      <c r="S5" s="105">
        <v>0.64999899999999999</v>
      </c>
    </row>
    <row r="6" spans="2:19" ht="13.5" thickBot="1" x14ac:dyDescent="0.25">
      <c r="B6" s="103"/>
      <c r="C6" s="103"/>
      <c r="D6" s="103"/>
      <c r="E6" s="103"/>
      <c r="F6" s="103"/>
      <c r="G6" s="103"/>
      <c r="H6" s="103"/>
      <c r="I6" s="103"/>
      <c r="J6" s="103"/>
      <c r="K6" s="103"/>
      <c r="L6" s="103"/>
      <c r="M6" s="103"/>
      <c r="N6" s="103"/>
      <c r="O6" s="103"/>
      <c r="P6" s="103"/>
      <c r="S6" s="105"/>
    </row>
    <row r="7" spans="2:19" x14ac:dyDescent="0.2">
      <c r="B7" s="569" t="s">
        <v>65</v>
      </c>
      <c r="C7" s="570"/>
      <c r="D7" s="570"/>
      <c r="E7" s="570"/>
      <c r="F7" s="570"/>
      <c r="G7" s="570"/>
      <c r="H7" s="570"/>
      <c r="I7" s="570"/>
      <c r="J7" s="570"/>
      <c r="K7" s="570"/>
      <c r="L7" s="570"/>
      <c r="M7" s="570"/>
      <c r="N7" s="570"/>
      <c r="O7" s="570"/>
      <c r="P7" s="571"/>
      <c r="S7" s="105"/>
    </row>
    <row r="8" spans="2:19" ht="13.5" thickBot="1" x14ac:dyDescent="0.25">
      <c r="B8" s="572"/>
      <c r="C8" s="573"/>
      <c r="D8" s="573"/>
      <c r="E8" s="573"/>
      <c r="F8" s="573"/>
      <c r="G8" s="573"/>
      <c r="H8" s="573"/>
      <c r="I8" s="573"/>
      <c r="J8" s="573"/>
      <c r="K8" s="573"/>
      <c r="L8" s="573"/>
      <c r="M8" s="573"/>
      <c r="N8" s="573"/>
      <c r="O8" s="573"/>
      <c r="P8" s="574"/>
    </row>
    <row r="9" spans="2:19" ht="6.75" customHeight="1" thickBot="1" x14ac:dyDescent="0.25">
      <c r="B9" s="575"/>
      <c r="C9" s="575"/>
      <c r="D9" s="575"/>
      <c r="E9" s="575"/>
      <c r="F9" s="575"/>
      <c r="G9" s="575"/>
      <c r="H9" s="575"/>
      <c r="I9" s="575"/>
      <c r="J9" s="575"/>
      <c r="K9" s="575"/>
      <c r="L9" s="575"/>
      <c r="M9" s="575"/>
      <c r="N9" s="575"/>
      <c r="O9" s="575"/>
      <c r="P9" s="575"/>
    </row>
    <row r="10" spans="2:19" ht="26.25" customHeight="1" thickBot="1" x14ac:dyDescent="0.25">
      <c r="B10" s="49" t="s">
        <v>83</v>
      </c>
      <c r="C10" s="430">
        <v>2025</v>
      </c>
      <c r="D10" s="431"/>
      <c r="E10" s="431"/>
      <c r="F10" s="431"/>
      <c r="G10" s="431"/>
      <c r="H10" s="431"/>
      <c r="I10" s="432"/>
      <c r="J10" s="433" t="s">
        <v>1</v>
      </c>
      <c r="K10" s="434"/>
      <c r="L10" s="434"/>
      <c r="M10" s="434"/>
      <c r="N10" s="544" t="s">
        <v>189</v>
      </c>
      <c r="O10" s="545"/>
      <c r="P10" s="546"/>
    </row>
    <row r="11" spans="2:19" ht="4.5" customHeight="1" thickBot="1" x14ac:dyDescent="0.25">
      <c r="B11" s="402"/>
      <c r="C11" s="403"/>
      <c r="D11" s="403"/>
      <c r="E11" s="403"/>
      <c r="F11" s="403"/>
      <c r="G11" s="403"/>
      <c r="H11" s="403"/>
      <c r="I11" s="403"/>
      <c r="J11" s="403"/>
      <c r="K11" s="403"/>
      <c r="L11" s="403"/>
      <c r="M11" s="403"/>
      <c r="N11" s="403"/>
      <c r="O11" s="403"/>
      <c r="P11" s="404"/>
    </row>
    <row r="12" spans="2:19" ht="13.5" thickBot="1" x14ac:dyDescent="0.25">
      <c r="B12" s="50" t="s">
        <v>0</v>
      </c>
      <c r="C12" s="360" t="s">
        <v>150</v>
      </c>
      <c r="D12" s="360"/>
      <c r="E12" s="360"/>
      <c r="F12" s="360"/>
      <c r="G12" s="360"/>
      <c r="H12" s="360"/>
      <c r="I12" s="360"/>
      <c r="J12" s="360"/>
      <c r="K12" s="360"/>
      <c r="L12" s="360"/>
      <c r="M12" s="360"/>
      <c r="N12" s="360"/>
      <c r="O12" s="360"/>
      <c r="P12" s="361"/>
    </row>
    <row r="13" spans="2:19" ht="4.5" customHeight="1" thickBot="1" x14ac:dyDescent="0.25">
      <c r="B13" s="356"/>
      <c r="C13" s="357"/>
      <c r="D13" s="357"/>
      <c r="E13" s="357"/>
      <c r="F13" s="357"/>
      <c r="G13" s="357"/>
      <c r="H13" s="357"/>
      <c r="I13" s="357"/>
      <c r="J13" s="357"/>
      <c r="K13" s="357"/>
      <c r="L13" s="357"/>
      <c r="M13" s="357"/>
      <c r="N13" s="357"/>
      <c r="O13" s="357"/>
      <c r="P13" s="358"/>
    </row>
    <row r="14" spans="2:19" ht="18" customHeight="1" thickBot="1" x14ac:dyDescent="0.25">
      <c r="B14" s="50" t="s">
        <v>6</v>
      </c>
      <c r="C14" s="589" t="s">
        <v>283</v>
      </c>
      <c r="D14" s="590"/>
      <c r="E14" s="590"/>
      <c r="F14" s="590"/>
      <c r="G14" s="590"/>
      <c r="H14" s="590"/>
      <c r="I14" s="590"/>
      <c r="J14" s="590"/>
      <c r="K14" s="590"/>
      <c r="L14" s="590"/>
      <c r="M14" s="590"/>
      <c r="N14" s="590"/>
      <c r="O14" s="590"/>
      <c r="P14" s="591"/>
    </row>
    <row r="15" spans="2:19" ht="4.5" customHeight="1" thickBot="1" x14ac:dyDescent="0.25">
      <c r="B15" s="370"/>
      <c r="C15" s="371"/>
      <c r="D15" s="371"/>
      <c r="E15" s="371"/>
      <c r="F15" s="371"/>
      <c r="G15" s="371"/>
      <c r="H15" s="371"/>
      <c r="I15" s="371"/>
      <c r="J15" s="371"/>
      <c r="K15" s="371"/>
      <c r="L15" s="371"/>
      <c r="M15" s="371"/>
      <c r="N15" s="371"/>
      <c r="O15" s="371"/>
      <c r="P15" s="372"/>
    </row>
    <row r="16" spans="2:19" ht="32.25" customHeight="1" thickBot="1" x14ac:dyDescent="0.25">
      <c r="B16" s="50" t="s">
        <v>25</v>
      </c>
      <c r="C16" s="592" t="s">
        <v>284</v>
      </c>
      <c r="D16" s="593"/>
      <c r="E16" s="593"/>
      <c r="F16" s="593"/>
      <c r="G16" s="593"/>
      <c r="H16" s="593"/>
      <c r="I16" s="593"/>
      <c r="J16" s="593"/>
      <c r="K16" s="593"/>
      <c r="L16" s="593"/>
      <c r="M16" s="593"/>
      <c r="N16" s="593"/>
      <c r="O16" s="593"/>
      <c r="P16" s="594"/>
    </row>
    <row r="17" spans="2:16" ht="4.5" customHeight="1" thickBot="1" x14ac:dyDescent="0.25">
      <c r="B17" s="370"/>
      <c r="C17" s="371"/>
      <c r="D17" s="371"/>
      <c r="E17" s="371"/>
      <c r="F17" s="371"/>
      <c r="G17" s="371"/>
      <c r="H17" s="371"/>
      <c r="I17" s="371"/>
      <c r="J17" s="371"/>
      <c r="K17" s="371"/>
      <c r="L17" s="371"/>
      <c r="M17" s="371"/>
      <c r="N17" s="371"/>
      <c r="O17" s="371"/>
      <c r="P17" s="372"/>
    </row>
    <row r="18" spans="2:16" ht="26.25" customHeight="1" thickBot="1" x14ac:dyDescent="0.25">
      <c r="B18" s="50" t="s">
        <v>11</v>
      </c>
      <c r="C18" s="595" t="s">
        <v>272</v>
      </c>
      <c r="D18" s="596"/>
      <c r="E18" s="596"/>
      <c r="F18" s="596"/>
      <c r="G18" s="596"/>
      <c r="H18" s="596"/>
      <c r="I18" s="596"/>
      <c r="J18" s="596"/>
      <c r="K18" s="596"/>
      <c r="L18" s="596"/>
      <c r="M18" s="596"/>
      <c r="N18" s="596"/>
      <c r="O18" s="596"/>
      <c r="P18" s="597"/>
    </row>
    <row r="19" spans="2:16" ht="4.5" customHeight="1" thickBot="1" x14ac:dyDescent="0.25">
      <c r="B19" s="540"/>
      <c r="C19" s="540"/>
      <c r="D19" s="540"/>
      <c r="E19" s="540"/>
      <c r="F19" s="540"/>
      <c r="G19" s="540"/>
      <c r="H19" s="540"/>
      <c r="I19" s="540"/>
      <c r="J19" s="540"/>
      <c r="K19" s="540"/>
      <c r="L19" s="540"/>
      <c r="M19" s="540"/>
      <c r="N19" s="540"/>
      <c r="O19" s="540"/>
      <c r="P19" s="540"/>
    </row>
    <row r="20" spans="2:16" ht="17.25" customHeight="1" thickBot="1" x14ac:dyDescent="0.25">
      <c r="B20" s="513" t="s">
        <v>26</v>
      </c>
      <c r="C20" s="514"/>
      <c r="D20" s="514"/>
      <c r="E20" s="514"/>
      <c r="F20" s="514"/>
      <c r="G20" s="514"/>
      <c r="H20" s="514"/>
      <c r="I20" s="514"/>
      <c r="J20" s="514"/>
      <c r="K20" s="514"/>
      <c r="L20" s="514"/>
      <c r="M20" s="514"/>
      <c r="N20" s="514"/>
      <c r="O20" s="514"/>
      <c r="P20" s="515"/>
    </row>
    <row r="21" spans="2:16" ht="4.5" customHeight="1" thickBot="1" x14ac:dyDescent="0.25">
      <c r="B21" s="541"/>
      <c r="C21" s="542"/>
      <c r="D21" s="542"/>
      <c r="E21" s="542"/>
      <c r="F21" s="542"/>
      <c r="G21" s="542"/>
      <c r="H21" s="542"/>
      <c r="I21" s="542"/>
      <c r="J21" s="542"/>
      <c r="K21" s="542"/>
      <c r="L21" s="542"/>
      <c r="M21" s="542"/>
      <c r="N21" s="542"/>
      <c r="O21" s="542"/>
      <c r="P21" s="543"/>
    </row>
    <row r="22" spans="2:16" ht="51" customHeight="1" thickBot="1" x14ac:dyDescent="0.25">
      <c r="B22" s="50" t="s">
        <v>3</v>
      </c>
      <c r="C22" s="397"/>
      <c r="D22" s="398"/>
      <c r="E22" s="398"/>
      <c r="F22" s="398"/>
      <c r="G22" s="398"/>
      <c r="H22" s="398"/>
      <c r="I22" s="398"/>
      <c r="J22" s="398"/>
      <c r="K22" s="398"/>
      <c r="L22" s="398"/>
      <c r="M22" s="398"/>
      <c r="N22" s="398"/>
      <c r="O22" s="398"/>
      <c r="P22" s="399"/>
    </row>
    <row r="23" spans="2:16" ht="4.5" customHeight="1" thickBot="1" x14ac:dyDescent="0.25">
      <c r="B23" s="370"/>
      <c r="C23" s="371"/>
      <c r="D23" s="371"/>
      <c r="E23" s="371"/>
      <c r="F23" s="371"/>
      <c r="G23" s="371"/>
      <c r="H23" s="371"/>
      <c r="I23" s="371"/>
      <c r="J23" s="371"/>
      <c r="K23" s="371"/>
      <c r="L23" s="371"/>
      <c r="M23" s="371"/>
      <c r="N23" s="371"/>
      <c r="O23" s="371"/>
      <c r="P23" s="372"/>
    </row>
    <row r="24" spans="2:16" ht="82.5" customHeight="1" thickBot="1" x14ac:dyDescent="0.25">
      <c r="B24" s="50" t="s">
        <v>12</v>
      </c>
      <c r="C24" s="598" t="s">
        <v>285</v>
      </c>
      <c r="D24" s="599"/>
      <c r="E24" s="599"/>
      <c r="F24" s="599"/>
      <c r="G24" s="599"/>
      <c r="H24" s="599"/>
      <c r="I24" s="599"/>
      <c r="J24" s="599"/>
      <c r="K24" s="599"/>
      <c r="L24" s="599"/>
      <c r="M24" s="599"/>
      <c r="N24" s="599"/>
      <c r="O24" s="599"/>
      <c r="P24" s="600"/>
    </row>
    <row r="25" spans="2:16" ht="4.5" customHeight="1" thickBot="1" x14ac:dyDescent="0.25">
      <c r="B25" s="531"/>
      <c r="C25" s="532"/>
      <c r="D25" s="532"/>
      <c r="E25" s="532"/>
      <c r="F25" s="532"/>
      <c r="G25" s="532"/>
      <c r="H25" s="532"/>
      <c r="I25" s="532"/>
      <c r="J25" s="532"/>
      <c r="K25" s="532"/>
      <c r="L25" s="532"/>
      <c r="M25" s="532"/>
      <c r="N25" s="532"/>
      <c r="O25" s="532"/>
      <c r="P25" s="533"/>
    </row>
    <row r="26" spans="2:16" ht="13.5" customHeight="1" thickBot="1" x14ac:dyDescent="0.25">
      <c r="B26" s="106" t="s">
        <v>2</v>
      </c>
      <c r="C26" s="534">
        <v>0.98</v>
      </c>
      <c r="D26" s="535"/>
      <c r="E26" s="535"/>
      <c r="F26" s="535"/>
      <c r="G26" s="535"/>
      <c r="H26" s="535"/>
      <c r="I26" s="535"/>
      <c r="J26" s="535"/>
      <c r="K26" s="535"/>
      <c r="L26" s="535"/>
      <c r="M26" s="535"/>
      <c r="N26" s="535"/>
      <c r="O26" s="535"/>
      <c r="P26" s="536"/>
    </row>
    <row r="27" spans="2:16" ht="4.5" customHeight="1" thickBot="1" x14ac:dyDescent="0.25">
      <c r="B27" s="523"/>
      <c r="C27" s="524"/>
      <c r="D27" s="524"/>
      <c r="E27" s="524"/>
      <c r="F27" s="524"/>
      <c r="G27" s="524"/>
      <c r="H27" s="524"/>
      <c r="I27" s="524"/>
      <c r="J27" s="524"/>
      <c r="K27" s="524"/>
      <c r="L27" s="524"/>
      <c r="M27" s="524"/>
      <c r="N27" s="524"/>
      <c r="O27" s="524"/>
      <c r="P27" s="525"/>
    </row>
    <row r="28" spans="2:16" ht="12.75" customHeight="1" thickBot="1" x14ac:dyDescent="0.25">
      <c r="B28" s="106" t="s">
        <v>13</v>
      </c>
      <c r="C28" s="55" t="s">
        <v>14</v>
      </c>
      <c r="D28" s="526">
        <v>0.98</v>
      </c>
      <c r="E28" s="527"/>
      <c r="F28" s="527"/>
      <c r="G28" s="528"/>
      <c r="H28" s="379" t="s">
        <v>15</v>
      </c>
      <c r="I28" s="379"/>
      <c r="J28" s="379"/>
      <c r="K28" s="529" t="s">
        <v>220</v>
      </c>
      <c r="L28" s="527"/>
      <c r="M28" s="528"/>
      <c r="N28" s="380" t="s">
        <v>16</v>
      </c>
      <c r="O28" s="381"/>
      <c r="P28" s="107" t="s">
        <v>221</v>
      </c>
    </row>
    <row r="29" spans="2:16" ht="4.5" customHeight="1" thickBot="1" x14ac:dyDescent="0.25">
      <c r="B29" s="382"/>
      <c r="C29" s="383"/>
      <c r="D29" s="383"/>
      <c r="E29" s="383"/>
      <c r="F29" s="383"/>
      <c r="G29" s="383"/>
      <c r="H29" s="383"/>
      <c r="I29" s="383"/>
      <c r="J29" s="383"/>
      <c r="K29" s="383"/>
      <c r="L29" s="383"/>
      <c r="M29" s="383"/>
      <c r="N29" s="383"/>
      <c r="O29" s="383"/>
      <c r="P29" s="384"/>
    </row>
    <row r="30" spans="2:16" ht="13.5" thickBot="1" x14ac:dyDescent="0.25">
      <c r="B30" s="54" t="s">
        <v>7</v>
      </c>
      <c r="C30" s="359" t="s">
        <v>163</v>
      </c>
      <c r="D30" s="360"/>
      <c r="E30" s="360"/>
      <c r="F30" s="360"/>
      <c r="G30" s="360"/>
      <c r="H30" s="360"/>
      <c r="I30" s="360"/>
      <c r="J30" s="360"/>
      <c r="K30" s="360"/>
      <c r="L30" s="360"/>
      <c r="M30" s="360"/>
      <c r="N30" s="360"/>
      <c r="O30" s="360"/>
      <c r="P30" s="361"/>
    </row>
    <row r="31" spans="2:16" ht="4.5" customHeight="1" thickBot="1" x14ac:dyDescent="0.25">
      <c r="B31" s="370"/>
      <c r="C31" s="371"/>
      <c r="D31" s="371"/>
      <c r="E31" s="371"/>
      <c r="F31" s="371"/>
      <c r="G31" s="371"/>
      <c r="H31" s="371"/>
      <c r="I31" s="371"/>
      <c r="J31" s="371"/>
      <c r="K31" s="371"/>
      <c r="L31" s="371"/>
      <c r="M31" s="371"/>
      <c r="N31" s="371"/>
      <c r="O31" s="371"/>
      <c r="P31" s="372"/>
    </row>
    <row r="32" spans="2:16" ht="13.5" thickBot="1" x14ac:dyDescent="0.25">
      <c r="B32" s="54" t="s">
        <v>4</v>
      </c>
      <c r="C32" s="366" t="s">
        <v>71</v>
      </c>
      <c r="D32" s="360"/>
      <c r="E32" s="360"/>
      <c r="F32" s="360"/>
      <c r="G32" s="360"/>
      <c r="H32" s="360"/>
      <c r="I32" s="360"/>
      <c r="J32" s="360"/>
      <c r="K32" s="360"/>
      <c r="L32" s="360"/>
      <c r="M32" s="360"/>
      <c r="N32" s="360"/>
      <c r="O32" s="360"/>
      <c r="P32" s="361"/>
    </row>
    <row r="33" spans="2:16" ht="4.5" customHeight="1" thickBot="1" x14ac:dyDescent="0.25">
      <c r="B33" s="370"/>
      <c r="C33" s="371"/>
      <c r="D33" s="371"/>
      <c r="E33" s="371"/>
      <c r="F33" s="371"/>
      <c r="G33" s="371"/>
      <c r="H33" s="371"/>
      <c r="I33" s="371"/>
      <c r="J33" s="371"/>
      <c r="K33" s="371"/>
      <c r="L33" s="371"/>
      <c r="M33" s="371"/>
      <c r="N33" s="371"/>
      <c r="O33" s="371"/>
      <c r="P33" s="372"/>
    </row>
    <row r="34" spans="2:16" ht="13.5" thickBot="1" x14ac:dyDescent="0.25">
      <c r="B34" s="54" t="s">
        <v>23</v>
      </c>
      <c r="C34" s="366" t="s">
        <v>71</v>
      </c>
      <c r="D34" s="360"/>
      <c r="E34" s="360"/>
      <c r="F34" s="360"/>
      <c r="G34" s="360"/>
      <c r="H34" s="360"/>
      <c r="I34" s="360"/>
      <c r="J34" s="360"/>
      <c r="K34" s="360"/>
      <c r="L34" s="360"/>
      <c r="M34" s="360"/>
      <c r="N34" s="360"/>
      <c r="O34" s="360"/>
      <c r="P34" s="361"/>
    </row>
    <row r="35" spans="2:16" ht="4.5" customHeight="1" thickBot="1" x14ac:dyDescent="0.25">
      <c r="B35" s="356"/>
      <c r="C35" s="357"/>
      <c r="D35" s="357"/>
      <c r="E35" s="357"/>
      <c r="F35" s="357"/>
      <c r="G35" s="357"/>
      <c r="H35" s="357"/>
      <c r="I35" s="357"/>
      <c r="J35" s="357"/>
      <c r="K35" s="357"/>
      <c r="L35" s="357"/>
      <c r="M35" s="357"/>
      <c r="N35" s="357"/>
      <c r="O35" s="357"/>
      <c r="P35" s="358"/>
    </row>
    <row r="36" spans="2:16" ht="16.5" customHeight="1" thickBot="1" x14ac:dyDescent="0.25">
      <c r="B36" s="54" t="s">
        <v>64</v>
      </c>
      <c r="C36" s="359" t="s">
        <v>71</v>
      </c>
      <c r="D36" s="360"/>
      <c r="E36" s="360"/>
      <c r="F36" s="360"/>
      <c r="G36" s="360"/>
      <c r="H36" s="360"/>
      <c r="I36" s="360"/>
      <c r="J36" s="360"/>
      <c r="K36" s="360"/>
      <c r="L36" s="360"/>
      <c r="M36" s="360"/>
      <c r="N36" s="360"/>
      <c r="O36" s="360"/>
      <c r="P36" s="361"/>
    </row>
    <row r="37" spans="2:16" ht="4.5" customHeight="1" thickBot="1" x14ac:dyDescent="0.25">
      <c r="B37" s="108"/>
      <c r="C37" s="108"/>
      <c r="D37" s="108"/>
      <c r="E37" s="108"/>
      <c r="F37" s="108"/>
      <c r="G37" s="108"/>
      <c r="H37" s="108"/>
      <c r="I37" s="108"/>
      <c r="J37" s="108"/>
      <c r="K37" s="108"/>
      <c r="L37" s="108"/>
      <c r="M37" s="108"/>
      <c r="N37" s="108"/>
      <c r="O37" s="108"/>
      <c r="P37" s="108"/>
    </row>
    <row r="38" spans="2:16" ht="13.5" thickBot="1" x14ac:dyDescent="0.25">
      <c r="B38" s="519" t="s">
        <v>17</v>
      </c>
      <c r="C38" s="520"/>
      <c r="D38" s="520"/>
      <c r="E38" s="520"/>
      <c r="F38" s="520"/>
      <c r="G38" s="520"/>
      <c r="H38" s="520"/>
      <c r="I38" s="520"/>
      <c r="J38" s="520"/>
      <c r="K38" s="520"/>
      <c r="L38" s="520"/>
      <c r="M38" s="520"/>
      <c r="N38" s="520"/>
      <c r="O38" s="521"/>
      <c r="P38" s="522"/>
    </row>
    <row r="39" spans="2:16" x14ac:dyDescent="0.2">
      <c r="B39" s="109" t="s">
        <v>22</v>
      </c>
      <c r="C39" s="519" t="s">
        <v>18</v>
      </c>
      <c r="D39" s="520"/>
      <c r="E39" s="520"/>
      <c r="F39" s="520"/>
      <c r="G39" s="522"/>
      <c r="H39" s="519" t="s">
        <v>7</v>
      </c>
      <c r="I39" s="520"/>
      <c r="J39" s="520"/>
      <c r="K39" s="520"/>
      <c r="L39" s="522"/>
      <c r="M39" s="519" t="s">
        <v>19</v>
      </c>
      <c r="N39" s="520"/>
      <c r="O39" s="521"/>
      <c r="P39" s="522"/>
    </row>
    <row r="40" spans="2:16" ht="54" customHeight="1" x14ac:dyDescent="0.2">
      <c r="B40" s="140" t="s">
        <v>222</v>
      </c>
      <c r="C40" s="601" t="s">
        <v>286</v>
      </c>
      <c r="D40" s="602"/>
      <c r="E40" s="602"/>
      <c r="F40" s="602"/>
      <c r="G40" s="603"/>
      <c r="H40" s="604" t="s">
        <v>223</v>
      </c>
      <c r="I40" s="604"/>
      <c r="J40" s="604"/>
      <c r="K40" s="604"/>
      <c r="L40" s="604"/>
      <c r="M40" s="605" t="s">
        <v>287</v>
      </c>
      <c r="N40" s="605"/>
      <c r="O40" s="605"/>
      <c r="P40" s="606"/>
    </row>
    <row r="41" spans="2:16" ht="55.5" customHeight="1" x14ac:dyDescent="0.2">
      <c r="B41" s="140" t="s">
        <v>224</v>
      </c>
      <c r="C41" s="601" t="s">
        <v>286</v>
      </c>
      <c r="D41" s="602"/>
      <c r="E41" s="602"/>
      <c r="F41" s="602"/>
      <c r="G41" s="603"/>
      <c r="H41" s="604" t="s">
        <v>223</v>
      </c>
      <c r="I41" s="604"/>
      <c r="J41" s="604"/>
      <c r="K41" s="604"/>
      <c r="L41" s="604"/>
      <c r="M41" s="605" t="s">
        <v>288</v>
      </c>
      <c r="N41" s="605"/>
      <c r="O41" s="605"/>
      <c r="P41" s="606"/>
    </row>
    <row r="42" spans="2:16" ht="4.5" customHeight="1" thickBot="1" x14ac:dyDescent="0.25">
      <c r="B42" s="110"/>
      <c r="C42" s="110"/>
      <c r="D42" s="110"/>
      <c r="E42" s="110"/>
      <c r="F42" s="110"/>
      <c r="G42" s="110"/>
      <c r="H42" s="110"/>
      <c r="I42" s="110"/>
      <c r="J42" s="110"/>
      <c r="K42" s="110"/>
      <c r="L42" s="110"/>
      <c r="M42" s="110"/>
      <c r="N42" s="110"/>
      <c r="O42" s="110"/>
      <c r="P42" s="110"/>
    </row>
    <row r="43" spans="2:16" ht="13.5" customHeight="1" thickBot="1" x14ac:dyDescent="0.25">
      <c r="B43" s="513" t="s">
        <v>8</v>
      </c>
      <c r="C43" s="514"/>
      <c r="D43" s="514"/>
      <c r="E43" s="514"/>
      <c r="F43" s="514"/>
      <c r="G43" s="514"/>
      <c r="H43" s="514"/>
      <c r="I43" s="514"/>
      <c r="J43" s="514"/>
      <c r="K43" s="514"/>
      <c r="L43" s="514"/>
      <c r="M43" s="514"/>
      <c r="N43" s="514"/>
      <c r="O43" s="514"/>
      <c r="P43" s="515"/>
    </row>
    <row r="44" spans="2:16" ht="4.5" customHeight="1" thickBot="1" x14ac:dyDescent="0.25">
      <c r="B44" s="111"/>
      <c r="C44" s="108"/>
      <c r="D44" s="108"/>
      <c r="E44" s="108"/>
      <c r="F44" s="108"/>
      <c r="G44" s="108"/>
      <c r="H44" s="108"/>
      <c r="I44" s="108"/>
      <c r="J44" s="108"/>
      <c r="K44" s="108"/>
      <c r="L44" s="108"/>
      <c r="M44" s="108"/>
      <c r="N44" s="108"/>
      <c r="O44" s="108"/>
      <c r="P44" s="112"/>
    </row>
    <row r="45" spans="2:16" x14ac:dyDescent="0.2">
      <c r="B45" s="342" t="s">
        <v>20</v>
      </c>
      <c r="C45" s="141" t="s">
        <v>9</v>
      </c>
      <c r="D45" s="610" t="s">
        <v>225</v>
      </c>
      <c r="E45" s="611"/>
      <c r="F45" s="612"/>
      <c r="G45" s="610" t="s">
        <v>226</v>
      </c>
      <c r="H45" s="611"/>
      <c r="I45" s="612"/>
      <c r="J45" s="610" t="s">
        <v>227</v>
      </c>
      <c r="K45" s="611"/>
      <c r="L45" s="612"/>
      <c r="M45" s="610" t="s">
        <v>228</v>
      </c>
      <c r="N45" s="611"/>
      <c r="O45" s="612"/>
      <c r="P45" s="142" t="s">
        <v>24</v>
      </c>
    </row>
    <row r="46" spans="2:16" ht="13.5" thickBot="1" x14ac:dyDescent="0.25">
      <c r="B46" s="343"/>
      <c r="C46" s="143" t="s">
        <v>10</v>
      </c>
      <c r="D46" s="607">
        <v>0.83930000000000005</v>
      </c>
      <c r="E46" s="608"/>
      <c r="F46" s="609"/>
      <c r="G46" s="607">
        <v>0.76390000000000002</v>
      </c>
      <c r="H46" s="608"/>
      <c r="I46" s="609"/>
      <c r="J46" s="607">
        <f>[2]Registro_cumplimiento!O10</f>
        <v>1.0194805194805194</v>
      </c>
      <c r="K46" s="608"/>
      <c r="L46" s="609"/>
      <c r="M46" s="607" t="str">
        <f>+'[3]Registro de datos'!S10</f>
        <v>0</v>
      </c>
      <c r="N46" s="608"/>
      <c r="O46" s="609"/>
      <c r="P46" s="144">
        <f>+'[3]Registro de datos'!V10</f>
        <v>0.8902439024390244</v>
      </c>
    </row>
    <row r="47" spans="2:16" ht="5.25" customHeight="1" thickBot="1" x14ac:dyDescent="0.25">
      <c r="B47" s="114">
        <v>0.9</v>
      </c>
      <c r="C47" s="115" t="s">
        <v>2</v>
      </c>
      <c r="D47" s="116">
        <f t="shared" ref="D47:E47" si="0">+$C$26</f>
        <v>0.98</v>
      </c>
      <c r="E47" s="116">
        <f t="shared" si="0"/>
        <v>0.98</v>
      </c>
      <c r="F47" s="116">
        <f>+$C$26</f>
        <v>0.98</v>
      </c>
      <c r="G47" s="116">
        <f t="shared" ref="G47:O47" si="1">+$C$26</f>
        <v>0.98</v>
      </c>
      <c r="H47" s="116">
        <f t="shared" si="1"/>
        <v>0.98</v>
      </c>
      <c r="I47" s="116">
        <f t="shared" si="1"/>
        <v>0.98</v>
      </c>
      <c r="J47" s="116">
        <f t="shared" si="1"/>
        <v>0.98</v>
      </c>
      <c r="K47" s="116">
        <f t="shared" si="1"/>
        <v>0.98</v>
      </c>
      <c r="L47" s="116">
        <f t="shared" si="1"/>
        <v>0.98</v>
      </c>
      <c r="M47" s="116">
        <f t="shared" si="1"/>
        <v>0.98</v>
      </c>
      <c r="N47" s="116">
        <f t="shared" si="1"/>
        <v>0.98</v>
      </c>
      <c r="O47" s="116">
        <f t="shared" si="1"/>
        <v>0.98</v>
      </c>
      <c r="P47" s="117">
        <f>+$C$26</f>
        <v>0.98</v>
      </c>
    </row>
    <row r="48" spans="2:16" ht="22.5" customHeight="1" thickBot="1" x14ac:dyDescent="0.25">
      <c r="B48" s="486" t="s">
        <v>21</v>
      </c>
      <c r="C48" s="487"/>
      <c r="D48" s="487"/>
      <c r="E48" s="487"/>
      <c r="F48" s="487"/>
      <c r="G48" s="487"/>
      <c r="H48" s="487"/>
      <c r="I48" s="487"/>
      <c r="J48" s="487"/>
      <c r="K48" s="487"/>
      <c r="L48" s="487"/>
      <c r="M48" s="487"/>
      <c r="N48" s="487"/>
      <c r="O48" s="487"/>
      <c r="P48" s="488"/>
    </row>
    <row r="49" spans="2:16" x14ac:dyDescent="0.2">
      <c r="B49" s="491"/>
      <c r="C49" s="492"/>
      <c r="D49" s="492"/>
      <c r="E49" s="492"/>
      <c r="F49" s="492"/>
      <c r="G49" s="492"/>
      <c r="H49" s="492"/>
      <c r="I49" s="492"/>
      <c r="J49" s="492"/>
      <c r="K49" s="492"/>
      <c r="L49" s="492"/>
      <c r="M49" s="492"/>
      <c r="N49" s="492"/>
      <c r="O49" s="492"/>
      <c r="P49" s="493"/>
    </row>
    <row r="50" spans="2:16" x14ac:dyDescent="0.2">
      <c r="B50" s="494"/>
      <c r="C50" s="495"/>
      <c r="D50" s="495"/>
      <c r="E50" s="495"/>
      <c r="F50" s="495"/>
      <c r="G50" s="495"/>
      <c r="H50" s="495"/>
      <c r="I50" s="495"/>
      <c r="J50" s="495"/>
      <c r="K50" s="495"/>
      <c r="L50" s="495"/>
      <c r="M50" s="495"/>
      <c r="N50" s="495"/>
      <c r="O50" s="495"/>
      <c r="P50" s="496"/>
    </row>
    <row r="51" spans="2:16" x14ac:dyDescent="0.2">
      <c r="B51" s="494"/>
      <c r="C51" s="495"/>
      <c r="D51" s="495"/>
      <c r="E51" s="495"/>
      <c r="F51" s="495"/>
      <c r="G51" s="495"/>
      <c r="H51" s="495"/>
      <c r="I51" s="495"/>
      <c r="J51" s="495"/>
      <c r="K51" s="495"/>
      <c r="L51" s="495"/>
      <c r="M51" s="495"/>
      <c r="N51" s="495"/>
      <c r="O51" s="495"/>
      <c r="P51" s="496"/>
    </row>
    <row r="52" spans="2:16" x14ac:dyDescent="0.2">
      <c r="B52" s="494"/>
      <c r="C52" s="495"/>
      <c r="D52" s="495"/>
      <c r="E52" s="495"/>
      <c r="F52" s="495"/>
      <c r="G52" s="495"/>
      <c r="H52" s="495"/>
      <c r="I52" s="495"/>
      <c r="J52" s="495"/>
      <c r="K52" s="495"/>
      <c r="L52" s="495"/>
      <c r="M52" s="495"/>
      <c r="N52" s="495"/>
      <c r="O52" s="495"/>
      <c r="P52" s="496"/>
    </row>
    <row r="53" spans="2:16" x14ac:dyDescent="0.2">
      <c r="B53" s="494"/>
      <c r="C53" s="495"/>
      <c r="D53" s="495"/>
      <c r="E53" s="495"/>
      <c r="F53" s="495"/>
      <c r="G53" s="495"/>
      <c r="H53" s="495"/>
      <c r="I53" s="495"/>
      <c r="J53" s="495"/>
      <c r="K53" s="495"/>
      <c r="L53" s="495"/>
      <c r="M53" s="495"/>
      <c r="N53" s="495"/>
      <c r="O53" s="495"/>
      <c r="P53" s="496"/>
    </row>
    <row r="54" spans="2:16" x14ac:dyDescent="0.2">
      <c r="B54" s="494"/>
      <c r="C54" s="495"/>
      <c r="D54" s="495"/>
      <c r="E54" s="495"/>
      <c r="F54" s="495"/>
      <c r="G54" s="495"/>
      <c r="H54" s="495"/>
      <c r="I54" s="495"/>
      <c r="J54" s="495"/>
      <c r="K54" s="495"/>
      <c r="L54" s="495"/>
      <c r="M54" s="495"/>
      <c r="N54" s="495"/>
      <c r="O54" s="495"/>
      <c r="P54" s="496"/>
    </row>
    <row r="55" spans="2:16" x14ac:dyDescent="0.2">
      <c r="B55" s="494"/>
      <c r="C55" s="495"/>
      <c r="D55" s="495"/>
      <c r="E55" s="495"/>
      <c r="F55" s="495"/>
      <c r="G55" s="495"/>
      <c r="H55" s="495"/>
      <c r="I55" s="495"/>
      <c r="J55" s="495"/>
      <c r="K55" s="495"/>
      <c r="L55" s="495"/>
      <c r="M55" s="495"/>
      <c r="N55" s="495"/>
      <c r="O55" s="495"/>
      <c r="P55" s="496"/>
    </row>
    <row r="56" spans="2:16" x14ac:dyDescent="0.2">
      <c r="B56" s="494"/>
      <c r="C56" s="495"/>
      <c r="D56" s="495"/>
      <c r="E56" s="495"/>
      <c r="F56" s="495"/>
      <c r="G56" s="495"/>
      <c r="H56" s="495"/>
      <c r="I56" s="495"/>
      <c r="J56" s="495"/>
      <c r="K56" s="495"/>
      <c r="L56" s="495"/>
      <c r="M56" s="495"/>
      <c r="N56" s="495"/>
      <c r="O56" s="495"/>
      <c r="P56" s="496"/>
    </row>
    <row r="57" spans="2:16" x14ac:dyDescent="0.2">
      <c r="B57" s="494"/>
      <c r="C57" s="495"/>
      <c r="D57" s="495"/>
      <c r="E57" s="495"/>
      <c r="F57" s="495"/>
      <c r="G57" s="495"/>
      <c r="H57" s="495"/>
      <c r="I57" s="495"/>
      <c r="J57" s="495"/>
      <c r="K57" s="495"/>
      <c r="L57" s="495"/>
      <c r="M57" s="495"/>
      <c r="N57" s="495"/>
      <c r="O57" s="495"/>
      <c r="P57" s="496"/>
    </row>
    <row r="58" spans="2:16" x14ac:dyDescent="0.2">
      <c r="B58" s="494"/>
      <c r="C58" s="495"/>
      <c r="D58" s="495"/>
      <c r="E58" s="495"/>
      <c r="F58" s="495"/>
      <c r="G58" s="495"/>
      <c r="H58" s="495"/>
      <c r="I58" s="495"/>
      <c r="J58" s="495"/>
      <c r="K58" s="495"/>
      <c r="L58" s="495"/>
      <c r="M58" s="495"/>
      <c r="N58" s="495"/>
      <c r="O58" s="495"/>
      <c r="P58" s="496"/>
    </row>
    <row r="59" spans="2:16" x14ac:dyDescent="0.2">
      <c r="B59" s="494"/>
      <c r="C59" s="495"/>
      <c r="D59" s="495"/>
      <c r="E59" s="495"/>
      <c r="F59" s="495"/>
      <c r="G59" s="495"/>
      <c r="H59" s="495"/>
      <c r="I59" s="495"/>
      <c r="J59" s="495"/>
      <c r="K59" s="495"/>
      <c r="L59" s="495"/>
      <c r="M59" s="495"/>
      <c r="N59" s="495"/>
      <c r="O59" s="495"/>
      <c r="P59" s="496"/>
    </row>
    <row r="60" spans="2:16" x14ac:dyDescent="0.2">
      <c r="B60" s="494"/>
      <c r="C60" s="495"/>
      <c r="D60" s="495"/>
      <c r="E60" s="495"/>
      <c r="F60" s="495"/>
      <c r="G60" s="495"/>
      <c r="H60" s="495"/>
      <c r="I60" s="495"/>
      <c r="J60" s="495"/>
      <c r="K60" s="495"/>
      <c r="L60" s="495"/>
      <c r="M60" s="495"/>
      <c r="N60" s="495"/>
      <c r="O60" s="495"/>
      <c r="P60" s="496"/>
    </row>
    <row r="61" spans="2:16" x14ac:dyDescent="0.2">
      <c r="B61" s="494"/>
      <c r="C61" s="495"/>
      <c r="D61" s="495"/>
      <c r="E61" s="495"/>
      <c r="F61" s="495"/>
      <c r="G61" s="495"/>
      <c r="H61" s="495"/>
      <c r="I61" s="495"/>
      <c r="J61" s="495"/>
      <c r="K61" s="495"/>
      <c r="L61" s="495"/>
      <c r="M61" s="495"/>
      <c r="N61" s="495"/>
      <c r="O61" s="495"/>
      <c r="P61" s="496"/>
    </row>
    <row r="62" spans="2:16" x14ac:dyDescent="0.2">
      <c r="B62" s="494"/>
      <c r="C62" s="495"/>
      <c r="D62" s="495"/>
      <c r="E62" s="495"/>
      <c r="F62" s="495"/>
      <c r="G62" s="495"/>
      <c r="H62" s="495"/>
      <c r="I62" s="495"/>
      <c r="J62" s="495"/>
      <c r="K62" s="495"/>
      <c r="L62" s="495"/>
      <c r="M62" s="495"/>
      <c r="N62" s="495"/>
      <c r="O62" s="495"/>
      <c r="P62" s="496"/>
    </row>
    <row r="63" spans="2:16" x14ac:dyDescent="0.2">
      <c r="B63" s="494"/>
      <c r="C63" s="495"/>
      <c r="D63" s="495"/>
      <c r="E63" s="495"/>
      <c r="F63" s="495"/>
      <c r="G63" s="495"/>
      <c r="H63" s="495"/>
      <c r="I63" s="495"/>
      <c r="J63" s="495"/>
      <c r="K63" s="495"/>
      <c r="L63" s="495"/>
      <c r="M63" s="495"/>
      <c r="N63" s="495"/>
      <c r="O63" s="495"/>
      <c r="P63" s="496"/>
    </row>
    <row r="64" spans="2:16" ht="52.5" customHeight="1" thickBot="1" x14ac:dyDescent="0.25">
      <c r="B64" s="497"/>
      <c r="C64" s="498"/>
      <c r="D64" s="498"/>
      <c r="E64" s="498"/>
      <c r="F64" s="498"/>
      <c r="G64" s="498"/>
      <c r="H64" s="498"/>
      <c r="I64" s="498"/>
      <c r="J64" s="498"/>
      <c r="K64" s="498"/>
      <c r="L64" s="498"/>
      <c r="M64" s="498"/>
      <c r="N64" s="498"/>
      <c r="O64" s="498"/>
      <c r="P64" s="499"/>
    </row>
    <row r="65" spans="1:19" s="83" customFormat="1" ht="4.5" customHeight="1" thickBot="1" x14ac:dyDescent="0.25">
      <c r="A65" s="500"/>
      <c r="B65" s="500"/>
      <c r="C65" s="500"/>
      <c r="D65" s="500"/>
      <c r="E65" s="500"/>
      <c r="F65" s="500"/>
      <c r="G65" s="500"/>
      <c r="H65" s="500"/>
      <c r="I65" s="500"/>
      <c r="J65" s="500"/>
      <c r="K65" s="500"/>
      <c r="L65" s="500"/>
      <c r="M65" s="500"/>
      <c r="N65" s="500"/>
      <c r="O65" s="500"/>
      <c r="P65" s="500"/>
      <c r="Q65" s="500"/>
      <c r="S65" s="118"/>
    </row>
    <row r="66" spans="1:19" ht="15" customHeight="1" x14ac:dyDescent="0.2">
      <c r="B66" s="501" t="s">
        <v>5</v>
      </c>
      <c r="C66" s="503" t="s">
        <v>198</v>
      </c>
      <c r="D66" s="503"/>
      <c r="E66" s="503"/>
      <c r="F66" s="503"/>
      <c r="G66" s="503"/>
      <c r="H66" s="503"/>
      <c r="I66" s="503"/>
      <c r="J66" s="503"/>
      <c r="K66" s="503"/>
      <c r="L66" s="503"/>
      <c r="M66" s="503"/>
      <c r="N66" s="503"/>
      <c r="O66" s="503"/>
      <c r="P66" s="503"/>
    </row>
    <row r="67" spans="1:19" ht="15" customHeight="1" x14ac:dyDescent="0.2">
      <c r="B67" s="502"/>
      <c r="C67" s="613" t="s">
        <v>303</v>
      </c>
      <c r="D67" s="614"/>
      <c r="E67" s="614"/>
      <c r="F67" s="614"/>
      <c r="G67" s="614"/>
      <c r="H67" s="614"/>
      <c r="I67" s="614"/>
      <c r="J67" s="614"/>
      <c r="K67" s="614"/>
      <c r="L67" s="614"/>
      <c r="M67" s="614"/>
      <c r="N67" s="614"/>
      <c r="O67" s="614"/>
      <c r="P67" s="615"/>
    </row>
    <row r="68" spans="1:19" ht="15" customHeight="1" x14ac:dyDescent="0.2">
      <c r="B68" s="502"/>
      <c r="C68" s="616"/>
      <c r="D68" s="617"/>
      <c r="E68" s="617"/>
      <c r="F68" s="617"/>
      <c r="G68" s="617"/>
      <c r="H68" s="617"/>
      <c r="I68" s="617"/>
      <c r="J68" s="617"/>
      <c r="K68" s="617"/>
      <c r="L68" s="617"/>
      <c r="M68" s="617"/>
      <c r="N68" s="617"/>
      <c r="O68" s="617"/>
      <c r="P68" s="618"/>
    </row>
    <row r="69" spans="1:19" ht="24" customHeight="1" x14ac:dyDescent="0.2">
      <c r="B69" s="502"/>
      <c r="C69" s="616"/>
      <c r="D69" s="617"/>
      <c r="E69" s="617"/>
      <c r="F69" s="617"/>
      <c r="G69" s="617"/>
      <c r="H69" s="617"/>
      <c r="I69" s="617"/>
      <c r="J69" s="617"/>
      <c r="K69" s="617"/>
      <c r="L69" s="617"/>
      <c r="M69" s="617"/>
      <c r="N69" s="617"/>
      <c r="O69" s="617"/>
      <c r="P69" s="618"/>
    </row>
    <row r="70" spans="1:19" ht="12" customHeight="1" x14ac:dyDescent="0.2">
      <c r="B70" s="502"/>
      <c r="C70" s="616"/>
      <c r="D70" s="617"/>
      <c r="E70" s="617"/>
      <c r="F70" s="617"/>
      <c r="G70" s="617"/>
      <c r="H70" s="617"/>
      <c r="I70" s="617"/>
      <c r="J70" s="617"/>
      <c r="K70" s="617"/>
      <c r="L70" s="617"/>
      <c r="M70" s="617"/>
      <c r="N70" s="617"/>
      <c r="O70" s="617"/>
      <c r="P70" s="618"/>
    </row>
    <row r="71" spans="1:19" ht="49.5" hidden="1" customHeight="1" x14ac:dyDescent="0.2">
      <c r="B71" s="502"/>
      <c r="C71" s="619"/>
      <c r="D71" s="620"/>
      <c r="E71" s="620"/>
      <c r="F71" s="620"/>
      <c r="G71" s="620"/>
      <c r="H71" s="620"/>
      <c r="I71" s="620"/>
      <c r="J71" s="620"/>
      <c r="K71" s="620"/>
      <c r="L71" s="620"/>
      <c r="M71" s="620"/>
      <c r="N71" s="620"/>
      <c r="O71" s="620"/>
      <c r="P71" s="621"/>
    </row>
    <row r="72" spans="1:19" ht="19.5" customHeight="1" x14ac:dyDescent="0.2">
      <c r="B72" s="502"/>
      <c r="C72" s="503" t="s">
        <v>199</v>
      </c>
      <c r="D72" s="503"/>
      <c r="E72" s="503"/>
      <c r="F72" s="503"/>
      <c r="G72" s="503"/>
      <c r="H72" s="503"/>
      <c r="I72" s="503"/>
      <c r="J72" s="503"/>
      <c r="K72" s="503"/>
      <c r="L72" s="503"/>
      <c r="M72" s="503"/>
      <c r="N72" s="503"/>
      <c r="O72" s="503"/>
      <c r="P72" s="503"/>
    </row>
    <row r="73" spans="1:19" ht="66.75" customHeight="1" x14ac:dyDescent="0.2">
      <c r="B73" s="502"/>
      <c r="C73" s="613" t="s">
        <v>289</v>
      </c>
      <c r="D73" s="614"/>
      <c r="E73" s="614"/>
      <c r="F73" s="614"/>
      <c r="G73" s="614"/>
      <c r="H73" s="614"/>
      <c r="I73" s="614"/>
      <c r="J73" s="614"/>
      <c r="K73" s="614"/>
      <c r="L73" s="614"/>
      <c r="M73" s="614"/>
      <c r="N73" s="614"/>
      <c r="O73" s="614"/>
      <c r="P73" s="615"/>
    </row>
    <row r="74" spans="1:19" ht="18.75" customHeight="1" x14ac:dyDescent="0.2">
      <c r="B74" s="502"/>
      <c r="C74" s="616"/>
      <c r="D74" s="617"/>
      <c r="E74" s="617"/>
      <c r="F74" s="617"/>
      <c r="G74" s="617"/>
      <c r="H74" s="617"/>
      <c r="I74" s="617"/>
      <c r="J74" s="617"/>
      <c r="K74" s="617"/>
      <c r="L74" s="617"/>
      <c r="M74" s="617"/>
      <c r="N74" s="617"/>
      <c r="O74" s="617"/>
      <c r="P74" s="618"/>
    </row>
    <row r="75" spans="1:19" ht="68.25" hidden="1" customHeight="1" x14ac:dyDescent="0.2">
      <c r="B75" s="502"/>
      <c r="C75" s="616"/>
      <c r="D75" s="617"/>
      <c r="E75" s="617"/>
      <c r="F75" s="617"/>
      <c r="G75" s="617"/>
      <c r="H75" s="617"/>
      <c r="I75" s="617"/>
      <c r="J75" s="617"/>
      <c r="K75" s="617"/>
      <c r="L75" s="617"/>
      <c r="M75" s="617"/>
      <c r="N75" s="617"/>
      <c r="O75" s="617"/>
      <c r="P75" s="618"/>
    </row>
    <row r="76" spans="1:19" ht="21.75" customHeight="1" x14ac:dyDescent="0.2">
      <c r="B76" s="172"/>
      <c r="C76" s="503" t="s">
        <v>200</v>
      </c>
      <c r="D76" s="503"/>
      <c r="E76" s="503"/>
      <c r="F76" s="503"/>
      <c r="G76" s="503"/>
      <c r="H76" s="503"/>
      <c r="I76" s="503"/>
      <c r="J76" s="503"/>
      <c r="K76" s="503"/>
      <c r="L76" s="503"/>
      <c r="M76" s="503"/>
      <c r="N76" s="503"/>
      <c r="O76" s="503"/>
      <c r="P76" s="503"/>
    </row>
    <row r="77" spans="1:19" ht="56.25" customHeight="1" x14ac:dyDescent="0.2">
      <c r="B77" s="172"/>
      <c r="C77" s="613" t="s">
        <v>282</v>
      </c>
      <c r="D77" s="614"/>
      <c r="E77" s="614"/>
      <c r="F77" s="614"/>
      <c r="G77" s="614"/>
      <c r="H77" s="614"/>
      <c r="I77" s="614"/>
      <c r="J77" s="614"/>
      <c r="K77" s="614"/>
      <c r="L77" s="614"/>
      <c r="M77" s="614"/>
      <c r="N77" s="614"/>
      <c r="O77" s="614"/>
      <c r="P77" s="615"/>
    </row>
    <row r="78" spans="1:19" ht="21.75" customHeight="1" x14ac:dyDescent="0.2">
      <c r="B78" s="172"/>
      <c r="C78" s="503" t="s">
        <v>201</v>
      </c>
      <c r="D78" s="503"/>
      <c r="E78" s="503"/>
      <c r="F78" s="503"/>
      <c r="G78" s="503"/>
      <c r="H78" s="503"/>
      <c r="I78" s="503"/>
      <c r="J78" s="503"/>
      <c r="K78" s="503"/>
      <c r="L78" s="503"/>
      <c r="M78" s="503"/>
      <c r="N78" s="503"/>
      <c r="O78" s="503"/>
      <c r="P78" s="503"/>
    </row>
    <row r="79" spans="1:19" ht="114.75" customHeight="1" x14ac:dyDescent="0.2">
      <c r="B79" s="172"/>
      <c r="C79" s="613" t="s">
        <v>304</v>
      </c>
      <c r="D79" s="614"/>
      <c r="E79" s="614"/>
      <c r="F79" s="614"/>
      <c r="G79" s="614"/>
      <c r="H79" s="614"/>
      <c r="I79" s="614"/>
      <c r="J79" s="614"/>
      <c r="K79" s="614"/>
      <c r="L79" s="614"/>
      <c r="M79" s="614"/>
      <c r="N79" s="614"/>
      <c r="O79" s="614"/>
      <c r="P79" s="615"/>
    </row>
    <row r="80" spans="1:19" ht="30.75" customHeight="1" x14ac:dyDescent="0.2">
      <c r="B80" s="119" t="s">
        <v>63</v>
      </c>
      <c r="C80" s="622" t="s">
        <v>172</v>
      </c>
      <c r="D80" s="623"/>
      <c r="E80" s="623"/>
      <c r="F80" s="623"/>
      <c r="G80" s="623"/>
      <c r="H80" s="623"/>
      <c r="I80" s="623"/>
      <c r="J80" s="623"/>
      <c r="K80" s="623"/>
      <c r="L80" s="623"/>
      <c r="M80" s="623"/>
      <c r="N80" s="623"/>
      <c r="O80" s="623"/>
      <c r="P80" s="624"/>
    </row>
    <row r="81" spans="2:19" ht="27.75" customHeight="1" x14ac:dyDescent="0.2">
      <c r="B81" s="119" t="s">
        <v>84</v>
      </c>
      <c r="C81" s="625" t="s">
        <v>85</v>
      </c>
      <c r="D81" s="626"/>
      <c r="E81" s="626"/>
      <c r="F81" s="626"/>
      <c r="G81" s="626"/>
      <c r="H81" s="626"/>
      <c r="I81" s="626"/>
      <c r="J81" s="626"/>
      <c r="K81" s="626"/>
      <c r="L81" s="626"/>
      <c r="M81" s="626"/>
      <c r="N81" s="626"/>
      <c r="O81" s="626"/>
      <c r="P81" s="627"/>
    </row>
    <row r="82" spans="2:19" ht="24.75" customHeight="1" x14ac:dyDescent="0.2">
      <c r="B82" s="547"/>
      <c r="C82" s="547"/>
      <c r="D82" s="547"/>
      <c r="E82" s="547"/>
      <c r="F82" s="547"/>
      <c r="G82" s="547"/>
      <c r="H82" s="547"/>
      <c r="I82" s="547"/>
      <c r="J82" s="547"/>
      <c r="K82" s="547"/>
      <c r="L82" s="547"/>
      <c r="M82" s="547"/>
      <c r="N82" s="547"/>
      <c r="O82" s="547"/>
      <c r="P82" s="547"/>
    </row>
    <row r="84" spans="2:19" x14ac:dyDescent="0.2">
      <c r="C84" s="120"/>
    </row>
    <row r="85" spans="2:19" hidden="1" x14ac:dyDescent="0.2">
      <c r="C85" s="102">
        <v>2018</v>
      </c>
    </row>
    <row r="86" spans="2:19" hidden="1" x14ac:dyDescent="0.2">
      <c r="C86" s="102">
        <v>2019</v>
      </c>
    </row>
    <row r="92" spans="2:19" s="84" customFormat="1" x14ac:dyDescent="0.2">
      <c r="S92" s="104"/>
    </row>
    <row r="93" spans="2:19" s="84" customFormat="1" x14ac:dyDescent="0.2">
      <c r="S93" s="104"/>
    </row>
    <row r="94" spans="2:19" s="84" customFormat="1" x14ac:dyDescent="0.2">
      <c r="S94" s="104"/>
    </row>
    <row r="95" spans="2:19" s="84" customFormat="1" x14ac:dyDescent="0.2">
      <c r="S95" s="104"/>
    </row>
    <row r="96" spans="2:19" s="84" customFormat="1" x14ac:dyDescent="0.2">
      <c r="S96" s="104"/>
    </row>
    <row r="97" spans="2:19" s="84" customFormat="1" x14ac:dyDescent="0.2">
      <c r="S97" s="104"/>
    </row>
    <row r="98" spans="2:19" s="84" customFormat="1" x14ac:dyDescent="0.2">
      <c r="D98" s="121"/>
      <c r="E98" s="121"/>
      <c r="F98" s="121"/>
      <c r="G98" s="121"/>
      <c r="H98" s="121"/>
      <c r="I98" s="121"/>
      <c r="S98" s="104"/>
    </row>
    <row r="99" spans="2:19" s="84" customFormat="1" x14ac:dyDescent="0.2">
      <c r="D99" s="121"/>
      <c r="E99" s="121"/>
      <c r="F99" s="121"/>
      <c r="G99" s="121"/>
      <c r="H99" s="121"/>
      <c r="I99" s="121"/>
      <c r="S99" s="104"/>
    </row>
    <row r="100" spans="2:19" s="84" customFormat="1" x14ac:dyDescent="0.2">
      <c r="B100" s="121"/>
      <c r="C100" s="121"/>
      <c r="D100" s="121"/>
      <c r="E100" s="121"/>
      <c r="F100" s="121"/>
      <c r="G100" s="121"/>
      <c r="H100" s="121"/>
      <c r="I100" s="121"/>
      <c r="S100" s="104"/>
    </row>
    <row r="101" spans="2:19" s="84" customFormat="1" x14ac:dyDescent="0.2">
      <c r="B101" s="121"/>
      <c r="C101" s="121"/>
      <c r="D101" s="121"/>
      <c r="E101" s="121"/>
      <c r="F101" s="121"/>
      <c r="G101" s="121"/>
      <c r="H101" s="121"/>
      <c r="I101" s="121"/>
      <c r="S101" s="104"/>
    </row>
    <row r="102" spans="2:19" s="84" customFormat="1" x14ac:dyDescent="0.2">
      <c r="B102" s="121"/>
      <c r="C102" s="121"/>
      <c r="D102" s="121"/>
      <c r="E102" s="121"/>
      <c r="F102" s="121"/>
      <c r="G102" s="121"/>
      <c r="H102" s="121"/>
      <c r="I102" s="121"/>
      <c r="S102" s="104"/>
    </row>
    <row r="103" spans="2:19" s="84" customFormat="1" x14ac:dyDescent="0.2">
      <c r="B103" s="121"/>
      <c r="C103" s="121"/>
      <c r="D103" s="121"/>
      <c r="E103" s="121"/>
      <c r="F103" s="121"/>
      <c r="G103" s="121"/>
      <c r="H103" s="121"/>
      <c r="I103" s="121"/>
      <c r="K103" s="121"/>
      <c r="L103" s="121"/>
      <c r="M103" s="121"/>
      <c r="N103" s="121"/>
      <c r="O103" s="121"/>
      <c r="P103" s="121"/>
      <c r="S103" s="104"/>
    </row>
    <row r="104" spans="2:19" s="84" customFormat="1" x14ac:dyDescent="0.2">
      <c r="B104" s="121"/>
      <c r="C104" s="121"/>
      <c r="D104" s="121"/>
      <c r="E104" s="121"/>
      <c r="F104" s="121"/>
      <c r="G104" s="121"/>
      <c r="H104" s="121"/>
      <c r="I104" s="121"/>
      <c r="K104" s="121"/>
      <c r="L104" s="121"/>
      <c r="M104" s="121"/>
      <c r="N104" s="121"/>
      <c r="O104" s="121"/>
      <c r="P104" s="121"/>
      <c r="S104" s="104"/>
    </row>
    <row r="105" spans="2:19" s="84" customFormat="1" x14ac:dyDescent="0.2">
      <c r="B105" s="121"/>
      <c r="C105" s="121"/>
      <c r="D105" s="121"/>
      <c r="E105" s="121"/>
      <c r="F105" s="121"/>
      <c r="G105" s="121"/>
      <c r="H105" s="121"/>
      <c r="I105" s="121"/>
      <c r="K105" s="121"/>
      <c r="L105" s="121"/>
      <c r="M105" s="121"/>
      <c r="N105" s="121"/>
      <c r="O105" s="121"/>
      <c r="P105" s="121"/>
      <c r="S105" s="104"/>
    </row>
    <row r="106" spans="2:19" s="84" customFormat="1" x14ac:dyDescent="0.2">
      <c r="B106" s="121"/>
      <c r="C106" s="121"/>
      <c r="D106" s="121"/>
      <c r="E106" s="121"/>
      <c r="F106" s="121"/>
      <c r="G106" s="121"/>
      <c r="H106" s="121"/>
      <c r="I106" s="121"/>
      <c r="K106" s="121"/>
      <c r="L106" s="121"/>
      <c r="M106" s="121"/>
      <c r="N106" s="121"/>
      <c r="O106" s="121"/>
      <c r="P106" s="121"/>
      <c r="Q106" s="122" t="s">
        <v>69</v>
      </c>
      <c r="S106" s="104"/>
    </row>
    <row r="107" spans="2:19" s="84" customFormat="1" x14ac:dyDescent="0.2">
      <c r="B107" s="123"/>
      <c r="C107" s="123"/>
      <c r="D107" s="121"/>
      <c r="E107" s="121"/>
      <c r="F107" s="121"/>
      <c r="G107" s="121"/>
      <c r="H107" s="121"/>
      <c r="I107" s="121"/>
      <c r="K107" s="121"/>
      <c r="L107" s="121"/>
      <c r="O107" s="121"/>
      <c r="P107" s="121"/>
      <c r="Q107" s="122" t="s">
        <v>70</v>
      </c>
      <c r="S107" s="104"/>
    </row>
    <row r="108" spans="2:19" s="84" customFormat="1" x14ac:dyDescent="0.2">
      <c r="B108" s="123"/>
      <c r="C108" s="123"/>
      <c r="D108" s="121"/>
      <c r="E108" s="121"/>
      <c r="F108" s="121"/>
      <c r="G108" s="121"/>
      <c r="H108" s="121"/>
      <c r="I108" s="121"/>
      <c r="K108" s="121"/>
      <c r="L108" s="121"/>
      <c r="O108" s="121"/>
      <c r="P108" s="121"/>
      <c r="Q108" s="122" t="s">
        <v>72</v>
      </c>
      <c r="S108" s="104"/>
    </row>
    <row r="109" spans="2:19" s="84" customFormat="1" x14ac:dyDescent="0.2">
      <c r="B109" s="123"/>
      <c r="C109" s="123"/>
      <c r="D109" s="121"/>
      <c r="E109" s="121"/>
      <c r="F109" s="121"/>
      <c r="G109" s="121"/>
      <c r="H109" s="121"/>
      <c r="I109" s="121"/>
      <c r="K109" s="121"/>
      <c r="L109" s="121"/>
      <c r="O109" s="121"/>
      <c r="P109" s="121"/>
      <c r="Q109" s="122" t="s">
        <v>71</v>
      </c>
      <c r="S109" s="104"/>
    </row>
    <row r="110" spans="2:19" s="84" customFormat="1" x14ac:dyDescent="0.2">
      <c r="B110" s="121"/>
      <c r="C110" s="123"/>
      <c r="D110" s="121"/>
      <c r="E110" s="121"/>
      <c r="F110" s="121"/>
      <c r="G110" s="121"/>
      <c r="H110" s="121"/>
      <c r="I110" s="121"/>
      <c r="K110" s="121"/>
      <c r="L110" s="121"/>
      <c r="M110" s="123"/>
      <c r="N110" s="121"/>
      <c r="O110" s="121"/>
      <c r="P110" s="121"/>
      <c r="Q110" s="122" t="s">
        <v>73</v>
      </c>
      <c r="S110" s="104"/>
    </row>
    <row r="111" spans="2:19" s="84" customFormat="1" x14ac:dyDescent="0.2">
      <c r="B111" s="121"/>
      <c r="C111" s="123"/>
      <c r="D111" s="121"/>
      <c r="E111" s="121"/>
      <c r="F111" s="121"/>
      <c r="G111" s="121"/>
      <c r="H111" s="121"/>
      <c r="I111" s="121"/>
      <c r="K111" s="121"/>
      <c r="L111" s="121"/>
      <c r="M111" s="121"/>
      <c r="N111" s="121" t="s">
        <v>67</v>
      </c>
      <c r="O111" s="121"/>
      <c r="P111" s="121"/>
      <c r="Q111" s="122" t="s">
        <v>74</v>
      </c>
      <c r="S111" s="104"/>
    </row>
    <row r="112" spans="2:19" s="84" customFormat="1" x14ac:dyDescent="0.2">
      <c r="B112" s="121"/>
      <c r="C112" s="123"/>
      <c r="D112" s="121"/>
      <c r="E112" s="121"/>
      <c r="F112" s="121"/>
      <c r="G112" s="121"/>
      <c r="H112" s="121"/>
      <c r="I112" s="121"/>
      <c r="K112" s="121"/>
      <c r="L112" s="121"/>
      <c r="M112" s="121"/>
      <c r="N112" s="121"/>
      <c r="O112" s="121"/>
      <c r="P112" s="121"/>
      <c r="S112" s="104"/>
    </row>
    <row r="113" spans="2:19" s="84" customFormat="1" x14ac:dyDescent="0.2">
      <c r="B113" s="121"/>
      <c r="C113" s="123"/>
      <c r="D113" s="121"/>
      <c r="E113" s="121"/>
      <c r="F113" s="121"/>
      <c r="G113" s="121"/>
      <c r="H113" s="121"/>
      <c r="I113" s="121"/>
      <c r="K113" s="121"/>
      <c r="L113" s="121"/>
      <c r="M113" s="121"/>
      <c r="N113" s="121"/>
      <c r="O113" s="121"/>
      <c r="P113" s="121"/>
      <c r="S113" s="104"/>
    </row>
    <row r="114" spans="2:19" s="84" customFormat="1" x14ac:dyDescent="0.2">
      <c r="B114" s="121"/>
      <c r="C114" s="121"/>
      <c r="D114" s="121"/>
      <c r="E114" s="121"/>
      <c r="F114" s="121"/>
      <c r="G114" s="121"/>
      <c r="H114" s="121"/>
      <c r="I114" s="121"/>
      <c r="K114" s="121"/>
      <c r="L114" s="121"/>
      <c r="M114" s="121"/>
      <c r="N114" s="121"/>
      <c r="O114" s="121"/>
      <c r="P114" s="121"/>
      <c r="S114" s="104"/>
    </row>
    <row r="115" spans="2:19" s="84" customFormat="1" x14ac:dyDescent="0.2">
      <c r="B115" s="121"/>
      <c r="C115" s="121"/>
      <c r="D115" s="121"/>
      <c r="E115" s="121"/>
      <c r="F115" s="121"/>
      <c r="G115" s="121"/>
      <c r="H115" s="121"/>
      <c r="I115" s="121"/>
      <c r="K115" s="121"/>
      <c r="L115" s="121"/>
      <c r="M115" s="121"/>
      <c r="N115" s="121"/>
      <c r="O115" s="121"/>
      <c r="P115" s="121"/>
      <c r="S115" s="104"/>
    </row>
    <row r="116" spans="2:19" s="84" customFormat="1" x14ac:dyDescent="0.2">
      <c r="B116" s="121"/>
      <c r="C116" s="121"/>
      <c r="D116" s="121"/>
      <c r="E116" s="121"/>
      <c r="F116" s="121"/>
      <c r="G116" s="121"/>
      <c r="H116" s="121"/>
      <c r="I116" s="121"/>
      <c r="K116" s="121"/>
      <c r="L116" s="121"/>
      <c r="M116" s="121"/>
      <c r="N116" s="121"/>
      <c r="O116" s="121"/>
      <c r="P116" s="121"/>
      <c r="Q116" s="122">
        <v>2015</v>
      </c>
      <c r="S116" s="104"/>
    </row>
    <row r="117" spans="2:19" s="84" customFormat="1" ht="12.75" customHeight="1" x14ac:dyDescent="0.2">
      <c r="B117" s="121"/>
      <c r="C117" s="121"/>
      <c r="D117" s="121"/>
      <c r="E117" s="121"/>
      <c r="F117" s="121"/>
      <c r="G117" s="121"/>
      <c r="H117" s="121"/>
      <c r="I117" s="121"/>
      <c r="Q117" s="122">
        <v>2016</v>
      </c>
      <c r="S117" s="104"/>
    </row>
    <row r="118" spans="2:19" s="84" customFormat="1" x14ac:dyDescent="0.2">
      <c r="B118" s="121"/>
      <c r="C118" s="121"/>
      <c r="D118" s="121"/>
      <c r="E118" s="121"/>
      <c r="F118" s="121"/>
      <c r="G118" s="121"/>
      <c r="H118" s="121"/>
      <c r="I118" s="121"/>
      <c r="Q118" s="122">
        <v>2017</v>
      </c>
      <c r="S118" s="104"/>
    </row>
    <row r="119" spans="2:19" s="84" customFormat="1" x14ac:dyDescent="0.2">
      <c r="C119" s="121"/>
      <c r="H119" s="121"/>
      <c r="I119" s="121"/>
      <c r="Q119" s="122">
        <v>2018</v>
      </c>
      <c r="S119" s="104"/>
    </row>
    <row r="120" spans="2:19" s="84" customFormat="1" x14ac:dyDescent="0.2">
      <c r="C120" s="121"/>
      <c r="H120" s="121"/>
      <c r="I120" s="121"/>
      <c r="S120" s="104"/>
    </row>
    <row r="121" spans="2:19" s="84" customFormat="1" x14ac:dyDescent="0.2">
      <c r="C121" s="121"/>
      <c r="H121" s="121"/>
      <c r="I121" s="121"/>
      <c r="S121" s="104"/>
    </row>
    <row r="122" spans="2:19" s="121" customFormat="1" x14ac:dyDescent="0.2">
      <c r="B122" s="165" t="s">
        <v>270</v>
      </c>
      <c r="S122" s="171"/>
    </row>
    <row r="123" spans="2:19" s="121" customFormat="1" x14ac:dyDescent="0.2">
      <c r="B123" s="165" t="s">
        <v>271</v>
      </c>
      <c r="S123" s="171"/>
    </row>
    <row r="124" spans="2:19" s="121" customFormat="1" x14ac:dyDescent="0.2">
      <c r="B124" s="165" t="s">
        <v>272</v>
      </c>
      <c r="S124" s="171"/>
    </row>
    <row r="125" spans="2:19" s="121" customFormat="1" x14ac:dyDescent="0.2">
      <c r="B125" s="165" t="s">
        <v>273</v>
      </c>
      <c r="S125" s="171"/>
    </row>
    <row r="126" spans="2:19" s="121" customFormat="1" x14ac:dyDescent="0.2">
      <c r="B126" s="165" t="s">
        <v>274</v>
      </c>
      <c r="S126" s="171"/>
    </row>
    <row r="127" spans="2:19" s="121" customFormat="1" x14ac:dyDescent="0.2">
      <c r="B127" s="165" t="s">
        <v>275</v>
      </c>
      <c r="S127" s="171"/>
    </row>
    <row r="128" spans="2:19" s="121" customFormat="1" x14ac:dyDescent="0.2">
      <c r="B128" s="165" t="s">
        <v>219</v>
      </c>
      <c r="S128" s="171"/>
    </row>
    <row r="129" spans="2:19" s="121" customFormat="1" x14ac:dyDescent="0.2">
      <c r="B129" s="165"/>
      <c r="S129" s="171"/>
    </row>
    <row r="130" spans="2:19" s="121" customFormat="1" x14ac:dyDescent="0.2">
      <c r="B130" s="165"/>
      <c r="S130" s="171"/>
    </row>
    <row r="131" spans="2:19" s="121" customFormat="1" x14ac:dyDescent="0.2">
      <c r="B131" s="165"/>
      <c r="S131" s="171"/>
    </row>
    <row r="132" spans="2:19" s="121" customFormat="1" x14ac:dyDescent="0.2">
      <c r="B132" s="165"/>
      <c r="S132" s="171"/>
    </row>
    <row r="133" spans="2:19" s="121" customFormat="1" x14ac:dyDescent="0.2">
      <c r="B133" s="169"/>
      <c r="S133" s="171"/>
    </row>
    <row r="134" spans="2:19" s="121" customFormat="1" x14ac:dyDescent="0.2">
      <c r="B134" s="170"/>
      <c r="S134" s="171"/>
    </row>
    <row r="135" spans="2:19" s="121" customFormat="1" x14ac:dyDescent="0.2">
      <c r="B135" s="170"/>
      <c r="S135" s="171"/>
    </row>
    <row r="136" spans="2:19" s="121" customFormat="1" x14ac:dyDescent="0.2">
      <c r="B136" s="170"/>
      <c r="S136" s="171"/>
    </row>
    <row r="137" spans="2:19" s="121" customFormat="1" x14ac:dyDescent="0.2">
      <c r="B137" s="170"/>
      <c r="S137" s="171"/>
    </row>
    <row r="138" spans="2:19" s="121" customFormat="1" x14ac:dyDescent="0.2">
      <c r="B138" s="170"/>
      <c r="S138" s="171"/>
    </row>
    <row r="139" spans="2:19" s="121" customFormat="1" x14ac:dyDescent="0.2">
      <c r="B139" s="170"/>
      <c r="S139" s="171"/>
    </row>
    <row r="140" spans="2:19" s="121" customFormat="1" x14ac:dyDescent="0.2">
      <c r="B140" s="168"/>
      <c r="S140" s="171"/>
    </row>
    <row r="141" spans="2:19" s="121" customFormat="1" x14ac:dyDescent="0.2">
      <c r="B141" s="168"/>
      <c r="S141" s="171"/>
    </row>
    <row r="142" spans="2:19" s="121" customFormat="1" x14ac:dyDescent="0.2">
      <c r="B142" s="121" t="s">
        <v>29</v>
      </c>
      <c r="S142" s="171"/>
    </row>
    <row r="143" spans="2:19" s="121" customFormat="1" x14ac:dyDescent="0.2">
      <c r="B143" s="173" t="s">
        <v>55</v>
      </c>
      <c r="S143" s="171"/>
    </row>
    <row r="144" spans="2:19" s="121" customFormat="1" x14ac:dyDescent="0.2">
      <c r="B144" s="173" t="s">
        <v>154</v>
      </c>
      <c r="S144" s="171"/>
    </row>
    <row r="145" spans="2:19" s="121" customFormat="1" x14ac:dyDescent="0.2">
      <c r="B145" s="173" t="s">
        <v>39</v>
      </c>
      <c r="S145" s="171"/>
    </row>
    <row r="146" spans="2:19" s="121" customFormat="1" x14ac:dyDescent="0.2">
      <c r="B146" s="173" t="s">
        <v>160</v>
      </c>
      <c r="S146" s="171"/>
    </row>
    <row r="147" spans="2:19" s="121" customFormat="1" x14ac:dyDescent="0.2">
      <c r="B147" s="173" t="s">
        <v>112</v>
      </c>
      <c r="S147" s="171"/>
    </row>
    <row r="148" spans="2:19" x14ac:dyDescent="0.2">
      <c r="B148" s="126" t="s">
        <v>162</v>
      </c>
      <c r="C148" s="121"/>
      <c r="F148" s="121"/>
      <c r="G148" s="121"/>
      <c r="S148" s="103"/>
    </row>
    <row r="149" spans="2:19" x14ac:dyDescent="0.2">
      <c r="B149" s="126" t="s">
        <v>53</v>
      </c>
      <c r="C149" s="121"/>
      <c r="F149" s="121"/>
      <c r="G149" s="121"/>
      <c r="S149" s="103"/>
    </row>
    <row r="150" spans="2:19" x14ac:dyDescent="0.2">
      <c r="B150" s="126" t="s">
        <v>151</v>
      </c>
      <c r="C150" s="121"/>
      <c r="F150" s="121"/>
      <c r="G150" s="121"/>
      <c r="S150" s="103"/>
    </row>
    <row r="151" spans="2:19" x14ac:dyDescent="0.2">
      <c r="B151" s="126" t="s">
        <v>155</v>
      </c>
      <c r="C151" s="121"/>
      <c r="F151" s="121"/>
      <c r="G151" s="121"/>
      <c r="S151" s="103"/>
    </row>
    <row r="152" spans="2:19" ht="25.5" x14ac:dyDescent="0.2">
      <c r="B152" s="127" t="s">
        <v>166</v>
      </c>
      <c r="C152" s="121"/>
      <c r="F152" s="121"/>
      <c r="G152" s="121"/>
    </row>
    <row r="153" spans="2:19" x14ac:dyDescent="0.2">
      <c r="B153" s="126" t="s">
        <v>153</v>
      </c>
      <c r="C153" s="121"/>
      <c r="F153" s="121"/>
      <c r="G153" s="121"/>
    </row>
    <row r="154" spans="2:19" x14ac:dyDescent="0.2">
      <c r="B154" s="126" t="s">
        <v>158</v>
      </c>
      <c r="C154" s="121"/>
      <c r="F154" s="121"/>
      <c r="G154" s="121"/>
    </row>
    <row r="155" spans="2:19" x14ac:dyDescent="0.2">
      <c r="B155" s="126" t="s">
        <v>161</v>
      </c>
      <c r="C155" s="121"/>
      <c r="F155" s="121"/>
      <c r="G155" s="121"/>
    </row>
    <row r="156" spans="2:19" x14ac:dyDescent="0.2">
      <c r="B156" s="126" t="s">
        <v>159</v>
      </c>
      <c r="C156" s="121"/>
      <c r="F156" s="121"/>
      <c r="G156" s="121"/>
    </row>
    <row r="157" spans="2:19" x14ac:dyDescent="0.2">
      <c r="B157" s="126" t="s">
        <v>156</v>
      </c>
      <c r="C157" s="121"/>
      <c r="F157" s="121"/>
      <c r="G157" s="121"/>
    </row>
    <row r="158" spans="2:19" x14ac:dyDescent="0.2">
      <c r="B158" s="126" t="s">
        <v>149</v>
      </c>
      <c r="C158" s="121"/>
      <c r="F158" s="121"/>
      <c r="G158" s="121"/>
    </row>
    <row r="159" spans="2:19" x14ac:dyDescent="0.2">
      <c r="B159" s="126" t="s">
        <v>157</v>
      </c>
      <c r="C159" s="121"/>
    </row>
    <row r="160" spans="2:19" x14ac:dyDescent="0.2">
      <c r="B160" s="126" t="s">
        <v>150</v>
      </c>
      <c r="C160" s="121"/>
    </row>
    <row r="161" spans="2:3" x14ac:dyDescent="0.2">
      <c r="B161" s="126" t="s">
        <v>152</v>
      </c>
      <c r="C161" s="121"/>
    </row>
    <row r="162" spans="2:3" x14ac:dyDescent="0.2">
      <c r="B162" s="126" t="s">
        <v>46</v>
      </c>
      <c r="C162" s="121"/>
    </row>
    <row r="163" spans="2:3" x14ac:dyDescent="0.2">
      <c r="B163" s="126" t="s">
        <v>54</v>
      </c>
      <c r="C163" s="121"/>
    </row>
    <row r="164" spans="2:3" x14ac:dyDescent="0.2">
      <c r="B164" s="126" t="s">
        <v>45</v>
      </c>
      <c r="C164" s="121"/>
    </row>
    <row r="165" spans="2:3" x14ac:dyDescent="0.2">
      <c r="B165" s="126" t="s">
        <v>47</v>
      </c>
      <c r="C165" s="121"/>
    </row>
    <row r="166" spans="2:3" x14ac:dyDescent="0.2">
      <c r="B166" s="126" t="s">
        <v>113</v>
      </c>
      <c r="C166" s="121"/>
    </row>
    <row r="167" spans="2:3" x14ac:dyDescent="0.2">
      <c r="B167" s="126" t="s">
        <v>111</v>
      </c>
      <c r="C167" s="121"/>
    </row>
    <row r="168" spans="2:3" x14ac:dyDescent="0.2">
      <c r="B168" s="126" t="s">
        <v>40</v>
      </c>
      <c r="C168" s="121"/>
    </row>
    <row r="169" spans="2:3" x14ac:dyDescent="0.2">
      <c r="B169" s="126" t="s">
        <v>110</v>
      </c>
    </row>
    <row r="170" spans="2:3" x14ac:dyDescent="0.2">
      <c r="B170" s="84"/>
    </row>
    <row r="171" spans="2:3" x14ac:dyDescent="0.2">
      <c r="B171" s="84"/>
    </row>
    <row r="172" spans="2:3" x14ac:dyDescent="0.2">
      <c r="B172" s="84"/>
    </row>
    <row r="173" spans="2:3" x14ac:dyDescent="0.2">
      <c r="B173" s="84" t="s">
        <v>167</v>
      </c>
    </row>
    <row r="174" spans="2:3" x14ac:dyDescent="0.2">
      <c r="B174" s="122" t="s">
        <v>66</v>
      </c>
    </row>
    <row r="175" spans="2:3" x14ac:dyDescent="0.2">
      <c r="B175" s="122" t="s">
        <v>85</v>
      </c>
    </row>
    <row r="176" spans="2:3" x14ac:dyDescent="0.2">
      <c r="B176" s="84"/>
    </row>
    <row r="177" spans="2:2" x14ac:dyDescent="0.2">
      <c r="B177" s="124"/>
    </row>
    <row r="178" spans="2:2" x14ac:dyDescent="0.2">
      <c r="B178" s="124"/>
    </row>
    <row r="179" spans="2:2" x14ac:dyDescent="0.2">
      <c r="B179" s="128"/>
    </row>
    <row r="180" spans="2:2" x14ac:dyDescent="0.2">
      <c r="B180" s="128"/>
    </row>
    <row r="181" spans="2:2" x14ac:dyDescent="0.2">
      <c r="B181" s="128"/>
    </row>
    <row r="182" spans="2:2" x14ac:dyDescent="0.2">
      <c r="B182" s="128"/>
    </row>
    <row r="183" spans="2:2" x14ac:dyDescent="0.2">
      <c r="B183" s="128"/>
    </row>
  </sheetData>
  <sheetProtection formatCells="0" formatColumns="0" formatRows="0" insertRows="0"/>
  <mergeCells count="78">
    <mergeCell ref="C79:P79"/>
    <mergeCell ref="C80:P80"/>
    <mergeCell ref="C81:P81"/>
    <mergeCell ref="B82:P82"/>
    <mergeCell ref="C76:P76"/>
    <mergeCell ref="C77:P77"/>
    <mergeCell ref="C72:P72"/>
    <mergeCell ref="B66:B75"/>
    <mergeCell ref="C67:P71"/>
    <mergeCell ref="C73:P75"/>
    <mergeCell ref="C78:P78"/>
    <mergeCell ref="B48:P48"/>
    <mergeCell ref="B49:P64"/>
    <mergeCell ref="A65:Q65"/>
    <mergeCell ref="C66:P66"/>
    <mergeCell ref="B43:P43"/>
    <mergeCell ref="B45:B46"/>
    <mergeCell ref="M46:O46"/>
    <mergeCell ref="D45:F45"/>
    <mergeCell ref="G45:I45"/>
    <mergeCell ref="J45:L45"/>
    <mergeCell ref="M45:O45"/>
    <mergeCell ref="D46:F46"/>
    <mergeCell ref="G46:I46"/>
    <mergeCell ref="J46:L46"/>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D46">
    <cfRule type="cellIs" dxfId="39" priority="17" stopIfTrue="1" operator="equal">
      <formula>"0"</formula>
    </cfRule>
    <cfRule type="cellIs" dxfId="38" priority="18" stopIfTrue="1" operator="lessThanOrEqual">
      <formula>$S$5</formula>
    </cfRule>
    <cfRule type="cellIs" dxfId="37" priority="19" stopIfTrue="1" operator="greaterThanOrEqual">
      <formula>$S$2</formula>
    </cfRule>
    <cfRule type="cellIs" dxfId="36" priority="20" stopIfTrue="1" operator="between">
      <formula>$S$4</formula>
      <formula>$S$3</formula>
    </cfRule>
  </conditionalFormatting>
  <conditionalFormatting sqref="G46">
    <cfRule type="cellIs" dxfId="35" priority="13" stopIfTrue="1" operator="equal">
      <formula>"0"</formula>
    </cfRule>
    <cfRule type="cellIs" dxfId="34" priority="14" stopIfTrue="1" operator="lessThanOrEqual">
      <formula>$S$5</formula>
    </cfRule>
    <cfRule type="cellIs" dxfId="33" priority="15" stopIfTrue="1" operator="greaterThanOrEqual">
      <formula>$S$2</formula>
    </cfRule>
    <cfRule type="cellIs" dxfId="32" priority="16" stopIfTrue="1" operator="between">
      <formula>$S$4</formula>
      <formula>$S$3</formula>
    </cfRule>
  </conditionalFormatting>
  <conditionalFormatting sqref="J46">
    <cfRule type="cellIs" dxfId="31" priority="9" stopIfTrue="1" operator="equal">
      <formula>"0"</formula>
    </cfRule>
    <cfRule type="cellIs" dxfId="30" priority="10" stopIfTrue="1" operator="lessThanOrEqual">
      <formula>$S$5</formula>
    </cfRule>
    <cfRule type="cellIs" dxfId="29" priority="11" stopIfTrue="1" operator="greaterThanOrEqual">
      <formula>$S$2</formula>
    </cfRule>
    <cfRule type="cellIs" dxfId="28" priority="12" stopIfTrue="1" operator="between">
      <formula>$S$4</formula>
      <formula>$S$3</formula>
    </cfRule>
  </conditionalFormatting>
  <conditionalFormatting sqref="M46">
    <cfRule type="cellIs" dxfId="27" priority="5" stopIfTrue="1" operator="equal">
      <formula>"0"</formula>
    </cfRule>
    <cfRule type="cellIs" dxfId="26" priority="6" stopIfTrue="1" operator="lessThanOrEqual">
      <formula>$S$5</formula>
    </cfRule>
    <cfRule type="cellIs" dxfId="25" priority="7" stopIfTrue="1" operator="greaterThanOrEqual">
      <formula>$S$2</formula>
    </cfRule>
    <cfRule type="cellIs" dxfId="24" priority="8" stopIfTrue="1" operator="between">
      <formula>$S$4</formula>
      <formula>$S$3</formula>
    </cfRule>
  </conditionalFormatting>
  <conditionalFormatting sqref="P46">
    <cfRule type="cellIs" dxfId="23" priority="1" stopIfTrue="1" operator="equal">
      <formula>"0"</formula>
    </cfRule>
    <cfRule type="cellIs" dxfId="22" priority="2" stopIfTrue="1" operator="lessThanOrEqual">
      <formula>$S$5</formula>
    </cfRule>
    <cfRule type="cellIs" dxfId="21" priority="3" stopIfTrue="1" operator="greaterThanOrEqual">
      <formula>$S$2</formula>
    </cfRule>
    <cfRule type="cellIs" dxfId="20" priority="4" stopIfTrue="1" operator="between">
      <formula>$S$4</formula>
      <formula>$S$3</formula>
    </cfRule>
  </conditionalFormatting>
  <dataValidations count="6">
    <dataValidation type="list" allowBlank="1" showInputMessage="1" showErrorMessage="1" sqref="C10:I10" xr:uid="{3CAB3B5E-FE3E-4C6A-8145-69C5FE14B203}">
      <formula1>"2023,2024,2025,2026,2027"</formula1>
    </dataValidation>
    <dataValidation type="list" allowBlank="1" showInputMessage="1" showErrorMessage="1" sqref="N10:P10" xr:uid="{C8F649A9-0B1F-4B28-AAEC-5AFDE31EED71}">
      <formula1>"Economicos,Eficiencia,Eficacia, Efectividad,Calidad"</formula1>
    </dataValidation>
    <dataValidation type="list" allowBlank="1" showInputMessage="1" showErrorMessage="1" sqref="C18:P18" xr:uid="{6B56B107-7E68-468D-BE87-4AA0F31AC23E}">
      <formula1>$B$122:$B$128</formula1>
    </dataValidation>
    <dataValidation type="list" allowBlank="1" showInputMessage="1" showErrorMessage="1" sqref="C81:P81" xr:uid="{713E5D5A-21BF-4CC2-85EC-AC7F44C97BC5}">
      <formula1>$B$174:$B$175</formula1>
    </dataValidation>
    <dataValidation type="list" allowBlank="1" showInputMessage="1" showErrorMessage="1" sqref="C12:P12" xr:uid="{68E52DB5-04F8-44FB-AAC5-62E652D36A26}">
      <formula1>$B$143:$B$169</formula1>
    </dataValidation>
    <dataValidation type="list" allowBlank="1" showInputMessage="1" showErrorMessage="1" sqref="C32:P32 C36:P36 C34:P34" xr:uid="{96241F25-BD2E-4AA2-B754-46697741D1E8}">
      <formula1>$Q$106:$Q$111</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customXsn xmlns="http://schemas.microsoft.com/office/2006/metadata/customXsn">
  <xsnLocation/>
  <cached>True</cached>
  <openByDefault>True</openByDefault>
  <xsnScope/>
</customXsn>
</file>

<file path=customXml/item6.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Props1.xml><?xml version="1.0" encoding="utf-8"?>
<ds:datastoreItem xmlns:ds="http://schemas.openxmlformats.org/officeDocument/2006/customXml" ds:itemID="{ABCB8081-3DAB-4C6D-B8B9-1C8F393DB251}">
  <ds:schemaRefs>
    <ds:schemaRef ds:uri="office.server.policy"/>
  </ds:schemaRefs>
</ds:datastoreItem>
</file>

<file path=customXml/itemProps2.xml><?xml version="1.0" encoding="utf-8"?>
<ds:datastoreItem xmlns:ds="http://schemas.openxmlformats.org/officeDocument/2006/customXml" ds:itemID="{E2424314-BBC2-4352-9793-160A2577DBA5}">
  <ds:schemaRefs>
    <ds:schemaRef ds:uri="http://schemas.microsoft.com/sharepoint/v3/contenttype/forms"/>
  </ds:schemaRefs>
</ds:datastoreItem>
</file>

<file path=customXml/itemProps3.xml><?xml version="1.0" encoding="utf-8"?>
<ds:datastoreItem xmlns:ds="http://schemas.openxmlformats.org/officeDocument/2006/customXml" ds:itemID="{09EAE307-09FC-4EC4-9771-0F9FA19D2F1B}">
  <ds:schemaRefs>
    <ds:schemaRef ds:uri="http://schemas.microsoft.com/office/2006/metadata/longProperties"/>
  </ds:schemaRefs>
</ds:datastoreItem>
</file>

<file path=customXml/itemProps4.xml><?xml version="1.0" encoding="utf-8"?>
<ds:datastoreItem xmlns:ds="http://schemas.openxmlformats.org/officeDocument/2006/customXml" ds:itemID="{33F46517-513F-419C-9353-8B101E2DAE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62FFF6C1-A406-4818-8CE9-1941A7C91F03}">
  <ds:schemaRefs>
    <ds:schemaRef ds:uri="http://schemas.microsoft.com/office/2006/metadata/customXsn"/>
  </ds:schemaRefs>
</ds:datastoreItem>
</file>

<file path=customXml/itemProps6.xml><?xml version="1.0" encoding="utf-8"?>
<ds:datastoreItem xmlns:ds="http://schemas.openxmlformats.org/officeDocument/2006/customXml" ds:itemID="{436ABC2A-C949-4990-8F45-0AD816A39DE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schemas.microsoft.com/sharepoint/v4"/>
    <ds:schemaRef ds:uri="http://purl.org/dc/terms/"/>
    <ds:schemaRef ds:uri="http://schemas.openxmlformats.org/package/2006/metadata/core-properties"/>
    <ds:schemaRef ds:uri="ff8e3638-9d45-4162-afb4-6d390653d54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Toma Posesion </vt:lpstr>
      <vt:lpstr>Registro Toma Poses </vt:lpstr>
      <vt:lpstr>Oport Termin Proc</vt:lpstr>
      <vt:lpstr>Regis Opor Term Pro</vt:lpstr>
      <vt:lpstr>Plan de Capacitaciones</vt:lpstr>
      <vt:lpstr>Registro_Plan de Capacitaciones</vt:lpstr>
      <vt:lpstr>Cierre Ciclo de Mejora</vt:lpstr>
      <vt:lpstr> Registro Cierre Ciclo de Mejor</vt:lpstr>
      <vt:lpstr>Hoja de Vida Cumplimiento</vt:lpstr>
      <vt:lpstr>Registro Cumplimiento</vt:lpstr>
      <vt:lpstr>Hoja de Vida Efectividad</vt:lpstr>
      <vt:lpstr>Registro Efectividad</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Indicacores del proceso Intervención</dc:title>
  <dc:creator>hoslanders</dc:creator>
  <cp:lastModifiedBy>Mongui Gutiérrez Vargas</cp:lastModifiedBy>
  <cp:lastPrinted>2014-10-10T12:56:08Z</cp:lastPrinted>
  <dcterms:created xsi:type="dcterms:W3CDTF">2012-02-20T19:54:14Z</dcterms:created>
  <dcterms:modified xsi:type="dcterms:W3CDTF">2026-02-16T12:26:55Z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Fecha_Actualizacion">
    <vt:lpwstr>2019-01-31T00:00:00Z</vt:lpwstr>
  </property>
  <property fmtid="{D5CDD505-2E9C-101B-9397-08002B2CF9AE}" pid="4" name="Descripción Documento">
    <vt:lpwstr>Contiene la descripción de cada indicador, incluyendo objetivos, formulación, definición de las variables, meta, rango, frecuencia de medición, datos y análisis.</vt:lpwstr>
  </property>
  <property fmtid="{D5CDD505-2E9C-101B-9397-08002B2CF9AE}" pid="5" name="Fecha">
    <vt:lpwstr>2019-01-31T00:00:00Z</vt:lpwstr>
  </property>
  <property fmtid="{D5CDD505-2E9C-101B-9397-08002B2CF9AE}" pid="6" name="Grupos_de_Proceso">
    <vt:lpwstr>Procesos Misionales</vt:lpwstr>
  </property>
  <property fmtid="{D5CDD505-2E9C-101B-9397-08002B2CF9AE}" pid="7" name="Dependencia_Nivel_Superior">
    <vt:lpwstr>Delegatura para Procedimientos de Insolvencia</vt:lpwstr>
  </property>
  <property fmtid="{D5CDD505-2E9C-101B-9397-08002B2CF9AE}" pid="8" name="Procesos_SGI">
    <vt:lpwstr>Procesos Misionales - Intervención</vt:lpwstr>
  </property>
  <property fmtid="{D5CDD505-2E9C-101B-9397-08002B2CF9AE}" pid="9" name="Tipo Documental">
    <vt:lpwstr>Indicadores</vt:lpwstr>
  </property>
  <property fmtid="{D5CDD505-2E9C-101B-9397-08002B2CF9AE}" pid="10" name="Ano Documento">
    <vt:lpwstr/>
  </property>
  <property fmtid="{D5CDD505-2E9C-101B-9397-08002B2CF9AE}" pid="11" name="eDOCS AutoSave">
    <vt:lpwstr/>
  </property>
  <property fmtid="{D5CDD505-2E9C-101B-9397-08002B2CF9AE}" pid="12" name="MSIP_Label_0e276b9b-e947-408c-8898-19de23b201e4_Enabled">
    <vt:lpwstr>true</vt:lpwstr>
  </property>
  <property fmtid="{D5CDD505-2E9C-101B-9397-08002B2CF9AE}" pid="13" name="MSIP_Label_0e276b9b-e947-408c-8898-19de23b201e4_SetDate">
    <vt:lpwstr>2026-02-14T22:33:21Z</vt:lpwstr>
  </property>
  <property fmtid="{D5CDD505-2E9C-101B-9397-08002B2CF9AE}" pid="14" name="MSIP_Label_0e276b9b-e947-408c-8898-19de23b201e4_Method">
    <vt:lpwstr>Standard</vt:lpwstr>
  </property>
  <property fmtid="{D5CDD505-2E9C-101B-9397-08002B2CF9AE}" pid="15" name="MSIP_Label_0e276b9b-e947-408c-8898-19de23b201e4_Name">
    <vt:lpwstr>Publica</vt:lpwstr>
  </property>
  <property fmtid="{D5CDD505-2E9C-101B-9397-08002B2CF9AE}" pid="16" name="MSIP_Label_0e276b9b-e947-408c-8898-19de23b201e4_SiteId">
    <vt:lpwstr>6ee94c34-bbd6-4647-a483-0e196a4de0ff</vt:lpwstr>
  </property>
  <property fmtid="{D5CDD505-2E9C-101B-9397-08002B2CF9AE}" pid="17" name="MSIP_Label_0e276b9b-e947-408c-8898-19de23b201e4_ActionId">
    <vt:lpwstr>72c58a6a-d894-4e14-9fcf-2607bf5d5447</vt:lpwstr>
  </property>
  <property fmtid="{D5CDD505-2E9C-101B-9397-08002B2CF9AE}" pid="18" name="MSIP_Label_0e276b9b-e947-408c-8898-19de23b201e4_ContentBits">
    <vt:lpwstr>0</vt:lpwstr>
  </property>
  <property fmtid="{D5CDD505-2E9C-101B-9397-08002B2CF9AE}" pid="19" name="MSIP_Label_0e276b9b-e947-408c-8898-19de23b201e4_Tag">
    <vt:lpwstr>10, 3, 0, 1</vt:lpwstr>
  </property>
</Properties>
</file>