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https://supersociedades365-my.sharepoint.com/personal/francycp_supersociedades_gov_co/Documents/Documentos/2026/ITA/ProyectosEstrategicos2025/"/>
    </mc:Choice>
  </mc:AlternateContent>
  <xr:revisionPtr revIDLastSave="0" documentId="14_{A5190661-94AE-4AC6-8663-42F8FBF99C4B}" xr6:coauthVersionLast="47" xr6:coauthVersionMax="47" xr10:uidLastSave="{00000000-0000-0000-0000-000000000000}"/>
  <bookViews>
    <workbookView xWindow="-120" yWindow="-120" windowWidth="20730" windowHeight="11040" tabRatio="803" xr2:uid="{00000000-000D-0000-FFFF-FFFF00000000}"/>
  </bookViews>
  <sheets>
    <sheet name="Proyecto" sheetId="10" r:id="rId1"/>
    <sheet name="Justificación - Objetivo" sheetId="2" r:id="rId2"/>
    <sheet name="Recursos Financieros" sheetId="12" r:id="rId3"/>
    <sheet name="Indicadores" sheetId="3"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3">#REF!</definedName>
    <definedName name="Activos" localSheetId="6">#REF!</definedName>
    <definedName name="Activos" localSheetId="7">#REF!</definedName>
    <definedName name="Activos" localSheetId="0">#REF!</definedName>
    <definedName name="Activos" localSheetId="2">#REF!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3">#REF!</definedName>
    <definedName name="ActivosP1" localSheetId="6">#REF!</definedName>
    <definedName name="ActivosP1" localSheetId="7">#REF!</definedName>
    <definedName name="ActivosP1" localSheetId="0">#REF!</definedName>
    <definedName name="ActivosP1" localSheetId="2">#REF!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3">#REF!</definedName>
    <definedName name="ActivosP10" localSheetId="6">#REF!</definedName>
    <definedName name="ActivosP10" localSheetId="7">#REF!</definedName>
    <definedName name="ActivosP10" localSheetId="0">#REF!</definedName>
    <definedName name="ActivosP10" localSheetId="2">#REF!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3">#REF!</definedName>
    <definedName name="ActivosP11" localSheetId="6">#REF!</definedName>
    <definedName name="ActivosP11" localSheetId="7">#REF!</definedName>
    <definedName name="ActivosP11" localSheetId="0">#REF!</definedName>
    <definedName name="ActivosP11" localSheetId="2">#REF!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3">#REF!</definedName>
    <definedName name="Activosp11000" localSheetId="6">#REF!</definedName>
    <definedName name="Activosp11000" localSheetId="7">#REF!</definedName>
    <definedName name="Activosp11000" localSheetId="0">#REF!</definedName>
    <definedName name="Activosp11000" localSheetId="2">#REF!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3">#REF!</definedName>
    <definedName name="ActivosP12" localSheetId="6">#REF!</definedName>
    <definedName name="ActivosP12" localSheetId="7">#REF!</definedName>
    <definedName name="ActivosP12" localSheetId="0">#REF!</definedName>
    <definedName name="ActivosP12" localSheetId="2">#REF!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3">#REF!</definedName>
    <definedName name="ActivosP2" localSheetId="6">#REF!</definedName>
    <definedName name="ActivosP2" localSheetId="7">#REF!</definedName>
    <definedName name="ActivosP2" localSheetId="0">#REF!</definedName>
    <definedName name="ActivosP2" localSheetId="2">#REF!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3">#REF!</definedName>
    <definedName name="ActivosP3" localSheetId="6">#REF!</definedName>
    <definedName name="ActivosP3" localSheetId="7">#REF!</definedName>
    <definedName name="ActivosP3" localSheetId="0">#REF!</definedName>
    <definedName name="ActivosP3" localSheetId="2">#REF!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3">#REF!</definedName>
    <definedName name="ActivosP4" localSheetId="6">#REF!</definedName>
    <definedName name="ActivosP4" localSheetId="7">#REF!</definedName>
    <definedName name="ActivosP4" localSheetId="0">#REF!</definedName>
    <definedName name="ActivosP4" localSheetId="2">#REF!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3">#REF!</definedName>
    <definedName name="ActivosP5" localSheetId="6">#REF!</definedName>
    <definedName name="ActivosP5" localSheetId="7">#REF!</definedName>
    <definedName name="ActivosP5" localSheetId="0">#REF!</definedName>
    <definedName name="ActivosP5" localSheetId="2">#REF!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3">#REF!</definedName>
    <definedName name="ActivosP6" localSheetId="6">#REF!</definedName>
    <definedName name="ActivosP6" localSheetId="7">#REF!</definedName>
    <definedName name="ActivosP6" localSheetId="0">#REF!</definedName>
    <definedName name="ActivosP6" localSheetId="2">#REF!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3">#REF!</definedName>
    <definedName name="ActivosP7" localSheetId="6">#REF!</definedName>
    <definedName name="ActivosP7" localSheetId="7">#REF!</definedName>
    <definedName name="ActivosP7" localSheetId="0">#REF!</definedName>
    <definedName name="ActivosP7" localSheetId="2">#REF!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3">#REF!</definedName>
    <definedName name="ActivosP8" localSheetId="6">#REF!</definedName>
    <definedName name="ActivosP8" localSheetId="7">#REF!</definedName>
    <definedName name="ActivosP8" localSheetId="0">#REF!</definedName>
    <definedName name="ActivosP8" localSheetId="2">#REF!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3">#REF!</definedName>
    <definedName name="ActivosP9" localSheetId="6">#REF!</definedName>
    <definedName name="ActivosP9" localSheetId="7">#REF!</definedName>
    <definedName name="ActivosP9" localSheetId="0">#REF!</definedName>
    <definedName name="ActivosP9" localSheetId="2">#REF!</definedName>
    <definedName name="ActivosP9" localSheetId="4">#REF!</definedName>
    <definedName name="ActivosP9" localSheetId="11">#REF!</definedName>
    <definedName name="ActivosP9">#REF!</definedName>
    <definedName name="_xlnm.Print_Area" localSheetId="9">Alcance!$B$2:$P$8</definedName>
    <definedName name="_xlnm.Print_Area" localSheetId="10">'EDT- Actividades'!$C$2:$F$7</definedName>
    <definedName name="_xlnm.Print_Area" localSheetId="3">Indicadores!$B$2:$I$13</definedName>
    <definedName name="_xlnm.Print_Area" localSheetId="6">Interesados!$B$2:$H$21</definedName>
    <definedName name="_xlnm.Print_Area" localSheetId="1">'Justificación - Objetivo'!$B$2:$P$13</definedName>
    <definedName name="_xlnm.Print_Area" localSheetId="7">'Plan de comunicaciones'!$B$2:$H$17</definedName>
    <definedName name="_xlnm.Print_Area" localSheetId="0">Proyecto!$C$2:$I$8</definedName>
    <definedName name="_xlnm.Print_Area" localSheetId="2">'Recursos Financieros'!$B$2:$F$8</definedName>
    <definedName name="_xlnm.Print_Area" localSheetId="4">'Recursos Humanos'!$B$2:$G$15</definedName>
    <definedName name="_xlnm.Print_Area" localSheetId="8">Requerimientos!$B$2:$H$23</definedName>
    <definedName name="_xlnm.Print_Area" localSheetId="11">'Riesgos-Cronograma'!$B$2:$P$19</definedName>
    <definedName name="Consulta__L" localSheetId="9">#REF!</definedName>
    <definedName name="Consulta__L" localSheetId="10">#REF!</definedName>
    <definedName name="Consulta__L" localSheetId="3">#REF!</definedName>
    <definedName name="Consulta__L" localSheetId="6">#REF!</definedName>
    <definedName name="Consulta__L" localSheetId="7">#REF!</definedName>
    <definedName name="Consulta__L" localSheetId="0">#REF!</definedName>
    <definedName name="Consulta__L" localSheetId="2">#REF!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3">#REF!</definedName>
    <definedName name="gloria" localSheetId="6">#REF!</definedName>
    <definedName name="gloria" localSheetId="7">#REF!</definedName>
    <definedName name="gloria" localSheetId="0">#REF!</definedName>
    <definedName name="gloria" localSheetId="2">#REF!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3">#REF!</definedName>
    <definedName name="pl" localSheetId="6">#REF!</definedName>
    <definedName name="pl" localSheetId="7">#REF!</definedName>
    <definedName name="pl" localSheetId="0">#REF!</definedName>
    <definedName name="pl" localSheetId="2">#REF!</definedName>
    <definedName name="pl" localSheetId="4">#REF!</definedName>
    <definedName name="pl" localSheetId="11">#REF!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4" i="11" l="1"/>
  <c r="AH14" i="11"/>
  <c r="AF14" i="11"/>
  <c r="AD14" i="11"/>
  <c r="AB14" i="11"/>
  <c r="Z14" i="11"/>
  <c r="X14" i="11"/>
  <c r="V14" i="11"/>
  <c r="T14" i="11"/>
  <c r="R14" i="11"/>
  <c r="J15" i="11"/>
  <c r="J13" i="11"/>
  <c r="AM15" i="11"/>
  <c r="AL15" i="11"/>
  <c r="M15" i="11"/>
  <c r="AM14" i="11"/>
  <c r="M14" i="11"/>
  <c r="AM13" i="11"/>
  <c r="AL13" i="11"/>
  <c r="M13" i="11"/>
  <c r="AM12" i="11"/>
  <c r="AL12" i="11"/>
  <c r="M12" i="11"/>
  <c r="AM11" i="11"/>
  <c r="AL11" i="11"/>
  <c r="M11" i="11"/>
  <c r="AM10" i="11"/>
  <c r="AL10" i="11"/>
  <c r="M10" i="11"/>
  <c r="F16" i="11"/>
  <c r="AL14" i="11" l="1"/>
  <c r="AB16" i="11"/>
  <c r="AA16" i="11"/>
  <c r="Z16" i="11"/>
  <c r="Y16" i="11"/>
  <c r="X16" i="11"/>
  <c r="W16" i="11"/>
  <c r="V16" i="11"/>
  <c r="U16" i="11"/>
  <c r="T16" i="11"/>
  <c r="S16" i="11"/>
  <c r="R16" i="11"/>
  <c r="Q16" i="11"/>
  <c r="P16" i="11"/>
  <c r="O16" i="11"/>
  <c r="N16" i="11"/>
  <c r="AH16" i="11"/>
  <c r="AF16" i="11"/>
  <c r="AD16" i="11"/>
  <c r="AC16" i="11"/>
  <c r="AE16" i="11"/>
  <c r="AG16" i="11"/>
  <c r="AI16" i="11"/>
  <c r="AJ16" i="11"/>
  <c r="AK16" i="11"/>
  <c r="J14" i="11"/>
  <c r="J12" i="11"/>
  <c r="J11" i="11"/>
  <c r="J10" i="11"/>
  <c r="N17" i="11" l="1"/>
  <c r="M18" i="11"/>
  <c r="M17" i="11"/>
  <c r="M20" i="11"/>
  <c r="N20" i="11"/>
  <c r="N18" i="11"/>
  <c r="M19" i="11"/>
  <c r="N19" i="11"/>
  <c r="AM16" i="11"/>
  <c r="M16" i="11"/>
  <c r="AL16" i="11" l="1"/>
  <c r="C18" i="16" l="1"/>
  <c r="B18" i="16"/>
  <c r="C16" i="16" l="1"/>
  <c r="C17" i="16"/>
  <c r="C14" i="16"/>
  <c r="C15" i="16"/>
  <c r="B16" i="16"/>
  <c r="B17" i="16"/>
  <c r="B14" i="16"/>
  <c r="B15" i="16"/>
  <c r="D7" i="2"/>
  <c r="M4" i="9" l="1"/>
  <c r="M3" i="9"/>
  <c r="M2" i="9"/>
  <c r="L4" i="11"/>
  <c r="L3" i="11"/>
  <c r="L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E7" i="11" l="1"/>
  <c r="D7" i="9" l="1"/>
  <c r="C7" i="7"/>
  <c r="D7" i="8"/>
  <c r="C7" i="4"/>
  <c r="D7" i="6"/>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xr:uid="{00000000-0006-0000-0100-000004000000}">
      <text>
        <r>
          <rPr>
            <b/>
            <sz val="9"/>
            <color indexed="81"/>
            <rFont val="Tahoma"/>
            <family val="2"/>
          </rPr>
          <t>TIPO:</t>
        </r>
        <r>
          <rPr>
            <sz val="9"/>
            <color indexed="81"/>
            <rFont val="Tahoma"/>
            <family val="2"/>
          </rPr>
          <t xml:space="preserve">
Definir si el objetivo es general o específico</t>
        </r>
      </text>
    </comment>
    <comment ref="B16" authorId="0" shapeId="0" xr:uid="{00000000-0006-0000-0100-000005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6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7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8000000}">
      <text>
        <r>
          <rPr>
            <b/>
            <sz val="9"/>
            <color indexed="81"/>
            <rFont val="Tahoma"/>
            <family val="2"/>
          </rPr>
          <t>TIPO:</t>
        </r>
        <r>
          <rPr>
            <sz val="9"/>
            <color indexed="81"/>
            <rFont val="Tahoma"/>
            <family val="2"/>
          </rPr>
          <t xml:space="preserve">
Definir si el objetivo es general o específico</t>
        </r>
      </text>
    </comment>
    <comment ref="B22" authorId="0" shapeId="0" xr:uid="{F4238331-9FEE-4AF3-B325-C5D69CF7D26E}">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711A2FCB-3F23-4868-8B3D-1B39B2F888F4}">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xr:uid="{00000000-0006-0000-0500-000002000000}">
      <text>
        <r>
          <rPr>
            <b/>
            <sz val="9"/>
            <color indexed="81"/>
            <rFont val="Tahoma"/>
            <family val="2"/>
          </rPr>
          <t>Nº DE CDP:</t>
        </r>
        <r>
          <rPr>
            <sz val="9"/>
            <color indexed="81"/>
            <rFont val="Tahoma"/>
            <family val="2"/>
          </rPr>
          <t xml:space="preserve">
xxxxx</t>
        </r>
      </text>
    </comment>
    <comment ref="B14" authorId="0" shapeId="0" xr:uid="{00000000-0006-0000-0500-000003000000}">
      <text>
        <r>
          <rPr>
            <b/>
            <sz val="9"/>
            <color indexed="81"/>
            <rFont val="Tahoma"/>
            <family val="2"/>
          </rPr>
          <t xml:space="preserve">NÚMERO DE OBLIGACIÓN:
</t>
        </r>
        <r>
          <rPr>
            <sz val="9"/>
            <color indexed="81"/>
            <rFont val="Tahoma"/>
            <family val="2"/>
          </rPr>
          <t xml:space="preserve">XXXX
</t>
        </r>
      </text>
    </comment>
    <comment ref="B16" authorId="0" shapeId="0" xr:uid="{00000000-0006-0000-0500-000004000000}">
      <text>
        <r>
          <rPr>
            <b/>
            <sz val="9"/>
            <color indexed="81"/>
            <rFont val="Tahoma"/>
            <family val="2"/>
          </rPr>
          <t>APROPIACIÓN INICIAL:</t>
        </r>
        <r>
          <rPr>
            <sz val="9"/>
            <color indexed="81"/>
            <rFont val="Tahoma"/>
            <family val="2"/>
          </rPr>
          <t xml:space="preserve">
XXX</t>
        </r>
      </text>
    </comment>
    <comment ref="B18" authorId="0" shapeId="0" xr:uid="{00000000-0006-0000-0500-000005000000}">
      <text>
        <r>
          <rPr>
            <b/>
            <sz val="9"/>
            <color indexed="81"/>
            <rFont val="Tahoma"/>
            <family val="2"/>
          </rPr>
          <t>VALOR COMPROMETIDO:</t>
        </r>
        <r>
          <rPr>
            <sz val="9"/>
            <color indexed="81"/>
            <rFont val="Tahoma"/>
            <family val="2"/>
          </rPr>
          <t xml:space="preserve">
XXXX</t>
        </r>
      </text>
    </comment>
    <comment ref="B20" authorId="0" shapeId="0" xr:uid="{00000000-0006-0000-0500-000006000000}">
      <text>
        <r>
          <rPr>
            <b/>
            <sz val="9"/>
            <color indexed="81"/>
            <rFont val="Tahoma"/>
            <family val="2"/>
          </rPr>
          <t>VALOR OBLIGADO:</t>
        </r>
        <r>
          <rPr>
            <sz val="9"/>
            <color indexed="81"/>
            <rFont val="Tahoma"/>
            <family val="2"/>
          </rPr>
          <t xml:space="preserve">
XXXXXX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shapeId="0" xr:uid="{AAF8C215-85AC-4592-8897-92C0D0C1014F}">
      <text>
        <r>
          <rPr>
            <b/>
            <sz val="9"/>
            <color indexed="81"/>
            <rFont val="Tahoma"/>
            <family val="2"/>
          </rPr>
          <t>DESCRIPCIÓN:</t>
        </r>
        <r>
          <rPr>
            <sz val="9"/>
            <color indexed="81"/>
            <rFont val="Tahoma"/>
            <family val="2"/>
          </rPr>
          <t xml:space="preserve">
Hacer una descripción de lo que se quiere medir</t>
        </r>
      </text>
    </comment>
    <comment ref="B17" authorId="0" shapeId="0" xr:uid="{65505933-AAB2-4D36-81E1-3E4E8B8CF7F7}">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shapeId="0" xr:uid="{BEBCCC46-84A5-4895-B2E2-55F26166ADAD}">
      <text>
        <r>
          <rPr>
            <b/>
            <sz val="9"/>
            <color indexed="81"/>
            <rFont val="Tahoma"/>
            <family val="2"/>
          </rPr>
          <t>UNIDAD DE MEDIDA:</t>
        </r>
        <r>
          <rPr>
            <sz val="9"/>
            <color indexed="81"/>
            <rFont val="Tahoma"/>
            <family val="2"/>
          </rPr>
          <t xml:space="preserve">
Indica la escala o métrica a usar (%, procesos, unidades, documentos)</t>
        </r>
      </text>
    </comment>
    <comment ref="F17" authorId="1" shapeId="0" xr:uid="{F067D3F5-3004-46B3-941C-B8B6D2D01E70}">
      <text>
        <r>
          <rPr>
            <b/>
            <sz val="9"/>
            <color indexed="81"/>
            <rFont val="Tahoma"/>
            <family val="2"/>
          </rPr>
          <t>META:</t>
        </r>
        <r>
          <rPr>
            <sz val="9"/>
            <color indexed="81"/>
            <rFont val="Tahoma"/>
            <family val="2"/>
          </rPr>
          <t xml:space="preserve">
Valor que se quiere alcanzar (100%, 3 procesos, 5 unidades, 3 documentos)</t>
        </r>
      </text>
    </comment>
    <comment ref="G17" authorId="0" shapeId="0" xr:uid="{77954CE9-D225-4826-ACCA-F00F5243EE22}">
      <text>
        <r>
          <rPr>
            <b/>
            <sz val="9"/>
            <color indexed="81"/>
            <rFont val="Tahoma"/>
            <family val="2"/>
          </rPr>
          <t>FRECUENCIA DE MEDIDA:</t>
        </r>
        <r>
          <rPr>
            <sz val="9"/>
            <color indexed="81"/>
            <rFont val="Tahoma"/>
            <family val="2"/>
          </rPr>
          <t xml:space="preserve">
Indicar cada cuanto tiempo hay que tomar la medición</t>
        </r>
      </text>
    </comment>
    <comment ref="H17" authorId="0" shapeId="0" xr:uid="{D2EC833B-FF6F-4B8D-B51F-18252CF69396}">
      <text>
        <r>
          <rPr>
            <b/>
            <sz val="9"/>
            <color indexed="81"/>
            <rFont val="Tahoma"/>
            <family val="2"/>
          </rPr>
          <t>TENDENCIA:</t>
        </r>
        <r>
          <rPr>
            <sz val="9"/>
            <color indexed="81"/>
            <rFont val="Tahoma"/>
            <family val="2"/>
          </rPr>
          <t xml:space="preserve">
Indicar si la medición acumulada del indicador debe ascender o descender</t>
        </r>
      </text>
    </comment>
    <comment ref="I17" authorId="0" shapeId="0" xr:uid="{83206D54-A28F-45E9-A696-1F92AC84BAA5}">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shapeId="0" xr:uid="{ED4D0CFB-8D55-4FB7-B71E-10E8B48D82AB}">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400-00000100000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xr:uid="{00000000-0006-0000-0400-00000200000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xr:uid="{00000000-0006-0000-0400-00000300000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xr:uid="{00000000-0006-0000-0400-00000400000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600-000001000000}">
      <text>
        <r>
          <rPr>
            <b/>
            <sz val="9"/>
            <color indexed="81"/>
            <rFont val="Tahoma"/>
            <family val="2"/>
          </rPr>
          <t>INTERESADOS:</t>
        </r>
        <r>
          <rPr>
            <sz val="9"/>
            <color indexed="81"/>
            <rFont val="Tahoma"/>
            <family val="2"/>
          </rPr>
          <t xml:space="preserve">
Personas, grupos u organizaciones involucrados en el proyecto</t>
        </r>
      </text>
    </comment>
    <comment ref="D11" authorId="0" shapeId="0" xr:uid="{00000000-0006-0000-0600-000002000000}">
      <text>
        <r>
          <rPr>
            <b/>
            <sz val="9"/>
            <color indexed="81"/>
            <rFont val="Tahoma"/>
            <family val="2"/>
          </rPr>
          <t>CARGO:</t>
        </r>
        <r>
          <rPr>
            <sz val="9"/>
            <color indexed="81"/>
            <rFont val="Tahoma"/>
            <family val="2"/>
          </rPr>
          <t xml:space="preserve">
Cargo  de la persona dentro de la organización</t>
        </r>
      </text>
    </comment>
    <comment ref="G11" authorId="0" shapeId="0" xr:uid="{00000000-0006-0000-0600-00000300000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xr:uid="{00000000-0006-0000-0600-00000400000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0000000-0006-0000-07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xr:uid="{00000000-0006-0000-0700-000002000000}">
      <text>
        <r>
          <rPr>
            <b/>
            <sz val="9"/>
            <color indexed="81"/>
            <rFont val="Tahoma"/>
            <family val="2"/>
          </rPr>
          <t>OBJETIVO:</t>
        </r>
        <r>
          <rPr>
            <sz val="9"/>
            <color indexed="81"/>
            <rFont val="Tahoma"/>
            <family val="2"/>
          </rPr>
          <t xml:space="preserve">
Indicar qué se pretende lograr con la comunicación</t>
        </r>
      </text>
    </comment>
    <comment ref="E12" authorId="0" shapeId="0" xr:uid="{00000000-0006-0000-07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7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7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8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8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8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xr:uid="{00000000-0006-0000-0800-00000400000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xr:uid="{00000000-0006-0000-08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9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realizarlo</t>
        </r>
      </text>
    </comment>
    <comment ref="B12" authorId="0" shapeId="0" xr:uid="{00000000-0006-0000-09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9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9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9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9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<sst xmlns="http://schemas.openxmlformats.org/spreadsheetml/2006/main" count="545" uniqueCount="324">
  <si>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</si>
  <si>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</si>
  <si>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</si>
  <si>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</si>
  <si>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</si>
  <si>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</si>
  <si>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</si>
  <si>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</si>
  <si>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</si>
  <si>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</si>
  <si>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</si>
  <si>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</si>
  <si>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</si>
  <si>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</si>
  <si>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</si>
  <si>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</si>
  <si>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</si>
  <si>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</si>
  <si>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</si>
  <si>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</si>
  <si>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</si>
  <si>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</si>
  <si>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</si>
  <si>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</si>
  <si>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</si>
  <si>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</si>
  <si>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</si>
  <si>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</si>
  <si>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</si>
  <si>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</si>
  <si>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</si>
  <si>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</si>
  <si>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</si>
  <si>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</si>
  <si>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</si>
  <si>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</si>
  <si>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</si>
  <si>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</si>
  <si>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</si>
  <si>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</si>
  <si>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</si>
  <si>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</si>
  <si>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</si>
  <si>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</si>
  <si>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</si>
  <si>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</si>
  <si>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</si>
  <si>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</si>
  <si>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</si>
  <si>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</si>
  <si>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</si>
  <si>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</si>
  <si>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</si>
  <si>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</si>
  <si>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</si>
  <si>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</si>
  <si>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</si>
  <si>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</si>
  <si>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</si>
  <si>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</si>
  <si>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</si>
  <si>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</si>
  <si>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</si>
  <si>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</si>
  <si>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</si>
  <si>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</si>
  <si>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</si>
  <si>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</si>
  <si>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</si>
  <si>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</si>
  <si>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</si>
  <si>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</si>
  <si>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</si>
  <si>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</si>
  <si>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</si>
  <si>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</si>
  <si>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</si>
  <si>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</si>
  <si>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</si>
  <si>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</si>
  <si>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</si>
  <si>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</si>
  <si>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</si>
  <si>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</si>
  <si>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</si>
  <si>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</si>
  <si>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</si>
  <si>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</si>
  <si>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</si>
  <si>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</si>
  <si>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</si>
  <si>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</si>
  <si>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</si>
  <si>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</si>
  <si>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</si>
  <si>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</si>
  <si>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</si>
  <si>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</si>
  <si>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</si>
  <si>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</si>
  <si>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</si>
  <si>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</si>
  <si>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</si>
  <si>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</si>
  <si>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</si>
  <si>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</si>
  <si>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</si>
  <si>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</si>
  <si>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</si>
  <si>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</si>
  <si>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</si>
  <si>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</si>
  <si>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</si>
  <si>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</si>
  <si>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</si>
  <si>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</si>
  <si>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</si>
  <si>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</si>
  <si>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</si>
  <si>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</si>
  <si>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</si>
  <si>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</si>
  <si>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</si>
  <si>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</si>
  <si>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</si>
  <si>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</si>
  <si>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</si>
  <si>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</si>
  <si>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</si>
  <si>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</si>
  <si>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</si>
  <si>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</si>
  <si>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</si>
  <si>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</si>
  <si>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</si>
  <si>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</si>
  <si>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</si>
  <si>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Gerente del Proyecto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</si>
  <si>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</si>
  <si>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A ENERO</t>
  </si>
  <si>
    <t>A FEBRERO</t>
  </si>
  <si>
    <t>MARZO</t>
  </si>
  <si>
    <t>ABRIL</t>
  </si>
  <si>
    <t>MAYO</t>
  </si>
  <si>
    <t>JUNIO</t>
  </si>
  <si>
    <t>JULIO</t>
  </si>
  <si>
    <t>AGOSTO</t>
  </si>
  <si>
    <t>SEPTIEMBRE</t>
  </si>
  <si>
    <t>OCTUBRE</t>
  </si>
  <si>
    <t>NOVIEMBRE</t>
  </si>
  <si>
    <t>DICIEMBRE</t>
  </si>
  <si>
    <t>% programado</t>
  </si>
  <si>
    <t>% ejecutado</t>
  </si>
  <si>
    <t>%</t>
  </si>
  <si>
    <t>Cumplimiento del cronograma de actividades (Ver hoja "EDT - Actividades")</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</si>
  <si>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</si>
  <si>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</si>
  <si>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Líder Técnico</t>
  </si>
  <si>
    <t>Superintendente de Sociedades</t>
  </si>
  <si>
    <t>Dirección de Tecnología de la Información y las Comunicación</t>
  </si>
  <si>
    <t>Grupo de Innovación, Desarrollo y Arquitectura de Aplicaciones</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</si>
  <si>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</si>
  <si>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</si>
  <si>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funcionales de la solución
Participa en el diseño de la solución
Participa en las pruebas de la solución
Verifica que la dependencia usuaria aprueba la solución</t>
  </si>
  <si>
    <t>Imparte lineamientos en materia tecnológica para definir política, estrategias y prácticas que soporten la gestión de la Entidad
Define e implementa la estrategia de tecnologías de la información de la Entidad</t>
  </si>
  <si>
    <t>Coordinará que las actividades programadas se ejecuten en los plazos definidos.</t>
  </si>
  <si>
    <t>Coordinará y ejecutará las actividades programadas se lleven a cabo en los plazos definidos.</t>
  </si>
  <si>
    <t>Coordinará y ejecutará las actividades programadas para que se lleven a cabo en los plazos definidos.</t>
  </si>
  <si>
    <t>Fortalecimiento de la Justicia Concursal Digital 2025</t>
  </si>
  <si>
    <t>Facilitar la experiencia del usuario frente a los servicios que presta la Entidad</t>
  </si>
  <si>
    <t>Usuario
Servicios de experiencia</t>
  </si>
  <si>
    <t>Optimizar la herramienta tecnológica del Módulo de Insolvencia para la recepción de información y documentación de los procesos concursales</t>
  </si>
  <si>
    <t>DELEGATURA DE PROCEDIMIENTOS DE INSOLVENCIA</t>
  </si>
  <si>
    <t>GRUPO DE ADMISIONES
LIDER REORGANIZACIÓN
LÍDER LIQUIDACIÓN
LÍDER DE INTENDENCIAS</t>
  </si>
  <si>
    <t xml:space="preserve">Billy Escobar Perez </t>
  </si>
  <si>
    <t>bescobar@supersociedades.gov.co</t>
  </si>
  <si>
    <t xml:space="preserve">INTERNO </t>
  </si>
  <si>
    <t>Santiago Londoño Correa</t>
  </si>
  <si>
    <t xml:space="preserve">Superintendente Delegado de Procedimientos de Insolvencia </t>
  </si>
  <si>
    <t xml:space="preserve">santiagol@supersociedades.gov.co </t>
  </si>
  <si>
    <t>Asesor del Despacho</t>
  </si>
  <si>
    <t>yuliethas@supersociedades.gov.co</t>
  </si>
  <si>
    <t>alvaroym@supersociedades.gov.co</t>
  </si>
  <si>
    <t xml:space="preserve">Coordinadora Grupo Procesos de Reorganización II </t>
  </si>
  <si>
    <t>yeimybn@supersociedades.gov.co</t>
  </si>
  <si>
    <t xml:space="preserve">Director Acuerdos de Insolvencia en Ejecución </t>
  </si>
  <si>
    <t>mcampo@supersociedades.gov.co</t>
  </si>
  <si>
    <t>Coordinador Acuerdos de Insolvencia en Ejecución C</t>
  </si>
  <si>
    <t>mariafernandac@supersociedades.gov.co</t>
  </si>
  <si>
    <t>Coordinador Grupo de Procesos de Liquidación 1</t>
  </si>
  <si>
    <t>Coordinador Grupo de Procesos de Liquidación 2</t>
  </si>
  <si>
    <t>Horacio del Castillo</t>
  </si>
  <si>
    <t>Intendende Regional Cartagena</t>
  </si>
  <si>
    <t>horaciodc@supersociedades.gov.co</t>
  </si>
  <si>
    <t>Janeth Cruz</t>
  </si>
  <si>
    <t>Intendende Regional Cali</t>
  </si>
  <si>
    <t xml:space="preserve">janethcg@supersociedades.gov.co </t>
  </si>
  <si>
    <t>Intendende Regional Barranquilla</t>
  </si>
  <si>
    <t>Fabio Gerardo Martínez</t>
  </si>
  <si>
    <t>Intendende Regional Bucaramanga</t>
  </si>
  <si>
    <t xml:space="preserve">fmartinez@supersociedades.gov.co </t>
  </si>
  <si>
    <t>Juliana Ochoa</t>
  </si>
  <si>
    <t>Intendente Regional  Medellín</t>
  </si>
  <si>
    <t xml:space="preserve">julianao@supersociedades.gov.co </t>
  </si>
  <si>
    <t>Luis Fernando Rivera</t>
  </si>
  <si>
    <t>Intendente Regional  Manizales</t>
  </si>
  <si>
    <t>lfrivera@supersociedades.gov.co</t>
  </si>
  <si>
    <t>Marisol Castiblanco</t>
  </si>
  <si>
    <t>Coordinadora Grupo de Innovación</t>
  </si>
  <si>
    <t xml:space="preserve">marisolcc@supersociedades.gov.co </t>
  </si>
  <si>
    <t xml:space="preserve">Mayra Alejandra Jiménez vega </t>
  </si>
  <si>
    <t>Asesor del Despacho - Jefe de Comunicaciones</t>
  </si>
  <si>
    <t xml:space="preserve">mjimenez@supersociedades.gov.co </t>
  </si>
  <si>
    <t xml:space="preserve">Coordinador Grupo de Relación Estado - Ciudadano </t>
  </si>
  <si>
    <t>aldemarmc@supersociedades.gov.co</t>
  </si>
  <si>
    <t>Superintendente de Sociedades/Delegado de Procedimientos de Insolvencia</t>
  </si>
  <si>
    <t>Reuniones, comunicación escrita, presentaciones</t>
  </si>
  <si>
    <t>Informar los avances y proyecciones del proyecto</t>
  </si>
  <si>
    <t xml:space="preserve"> Informe verbal o escrito</t>
  </si>
  <si>
    <t>Delegado de Procedimientos de Insolvencia</t>
  </si>
  <si>
    <t>Reuniones, comunicación escrita</t>
  </si>
  <si>
    <t>Dar información oportuna en cuanto a avances, cambios y decisiones derivadas de la ejecución del proyecto.</t>
  </si>
  <si>
    <t>Intendencias</t>
  </si>
  <si>
    <t>Dar información oportuna en cuanto a cambios y decisiones que afectan la planeación del proyecto.</t>
  </si>
  <si>
    <t>Líderes funcionales y  Técnicos</t>
  </si>
  <si>
    <t>No Aplica</t>
  </si>
  <si>
    <t>Desde el desarrollo e implementación de los ajustes planificados para la establilización de la herramienta en 2025. hasta el levantamiento de información a fin de ampliar el uso de la herramienta MI para la radicación de documentos de los procesos jurisdiccionales de liquidación y reorganización, en 2026</t>
  </si>
  <si>
    <t>Versión 2025 del software MI, incluyendo garantías y mejoras funcionales implementadas.
Levantamiento de requerimientos para la versión 2026 del MI, con el nuevo alcance definido por la Delegatura de Procedimientos de Insolvencia</t>
  </si>
  <si>
    <t>El proyecto debe preveer distintos cambios en sus lideres, para lo cual se hace necesaria la entrega de informes de las actividades desarrolladas a fin de realizar empalmes entre el anterior y el nuevo líder</t>
  </si>
  <si>
    <t>Delegatura de Procedimientos de Insolvencia / Director de Tecnologías de la Información y las Comunicaciones</t>
  </si>
  <si>
    <t>Realizar la mayor cantidad de pruebas posibles a la herramienta desde la etapa de desarrollo</t>
  </si>
  <si>
    <t>Director de Tecnologías de la Información y las Comunicaciones</t>
  </si>
  <si>
    <t>Priorización inadecuada en la gestión de proyectos.</t>
  </si>
  <si>
    <t>Evaluación oportuna de la conveniencia e impacto del proyecto</t>
  </si>
  <si>
    <t>Delegatura de Procedimientos de Insolvencia/Área de Tecnología</t>
  </si>
  <si>
    <t>Identificar requerimientos</t>
  </si>
  <si>
    <t>Cronograma de requerimientos</t>
  </si>
  <si>
    <t>Líder técnico, líder funcional, gerente, proveedor</t>
  </si>
  <si>
    <t>Historia del usuario</t>
  </si>
  <si>
    <t>Implementación 2025</t>
  </si>
  <si>
    <t>Desarrollar requerimientos contratados para el MI versión 2025</t>
  </si>
  <si>
    <t>Desarrollos realizados</t>
  </si>
  <si>
    <t>Proveedor</t>
  </si>
  <si>
    <t>Documentos de prueba</t>
  </si>
  <si>
    <t>Documento de aprobación para la puesta en producción (RFC)</t>
  </si>
  <si>
    <t>Estimación 2026</t>
  </si>
  <si>
    <t xml:space="preserve">Documento de estimación </t>
  </si>
  <si>
    <t>Efectuar el análisis de priorización y estimación requerimientos de 2025</t>
  </si>
  <si>
    <t>Realizar el levantamiento de requerimientos de 2025</t>
  </si>
  <si>
    <t>Ejecutar pruebas de certificación de los requerimientos desarrollados</t>
  </si>
  <si>
    <t>Determinar la estimación de requerimientos nuevos MI 2026</t>
  </si>
  <si>
    <t>TOTAL</t>
  </si>
  <si>
    <t xml:space="preserve">Aceptación de la Delegatura de Insolvencia de la versión 2025 a liberar y aprobación de documento de estimación de requerimientos a implementar en la vigencia 2026. </t>
  </si>
  <si>
    <t>Desarrollar y certificar los requerimientos realizados en el Módulo de Insolvencia en 2025, para su puesta en producción.</t>
  </si>
  <si>
    <t xml:space="preserve">Hacer el levantamiento de información respecto del formulario de registro de radicaciones de los procesos admitidos. </t>
  </si>
  <si>
    <t>Ampliar el uso de la herramienta MI a los procesos jurisdiccionales de Liquidación y Reorganización.</t>
  </si>
  <si>
    <t>Índice de usabilidad del MI</t>
  </si>
  <si>
    <r>
      <rPr>
        <u/>
        <sz val="12"/>
        <rFont val="Calibri Light"/>
        <family val="2"/>
      </rPr>
      <t>Total solicitudes de admisión MI</t>
    </r>
    <r>
      <rPr>
        <sz val="12"/>
        <rFont val="Calibri Light"/>
        <family val="2"/>
      </rPr>
      <t xml:space="preserve">
Total solicitudes de admisión </t>
    </r>
  </si>
  <si>
    <t>Requerimientos no priorizados para la vigencia 2025.</t>
  </si>
  <si>
    <t>Recursos financieros limitados para el desarrollo de los requerimientos definidos para 2025                                
Disponibilidad del presupuesto adicional para el levantamiento de requerimientos de 2026 
Recursos limitados de personal en la Dirección de Tecnologías de la Información y las Comunicaciones y las áreas funcionales
Retrasos en el cronograma por priorización de otros proyectos</t>
  </si>
  <si>
    <t>Disponibilidad de las áreas funcionales para la toma de decisiones.
Vigencia de la normatividad actual.
Cumplimiento del proveedor para las activades contratadas.
Asignación de recurso humano
Cumplimiento de cronograma</t>
  </si>
  <si>
    <t xml:space="preserve">Cambio  de la estructura organizacional de la Entidad que afecten la ejecución del proyecto. </t>
  </si>
  <si>
    <t>Fallas en el cumplimiento de las necesidades definidas.</t>
  </si>
  <si>
    <t xml:space="preserve">Falta de disponibilidad del talento humano para el levantamiento y pruebas de los requerimientos definidos. </t>
  </si>
  <si>
    <t xml:space="preserve">Comprometer el talento humano y establecer suplentes para cubrir ausencias y lograr el cumplimiento de las actividades del cronograma. </t>
  </si>
  <si>
    <t>Realizar la puesta en operación de requerimientos desarrollados en el MI versión 2025 (incluye requerimientos pospuestos de la vigencia 2024)</t>
  </si>
  <si>
    <t>2201000 Ext 2021</t>
  </si>
  <si>
    <t>Coordinador Grupo de Admisiones</t>
  </si>
  <si>
    <t>Directora Procesos de Reorganización I</t>
  </si>
  <si>
    <t>Yeimy Adriana Baracaldo Nemeguen</t>
  </si>
  <si>
    <t>Directora Procesos de Reorganización II</t>
  </si>
  <si>
    <t>Danna Linares Martínez</t>
  </si>
  <si>
    <t>dlinares@supersociedades.gov.co</t>
  </si>
  <si>
    <t>Maria Andrea Campo</t>
  </si>
  <si>
    <t>Directora Procesos de Liquidación I</t>
  </si>
  <si>
    <t>Director Procesos de Liquidación II</t>
  </si>
  <si>
    <t>Santiago Pérez Vásquez</t>
  </si>
  <si>
    <t>saperez@supersociedades.gov.co</t>
  </si>
  <si>
    <t>Yulieth Paola Ávila Suárez</t>
  </si>
  <si>
    <t>2201000 Ext 6503</t>
  </si>
  <si>
    <t>2201000 Ext 6203</t>
  </si>
  <si>
    <t>2201000 Ext 6105</t>
  </si>
  <si>
    <t>2201000 Ext 6704</t>
  </si>
  <si>
    <t>2201000 Ext 3301</t>
  </si>
  <si>
    <t xml:space="preserve"> Funcionario Grupo de Innovación Desarrollo y Arquitectura de Aplicaciones</t>
  </si>
  <si>
    <t>2201000 Ext 5024</t>
  </si>
  <si>
    <t>2201000 Ext 1077</t>
  </si>
  <si>
    <t>Milena Patricia Rodado Acosta</t>
  </si>
  <si>
    <t>2201000 Ext 6318</t>
  </si>
  <si>
    <t>MilenaR@SUPERSOCIEDADES.GOV.CO</t>
  </si>
  <si>
    <t>Director de Tecnología de la Información y las Comunicaciones</t>
  </si>
  <si>
    <t>2201000 Ext 3000</t>
  </si>
  <si>
    <t>Coodinador Grupo de Procesos de Liquidación A</t>
  </si>
  <si>
    <t>Coodinador Grupo de Procesos de Reorganización A</t>
  </si>
  <si>
    <t>OlgaMP@SUPERSOCIEDADES.GOV.CO</t>
  </si>
  <si>
    <t>1 trimestre</t>
  </si>
  <si>
    <t>2 trimestre</t>
  </si>
  <si>
    <t>3 trimestre</t>
  </si>
  <si>
    <t>4 trimestre</t>
  </si>
  <si>
    <t>ASESOR DE LA DELEGATURA PARA PROCEDIMIENTOS DE INSOLVENCIA 
(Oscar Alfredo Gómez Mendoza)</t>
  </si>
  <si>
    <t>Oscar Alfredo Gómez Mendoza</t>
  </si>
  <si>
    <t>OGomez@SUPERSOCIEDADES.GOV.CO</t>
  </si>
  <si>
    <t>Andrés Felipe Torres Mesa</t>
  </si>
  <si>
    <t>Olga Lucia Mariño Pinto</t>
  </si>
  <si>
    <t>Álvaro Alexander Yepes Medina</t>
  </si>
  <si>
    <t>Juan Carlos Herrera Moreno</t>
  </si>
  <si>
    <t>María Fernanda Cediel Méndez</t>
  </si>
  <si>
    <t>César Herán Pardo Gaona</t>
  </si>
  <si>
    <t>Natalia Tovar Patarroyo</t>
  </si>
  <si>
    <t>Ricardo Fernelix Rios Rosales</t>
  </si>
  <si>
    <t>Marleny Natalia Malaver Rojas</t>
  </si>
  <si>
    <t>AFTorres@SUPERSOCIEDADES.GOV.CO</t>
  </si>
  <si>
    <t>juancarloshm@supersociedades.gov.co</t>
  </si>
  <si>
    <t>cpardo@supersociedades.gov.co</t>
  </si>
  <si>
    <t>ntpatarroyo@supersociedades.gov.co</t>
  </si>
  <si>
    <t>rrios@supersociedades.gov.co</t>
  </si>
  <si>
    <r>
      <t xml:space="preserve">ENERO: </t>
    </r>
    <r>
      <rPr>
        <sz val="10"/>
        <color theme="3"/>
        <rFont val="Verdana"/>
        <family val="2"/>
      </rPr>
      <t xml:space="preserve">Por medio de distintas reuniones realizadas con la gerencia del proyecto y  funcionarios del Grupo de Innovación Desarrollo y Arquitectura de Datos fueron priorizados y estimados los requerimientos a implementar en la vigencia 2025. Así, se definieron los siguientes: </t>
    </r>
    <r>
      <rPr>
        <b/>
        <sz val="10"/>
        <color theme="3"/>
        <rFont val="Verdana"/>
        <family val="2"/>
      </rPr>
      <t>125385</t>
    </r>
    <r>
      <rPr>
        <sz val="10"/>
        <color theme="3"/>
        <rFont val="Verdana"/>
        <family val="2"/>
      </rPr>
      <t xml:space="preserve"> (Consumo del Servicio RUES), </t>
    </r>
    <r>
      <rPr>
        <b/>
        <sz val="10"/>
        <color theme="3"/>
        <rFont val="Verdana"/>
        <family val="2"/>
      </rPr>
      <t>125383</t>
    </r>
    <r>
      <rPr>
        <sz val="10"/>
        <color theme="3"/>
        <rFont val="Verdana"/>
        <family val="2"/>
      </rPr>
      <t xml:space="preserve"> (Precargue  formulario de tipo de solicitante), </t>
    </r>
    <r>
      <rPr>
        <b/>
        <sz val="10"/>
        <color theme="3"/>
        <rFont val="Verdana"/>
        <family val="2"/>
      </rPr>
      <t>125384</t>
    </r>
    <r>
      <rPr>
        <sz val="10"/>
        <color theme="3"/>
        <rFont val="Verdana"/>
        <family val="2"/>
      </rPr>
      <t xml:space="preserve"> (Incluir Validación y Envió de Información para SIGS) y </t>
    </r>
    <r>
      <rPr>
        <b/>
        <sz val="10"/>
        <color theme="3"/>
        <rFont val="Verdana"/>
        <family val="2"/>
      </rPr>
      <t>125387</t>
    </r>
    <r>
      <rPr>
        <sz val="10"/>
        <color theme="3"/>
        <rFont val="Verdana"/>
        <family val="2"/>
      </rPr>
      <t xml:space="preserve"> (Funcionalidad Gestión Usuarios). </t>
    </r>
    <r>
      <rPr>
        <b/>
        <sz val="10"/>
        <color theme="3"/>
        <rFont val="Verdana"/>
        <family val="2"/>
      </rPr>
      <t xml:space="preserve">
FEBRERO: </t>
    </r>
    <r>
      <rPr>
        <sz val="10"/>
        <color theme="3"/>
        <rFont val="Verdana"/>
        <family val="2"/>
      </rPr>
      <t xml:space="preserve">Junto con el proveedor NUVU y funcionarios del Grupo de Innovación Desarrollo y Arquitectura de Datos fue definido el cronograma de cada requerimiento.   
</t>
    </r>
    <r>
      <rPr>
        <b/>
        <sz val="10"/>
        <color theme="3"/>
        <rFont val="Verdana"/>
        <family val="2"/>
      </rPr>
      <t xml:space="preserve">MARZO: </t>
    </r>
    <r>
      <rPr>
        <sz val="10"/>
        <color theme="3"/>
        <rFont val="Verdana"/>
        <family val="2"/>
      </rPr>
      <t xml:space="preserve">Fue ajustado y actualizado el cronograma propuesto. </t>
    </r>
  </si>
  <si>
    <r>
      <t xml:space="preserve">FEBRERO: </t>
    </r>
    <r>
      <rPr>
        <sz val="10"/>
        <color theme="3"/>
        <rFont val="Verdana"/>
        <family val="2"/>
      </rPr>
      <t xml:space="preserve">Por medio de distintas reuniones los líderes funcionales, técnicos y proveedor llevaron a cabo lo siguiente: Levantamiento de los requerimientos </t>
    </r>
    <r>
      <rPr>
        <b/>
        <sz val="10"/>
        <color theme="3"/>
        <rFont val="Verdana"/>
        <family val="2"/>
      </rPr>
      <t xml:space="preserve">125385, 125383, 125384 y 125387.
MARZO:  </t>
    </r>
    <r>
      <rPr>
        <sz val="10"/>
        <color theme="3"/>
        <rFont val="Verdana"/>
        <family val="2"/>
      </rPr>
      <t xml:space="preserve">Por medio de distintas reuniones los líderes funcionales, técnicos y proveedor llevaron a cabo lo siguiente: Solicialización y firma de las Historias de Usuario de los requerimientos </t>
    </r>
    <r>
      <rPr>
        <b/>
        <sz val="10"/>
        <color theme="3"/>
        <rFont val="Verdana"/>
        <family val="2"/>
      </rPr>
      <t xml:space="preserve">125385, 125383, 125384 y 125387.
NOTA: </t>
    </r>
    <r>
      <rPr>
        <sz val="10"/>
        <color theme="3"/>
        <rFont val="Verdana"/>
        <family val="2"/>
      </rPr>
      <t xml:space="preserve">Esta actividad se logró finalizar antes de lo previsto por ajustes realizados al cronograma de trabajo. Para los efectos, se adjunta el documento mencionado como evidencia de la actividad 1. </t>
    </r>
  </si>
  <si>
    <t>lnino@supersociedades.gov.co</t>
  </si>
  <si>
    <t>Liliana Niño Betancourt</t>
  </si>
  <si>
    <r>
      <t xml:space="preserve">MARZO: </t>
    </r>
    <r>
      <rPr>
        <sz val="10"/>
        <color theme="3"/>
        <rFont val="Verdana"/>
        <family val="2"/>
      </rPr>
      <t>Por medio de distintas reuniones los líderes funcionales, técnicos y proveedor llevaron a cabo lo siguiente: Desarrollo del requerimiento</t>
    </r>
    <r>
      <rPr>
        <b/>
        <sz val="10"/>
        <color theme="3"/>
        <rFont val="Verdana"/>
        <family val="2"/>
      </rPr>
      <t xml:space="preserve"> 125385 (Consumo del servicio RUES). 
ABRIL: </t>
    </r>
    <r>
      <rPr>
        <sz val="10"/>
        <color theme="3"/>
        <rFont val="Verdana"/>
        <family val="2"/>
      </rPr>
      <t xml:space="preserve">El equipo de NUVU llevó a cabo lo siguiente: Desarrollo del requerimiento </t>
    </r>
    <r>
      <rPr>
        <b/>
        <sz val="10"/>
        <color theme="3"/>
        <rFont val="Verdana"/>
        <family val="2"/>
      </rPr>
      <t xml:space="preserve">125383 (Precargue  formulario de tipo de solicitante).
MAYO: </t>
    </r>
    <r>
      <rPr>
        <sz val="10"/>
        <color theme="3"/>
        <rFont val="Verdana"/>
        <family val="2"/>
      </rPr>
      <t xml:space="preserve">Atendiendo el percance que hubo con el requerimiento </t>
    </r>
    <r>
      <rPr>
        <b/>
        <sz val="10"/>
        <color theme="3"/>
        <rFont val="Verdana"/>
        <family val="2"/>
      </rPr>
      <t xml:space="preserve">125385 (Consumo del servicio RUES). </t>
    </r>
    <r>
      <rPr>
        <sz val="10"/>
        <color theme="3"/>
        <rFont val="Verdana"/>
        <family val="2"/>
      </rPr>
      <t xml:space="preserve">Por su parte, en la medida que fue necesario el nuevo desarrollo del requerimiento </t>
    </r>
    <r>
      <rPr>
        <b/>
        <sz val="10"/>
        <color theme="3"/>
        <rFont val="Verdana"/>
        <family val="2"/>
      </rPr>
      <t>125385</t>
    </r>
    <r>
      <rPr>
        <sz val="10"/>
        <color theme="3"/>
        <rFont val="Verdana"/>
        <family val="2"/>
      </rPr>
      <t xml:space="preserve">, se desistió de la producción del requerimiento </t>
    </r>
    <r>
      <rPr>
        <b/>
        <sz val="10"/>
        <color theme="3"/>
        <rFont val="Verdana"/>
        <family val="2"/>
      </rPr>
      <t>125387</t>
    </r>
    <r>
      <rPr>
        <sz val="10"/>
        <color theme="3"/>
        <rFont val="Verdana"/>
        <family val="2"/>
      </rPr>
      <t xml:space="preserve"> para tomar de él 12 horas necesarias para la puesta en producción del requeirmiento </t>
    </r>
    <r>
      <rPr>
        <b/>
        <sz val="10"/>
        <color theme="3"/>
        <rFont val="Verdana"/>
        <family val="2"/>
      </rPr>
      <t>125385</t>
    </r>
    <r>
      <rPr>
        <sz val="10"/>
        <color theme="3"/>
        <rFont val="Verdana"/>
        <family val="2"/>
      </rPr>
      <t xml:space="preserve">. En su lugar, se desarrollará el requerimiento de Ajuste Endpoint servicios interoperabilidad. 
</t>
    </r>
    <r>
      <rPr>
        <b/>
        <sz val="10"/>
        <color theme="3"/>
        <rFont val="Verdana"/>
        <family val="2"/>
      </rPr>
      <t>JUNIO</t>
    </r>
    <r>
      <rPr>
        <sz val="10"/>
        <color theme="3"/>
        <rFont val="Verdana"/>
        <family val="2"/>
      </rPr>
      <t xml:space="preserve">: El provedor inició del desarrollo del requerimiento </t>
    </r>
    <r>
      <rPr>
        <b/>
        <sz val="10"/>
        <color theme="3"/>
        <rFont val="Verdana"/>
        <family val="2"/>
      </rPr>
      <t xml:space="preserve">125384 (Incluir Validación y Envío de Información para SIGS). 
JULIO: </t>
    </r>
    <r>
      <rPr>
        <sz val="10"/>
        <color theme="3"/>
        <rFont val="Verdana"/>
        <family val="2"/>
      </rPr>
      <t xml:space="preserve">Durante este mes SSOC trabajó en los ajustes  internos al servicio para continuar con el desarrollo del requerimiento 125384. Así pues durante este lapso se llevaron a cabo las respectivas adecuaciones a nivel de desarrollo y ambiente de pruebas. </t>
    </r>
    <r>
      <rPr>
        <b/>
        <sz val="10"/>
        <color theme="3"/>
        <rFont val="Verdana"/>
        <family val="2"/>
      </rPr>
      <t xml:space="preserve">
AGOSTO: </t>
    </r>
    <r>
      <rPr>
        <sz val="10"/>
        <color theme="3"/>
        <rFont val="Verdana"/>
        <family val="2"/>
      </rPr>
      <t xml:space="preserve">Durante este mes SSOC trabajó en los ajustes  internos al servicio para continuar con el desarrollo del requerimiento 125384. Así pues durante este lapso se llevaron a cabo las respectivas adecuaciones a nivel de desarrollo y ambiente de pruebas. </t>
    </r>
    <r>
      <rPr>
        <b/>
        <sz val="10"/>
        <color theme="3"/>
        <rFont val="Verdana"/>
        <family val="2"/>
      </rPr>
      <t xml:space="preserve"> 
SEPTIEMBRE: </t>
    </r>
    <r>
      <rPr>
        <sz val="10"/>
        <color theme="3"/>
        <rFont val="Verdana"/>
        <family val="2"/>
      </rPr>
      <t xml:space="preserve">Durante este mes SSOC trabajó en los ajustes  internos al servicio para continuar con el desarrollo del requerimiento 125384. Así pues durante este lapso se llevaron a cabo las respectivas adecuaciones a nivel de desarrollo y ambiente de pruebas.
</t>
    </r>
    <r>
      <rPr>
        <b/>
        <sz val="10"/>
        <color theme="3"/>
        <rFont val="Verdana"/>
        <family val="2"/>
      </rPr>
      <t xml:space="preserve">OCTUBRE: </t>
    </r>
    <r>
      <rPr>
        <sz val="10"/>
        <color theme="3"/>
        <rFont val="Verdana"/>
        <family val="2"/>
      </rPr>
      <t xml:space="preserve">Durante este mes se realizaron desarrollos del REQ. 125384 (Incluir Validación y Envío de Información para SIGS).  Este desarrollo incluye actividaes tanto de SSOC como del proveedor.
</t>
    </r>
    <r>
      <rPr>
        <b/>
        <sz val="10"/>
        <color theme="3"/>
        <rFont val="Verdana"/>
        <family val="2"/>
      </rPr>
      <t>NOVIEMBRE</t>
    </r>
    <r>
      <rPr>
        <sz val="10"/>
        <color theme="3"/>
        <rFont val="Verdana"/>
        <family val="2"/>
      </rPr>
      <t>: Durante este mes se realizaron desarrollos del REQ. 125384 (Incluir Validación y Envío de Información para SIGS).  Este desarrollo incluye actividades tanto de SSOC como del proveedor.</t>
    </r>
    <r>
      <rPr>
        <b/>
        <sz val="10"/>
        <color theme="3"/>
        <rFont val="Verdana"/>
        <family val="2"/>
      </rPr>
      <t xml:space="preserve">
DICIEMBRE: </t>
    </r>
    <r>
      <rPr>
        <sz val="10"/>
        <color theme="3"/>
        <rFont val="Verdana"/>
        <family val="2"/>
      </rPr>
      <t>Se finalizado desarrollo del REQ. 125384 - Programando paso a producción el 10 de diciembre de 2025</t>
    </r>
    <r>
      <rPr>
        <b/>
        <sz val="10"/>
        <color theme="3"/>
        <rFont val="Verdana"/>
        <family val="2"/>
      </rPr>
      <t>.</t>
    </r>
  </si>
  <si>
    <r>
      <t xml:space="preserve">NOVIEMBRE: </t>
    </r>
    <r>
      <rPr>
        <sz val="10"/>
        <color theme="3"/>
        <rFont val="Verdana"/>
        <family val="2"/>
      </rPr>
      <t>Se cuenta con el documento de estimación de los requerimientos</t>
    </r>
    <r>
      <rPr>
        <b/>
        <sz val="10"/>
        <color theme="3"/>
        <rFont val="Verdana"/>
        <family val="2"/>
      </rPr>
      <t xml:space="preserve"> 
DICIEMBRE: </t>
    </r>
    <r>
      <rPr>
        <sz val="10"/>
        <color theme="3"/>
        <rFont val="Verdana"/>
        <family val="2"/>
      </rPr>
      <t>Proceso enviado para proceso de contratación.</t>
    </r>
  </si>
  <si>
    <r>
      <t xml:space="preserve">ABRIL: </t>
    </r>
    <r>
      <rPr>
        <sz val="10"/>
        <color theme="3"/>
        <rFont val="Verdana"/>
        <family val="2"/>
      </rPr>
      <t xml:space="preserve">Por medio de distintas reuniones los líderes funcionales, técnicos y proveedor llevaron a cabo lo siguiente: Pruebas internas y conjuntas del requerimiento </t>
    </r>
    <r>
      <rPr>
        <b/>
        <sz val="10"/>
        <color theme="3"/>
        <rFont val="Verdana"/>
        <family val="2"/>
      </rPr>
      <t>125385 (Consumo del servicio RUES).</t>
    </r>
    <r>
      <rPr>
        <sz val="10"/>
        <color theme="3"/>
        <rFont val="Verdana"/>
        <family val="2"/>
      </rPr>
      <t xml:space="preserve"> Sin embargo, se evidenció que el servicio creado no está ajustado a la necesidad del requerimiento por lo cual será utilizado un servicio propio de la Entidad, ello implica que se deben realizar nuevos desarrollos y pruebas.
</t>
    </r>
    <r>
      <rPr>
        <b/>
        <sz val="10"/>
        <color theme="3"/>
        <rFont val="Verdana"/>
        <family val="2"/>
      </rPr>
      <t>MAYO:</t>
    </r>
    <r>
      <rPr>
        <sz val="10"/>
        <color theme="3"/>
        <rFont val="Verdana"/>
        <family val="2"/>
      </rPr>
      <t xml:space="preserve"> Por medio de distintas reuniones los líderes funcionales, técnicos y proveedor llevaron a cabo lo siguiente: Pruebas internas y conjuntas de los requerimientos </t>
    </r>
    <r>
      <rPr>
        <b/>
        <sz val="10"/>
        <color theme="3"/>
        <rFont val="Verdana"/>
        <family val="2"/>
      </rPr>
      <t>125385</t>
    </r>
    <r>
      <rPr>
        <sz val="10"/>
        <color theme="3"/>
        <rFont val="Verdana"/>
        <family val="2"/>
      </rPr>
      <t xml:space="preserve"> (Consumo del servicio RUES) y </t>
    </r>
    <r>
      <rPr>
        <b/>
        <sz val="10"/>
        <color theme="3"/>
        <rFont val="Verdana"/>
        <family val="2"/>
      </rPr>
      <t xml:space="preserve">125383 </t>
    </r>
    <r>
      <rPr>
        <sz val="10"/>
        <color theme="3"/>
        <rFont val="Verdana"/>
        <family val="2"/>
      </rPr>
      <t xml:space="preserve">(Precargue  formulario de tipo de solicitante)-
</t>
    </r>
    <r>
      <rPr>
        <b/>
        <sz val="10"/>
        <color theme="3"/>
        <rFont val="Verdana"/>
        <family val="2"/>
      </rPr>
      <t>JUNIO</t>
    </r>
    <r>
      <rPr>
        <sz val="10"/>
        <color theme="3"/>
        <rFont val="Verdana"/>
        <family val="2"/>
      </rPr>
      <t xml:space="preserve">: Se continuó con las pruebas al requerimiento  </t>
    </r>
    <r>
      <rPr>
        <b/>
        <sz val="10"/>
        <color theme="3"/>
        <rFont val="Verdana"/>
        <family val="2"/>
      </rPr>
      <t>125385</t>
    </r>
    <r>
      <rPr>
        <sz val="10"/>
        <color theme="3"/>
        <rFont val="Verdana"/>
        <family val="2"/>
      </rPr>
      <t xml:space="preserve"> (Consumo del servicio RUES). Así mismo, se realizaron las pruebas de análisis de vulnerabilidad necesarias ante el Ministerio de Jusiticia. De igual forma, el proveedor inició la ejecución de las pruebas internas. 
</t>
    </r>
    <r>
      <rPr>
        <b/>
        <sz val="10"/>
        <color theme="3"/>
        <rFont val="Verdana"/>
        <family val="2"/>
      </rPr>
      <t xml:space="preserve">JULIO:  </t>
    </r>
    <r>
      <rPr>
        <sz val="10"/>
        <color theme="3"/>
        <rFont val="Verdana"/>
        <family val="2"/>
      </rPr>
      <t>Posterior a las pruebas internas realizadas por el proveedor NUVU,. se determinó que, desde la Superintendencia, se debían realizar ajustes internos al servicio para continuar con el desarrollo del requerimiento 125384. Así pues durante este lapso se llevaron a cabo las respectivas adecuaciones.</t>
    </r>
    <r>
      <rPr>
        <b/>
        <sz val="10"/>
        <color theme="3"/>
        <rFont val="Verdana"/>
        <family val="2"/>
      </rPr>
      <t xml:space="preserve">
AGOSTO:  </t>
    </r>
    <r>
      <rPr>
        <sz val="10"/>
        <color theme="3"/>
        <rFont val="Verdana"/>
        <family val="2"/>
      </rPr>
      <t>Posterior a las pruebas internas realizadas por el proveedor NUVU,. se determinó que, desde la Superintendencia, se debían realizar ajustes internos al servicio para continuar con el desarrollo del requerimiento 125384. Así pues durante este lapso se llevaron a cabo las respectivas adecuaciones.</t>
    </r>
    <r>
      <rPr>
        <b/>
        <sz val="10"/>
        <color theme="3"/>
        <rFont val="Verdana"/>
        <family val="2"/>
      </rPr>
      <t xml:space="preserve">
SEPTIEMBRE</t>
    </r>
    <r>
      <rPr>
        <sz val="10"/>
        <color theme="3"/>
        <rFont val="Verdana"/>
        <family val="2"/>
      </rPr>
      <t xml:space="preserve">: Posterior a las pruebas internas realizadas por el proveedor NUVU, se determinó que, desde la Superintendencia, se debían realizar ajustes internos al servicio para continuar con el desarrollo del requerimiento 125384. Así pues durante este lapso se llevaron a cabo las respectivas adecuaciones. 
Se realizan pruebas de funcionamiento sobre el  REQ </t>
    </r>
    <r>
      <rPr>
        <b/>
        <sz val="10"/>
        <color theme="3"/>
        <rFont val="Verdana"/>
        <family val="2"/>
      </rPr>
      <t xml:space="preserve">126996 </t>
    </r>
    <r>
      <rPr>
        <sz val="10"/>
        <color theme="3"/>
        <rFont val="Verdana"/>
        <family val="2"/>
      </rPr>
      <t xml:space="preserve">relacionado con el cambio de Endpoint para consumo de servicios por HTTPS, para aprobación de paso a producción
</t>
    </r>
    <r>
      <rPr>
        <b/>
        <sz val="10"/>
        <color theme="3"/>
        <rFont val="Verdana"/>
        <family val="2"/>
      </rPr>
      <t xml:space="preserve">OCTUBRE: </t>
    </r>
    <r>
      <rPr>
        <sz val="10"/>
        <color theme="3"/>
        <rFont val="Verdana"/>
        <family val="2"/>
      </rPr>
      <t xml:space="preserve">No se tenían requerimiento a aún para pruebas de certificación
</t>
    </r>
    <r>
      <rPr>
        <b/>
        <sz val="10"/>
        <color theme="3"/>
        <rFont val="Verdana"/>
        <family val="2"/>
      </rPr>
      <t xml:space="preserve">NOVIEMBRE: </t>
    </r>
    <r>
      <rPr>
        <sz val="10"/>
        <color theme="3"/>
        <rFont val="Verdana"/>
        <family val="2"/>
      </rPr>
      <t xml:space="preserve">No se tenían requerimientosa aún para pruebas de certificación.
</t>
    </r>
    <r>
      <rPr>
        <b/>
        <sz val="10"/>
        <color theme="3"/>
        <rFont val="Verdana"/>
        <family val="2"/>
      </rPr>
      <t xml:space="preserve">DICIEMBRE: </t>
    </r>
    <r>
      <rPr>
        <sz val="10"/>
        <color theme="3"/>
        <rFont val="Verdana"/>
        <family val="2"/>
      </rPr>
      <t>Sejecutan pruebas previo al paso a producción y posterior al mismo sobre el requerimiento 125384-Incluir Validación y Envió de Información para SIGS</t>
    </r>
  </si>
  <si>
    <r>
      <t xml:space="preserve">MARZO: </t>
    </r>
    <r>
      <rPr>
        <sz val="10"/>
        <color theme="3"/>
        <rFont val="Verdana"/>
        <family val="2"/>
      </rPr>
      <t xml:space="preserve">Por medio de distintas reuniones los líderes funcionales, técnicos y proveedor llevaron a cabo lo siguiente: Paso a producción de los requerimientos pospuestos de la vigencia 2024: </t>
    </r>
    <r>
      <rPr>
        <b/>
        <sz val="10"/>
        <color theme="3"/>
        <rFont val="Verdana"/>
        <family val="2"/>
      </rPr>
      <t>114301</t>
    </r>
    <r>
      <rPr>
        <sz val="10"/>
        <color theme="3"/>
        <rFont val="Verdana"/>
        <family val="2"/>
      </rPr>
      <t xml:space="preserve">, </t>
    </r>
    <r>
      <rPr>
        <b/>
        <sz val="10"/>
        <color theme="3"/>
        <rFont val="Verdana"/>
        <family val="2"/>
      </rPr>
      <t>114302</t>
    </r>
    <r>
      <rPr>
        <sz val="10"/>
        <color theme="3"/>
        <rFont val="Verdana"/>
        <family val="2"/>
      </rPr>
      <t xml:space="preserve"> y </t>
    </r>
    <r>
      <rPr>
        <b/>
        <sz val="10"/>
        <color theme="3"/>
        <rFont val="Verdana"/>
        <family val="2"/>
      </rPr>
      <t>114303</t>
    </r>
    <r>
      <rPr>
        <sz val="10"/>
        <color theme="3"/>
        <rFont val="Verdana"/>
        <family val="2"/>
      </rPr>
      <t xml:space="preserve">.
</t>
    </r>
    <r>
      <rPr>
        <b/>
        <sz val="10"/>
        <color theme="3"/>
        <rFont val="Verdana"/>
        <family val="2"/>
      </rPr>
      <t xml:space="preserve">ABRIL: </t>
    </r>
    <r>
      <rPr>
        <sz val="10"/>
        <color theme="3"/>
        <rFont val="Verdana"/>
        <family val="2"/>
      </rPr>
      <t>Atendiendo que el requerimiento</t>
    </r>
    <r>
      <rPr>
        <b/>
        <sz val="10"/>
        <color theme="3"/>
        <rFont val="Verdana"/>
        <family val="2"/>
      </rPr>
      <t xml:space="preserve"> 125385 (Consumo del servicio RUES) </t>
    </r>
    <r>
      <rPr>
        <sz val="10"/>
        <color theme="3"/>
        <rFont val="Verdana"/>
        <family val="2"/>
      </rPr>
      <t xml:space="preserve">aun se encuentra en ambiente de desarrollo, no fue posible su salida a producción.  
</t>
    </r>
    <r>
      <rPr>
        <b/>
        <sz val="10"/>
        <color theme="3"/>
        <rFont val="Verdana"/>
        <family val="2"/>
      </rPr>
      <t>MAYO:</t>
    </r>
    <r>
      <rPr>
        <sz val="10"/>
        <color theme="3"/>
        <rFont val="Verdana"/>
        <family val="2"/>
      </rPr>
      <t xml:space="preserve"> Durante este mes  no se realiza paso a producción de ningún requerimienro 
</t>
    </r>
    <r>
      <rPr>
        <b/>
        <sz val="10"/>
        <color theme="3"/>
        <rFont val="Verdana"/>
        <family val="2"/>
      </rPr>
      <t xml:space="preserve">JUNIO: </t>
    </r>
    <r>
      <rPr>
        <sz val="10"/>
        <color theme="3"/>
        <rFont val="Verdana"/>
        <family val="2"/>
      </rPr>
      <t>Durante este mes salieron a producción los requerimientos: 125385 (Consumo del servicio RUES) y 125383 (Precargue  formulario de tipo de solicitante).</t>
    </r>
    <r>
      <rPr>
        <b/>
        <sz val="10"/>
        <color theme="3"/>
        <rFont val="Verdana"/>
        <family val="2"/>
      </rPr>
      <t xml:space="preserve">
JULIO: 126887:</t>
    </r>
    <r>
      <rPr>
        <sz val="10"/>
        <color theme="3"/>
        <rFont val="Verdana"/>
        <family val="2"/>
      </rPr>
      <t xml:space="preserve"> Se ejecutan paso a prducción de ajustes de vulnerabilidades y pruebas de alta disponibilidad REQ:</t>
    </r>
    <r>
      <rPr>
        <b/>
        <sz val="10"/>
        <color theme="3"/>
        <rFont val="Verdana"/>
        <family val="2"/>
      </rPr>
      <t xml:space="preserve"> 126887
</t>
    </r>
    <r>
      <rPr>
        <sz val="10"/>
        <color theme="3"/>
        <rFont val="Verdana"/>
        <family val="2"/>
      </rPr>
      <t xml:space="preserve">Posterior a las pruebas internas realizadas por el proveedor NUVU,. se determinó que, desde la Superintendencia, se debían realizar ajustes internos al servicio para continuar con el desarrollo del requerimiento 125384. Así pues durante este lapso se llevaron a cabo las respectivas adecuaciones. 
</t>
    </r>
    <r>
      <rPr>
        <b/>
        <sz val="10"/>
        <color theme="3"/>
        <rFont val="Verdana"/>
        <family val="2"/>
      </rPr>
      <t xml:space="preserve">AGOSTO: </t>
    </r>
    <r>
      <rPr>
        <sz val="10"/>
        <color theme="3"/>
        <rFont val="Verdana"/>
        <family val="2"/>
      </rPr>
      <t xml:space="preserve">Posterior a las pruebas internas realizadas por el proveedor NUVU,. se determinó que, desde la Superintendencia, se debían realizar ajustes internos al servicio para continuar con el desarrollo del requerimiento 125384. Así pues durante este lapso se llevaron a cabo las respectivas adecuaciones. 
</t>
    </r>
    <r>
      <rPr>
        <b/>
        <sz val="10"/>
        <color theme="3"/>
        <rFont val="Verdana"/>
        <family val="2"/>
      </rPr>
      <t xml:space="preserve">SEPTIEMBRE: </t>
    </r>
    <r>
      <rPr>
        <sz val="10"/>
        <color theme="3"/>
        <rFont val="Verdana"/>
        <family val="2"/>
      </rPr>
      <t xml:space="preserve">Paso a producción REQ </t>
    </r>
    <r>
      <rPr>
        <b/>
        <sz val="10"/>
        <color theme="3"/>
        <rFont val="Verdana"/>
        <family val="2"/>
      </rPr>
      <t>126996</t>
    </r>
    <r>
      <rPr>
        <sz val="10"/>
        <color theme="3"/>
        <rFont val="Verdana"/>
        <family val="2"/>
      </rPr>
      <t xml:space="preserve"> relacionado con el cambio de Endpoint para consumo de servicios por HTTPS.
Posterior a las pruebas internas realizadas por el proveedor NUVU, se determinó que, desde la Superintendencia, se debían realizar ajustes internos al servicio para continuar con el desarrollo del requerimiento </t>
    </r>
    <r>
      <rPr>
        <b/>
        <sz val="10"/>
        <color theme="3"/>
        <rFont val="Verdana"/>
        <family val="2"/>
      </rPr>
      <t>125384</t>
    </r>
    <r>
      <rPr>
        <sz val="10"/>
        <color theme="3"/>
        <rFont val="Verdana"/>
        <family val="2"/>
      </rPr>
      <t xml:space="preserve">. Así pues durante este lapso se llevaron a cabo las respectivas adecuaciones. 
</t>
    </r>
    <r>
      <rPr>
        <b/>
        <sz val="10"/>
        <color theme="3"/>
        <rFont val="Verdana"/>
        <family val="2"/>
      </rPr>
      <t xml:space="preserve">OCTUBRE: </t>
    </r>
    <r>
      <rPr>
        <sz val="10"/>
        <color theme="3"/>
        <rFont val="Verdana"/>
        <family val="2"/>
      </rPr>
      <t xml:space="preserve">Durante este mes  no se realiza paso a producción de ningún requerimiento. </t>
    </r>
    <r>
      <rPr>
        <b/>
        <sz val="10"/>
        <color theme="3"/>
        <rFont val="Verdana"/>
        <family val="2"/>
      </rPr>
      <t xml:space="preserve">
NOVIEMBRE: </t>
    </r>
    <r>
      <rPr>
        <sz val="10"/>
        <color theme="3"/>
        <rFont val="Verdana"/>
        <family val="2"/>
      </rPr>
      <t xml:space="preserve">Durante este mes  no se realiza paso a producción de ningún requerimiento.
</t>
    </r>
    <r>
      <rPr>
        <b/>
        <sz val="10"/>
        <color theme="3"/>
        <rFont val="Verdana"/>
        <family val="2"/>
      </rPr>
      <t>DICIEMBRE:</t>
    </r>
    <r>
      <rPr>
        <sz val="10"/>
        <color theme="3"/>
        <rFont val="Verdana"/>
        <family val="2"/>
      </rPr>
      <t xml:space="preserve"> Paso a producción del REQ-Incluir Validación y Envió de Información para SIGS (10 de diciembre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</si>
</sst>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240A]#,##0"/>
    <numFmt numFmtId="166" formatCode="dd\-mm\-yy"/>
    <numFmt numFmtId="167" formatCode="[$-240A]d&quot; de &quot;mmmm&quot; de &quot;yyyy;@"/>
    <numFmt numFmtId="168" formatCode="d/mm/yyyy;@"/>
  </numFmts>
  <fonts count="52"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0"/>
      <color theme="0"/>
      <name val="Verdana"/>
      <family val="2"/>
    </font>
    <font>
      <b/>
      <sz val="10"/>
      <name val="Verdana"/>
      <family val="2"/>
    </font>
    <font>
      <b/>
      <sz val="12"/>
      <name val="Verdana"/>
      <family val="2"/>
    </font>
    <font>
      <sz val="11"/>
      <name val="Verdana"/>
      <family val="2"/>
    </font>
    <font>
      <sz val="12"/>
      <name val="Verdana"/>
      <family val="2"/>
    </font>
    <font>
      <b/>
      <sz val="14"/>
      <name val="Verdana"/>
      <family val="2"/>
    </font>
    <font>
      <b/>
      <sz val="11"/>
      <name val="Verdana"/>
      <family val="2"/>
    </font>
    <font>
      <sz val="11"/>
      <name val="Calibri Light"/>
      <family val="2"/>
    </font>
    <font>
      <sz val="12"/>
      <name val="Calibri Light"/>
      <family val="2"/>
    </font>
    <font>
      <b/>
      <sz val="9"/>
      <color indexed="9"/>
      <name val="Verdana"/>
      <family val="2"/>
    </font>
    <font>
      <b/>
      <sz val="8"/>
      <color theme="0"/>
      <name val="Verdana"/>
      <family val="2"/>
    </font>
    <font>
      <b/>
      <sz val="8"/>
      <color indexed="9"/>
      <name val="Verdana"/>
      <family val="2"/>
    </font>
    <font>
      <sz val="8"/>
      <name val="Verdana"/>
      <family val="2"/>
    </font>
    <font>
      <sz val="11"/>
      <color theme="0"/>
      <name val="Verdana"/>
      <family val="2"/>
    </font>
    <font>
      <sz val="11"/>
      <name val="Arial"/>
      <family val="2"/>
    </font>
    <font>
      <b/>
      <sz val="11"/>
      <color theme="0"/>
      <name val="Verdana"/>
      <family val="2"/>
    </font>
    <font>
      <b/>
      <sz val="11"/>
      <name val="Calibri Light"/>
      <family val="2"/>
    </font>
    <font>
      <sz val="10"/>
      <color theme="0"/>
      <name val="Verdana"/>
      <family val="2"/>
    </font>
    <font>
      <sz val="11"/>
      <color theme="1"/>
      <name val="Verdana"/>
      <family val="2"/>
    </font>
    <font>
      <b/>
      <sz val="10"/>
      <color theme="3"/>
      <name val="Verdana"/>
      <family val="2"/>
    </font>
    <font>
      <sz val="10"/>
      <color theme="3"/>
      <name val="Verdana"/>
      <family val="2"/>
    </font>
    <font>
      <sz val="14"/>
      <name val="Verdana"/>
      <family val="2"/>
    </font>
    <font>
      <sz val="9"/>
      <color theme="3"/>
      <name val="Verdana"/>
      <family val="2"/>
    </font>
    <font>
      <b/>
      <sz val="11"/>
      <color theme="3"/>
      <name val="Verdana"/>
      <family val="2"/>
    </font>
    <font>
      <b/>
      <sz val="12"/>
      <color theme="3"/>
      <name val="Verdana"/>
      <family val="2"/>
    </font>
    <font>
      <u/>
      <sz val="12"/>
      <name val="Calibri Light"/>
      <family val="2"/>
    </font>
    <font>
      <sz val="12"/>
      <color theme="3"/>
      <name val="Verdana"/>
      <family val="2"/>
    </font>
    <font>
      <sz val="12"/>
      <color rgb="FFFF0000"/>
      <name val="Verdana"/>
      <family val="2"/>
    </font>
    <font>
      <sz val="9"/>
      <color rgb="FFFF0000"/>
      <name val="Verdana"/>
      <family val="2"/>
    </font>
    <font>
      <sz val="10"/>
      <color theme="1"/>
      <name val="Verdana"/>
      <family val="2"/>
    </font>
    <font>
      <sz val="9"/>
      <color theme="1"/>
      <name val="Verdana"/>
      <family val="2"/>
    </font>
    <font>
      <sz val="8"/>
      <name val="Arial"/>
    </font>
    <font>
      <u/>
      <sz val="11"/>
      <color theme="10"/>
      <name val="Verdana"/>
      <family val="2"/>
    </font>
    <font>
      <u/>
      <sz val="11"/>
      <color theme="10"/>
      <name val="Arial"/>
      <family val="2"/>
    </font>
  </fonts>
  <fills count="11">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4.9989318521683403E-2"/>
        <bgColor indexed="64"/>
      </patternFill>
    </fill>
    <fill>
      <patternFill patternType="solid">
        <fgColor theme="9"/>
        <bgColor indexed="64"/>
      </patternFill>
    </fill>
    <fill>
      <patternFill patternType="solid">
        <fgColor theme="9" tint="0.59999389629810485"/>
        <bgColor indexed="64"/>
      </patternFill>
    </fill>
  </fills>
  <borders count="6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8">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0" fillId="0" borderId="0" applyNumberFormat="0" applyFill="0" applyBorder="0" applyAlignment="0" applyProtection="0"/>
    <xf numFmtId="9" fontId="11" fillId="0" borderId="0" applyFont="0" applyFill="0" applyBorder="0" applyAlignment="0" applyProtection="0"/>
    <xf numFmtId="0" fontId="10" fillId="0" borderId="0" applyNumberFormat="0" applyFill="0" applyBorder="0" applyAlignment="0" applyProtection="0"/>
    <xf numFmtId="9" fontId="2" fillId="0" borderId="0" applyFont="0" applyFill="0" applyBorder="0" applyAlignment="0" applyProtection="0"/>
  </cellStyleXfs>
  <cellXfs count="442">
    <xf numFmtId="0" fontId="0" fillId="0" borderId="0" xfId="0"/>
    <xf numFmtId="0" fontId="4" fillId="0" borderId="0" xfId="0" applyFont="1" applyAlignment="1">
      <alignment horizontal="center" vertical="center" wrapText="1"/>
    </xf>
    <xf numFmtId="0" fontId="4" fillId="0" borderId="0" xfId="0" applyFont="1"/>
    <xf numFmtId="0" fontId="6" fillId="0" borderId="0" xfId="2"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xf>
    <xf numFmtId="0" fontId="2" fillId="0" borderId="0" xfId="0" applyFont="1"/>
    <xf numFmtId="0" fontId="2" fillId="4" borderId="2" xfId="0" applyFont="1" applyFill="1" applyBorder="1"/>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xf numFmtId="0" fontId="12" fillId="0" borderId="35" xfId="0" applyFont="1" applyBorder="1" applyAlignment="1">
      <alignment vertical="center" wrapText="1"/>
    </xf>
    <xf numFmtId="0" fontId="12" fillId="0" borderId="36" xfId="0" applyFont="1" applyBorder="1" applyAlignment="1">
      <alignment vertical="center" wrapText="1"/>
    </xf>
    <xf numFmtId="0" fontId="12" fillId="0" borderId="37" xfId="0" applyFont="1" applyBorder="1" applyAlignment="1">
      <alignment vertical="center" wrapText="1"/>
    </xf>
    <xf numFmtId="0" fontId="13" fillId="0" borderId="0" xfId="2" applyFont="1" applyAlignment="1">
      <alignment horizontal="center" vertical="center"/>
    </xf>
    <xf numFmtId="0" fontId="14" fillId="5" borderId="2" xfId="0" applyFont="1" applyFill="1" applyBorder="1" applyAlignment="1">
      <alignment horizontal="left" vertical="center"/>
    </xf>
    <xf numFmtId="0" fontId="12" fillId="3" borderId="0" xfId="0" applyFont="1" applyFill="1" applyAlignment="1">
      <alignment horizontal="left" vertical="center" wrapText="1"/>
    </xf>
    <xf numFmtId="0" fontId="13" fillId="3" borderId="0" xfId="0" applyFont="1" applyFill="1" applyAlignment="1">
      <alignment horizontal="center" vertical="center" wrapText="1"/>
    </xf>
    <xf numFmtId="0" fontId="14" fillId="5"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16" fillId="0" borderId="0" xfId="0" applyFont="1"/>
    <xf numFmtId="0" fontId="12" fillId="3" borderId="2" xfId="0" applyFont="1" applyFill="1" applyBorder="1" applyAlignment="1">
      <alignment horizontal="left" vertical="center" wrapText="1"/>
    </xf>
    <xf numFmtId="0" fontId="12" fillId="3" borderId="0" xfId="0" applyFont="1" applyFill="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7" fillId="5" borderId="6" xfId="4" applyFont="1" applyFill="1" applyBorder="1" applyAlignment="1">
      <alignment horizontal="center" vertical="center"/>
    </xf>
    <xf numFmtId="0" fontId="12" fillId="6" borderId="0" xfId="0" applyFont="1" applyFill="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7" fillId="5" borderId="6" xfId="4" applyFont="1" applyFill="1" applyBorder="1" applyAlignment="1">
      <alignment horizontal="center" vertical="center" wrapText="1"/>
    </xf>
    <xf numFmtId="0" fontId="12" fillId="0" borderId="10" xfId="0" applyFont="1" applyBorder="1" applyAlignment="1">
      <alignment vertical="center" wrapText="1"/>
    </xf>
    <xf numFmtId="0" fontId="12" fillId="0" borderId="13" xfId="0" applyFont="1" applyBorder="1" applyAlignment="1">
      <alignment vertical="center" wrapText="1"/>
    </xf>
    <xf numFmtId="0" fontId="12" fillId="0" borderId="15" xfId="0" applyFont="1" applyBorder="1" applyAlignment="1">
      <alignment vertical="center" wrapText="1"/>
    </xf>
    <xf numFmtId="0" fontId="16" fillId="3" borderId="0" xfId="0" applyFont="1" applyFill="1"/>
    <xf numFmtId="0" fontId="12" fillId="3" borderId="10" xfId="0" applyFont="1" applyFill="1" applyBorder="1" applyAlignment="1">
      <alignment vertical="center" wrapText="1"/>
    </xf>
    <xf numFmtId="0" fontId="12" fillId="3" borderId="13" xfId="0" applyFont="1" applyFill="1" applyBorder="1" applyAlignment="1">
      <alignment vertical="center" wrapText="1"/>
    </xf>
    <xf numFmtId="0" fontId="12" fillId="3" borderId="15" xfId="0" applyFont="1" applyFill="1" applyBorder="1" applyAlignment="1">
      <alignment vertical="center" wrapText="1"/>
    </xf>
    <xf numFmtId="0" fontId="19" fillId="3" borderId="0" xfId="0" applyFont="1" applyFill="1" applyAlignment="1">
      <alignment horizontal="center" vertical="center"/>
    </xf>
    <xf numFmtId="0" fontId="16" fillId="3" borderId="2" xfId="0" applyFont="1" applyFill="1" applyBorder="1"/>
    <xf numFmtId="0" fontId="18" fillId="5" borderId="2" xfId="0" applyFont="1" applyFill="1" applyBorder="1" applyAlignment="1">
      <alignment horizontal="center" vertical="center"/>
    </xf>
    <xf numFmtId="2" fontId="12" fillId="0" borderId="2"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0" fontId="14" fillId="5" borderId="2" xfId="0" applyFont="1" applyFill="1" applyBorder="1" applyAlignment="1">
      <alignment horizontal="left" vertical="center" wrapText="1"/>
    </xf>
    <xf numFmtId="0" fontId="12" fillId="3" borderId="0" xfId="0" applyFont="1" applyFill="1" applyAlignment="1">
      <alignment vertical="center" wrapText="1"/>
    </xf>
    <xf numFmtId="0" fontId="12" fillId="0" borderId="3" xfId="0" applyFont="1" applyBorder="1" applyAlignment="1">
      <alignment horizontal="center" vertical="center" wrapText="1"/>
    </xf>
    <xf numFmtId="0" fontId="14" fillId="5" borderId="0" xfId="0" applyFont="1" applyFill="1" applyAlignment="1">
      <alignment horizontal="center" vertical="center" wrapText="1"/>
    </xf>
    <xf numFmtId="0" fontId="14" fillId="5" borderId="7" xfId="0" applyFont="1" applyFill="1" applyBorder="1" applyAlignment="1">
      <alignment horizontal="center" vertical="center" wrapText="1"/>
    </xf>
    <xf numFmtId="0" fontId="12" fillId="3" borderId="29" xfId="0" applyFont="1" applyFill="1" applyBorder="1" applyAlignment="1">
      <alignment vertical="center" wrapText="1"/>
    </xf>
    <xf numFmtId="0" fontId="12" fillId="3" borderId="36" xfId="0" applyFont="1" applyFill="1" applyBorder="1" applyAlignment="1">
      <alignment vertical="center" wrapText="1"/>
    </xf>
    <xf numFmtId="0" fontId="12" fillId="3" borderId="41" xfId="0" applyFont="1" applyFill="1" applyBorder="1" applyAlignment="1">
      <alignment vertical="center" wrapText="1"/>
    </xf>
    <xf numFmtId="0" fontId="12" fillId="3" borderId="37" xfId="0" applyFont="1" applyFill="1" applyBorder="1" applyAlignment="1">
      <alignment vertical="center" wrapText="1"/>
    </xf>
    <xf numFmtId="0" fontId="12" fillId="3" borderId="35" xfId="0" applyFont="1" applyFill="1" applyBorder="1" applyAlignment="1">
      <alignment vertical="center" wrapText="1"/>
    </xf>
    <xf numFmtId="0" fontId="22" fillId="3"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0" xfId="0" applyFont="1" applyFill="1" applyAlignment="1">
      <alignment horizontal="center" vertical="center" wrapText="1"/>
    </xf>
    <xf numFmtId="165" fontId="25" fillId="0" borderId="2" xfId="0" applyNumberFormat="1" applyFont="1" applyBorder="1" applyAlignment="1">
      <alignment horizontal="center" vertical="center" wrapText="1"/>
    </xf>
    <xf numFmtId="0" fontId="14" fillId="5" borderId="2" xfId="0" applyFont="1" applyFill="1" applyBorder="1" applyAlignment="1">
      <alignment vertical="center"/>
    </xf>
    <xf numFmtId="0" fontId="22" fillId="0" borderId="2" xfId="0" applyFont="1" applyBorder="1" applyAlignment="1">
      <alignment horizontal="center" vertical="center" wrapText="1"/>
    </xf>
    <xf numFmtId="164" fontId="12" fillId="3" borderId="2" xfId="0" applyNumberFormat="1" applyFont="1" applyFill="1" applyBorder="1" applyAlignment="1">
      <alignment horizontal="center" vertical="center" wrapText="1"/>
    </xf>
    <xf numFmtId="0" fontId="30"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0" xfId="0" applyFont="1" applyAlignment="1">
      <alignment horizontal="center" vertical="center" wrapText="1"/>
    </xf>
    <xf numFmtId="0" fontId="31" fillId="0" borderId="0" xfId="0" applyFont="1" applyAlignment="1">
      <alignment horizontal="center" vertical="center" wrapText="1"/>
    </xf>
    <xf numFmtId="0" fontId="21" fillId="0" borderId="0" xfId="0" applyFont="1"/>
    <xf numFmtId="0" fontId="32" fillId="3" borderId="2" xfId="0" applyFont="1" applyFill="1" applyBorder="1" applyAlignment="1">
      <alignment horizontal="center" vertical="center" wrapText="1"/>
    </xf>
    <xf numFmtId="9" fontId="32" fillId="3" borderId="2" xfId="0" applyNumberFormat="1" applyFont="1" applyFill="1" applyBorder="1" applyAlignment="1">
      <alignment horizontal="center" vertical="center" wrapText="1"/>
    </xf>
    <xf numFmtId="0" fontId="24" fillId="0" borderId="11" xfId="2" applyFont="1" applyBorder="1" applyAlignment="1">
      <alignment vertical="center"/>
    </xf>
    <xf numFmtId="0" fontId="31" fillId="0" borderId="0" xfId="0" applyFont="1" applyAlignment="1">
      <alignment horizontal="center" vertical="center"/>
    </xf>
    <xf numFmtId="0" fontId="24" fillId="0" borderId="0" xfId="2" applyFont="1" applyAlignment="1">
      <alignment vertical="center"/>
    </xf>
    <xf numFmtId="0" fontId="24" fillId="0" borderId="16" xfId="2" applyFont="1" applyBorder="1" applyAlignment="1">
      <alignment vertical="center"/>
    </xf>
    <xf numFmtId="0" fontId="24" fillId="0" borderId="0" xfId="2"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33" fillId="5" borderId="2" xfId="0" applyFont="1" applyFill="1" applyBorder="1" applyAlignment="1">
      <alignment horizontal="center" vertical="center" wrapText="1"/>
    </xf>
    <xf numFmtId="0" fontId="33" fillId="5" borderId="2" xfId="0" applyFont="1" applyFill="1" applyBorder="1" applyAlignment="1">
      <alignment vertical="center" wrapText="1"/>
    </xf>
    <xf numFmtId="0" fontId="21" fillId="0" borderId="2" xfId="0" applyFont="1" applyBorder="1" applyAlignment="1">
      <alignment horizontal="left" vertical="center" wrapText="1"/>
    </xf>
    <xf numFmtId="165" fontId="34"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0" xfId="0" applyFont="1" applyAlignment="1">
      <alignment horizontal="center" vertical="center" wrapText="1"/>
    </xf>
    <xf numFmtId="0" fontId="35" fillId="0" borderId="0" xfId="0" applyFont="1" applyAlignment="1">
      <alignment horizontal="center" vertical="center" wrapText="1"/>
    </xf>
    <xf numFmtId="0" fontId="4" fillId="3" borderId="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wrapText="1"/>
    </xf>
    <xf numFmtId="0" fontId="22" fillId="0" borderId="0" xfId="0" applyFont="1"/>
    <xf numFmtId="0" fontId="16" fillId="0" borderId="2" xfId="0" applyFont="1" applyBorder="1" applyAlignment="1">
      <alignment horizontal="justify" vertical="center" wrapText="1"/>
    </xf>
    <xf numFmtId="0" fontId="21" fillId="0" borderId="2" xfId="0" applyFont="1" applyBorder="1" applyAlignment="1">
      <alignment horizontal="justify" vertical="center" wrapText="1"/>
    </xf>
    <xf numFmtId="0" fontId="20"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0" fontId="21" fillId="3" borderId="2" xfId="0" applyFont="1" applyFill="1" applyBorder="1" applyAlignment="1">
      <alignment horizontal="center" vertical="center" wrapText="1"/>
    </xf>
    <xf numFmtId="164" fontId="21" fillId="3" borderId="2" xfId="0" applyNumberFormat="1" applyFont="1" applyFill="1" applyBorder="1" applyAlignment="1">
      <alignment horizontal="center" vertical="center" wrapText="1"/>
    </xf>
    <xf numFmtId="0" fontId="38" fillId="0" borderId="0" xfId="0" applyFont="1" applyAlignment="1" applyProtection="1">
      <alignment horizontal="center" vertical="center" wrapText="1"/>
      <protection locked="0"/>
    </xf>
    <xf numFmtId="0" fontId="27" fillId="7" borderId="7" xfId="0" applyFont="1" applyFill="1" applyBorder="1" applyAlignment="1">
      <alignment horizontal="center" vertical="center" wrapText="1"/>
    </xf>
    <xf numFmtId="9" fontId="27" fillId="7" borderId="7" xfId="0" applyNumberFormat="1" applyFont="1" applyFill="1" applyBorder="1" applyAlignment="1">
      <alignment horizontal="center" vertical="center" wrapText="1"/>
    </xf>
    <xf numFmtId="166" fontId="27" fillId="7" borderId="7" xfId="0" applyNumberFormat="1" applyFont="1" applyFill="1" applyBorder="1" applyAlignment="1">
      <alignment horizontal="center" vertical="center" wrapText="1"/>
    </xf>
    <xf numFmtId="0" fontId="27" fillId="5" borderId="7" xfId="0" applyFont="1" applyFill="1" applyBorder="1" applyAlignment="1">
      <alignment horizontal="center" vertical="center" wrapText="1"/>
    </xf>
    <xf numFmtId="0" fontId="39" fillId="3" borderId="0" xfId="0" applyFont="1" applyFill="1" applyAlignment="1">
      <alignment horizontal="justify" vertical="center" wrapText="1"/>
    </xf>
    <xf numFmtId="0" fontId="21" fillId="0" borderId="2" xfId="0" applyFont="1" applyBorder="1" applyAlignment="1">
      <alignment horizontal="center" vertical="center"/>
    </xf>
    <xf numFmtId="0" fontId="21" fillId="0" borderId="2" xfId="0" applyFont="1" applyBorder="1" applyAlignment="1">
      <alignment vertical="center" wrapText="1"/>
    </xf>
    <xf numFmtId="0" fontId="22" fillId="0" borderId="0" xfId="0" applyFont="1" applyAlignment="1">
      <alignment horizontal="justify" vertical="center"/>
    </xf>
    <xf numFmtId="0" fontId="40" fillId="0" borderId="0" xfId="0" applyFont="1" applyAlignment="1">
      <alignment horizontal="center" vertical="center" wrapText="1"/>
    </xf>
    <xf numFmtId="168" fontId="37" fillId="3" borderId="19" xfId="0" applyNumberFormat="1" applyFont="1" applyFill="1" applyBorder="1" applyAlignment="1" applyProtection="1">
      <alignment horizontal="left" vertical="center" wrapText="1"/>
      <protection locked="0"/>
    </xf>
    <xf numFmtId="0" fontId="29" fillId="5" borderId="7" xfId="0" applyFont="1" applyFill="1" applyBorder="1" applyAlignment="1">
      <alignment horizontal="center" vertical="center" wrapText="1"/>
    </xf>
    <xf numFmtId="0" fontId="28" fillId="5" borderId="7" xfId="0" applyFont="1" applyFill="1" applyBorder="1" applyAlignment="1" applyProtection="1">
      <alignment horizontal="center" vertical="center" wrapText="1"/>
      <protection locked="0"/>
    </xf>
    <xf numFmtId="0" fontId="38" fillId="0" borderId="0" xfId="0" applyFont="1" applyAlignment="1">
      <alignment horizontal="center" vertical="center" wrapText="1"/>
    </xf>
    <xf numFmtId="10" fontId="37" fillId="6" borderId="0" xfId="0" applyNumberFormat="1" applyFont="1" applyFill="1" applyAlignment="1">
      <alignment horizontal="center" vertical="center" wrapText="1"/>
    </xf>
    <xf numFmtId="0" fontId="26" fillId="3" borderId="2" xfId="0" applyFont="1" applyFill="1" applyBorder="1" applyAlignment="1">
      <alignment horizontal="center" vertical="center" wrapText="1"/>
    </xf>
    <xf numFmtId="0" fontId="26" fillId="0" borderId="2" xfId="0" applyFont="1" applyBorder="1" applyAlignment="1">
      <alignment horizontal="center" vertical="center" wrapText="1"/>
    </xf>
    <xf numFmtId="9" fontId="26" fillId="0" borderId="2" xfId="5" applyFont="1" applyFill="1" applyBorder="1" applyAlignment="1">
      <alignment horizontal="center" vertical="center" wrapText="1"/>
    </xf>
    <xf numFmtId="0" fontId="44" fillId="0" borderId="19" xfId="0" applyFont="1" applyBorder="1" applyAlignment="1">
      <alignment horizontal="center" vertical="center" wrapText="1"/>
    </xf>
    <xf numFmtId="14" fontId="44" fillId="0" borderId="19" xfId="0" applyNumberFormat="1" applyFont="1" applyBorder="1" applyAlignment="1">
      <alignment horizontal="center" vertical="center"/>
    </xf>
    <xf numFmtId="1" fontId="44" fillId="0" borderId="19" xfId="0" applyNumberFormat="1" applyFont="1" applyBorder="1" applyAlignment="1">
      <alignment horizontal="center" vertical="center"/>
    </xf>
    <xf numFmtId="0" fontId="44" fillId="0" borderId="24" xfId="0" applyFont="1" applyBorder="1" applyAlignment="1">
      <alignment horizontal="center" vertical="center" wrapText="1"/>
    </xf>
    <xf numFmtId="14" fontId="44" fillId="0" borderId="24" xfId="0" applyNumberFormat="1" applyFont="1" applyBorder="1" applyAlignment="1">
      <alignment horizontal="center" vertical="center"/>
    </xf>
    <xf numFmtId="1" fontId="44" fillId="0" borderId="24" xfId="0" applyNumberFormat="1" applyFont="1" applyBorder="1" applyAlignment="1">
      <alignment horizontal="center" vertical="center"/>
    </xf>
    <xf numFmtId="0" fontId="44" fillId="0" borderId="21" xfId="0" applyFont="1" applyBorder="1" applyAlignment="1">
      <alignment horizontal="justify" vertical="center" wrapText="1"/>
    </xf>
    <xf numFmtId="0" fontId="44" fillId="0" borderId="2" xfId="0" applyFont="1" applyBorder="1" applyAlignment="1">
      <alignment horizontal="center" vertical="center" wrapText="1"/>
    </xf>
    <xf numFmtId="14" fontId="44" fillId="0" borderId="2" xfId="0" applyNumberFormat="1" applyFont="1" applyBorder="1" applyAlignment="1">
      <alignment horizontal="center" vertical="center"/>
    </xf>
    <xf numFmtId="1" fontId="44" fillId="0" borderId="2" xfId="0" applyNumberFormat="1" applyFont="1" applyBorder="1" applyAlignment="1">
      <alignment horizontal="center" vertical="center"/>
    </xf>
    <xf numFmtId="0" fontId="44" fillId="0" borderId="23" xfId="0" applyFont="1" applyBorder="1" applyAlignment="1">
      <alignment horizontal="justify" vertical="center" wrapText="1"/>
    </xf>
    <xf numFmtId="0" fontId="44" fillId="0" borderId="48" xfId="0" applyFont="1" applyBorder="1" applyAlignment="1">
      <alignment horizontal="center" vertical="center" wrapText="1"/>
    </xf>
    <xf numFmtId="0" fontId="44" fillId="0" borderId="49" xfId="0" applyFont="1" applyBorder="1" applyAlignment="1">
      <alignment horizontal="justify" vertical="center" wrapText="1"/>
    </xf>
    <xf numFmtId="0" fontId="44" fillId="0" borderId="50" xfId="0" applyFont="1" applyBorder="1" applyAlignment="1">
      <alignment horizontal="center" vertical="center" wrapText="1"/>
    </xf>
    <xf numFmtId="14" fontId="44" fillId="0" borderId="50" xfId="0" applyNumberFormat="1" applyFont="1" applyBorder="1" applyAlignment="1">
      <alignment horizontal="center" vertical="center"/>
    </xf>
    <xf numFmtId="1" fontId="44" fillId="0" borderId="50" xfId="0" applyNumberFormat="1" applyFont="1" applyBorder="1" applyAlignment="1">
      <alignment horizontal="center" vertical="center"/>
    </xf>
    <xf numFmtId="167" fontId="37" fillId="0" borderId="24" xfId="0" applyNumberFormat="1" applyFont="1" applyBorder="1" applyAlignment="1" applyProtection="1">
      <alignment horizontal="left" vertical="center" wrapText="1"/>
      <protection locked="0"/>
    </xf>
    <xf numFmtId="167" fontId="37" fillId="0" borderId="2" xfId="0" applyNumberFormat="1" applyFont="1" applyBorder="1" applyAlignment="1" applyProtection="1">
      <alignment horizontal="left" vertical="center" wrapText="1"/>
      <protection locked="0"/>
    </xf>
    <xf numFmtId="167" fontId="37" fillId="0" borderId="50" xfId="0" applyNumberFormat="1" applyFont="1" applyBorder="1" applyAlignment="1" applyProtection="1">
      <alignment horizontal="left" vertical="center" wrapText="1"/>
      <protection locked="0"/>
    </xf>
    <xf numFmtId="10" fontId="37" fillId="6" borderId="6" xfId="0" applyNumberFormat="1" applyFont="1" applyFill="1" applyBorder="1" applyAlignment="1">
      <alignment horizontal="center" vertical="center" wrapText="1"/>
    </xf>
    <xf numFmtId="0" fontId="24" fillId="0" borderId="2" xfId="0" applyFont="1" applyBorder="1" applyAlignment="1">
      <alignment horizontal="center" vertical="center" wrapText="1"/>
    </xf>
    <xf numFmtId="14" fontId="38" fillId="0" borderId="19" xfId="0" applyNumberFormat="1" applyFont="1" applyBorder="1" applyAlignment="1" applyProtection="1">
      <alignment horizontal="center" vertical="center" wrapText="1"/>
      <protection locked="0"/>
    </xf>
    <xf numFmtId="0" fontId="45" fillId="0" borderId="0" xfId="0" applyFont="1" applyAlignment="1">
      <alignment horizontal="center" vertical="center" wrapText="1"/>
    </xf>
    <xf numFmtId="0" fontId="45" fillId="0" borderId="0" xfId="0" applyFont="1"/>
    <xf numFmtId="0" fontId="46" fillId="0" borderId="0" xfId="0" applyFont="1" applyAlignment="1">
      <alignment horizontal="center" vertical="center" wrapText="1"/>
    </xf>
    <xf numFmtId="0" fontId="46" fillId="0" borderId="0" xfId="0" applyFont="1"/>
    <xf numFmtId="0" fontId="47" fillId="0" borderId="2" xfId="0" applyFont="1" applyBorder="1" applyAlignment="1">
      <alignment horizontal="center" vertical="center" wrapText="1"/>
    </xf>
    <xf numFmtId="0" fontId="16" fillId="0" borderId="2" xfId="0" applyFont="1" applyBorder="1" applyAlignment="1">
      <alignment horizontal="center" vertical="center"/>
    </xf>
    <xf numFmtId="0" fontId="48" fillId="0" borderId="2" xfId="0" applyFont="1" applyBorder="1" applyAlignment="1">
      <alignment horizontal="center" vertical="center" wrapText="1"/>
    </xf>
    <xf numFmtId="10" fontId="12" fillId="0" borderId="0" xfId="0" applyNumberFormat="1" applyFont="1" applyAlignment="1">
      <alignment horizontal="center" vertical="center" wrapText="1"/>
    </xf>
    <xf numFmtId="9" fontId="16" fillId="0" borderId="0" xfId="0" applyNumberFormat="1" applyFont="1" applyAlignment="1">
      <alignment horizontal="center" vertical="center" wrapText="1"/>
    </xf>
    <xf numFmtId="9" fontId="44" fillId="10" borderId="19" xfId="5" applyFont="1" applyFill="1" applyBorder="1" applyAlignment="1">
      <alignment horizontal="center" vertical="center" wrapText="1"/>
    </xf>
    <xf numFmtId="9" fontId="44" fillId="10" borderId="24" xfId="5" applyFont="1" applyFill="1" applyBorder="1" applyAlignment="1">
      <alignment horizontal="center" vertical="center" wrapText="1"/>
    </xf>
    <xf numFmtId="9" fontId="44" fillId="10" borderId="2" xfId="5" applyFont="1" applyFill="1" applyBorder="1" applyAlignment="1">
      <alignment horizontal="center" vertical="center" wrapText="1"/>
    </xf>
    <xf numFmtId="9" fontId="44" fillId="10" borderId="50" xfId="0" applyNumberFormat="1" applyFont="1" applyFill="1" applyBorder="1" applyAlignment="1">
      <alignment horizontal="center" vertical="center" wrapText="1"/>
    </xf>
    <xf numFmtId="10" fontId="42" fillId="6" borderId="20" xfId="7" applyNumberFormat="1" applyFont="1" applyFill="1" applyBorder="1" applyAlignment="1" applyProtection="1">
      <alignment horizontal="center" vertical="center" wrapText="1"/>
    </xf>
    <xf numFmtId="10" fontId="38" fillId="8" borderId="38" xfId="7" applyNumberFormat="1" applyFont="1" applyFill="1" applyBorder="1" applyAlignment="1" applyProtection="1">
      <alignment horizontal="center" vertical="center" wrapText="1"/>
    </xf>
    <xf numFmtId="10" fontId="38" fillId="8" borderId="19" xfId="7" applyNumberFormat="1" applyFont="1" applyFill="1" applyBorder="1" applyAlignment="1" applyProtection="1">
      <alignment horizontal="center" vertical="center" wrapText="1"/>
    </xf>
    <xf numFmtId="10" fontId="38" fillId="8" borderId="19" xfId="7" applyNumberFormat="1" applyFont="1" applyFill="1" applyBorder="1" applyAlignment="1" applyProtection="1">
      <alignment horizontal="left" vertical="center" wrapText="1"/>
    </xf>
    <xf numFmtId="10" fontId="38" fillId="3" borderId="19" xfId="7" applyNumberFormat="1" applyFont="1" applyFill="1" applyBorder="1" applyAlignment="1" applyProtection="1">
      <alignment horizontal="center" vertical="center" wrapText="1"/>
      <protection locked="0"/>
    </xf>
    <xf numFmtId="10" fontId="41" fillId="9" borderId="19" xfId="7" applyNumberFormat="1" applyFont="1" applyFill="1" applyBorder="1" applyAlignment="1" applyProtection="1">
      <alignment horizontal="center" vertical="center" wrapText="1"/>
    </xf>
    <xf numFmtId="10" fontId="41" fillId="9" borderId="20" xfId="7" applyNumberFormat="1" applyFont="1" applyFill="1" applyBorder="1" applyAlignment="1" applyProtection="1">
      <alignment horizontal="center" vertical="center" wrapText="1"/>
    </xf>
    <xf numFmtId="10" fontId="42" fillId="6" borderId="25" xfId="7" applyNumberFormat="1" applyFont="1" applyFill="1" applyBorder="1" applyAlignment="1" applyProtection="1">
      <alignment horizontal="center" vertical="center" wrapText="1"/>
    </xf>
    <xf numFmtId="10" fontId="38" fillId="8" borderId="39" xfId="7" applyNumberFormat="1" applyFont="1" applyFill="1" applyBorder="1" applyAlignment="1" applyProtection="1">
      <alignment horizontal="left" vertical="center" wrapText="1"/>
    </xf>
    <xf numFmtId="10" fontId="38" fillId="3" borderId="24" xfId="7" applyNumberFormat="1" applyFont="1" applyFill="1" applyBorder="1" applyAlignment="1" applyProtection="1">
      <alignment horizontal="center" vertical="center" wrapText="1"/>
      <protection locked="0"/>
    </xf>
    <xf numFmtId="10" fontId="38" fillId="8" borderId="24" xfId="7" applyNumberFormat="1" applyFont="1" applyFill="1" applyBorder="1" applyAlignment="1" applyProtection="1">
      <alignment horizontal="center" vertical="center" wrapText="1"/>
    </xf>
    <xf numFmtId="10" fontId="38" fillId="8" borderId="24" xfId="7" applyNumberFormat="1" applyFont="1" applyFill="1" applyBorder="1" applyAlignment="1" applyProtection="1">
      <alignment horizontal="left" vertical="center" wrapText="1"/>
    </xf>
    <xf numFmtId="10" fontId="41" fillId="9" borderId="24" xfId="7" applyNumberFormat="1" applyFont="1" applyFill="1" applyBorder="1" applyAlignment="1" applyProtection="1">
      <alignment horizontal="center" vertical="center" wrapText="1"/>
    </xf>
    <xf numFmtId="10" fontId="41" fillId="9" borderId="25" xfId="7" applyNumberFormat="1" applyFont="1" applyFill="1" applyBorder="1" applyAlignment="1" applyProtection="1">
      <alignment horizontal="center" vertical="center" wrapText="1"/>
    </xf>
    <xf numFmtId="10" fontId="42" fillId="6" borderId="22" xfId="7" applyNumberFormat="1" applyFont="1" applyFill="1" applyBorder="1" applyAlignment="1" applyProtection="1">
      <alignment horizontal="center" vertical="center" wrapText="1"/>
    </xf>
    <xf numFmtId="10" fontId="38" fillId="8" borderId="3" xfId="7" applyNumberFormat="1" applyFont="1" applyFill="1" applyBorder="1" applyAlignment="1" applyProtection="1">
      <alignment horizontal="left" vertical="center" wrapText="1"/>
    </xf>
    <xf numFmtId="10" fontId="38" fillId="3" borderId="2" xfId="7" applyNumberFormat="1" applyFont="1" applyFill="1" applyBorder="1" applyAlignment="1" applyProtection="1">
      <alignment horizontal="center" vertical="center" wrapText="1"/>
      <protection locked="0"/>
    </xf>
    <xf numFmtId="10" fontId="38" fillId="8" borderId="2" xfId="7" applyNumberFormat="1" applyFont="1" applyFill="1" applyBorder="1" applyAlignment="1" applyProtection="1">
      <alignment horizontal="center" vertical="center" wrapText="1"/>
    </xf>
    <xf numFmtId="10" fontId="38" fillId="8" borderId="2" xfId="7" applyNumberFormat="1" applyFont="1" applyFill="1" applyBorder="1" applyAlignment="1" applyProtection="1">
      <alignment horizontal="left" vertical="center" wrapText="1"/>
    </xf>
    <xf numFmtId="10" fontId="41" fillId="9" borderId="2" xfId="7" applyNumberFormat="1" applyFont="1" applyFill="1" applyBorder="1" applyAlignment="1" applyProtection="1">
      <alignment horizontal="center" vertical="center" wrapText="1"/>
    </xf>
    <xf numFmtId="10" fontId="41" fillId="9" borderId="22" xfId="7" applyNumberFormat="1" applyFont="1" applyFill="1" applyBorder="1" applyAlignment="1" applyProtection="1">
      <alignment horizontal="center" vertical="center" wrapText="1"/>
    </xf>
    <xf numFmtId="10" fontId="42" fillId="6" borderId="51" xfId="7" applyNumberFormat="1" applyFont="1" applyFill="1" applyBorder="1" applyAlignment="1" applyProtection="1">
      <alignment horizontal="center" vertical="center" wrapText="1"/>
    </xf>
    <xf numFmtId="10" fontId="38" fillId="8" borderId="52" xfId="7" applyNumberFormat="1" applyFont="1" applyFill="1" applyBorder="1" applyAlignment="1" applyProtection="1">
      <alignment horizontal="left" vertical="center" wrapText="1"/>
    </xf>
    <xf numFmtId="10" fontId="38" fillId="3" borderId="50" xfId="7" applyNumberFormat="1" applyFont="1" applyFill="1" applyBorder="1" applyAlignment="1" applyProtection="1">
      <alignment horizontal="center" vertical="center" wrapText="1"/>
      <protection locked="0"/>
    </xf>
    <xf numFmtId="10" fontId="38" fillId="8" borderId="50" xfId="7" applyNumberFormat="1" applyFont="1" applyFill="1" applyBorder="1" applyAlignment="1" applyProtection="1">
      <alignment horizontal="center" vertical="center" wrapText="1"/>
    </xf>
    <xf numFmtId="10" fontId="38" fillId="8" borderId="50" xfId="7" applyNumberFormat="1" applyFont="1" applyFill="1" applyBorder="1" applyAlignment="1" applyProtection="1">
      <alignment horizontal="left" vertical="center" wrapText="1"/>
    </xf>
    <xf numFmtId="10" fontId="41" fillId="9" borderId="50" xfId="7" applyNumberFormat="1" applyFont="1" applyFill="1" applyBorder="1" applyAlignment="1" applyProtection="1">
      <alignment horizontal="center" vertical="center" wrapText="1"/>
    </xf>
    <xf numFmtId="10" fontId="41" fillId="9" borderId="51" xfId="7" applyNumberFormat="1" applyFont="1" applyFill="1" applyBorder="1" applyAlignment="1" applyProtection="1">
      <alignment horizontal="center" vertical="center" wrapText="1"/>
    </xf>
    <xf numFmtId="10" fontId="38" fillId="0" borderId="19" xfId="7" applyNumberFormat="1" applyFont="1" applyFill="1" applyBorder="1" applyAlignment="1" applyProtection="1">
      <alignment horizontal="center" vertical="center" wrapText="1"/>
      <protection locked="0"/>
    </xf>
    <xf numFmtId="10" fontId="38" fillId="0" borderId="24" xfId="7" applyNumberFormat="1" applyFont="1" applyFill="1" applyBorder="1" applyAlignment="1" applyProtection="1">
      <alignment horizontal="center" vertical="center" wrapText="1"/>
      <protection locked="0"/>
    </xf>
    <xf numFmtId="0" fontId="47" fillId="0" borderId="22" xfId="0" applyFont="1" applyBorder="1" applyAlignment="1">
      <alignment horizontal="center" vertical="center" wrapText="1"/>
    </xf>
    <xf numFmtId="0" fontId="47" fillId="0" borderId="24" xfId="0" applyFont="1" applyBorder="1" applyAlignment="1">
      <alignment horizontal="center" vertical="center" wrapText="1"/>
    </xf>
    <xf numFmtId="0" fontId="16" fillId="0" borderId="24" xfId="0" applyFont="1" applyBorder="1" applyAlignment="1">
      <alignment horizontal="center" vertical="center"/>
    </xf>
    <xf numFmtId="0" fontId="48" fillId="0" borderId="24" xfId="0" applyFont="1" applyBorder="1" applyAlignment="1">
      <alignment horizontal="center" vertical="center" wrapText="1"/>
    </xf>
    <xf numFmtId="0" fontId="47" fillId="0" borderId="25" xfId="0" applyFont="1" applyBorder="1" applyAlignment="1">
      <alignment horizontal="center" vertical="center" wrapText="1"/>
    </xf>
    <xf numFmtId="0" fontId="18" fillId="5" borderId="19" xfId="0" applyFont="1" applyFill="1" applyBorder="1" applyAlignment="1">
      <alignment horizontal="center" vertical="center" wrapText="1"/>
    </xf>
    <xf numFmtId="0" fontId="50" fillId="0" borderId="2" xfId="4" applyFont="1" applyFill="1" applyBorder="1" applyAlignment="1">
      <alignment horizontal="center" vertical="center" wrapText="1"/>
    </xf>
    <xf numFmtId="0" fontId="51" fillId="0" borderId="2" xfId="4" applyFont="1" applyFill="1" applyBorder="1" applyAlignment="1">
      <alignment horizontal="center" vertical="center" wrapText="1"/>
    </xf>
    <xf numFmtId="0" fontId="50" fillId="0" borderId="24" xfId="4" applyFont="1" applyFill="1" applyBorder="1" applyAlignment="1">
      <alignment horizontal="center" vertical="center" wrapText="1"/>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wrapText="1"/>
    </xf>
    <xf numFmtId="0" fontId="44" fillId="0" borderId="60" xfId="0" applyFont="1" applyBorder="1" applyAlignment="1">
      <alignment horizontal="justify" vertical="center" wrapText="1"/>
    </xf>
    <xf numFmtId="0" fontId="44" fillId="0" borderId="61" xfId="0" applyFont="1" applyBorder="1" applyAlignment="1">
      <alignment horizontal="center" vertical="center" wrapText="1"/>
    </xf>
    <xf numFmtId="9" fontId="44" fillId="10" borderId="61" xfId="5" applyFont="1" applyFill="1" applyBorder="1" applyAlignment="1">
      <alignment horizontal="center" vertical="center" wrapText="1"/>
    </xf>
    <xf numFmtId="14" fontId="44" fillId="0" borderId="61" xfId="0" applyNumberFormat="1" applyFont="1" applyBorder="1" applyAlignment="1">
      <alignment horizontal="center" vertical="center"/>
    </xf>
    <xf numFmtId="1" fontId="44" fillId="0" borderId="61" xfId="0" applyNumberFormat="1" applyFont="1" applyBorder="1" applyAlignment="1">
      <alignment horizontal="center" vertical="center"/>
    </xf>
    <xf numFmtId="167" fontId="37" fillId="0" borderId="61" xfId="0" applyNumberFormat="1" applyFont="1" applyBorder="1" applyAlignment="1" applyProtection="1">
      <alignment horizontal="left" vertical="center" wrapText="1"/>
      <protection locked="0"/>
    </xf>
    <xf numFmtId="10" fontId="42" fillId="6" borderId="62" xfId="7" applyNumberFormat="1" applyFont="1" applyFill="1" applyBorder="1" applyAlignment="1" applyProtection="1">
      <alignment horizontal="center" vertical="center" wrapText="1"/>
    </xf>
    <xf numFmtId="10" fontId="38" fillId="8" borderId="47" xfId="7" applyNumberFormat="1" applyFont="1" applyFill="1" applyBorder="1" applyAlignment="1" applyProtection="1">
      <alignment horizontal="left" vertical="center" wrapText="1"/>
    </xf>
    <xf numFmtId="10" fontId="38" fillId="3" borderId="61" xfId="7" applyNumberFormat="1" applyFont="1" applyFill="1" applyBorder="1" applyAlignment="1" applyProtection="1">
      <alignment horizontal="center" vertical="center" wrapText="1"/>
      <protection locked="0"/>
    </xf>
    <xf numFmtId="10" fontId="38" fillId="8" borderId="61" xfId="7" applyNumberFormat="1" applyFont="1" applyFill="1" applyBorder="1" applyAlignment="1" applyProtection="1">
      <alignment horizontal="center" vertical="center" wrapText="1"/>
    </xf>
    <xf numFmtId="10" fontId="38" fillId="0" borderId="61" xfId="7" applyNumberFormat="1" applyFont="1" applyFill="1" applyBorder="1" applyAlignment="1" applyProtection="1">
      <alignment horizontal="center" vertical="center" wrapText="1"/>
      <protection locked="0"/>
    </xf>
    <xf numFmtId="10" fontId="38" fillId="8" borderId="61" xfId="7" applyNumberFormat="1" applyFont="1" applyFill="1" applyBorder="1" applyAlignment="1" applyProtection="1">
      <alignment horizontal="left" vertical="center" wrapText="1"/>
    </xf>
    <xf numFmtId="10" fontId="41" fillId="9" borderId="61" xfId="7" applyNumberFormat="1" applyFont="1" applyFill="1" applyBorder="1" applyAlignment="1" applyProtection="1">
      <alignment horizontal="center" vertical="center" wrapText="1"/>
    </xf>
    <xf numFmtId="10" fontId="41" fillId="9" borderId="62" xfId="7" applyNumberFormat="1" applyFont="1" applyFill="1" applyBorder="1" applyAlignment="1" applyProtection="1">
      <alignment horizontal="center" vertical="center" wrapText="1"/>
    </xf>
    <xf numFmtId="14" fontId="38" fillId="0" borderId="24" xfId="0" applyNumberFormat="1" applyFont="1" applyBorder="1" applyAlignment="1" applyProtection="1">
      <alignment horizontal="center" vertical="center" wrapText="1"/>
      <protection locked="0"/>
    </xf>
    <xf numFmtId="0" fontId="44" fillId="0" borderId="38" xfId="0" applyFont="1" applyBorder="1" applyAlignment="1">
      <alignment horizontal="justify" vertical="center" wrapText="1"/>
    </xf>
    <xf numFmtId="0" fontId="44" fillId="0" borderId="39" xfId="0" applyFont="1" applyBorder="1" applyAlignment="1">
      <alignment horizontal="left" vertical="center" wrapText="1"/>
    </xf>
    <xf numFmtId="14" fontId="44" fillId="0" borderId="63" xfId="0" applyNumberFormat="1" applyFont="1" applyBorder="1" applyAlignment="1">
      <alignment horizontal="center" vertical="center"/>
    </xf>
    <xf numFmtId="0" fontId="14" fillId="5" borderId="2" xfId="0" applyFont="1" applyFill="1" applyBorder="1" applyAlignment="1">
      <alignment horizontal="left" vertical="center"/>
    </xf>
    <xf numFmtId="0" fontId="23" fillId="0" borderId="2" xfId="0" applyFont="1" applyBorder="1" applyAlignment="1">
      <alignment horizontal="left" vertical="center"/>
    </xf>
    <xf numFmtId="0" fontId="12" fillId="0" borderId="18"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5"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0" xfId="0" applyFont="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18" xfId="2" applyFont="1" applyBorder="1" applyAlignment="1">
      <alignment horizontal="center" vertical="center"/>
    </xf>
    <xf numFmtId="0" fontId="13" fillId="0" borderId="19" xfId="2" applyFont="1" applyBorder="1" applyAlignment="1">
      <alignment horizontal="center" vertical="center"/>
    </xf>
    <xf numFmtId="0" fontId="13" fillId="0" borderId="26" xfId="2" applyFont="1" applyBorder="1" applyAlignment="1">
      <alignment horizontal="center" vertical="center"/>
    </xf>
    <xf numFmtId="0" fontId="13" fillId="0" borderId="21" xfId="2" applyFont="1" applyBorder="1" applyAlignment="1">
      <alignment horizontal="center" vertical="center"/>
    </xf>
    <xf numFmtId="0" fontId="13" fillId="0" borderId="2" xfId="2" applyFont="1" applyBorder="1" applyAlignment="1">
      <alignment horizontal="center" vertical="center"/>
    </xf>
    <xf numFmtId="0" fontId="13" fillId="0" borderId="5" xfId="2" applyFont="1" applyBorder="1" applyAlignment="1">
      <alignment horizontal="center" vertical="center"/>
    </xf>
    <xf numFmtId="0" fontId="13" fillId="0" borderId="23" xfId="2" applyFont="1" applyBorder="1" applyAlignment="1">
      <alignment horizontal="center" vertical="center"/>
    </xf>
    <xf numFmtId="0" fontId="13" fillId="0" borderId="24" xfId="2" applyFont="1" applyBorder="1" applyAlignment="1">
      <alignment horizontal="center" vertical="center"/>
    </xf>
    <xf numFmtId="0" fontId="13" fillId="0" borderId="27" xfId="2" applyFont="1" applyBorder="1" applyAlignment="1">
      <alignment horizontal="center" vertical="center"/>
    </xf>
    <xf numFmtId="0" fontId="14" fillId="5" borderId="9" xfId="0" applyFont="1" applyFill="1" applyBorder="1" applyAlignment="1">
      <alignment horizontal="left" vertical="center" wrapText="1"/>
    </xf>
    <xf numFmtId="0" fontId="14" fillId="5" borderId="0" xfId="0" applyFont="1" applyFill="1" applyAlignment="1">
      <alignment horizontal="left" vertical="center" wrapText="1"/>
    </xf>
    <xf numFmtId="0" fontId="39" fillId="0" borderId="2" xfId="0" applyFont="1" applyBorder="1" applyAlignment="1">
      <alignment horizontal="justify" vertical="center" wrapText="1"/>
    </xf>
    <xf numFmtId="0" fontId="39" fillId="3" borderId="2" xfId="0" applyFont="1" applyFill="1" applyBorder="1" applyAlignment="1">
      <alignment horizontal="justify"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33" xfId="0" applyFont="1" applyBorder="1" applyAlignment="1">
      <alignment horizontal="left" vertical="center" wrapText="1"/>
    </xf>
    <xf numFmtId="0" fontId="16" fillId="0" borderId="21" xfId="0" applyFont="1" applyBorder="1" applyAlignment="1">
      <alignment horizontal="left" vertical="center" wrapText="1"/>
    </xf>
    <xf numFmtId="0" fontId="16" fillId="0" borderId="2" xfId="0" applyFont="1" applyBorder="1" applyAlignment="1">
      <alignment horizontal="left" vertical="center" wrapText="1"/>
    </xf>
    <xf numFmtId="0" fontId="16" fillId="0" borderId="22"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9" fillId="0" borderId="18" xfId="2" applyFont="1" applyBorder="1" applyAlignment="1">
      <alignment horizontal="center" vertical="center"/>
    </xf>
    <xf numFmtId="0" fontId="19" fillId="0" borderId="19" xfId="2" applyFont="1" applyBorder="1" applyAlignment="1">
      <alignment horizontal="center" vertical="center"/>
    </xf>
    <xf numFmtId="0" fontId="19" fillId="0" borderId="26" xfId="2" applyFont="1" applyBorder="1" applyAlignment="1">
      <alignment horizontal="center" vertical="center"/>
    </xf>
    <xf numFmtId="0" fontId="16" fillId="0" borderId="26" xfId="0" applyFont="1" applyBorder="1" applyAlignment="1">
      <alignment horizontal="left" vertical="center" wrapText="1"/>
    </xf>
    <xf numFmtId="0" fontId="19" fillId="0" borderId="21" xfId="2" applyFont="1" applyBorder="1" applyAlignment="1">
      <alignment horizontal="center" vertical="center"/>
    </xf>
    <xf numFmtId="0" fontId="19" fillId="0" borderId="2" xfId="2" applyFont="1" applyBorder="1" applyAlignment="1">
      <alignment horizontal="center" vertical="center"/>
    </xf>
    <xf numFmtId="0" fontId="19" fillId="0" borderId="5" xfId="2" applyFont="1" applyBorder="1" applyAlignment="1">
      <alignment horizontal="center" vertical="center"/>
    </xf>
    <xf numFmtId="0" fontId="16" fillId="0" borderId="5" xfId="0" applyFont="1" applyBorder="1" applyAlignment="1">
      <alignment horizontal="left" vertical="center" wrapText="1"/>
    </xf>
    <xf numFmtId="0" fontId="39" fillId="3" borderId="5" xfId="0" applyFont="1" applyFill="1" applyBorder="1" applyAlignment="1">
      <alignment horizontal="left" vertical="center" wrapText="1"/>
    </xf>
    <xf numFmtId="0" fontId="39" fillId="3" borderId="4" xfId="0" applyFont="1" applyFill="1" applyBorder="1" applyAlignment="1">
      <alignment horizontal="left" vertical="center"/>
    </xf>
    <xf numFmtId="0" fontId="39" fillId="3" borderId="3" xfId="0" applyFont="1" applyFill="1" applyBorder="1" applyAlignment="1">
      <alignment horizontal="left" vertical="center"/>
    </xf>
    <xf numFmtId="0" fontId="39" fillId="3" borderId="5" xfId="0" applyFont="1" applyFill="1" applyBorder="1" applyAlignment="1">
      <alignment horizontal="left" vertical="center"/>
    </xf>
    <xf numFmtId="0" fontId="39" fillId="3" borderId="44" xfId="0" applyFont="1" applyFill="1" applyBorder="1" applyAlignment="1">
      <alignment horizontal="justify" vertical="center" wrapText="1"/>
    </xf>
    <xf numFmtId="0" fontId="39" fillId="3" borderId="9" xfId="0" applyFont="1" applyFill="1" applyBorder="1" applyAlignment="1">
      <alignment horizontal="justify" vertical="center" wrapText="1"/>
    </xf>
    <xf numFmtId="0" fontId="39" fillId="3" borderId="45" xfId="0" applyFont="1" applyFill="1" applyBorder="1" applyAlignment="1">
      <alignment horizontal="justify" vertical="center" wrapText="1"/>
    </xf>
    <xf numFmtId="0" fontId="39" fillId="3" borderId="46" xfId="0" applyFont="1" applyFill="1" applyBorder="1" applyAlignment="1">
      <alignment horizontal="justify" vertical="center" wrapText="1"/>
    </xf>
    <xf numFmtId="0" fontId="39" fillId="3" borderId="32" xfId="0" applyFont="1" applyFill="1" applyBorder="1" applyAlignment="1">
      <alignment horizontal="justify" vertical="center" wrapText="1"/>
    </xf>
    <xf numFmtId="0" fontId="39" fillId="3" borderId="47" xfId="0" applyFont="1" applyFill="1" applyBorder="1" applyAlignment="1">
      <alignment horizontal="justify" vertical="center" wrapText="1"/>
    </xf>
    <xf numFmtId="0" fontId="39" fillId="0" borderId="44" xfId="0" applyFont="1" applyBorder="1" applyAlignment="1">
      <alignment horizontal="justify" vertical="center" wrapText="1"/>
    </xf>
    <xf numFmtId="0" fontId="39" fillId="0" borderId="9" xfId="0" applyFont="1" applyBorder="1" applyAlignment="1">
      <alignment horizontal="justify" vertical="center" wrapText="1"/>
    </xf>
    <xf numFmtId="0" fontId="39" fillId="0" borderId="45" xfId="0" applyFont="1" applyBorder="1" applyAlignment="1">
      <alignment horizontal="justify" vertical="center" wrapText="1"/>
    </xf>
    <xf numFmtId="0" fontId="39" fillId="0" borderId="46" xfId="0" applyFont="1" applyBorder="1" applyAlignment="1">
      <alignment horizontal="justify" vertical="center" wrapText="1"/>
    </xf>
    <xf numFmtId="0" fontId="39" fillId="0" borderId="32" xfId="0" applyFont="1" applyBorder="1" applyAlignment="1">
      <alignment horizontal="justify" vertical="center" wrapText="1"/>
    </xf>
    <xf numFmtId="0" fontId="39" fillId="0" borderId="47" xfId="0" applyFont="1" applyBorder="1" applyAlignment="1">
      <alignment horizontal="justify" vertical="center" wrapText="1"/>
    </xf>
    <xf numFmtId="0" fontId="14" fillId="5" borderId="5"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9" fillId="0" borderId="23" xfId="2" applyFont="1" applyBorder="1" applyAlignment="1">
      <alignment horizontal="center" vertical="center"/>
    </xf>
    <xf numFmtId="0" fontId="19" fillId="0" borderId="24" xfId="2" applyFont="1" applyBorder="1" applyAlignment="1">
      <alignment horizontal="center" vertical="center"/>
    </xf>
    <xf numFmtId="0" fontId="19" fillId="0" borderId="27" xfId="2" applyFont="1" applyBorder="1" applyAlignment="1">
      <alignment horizontal="center" vertical="center"/>
    </xf>
    <xf numFmtId="0" fontId="16" fillId="0" borderId="23" xfId="0" applyFont="1" applyBorder="1" applyAlignment="1">
      <alignment horizontal="left" vertical="center" wrapText="1"/>
    </xf>
    <xf numFmtId="0" fontId="16" fillId="0" borderId="27" xfId="0" applyFont="1" applyBorder="1" applyAlignment="1">
      <alignment horizontal="left" vertical="center" wrapText="1"/>
    </xf>
    <xf numFmtId="0" fontId="12" fillId="3" borderId="18"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20" fillId="0" borderId="2" xfId="0" applyFont="1" applyBorder="1" applyAlignment="1">
      <alignment horizontal="left" vertical="center"/>
    </xf>
    <xf numFmtId="0" fontId="13" fillId="3" borderId="28" xfId="2" applyFont="1" applyFill="1" applyBorder="1" applyAlignment="1">
      <alignment horizontal="center" vertical="center"/>
    </xf>
    <xf numFmtId="0" fontId="13" fillId="3" borderId="30" xfId="2" applyFont="1" applyFill="1" applyBorder="1" applyAlignment="1">
      <alignment horizontal="center" vertical="center"/>
    </xf>
    <xf numFmtId="0" fontId="13" fillId="3" borderId="40" xfId="2" applyFont="1" applyFill="1" applyBorder="1" applyAlignment="1">
      <alignment horizontal="center" vertical="center"/>
    </xf>
    <xf numFmtId="0" fontId="13" fillId="3" borderId="4" xfId="2" applyFont="1" applyFill="1" applyBorder="1" applyAlignment="1">
      <alignment horizontal="center" vertical="center"/>
    </xf>
    <xf numFmtId="0" fontId="13" fillId="3" borderId="42" xfId="2" applyFont="1" applyFill="1" applyBorder="1" applyAlignment="1">
      <alignment horizontal="center" vertical="center"/>
    </xf>
    <xf numFmtId="0" fontId="13" fillId="3" borderId="34" xfId="2" applyFont="1" applyFill="1" applyBorder="1" applyAlignment="1">
      <alignment horizontal="center" vertical="center"/>
    </xf>
    <xf numFmtId="0" fontId="26" fillId="3" borderId="2" xfId="0" applyFont="1" applyFill="1" applyBorder="1" applyAlignment="1">
      <alignment horizontal="center" vertical="center" wrapText="1"/>
    </xf>
    <xf numFmtId="0" fontId="26" fillId="0" borderId="2" xfId="0" applyFont="1" applyBorder="1" applyAlignment="1">
      <alignment horizontal="center" vertical="center" wrapText="1"/>
    </xf>
    <xf numFmtId="0" fontId="14" fillId="5"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4" fillId="5" borderId="2" xfId="0" applyFont="1" applyFill="1" applyBorder="1" applyAlignment="1">
      <alignment horizontal="center" vertical="center"/>
    </xf>
    <xf numFmtId="0" fontId="24" fillId="3" borderId="2" xfId="0" applyFont="1" applyFill="1" applyBorder="1" applyAlignment="1">
      <alignment horizontal="center" vertical="center" wrapText="1"/>
    </xf>
    <xf numFmtId="0" fontId="13" fillId="0" borderId="28" xfId="2" applyFont="1" applyBorder="1" applyAlignment="1">
      <alignment horizontal="center" vertical="center"/>
    </xf>
    <xf numFmtId="0" fontId="13" fillId="0" borderId="30" xfId="2" applyFont="1" applyBorder="1" applyAlignment="1">
      <alignment horizontal="center" vertical="center"/>
    </xf>
    <xf numFmtId="0" fontId="13" fillId="0" borderId="29" xfId="2" applyFont="1" applyBorder="1" applyAlignment="1">
      <alignment horizontal="center" vertical="center"/>
    </xf>
    <xf numFmtId="0" fontId="13" fillId="0" borderId="40" xfId="2" applyFont="1" applyBorder="1" applyAlignment="1">
      <alignment horizontal="center" vertical="center"/>
    </xf>
    <xf numFmtId="0" fontId="13" fillId="0" borderId="4" xfId="2" applyFont="1" applyBorder="1" applyAlignment="1">
      <alignment horizontal="center" vertical="center"/>
    </xf>
    <xf numFmtId="0" fontId="13" fillId="0" borderId="41" xfId="2" applyFont="1" applyBorder="1" applyAlignment="1">
      <alignment horizontal="center" vertical="center"/>
    </xf>
    <xf numFmtId="0" fontId="13" fillId="0" borderId="42" xfId="2" applyFont="1" applyBorder="1" applyAlignment="1">
      <alignment horizontal="center" vertical="center"/>
    </xf>
    <xf numFmtId="0" fontId="13" fillId="0" borderId="34" xfId="2" applyFont="1" applyBorder="1" applyAlignment="1">
      <alignment horizontal="center" vertical="center"/>
    </xf>
    <xf numFmtId="0" fontId="13" fillId="0" borderId="43" xfId="2" applyFont="1" applyBorder="1" applyAlignment="1">
      <alignment horizontal="center" vertical="center"/>
    </xf>
    <xf numFmtId="0" fontId="32" fillId="3" borderId="2" xfId="0" applyFont="1" applyFill="1" applyBorder="1" applyAlignment="1">
      <alignment horizontal="center" vertical="center" wrapText="1"/>
    </xf>
    <xf numFmtId="0" fontId="21" fillId="0" borderId="2" xfId="0" applyFont="1" applyBorder="1" applyAlignment="1">
      <alignment horizontal="justify" vertical="center" wrapText="1"/>
    </xf>
    <xf numFmtId="0" fontId="36" fillId="0" borderId="2" xfId="0" applyFont="1" applyBorder="1" applyAlignment="1">
      <alignment horizontal="justify" vertical="center" wrapText="1"/>
    </xf>
    <xf numFmtId="0" fontId="18" fillId="5" borderId="8" xfId="0" applyFont="1" applyFill="1" applyBorder="1" applyAlignment="1">
      <alignment horizontal="center" vertical="center"/>
    </xf>
    <xf numFmtId="0" fontId="18" fillId="5" borderId="0" xfId="0" applyFont="1" applyFill="1" applyAlignment="1">
      <alignment horizontal="center" vertical="center"/>
    </xf>
    <xf numFmtId="0" fontId="26" fillId="3" borderId="2" xfId="0" applyFont="1" applyFill="1" applyBorder="1" applyAlignment="1">
      <alignment horizontal="left" vertical="center" wrapText="1"/>
    </xf>
    <xf numFmtId="0" fontId="26" fillId="3" borderId="2" xfId="0" applyFont="1" applyFill="1" applyBorder="1" applyAlignment="1">
      <alignment horizontal="left" vertical="center"/>
    </xf>
    <xf numFmtId="0" fontId="18" fillId="5" borderId="5" xfId="0" applyFont="1" applyFill="1" applyBorder="1" applyAlignment="1">
      <alignment horizontal="center" vertical="center"/>
    </xf>
    <xf numFmtId="0" fontId="18" fillId="5" borderId="3" xfId="0" applyFont="1" applyFill="1" applyBorder="1" applyAlignment="1">
      <alignment horizontal="center" vertical="center"/>
    </xf>
    <xf numFmtId="0" fontId="13" fillId="3" borderId="29" xfId="2" applyFont="1" applyFill="1" applyBorder="1" applyAlignment="1">
      <alignment horizontal="center" vertical="center"/>
    </xf>
    <xf numFmtId="0" fontId="13" fillId="3" borderId="41" xfId="2" applyFont="1" applyFill="1" applyBorder="1" applyAlignment="1">
      <alignment horizontal="center" vertical="center"/>
    </xf>
    <xf numFmtId="0" fontId="13" fillId="3" borderId="43" xfId="2" applyFont="1" applyFill="1" applyBorder="1" applyAlignment="1">
      <alignment horizontal="center" vertical="center"/>
    </xf>
    <xf numFmtId="0" fontId="14" fillId="5" borderId="56" xfId="0" applyFont="1" applyFill="1" applyBorder="1" applyAlignment="1">
      <alignment horizontal="left" vertical="center"/>
    </xf>
    <xf numFmtId="0" fontId="14" fillId="5" borderId="57" xfId="0" applyFont="1" applyFill="1" applyBorder="1" applyAlignment="1">
      <alignment horizontal="left" vertical="center"/>
    </xf>
    <xf numFmtId="0" fontId="20" fillId="0" borderId="57" xfId="0" applyFont="1" applyBorder="1" applyAlignment="1">
      <alignment horizontal="left" vertical="center"/>
    </xf>
    <xf numFmtId="0" fontId="20" fillId="0" borderId="58" xfId="0" applyFont="1" applyBorder="1" applyAlignment="1">
      <alignment horizontal="left" vertical="center"/>
    </xf>
    <xf numFmtId="0" fontId="14" fillId="5" borderId="53" xfId="0" applyFont="1" applyFill="1" applyBorder="1" applyAlignment="1">
      <alignment horizontal="center" vertical="center"/>
    </xf>
    <xf numFmtId="0" fontId="14" fillId="5" borderId="54" xfId="0" applyFont="1" applyFill="1" applyBorder="1" applyAlignment="1">
      <alignment horizontal="center" vertical="center"/>
    </xf>
    <xf numFmtId="0" fontId="14" fillId="5" borderId="55" xfId="0" applyFont="1" applyFill="1" applyBorder="1" applyAlignment="1">
      <alignment horizontal="center" vertical="center"/>
    </xf>
    <xf numFmtId="0" fontId="47" fillId="0" borderId="21" xfId="0" applyFont="1" applyBorder="1" applyAlignment="1">
      <alignment horizontal="center" vertical="center" wrapText="1"/>
    </xf>
    <xf numFmtId="0" fontId="47" fillId="0" borderId="2" xfId="0" applyFont="1" applyBorder="1" applyAlignment="1">
      <alignment horizontal="center" vertical="center" wrapText="1"/>
    </xf>
    <xf numFmtId="0" fontId="18" fillId="5" borderId="18"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3" fillId="3" borderId="18" xfId="2" applyFont="1" applyFill="1" applyBorder="1" applyAlignment="1">
      <alignment horizontal="center" vertical="center"/>
    </xf>
    <xf numFmtId="0" fontId="13" fillId="3" borderId="19" xfId="2" applyFont="1" applyFill="1" applyBorder="1" applyAlignment="1">
      <alignment horizontal="center" vertical="center"/>
    </xf>
    <xf numFmtId="0" fontId="13" fillId="3" borderId="20" xfId="2" applyFont="1" applyFill="1" applyBorder="1" applyAlignment="1">
      <alignment horizontal="center" vertical="center"/>
    </xf>
    <xf numFmtId="0" fontId="13" fillId="3" borderId="21" xfId="2" applyFont="1" applyFill="1" applyBorder="1" applyAlignment="1">
      <alignment horizontal="center" vertical="center"/>
    </xf>
    <xf numFmtId="0" fontId="13" fillId="3" borderId="2" xfId="2" applyFont="1" applyFill="1" applyBorder="1" applyAlignment="1">
      <alignment horizontal="center" vertical="center"/>
    </xf>
    <xf numFmtId="0" fontId="13" fillId="3" borderId="22" xfId="2" applyFont="1" applyFill="1" applyBorder="1" applyAlignment="1">
      <alignment horizontal="center" vertical="center"/>
    </xf>
    <xf numFmtId="0" fontId="13" fillId="3" borderId="23" xfId="2" applyFont="1" applyFill="1" applyBorder="1" applyAlignment="1">
      <alignment horizontal="center" vertical="center"/>
    </xf>
    <xf numFmtId="0" fontId="13" fillId="3" borderId="24" xfId="2" applyFont="1" applyFill="1" applyBorder="1" applyAlignment="1">
      <alignment horizontal="center" vertical="center"/>
    </xf>
    <xf numFmtId="0" fontId="13" fillId="3" borderId="25" xfId="2"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47" fillId="0" borderId="23" xfId="0" applyFont="1" applyBorder="1" applyAlignment="1">
      <alignment horizontal="center" vertical="center" wrapText="1"/>
    </xf>
    <xf numFmtId="0" fontId="47" fillId="0" borderId="24" xfId="0" applyFont="1" applyBorder="1" applyAlignment="1">
      <alignment horizontal="center" vertical="center" wrapText="1"/>
    </xf>
    <xf numFmtId="0" fontId="16" fillId="0" borderId="21" xfId="0" applyFont="1" applyBorder="1" applyAlignment="1">
      <alignment horizontal="center" vertical="center"/>
    </xf>
    <xf numFmtId="0" fontId="16" fillId="0" borderId="2" xfId="0" applyFont="1" applyBorder="1" applyAlignment="1">
      <alignment horizontal="center" vertical="center"/>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3" xfId="0" applyFont="1" applyFill="1" applyBorder="1" applyAlignment="1">
      <alignment horizontal="center" vertical="center"/>
    </xf>
    <xf numFmtId="0" fontId="23" fillId="0" borderId="4" xfId="0" applyFont="1" applyBorder="1" applyAlignment="1">
      <alignment horizontal="left" vertical="center"/>
    </xf>
    <xf numFmtId="0" fontId="21" fillId="3" borderId="2"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5" borderId="2" xfId="0" applyFont="1" applyFill="1" applyBorder="1" applyAlignment="1">
      <alignment horizontal="left" vertical="center"/>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6" fillId="3" borderId="18" xfId="2" applyFont="1" applyFill="1" applyBorder="1" applyAlignment="1">
      <alignment horizontal="center" vertical="center"/>
    </xf>
    <xf numFmtId="0" fontId="6" fillId="3" borderId="19" xfId="2" applyFont="1" applyFill="1" applyBorder="1" applyAlignment="1">
      <alignment horizontal="center" vertical="center"/>
    </xf>
    <xf numFmtId="0" fontId="6" fillId="3" borderId="20"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2"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3" xfId="2" applyFont="1" applyFill="1" applyBorder="1" applyAlignment="1">
      <alignment horizontal="center" vertical="center"/>
    </xf>
    <xf numFmtId="0" fontId="6" fillId="3" borderId="24" xfId="2" applyFont="1" applyFill="1" applyBorder="1" applyAlignment="1">
      <alignment horizontal="center" vertical="center"/>
    </xf>
    <xf numFmtId="0" fontId="6" fillId="3" borderId="25" xfId="2"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21" fillId="0" borderId="5"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3" xfId="0" applyFont="1" applyBorder="1" applyAlignment="1">
      <alignment horizontal="justify" vertical="center" wrapText="1"/>
    </xf>
    <xf numFmtId="0" fontId="16" fillId="0" borderId="4" xfId="0" applyFont="1" applyBorder="1" applyAlignment="1">
      <alignment horizontal="left" vertical="center" wrapText="1"/>
    </xf>
    <xf numFmtId="0" fontId="16" fillId="0" borderId="3" xfId="0" applyFont="1" applyBorder="1" applyAlignment="1">
      <alignment horizontal="left" vertical="center" wrapText="1"/>
    </xf>
    <xf numFmtId="0" fontId="16" fillId="3" borderId="2" xfId="0" applyFont="1" applyFill="1" applyBorder="1" applyAlignment="1">
      <alignment horizontal="left" vertical="center" wrapText="1"/>
    </xf>
    <xf numFmtId="0" fontId="44" fillId="0" borderId="35"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36" xfId="0" applyFont="1" applyBorder="1" applyAlignment="1">
      <alignment horizontal="center" vertical="center" wrapText="1"/>
    </xf>
    <xf numFmtId="0" fontId="19" fillId="3" borderId="2" xfId="0" applyFont="1" applyFill="1" applyBorder="1" applyAlignment="1" applyProtection="1">
      <alignment horizontal="center"/>
      <protection locked="0"/>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33" fillId="5" borderId="2" xfId="0" applyFont="1" applyFill="1" applyBorder="1" applyAlignment="1">
      <alignment horizontal="center" vertical="center"/>
    </xf>
    <xf numFmtId="0" fontId="21" fillId="0" borderId="2" xfId="0" applyFont="1" applyBorder="1" applyAlignment="1">
      <alignment horizontal="left" vertical="center" wrapText="1"/>
    </xf>
    <xf numFmtId="0" fontId="33" fillId="5" borderId="2" xfId="0" applyFont="1" applyFill="1" applyBorder="1" applyAlignment="1">
      <alignment horizontal="left" vertical="center"/>
    </xf>
    <xf numFmtId="0" fontId="24" fillId="0" borderId="2" xfId="0" applyFont="1" applyBorder="1" applyAlignment="1">
      <alignment horizontal="left" vertical="center"/>
    </xf>
    <xf numFmtId="0" fontId="33" fillId="5"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left" vertical="center" wrapText="1"/>
    </xf>
    <xf numFmtId="0" fontId="21" fillId="0" borderId="4" xfId="0" applyFont="1" applyBorder="1" applyAlignment="1">
      <alignment horizontal="left" vertical="center" wrapText="1"/>
    </xf>
    <xf numFmtId="0" fontId="21" fillId="0" borderId="3" xfId="0" applyFont="1" applyBorder="1" applyAlignment="1">
      <alignment horizontal="left" vertical="center" wrapText="1"/>
    </xf>
    <xf numFmtId="0" fontId="24" fillId="3" borderId="38" xfId="2" applyFont="1" applyFill="1" applyBorder="1" applyAlignment="1">
      <alignment horizontal="center" vertical="center"/>
    </xf>
    <xf numFmtId="0" fontId="24" fillId="3" borderId="19" xfId="2" applyFont="1" applyFill="1" applyBorder="1" applyAlignment="1">
      <alignment horizontal="center" vertical="center"/>
    </xf>
    <xf numFmtId="0" fontId="24" fillId="3" borderId="3" xfId="2" applyFont="1" applyFill="1" applyBorder="1" applyAlignment="1">
      <alignment horizontal="center" vertical="center"/>
    </xf>
    <xf numFmtId="0" fontId="24" fillId="3" borderId="2" xfId="2" applyFont="1" applyFill="1" applyBorder="1" applyAlignment="1">
      <alignment horizontal="center" vertical="center"/>
    </xf>
    <xf numFmtId="0" fontId="24" fillId="3" borderId="39" xfId="2" applyFont="1" applyFill="1" applyBorder="1" applyAlignment="1">
      <alignment horizontal="center" vertical="center"/>
    </xf>
    <xf numFmtId="0" fontId="24" fillId="3" borderId="24" xfId="2" applyFont="1" applyFill="1" applyBorder="1" applyAlignment="1">
      <alignment horizontal="center" vertical="center"/>
    </xf>
    <xf numFmtId="0" fontId="21" fillId="3" borderId="18"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18" xfId="0" applyFont="1" applyFill="1" applyBorder="1" applyAlignment="1">
      <alignment horizontal="left" vertical="center" wrapText="1"/>
    </xf>
    <xf numFmtId="0" fontId="21" fillId="3" borderId="19" xfId="0" applyFont="1" applyFill="1" applyBorder="1" applyAlignment="1">
      <alignment horizontal="left" vertical="center" wrapText="1"/>
    </xf>
    <xf numFmtId="0" fontId="21" fillId="3" borderId="20" xfId="0" applyFont="1" applyFill="1" applyBorder="1" applyAlignment="1">
      <alignment horizontal="left" vertical="center" wrapText="1"/>
    </xf>
    <xf numFmtId="0" fontId="21" fillId="3" borderId="21"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21" fillId="3" borderId="24" xfId="0" applyFont="1" applyFill="1" applyBorder="1" applyAlignment="1">
      <alignment horizontal="left" vertical="center" wrapText="1"/>
    </xf>
    <xf numFmtId="0" fontId="21" fillId="3" borderId="25" xfId="0" applyFont="1" applyFill="1" applyBorder="1" applyAlignment="1">
      <alignment horizontal="left" vertical="center" wrapText="1"/>
    </xf>
  </cellXfs>
  <cellStyles count="8">
    <cellStyle name="Hipervínculo" xfId="4" builtinId="8"/>
    <cellStyle name="Hyperlink" xfId="6" xr:uid="{F10DA470-AA34-4F67-810D-1E4D13575D66}"/>
    <cellStyle name="Neutral" xfId="1" builtinId="28" customBuiltin="1"/>
    <cellStyle name="Normal" xfId="0" builtinId="0"/>
    <cellStyle name="Normal 2" xfId="2" xr:uid="{00000000-0005-0000-0000-000003000000}"/>
    <cellStyle name="Porcentaje" xfId="5" builtinId="5"/>
    <cellStyle name="Porcentaje 2" xfId="7" xr:uid="{C551AF30-10CE-4FE8-8584-481429AB4819}"/>
    <cellStyle name="Total" xfId="3" builtinId="25" customBuiltin="1"/>
  </cellStyles>
  <dxfs count="16">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310242</xdr:colOff>
      <xdr:row>1</xdr:row>
      <xdr:rowOff>185058</xdr:rowOff>
    </xdr:from>
    <xdr:to>
      <xdr:col>15</xdr:col>
      <xdr:colOff>49306</xdr:colOff>
      <xdr:row>6</xdr:row>
      <xdr:rowOff>86687</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7674317" y="346983"/>
          <a:ext cx="958264" cy="118750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361950</xdr:colOff>
      <xdr:row>1</xdr:row>
      <xdr:rowOff>47625</xdr:rowOff>
    </xdr:from>
    <xdr:to>
      <xdr:col>2</xdr:col>
      <xdr:colOff>2098862</xdr:colOff>
      <xdr:row>4</xdr:row>
      <xdr:rowOff>111241</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3875" y="2095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20</xdr:row>
      <xdr:rowOff>2</xdr:rowOff>
    </xdr:from>
    <xdr:to>
      <xdr:col>6</xdr:col>
      <xdr:colOff>402789</xdr:colOff>
      <xdr:row>27</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80572</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869078</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419850" y="2238375"/>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mlns="">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624227" y="92351"/>
          <a:ext cx="964949" cy="1808168"/>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281609</xdr:colOff>
      <xdr:row>1</xdr:row>
      <xdr:rowOff>99391</xdr:rowOff>
    </xdr:from>
    <xdr:to>
      <xdr:col>1</xdr:col>
      <xdr:colOff>1648239</xdr:colOff>
      <xdr:row>4</xdr:row>
      <xdr:rowOff>150533</xdr:rowOff>
    </xdr:to>
    <xdr:pic>
      <xdr:nvPicPr>
        <xdr:cNvPr id="2" name="Imagen 1">
          <a:extLst>
            <a:ext uri="{FF2B5EF4-FFF2-40B4-BE49-F238E27FC236}">
              <a16:creationId xmlns:a16="http://schemas.microsoft.com/office/drawing/2014/main" id="{05EDE733-3D35-427C-B7E5-9543CC67008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612913" y="273326"/>
          <a:ext cx="1366630" cy="78001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141363</xdr:colOff>
      <xdr:row>1</xdr:row>
      <xdr:rowOff>171601</xdr:rowOff>
    </xdr:from>
    <xdr:to>
      <xdr:col>13</xdr:col>
      <xdr:colOff>78486</xdr:colOff>
      <xdr:row>6</xdr:row>
      <xdr:rowOff>111125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1364988" y="330351"/>
          <a:ext cx="953123" cy="1225399"/>
        </a:xfrm>
        <a:prstGeom prst="leftArrow">
          <a:avLst>
            <a:gd name="adj1" fmla="val 50000"/>
            <a:gd name="adj2" fmla="val 50000"/>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370417</xdr:colOff>
      <xdr:row>1</xdr:row>
      <xdr:rowOff>63500</xdr:rowOff>
    </xdr:from>
    <xdr:to>
      <xdr:col>2</xdr:col>
      <xdr:colOff>1139377</xdr:colOff>
      <xdr:row>4</xdr:row>
      <xdr:rowOff>112934</xdr:rowOff>
    </xdr:to>
    <xdr:pic>
      <xdr:nvPicPr>
        <xdr:cNvPr id="2" name="Imagen 1">
          <a:extLst>
            <a:ext uri="{FF2B5EF4-FFF2-40B4-BE49-F238E27FC236}">
              <a16:creationId xmlns:a16="http://schemas.microsoft.com/office/drawing/2014/main" id="{1E319238-D621-4EAF-8EE3-88BB21E45A8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7" y="2222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518584</xdr:colOff>
      <xdr:row>22</xdr:row>
      <xdr:rowOff>42334</xdr:rowOff>
    </xdr:from>
    <xdr:to>
      <xdr:col>3</xdr:col>
      <xdr:colOff>1482290</xdr:colOff>
      <xdr:row>35</xdr:row>
      <xdr:rowOff>97120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016501" y="10371667"/>
          <a:ext cx="963706" cy="199153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91769</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marisolcc@supersociedades.gov.co" TargetMode="External"/><Relationship Id="rId13" Type="http://schemas.openxmlformats.org/officeDocument/2006/relationships/hyperlink" Target="mailto:alvaroym@supersociedades.gov.co" TargetMode="External"/><Relationship Id="rId18" Type="http://schemas.openxmlformats.org/officeDocument/2006/relationships/hyperlink" Target="mailto:saperez@supersociedades.gov.co" TargetMode="External"/><Relationship Id="rId3" Type="http://schemas.openxmlformats.org/officeDocument/2006/relationships/hyperlink" Target="mailto:horaciodc@supersociedades.gov.co" TargetMode="External"/><Relationship Id="rId21" Type="http://schemas.openxmlformats.org/officeDocument/2006/relationships/drawing" Target="../drawings/drawing7.xml"/><Relationship Id="rId7" Type="http://schemas.openxmlformats.org/officeDocument/2006/relationships/hyperlink" Target="mailto:lfrivera@supersociedades.gov.co" TargetMode="External"/><Relationship Id="rId12" Type="http://schemas.openxmlformats.org/officeDocument/2006/relationships/hyperlink" Target="mailto:mcampo@supersociedades.gov.co" TargetMode="External"/><Relationship Id="rId17" Type="http://schemas.openxmlformats.org/officeDocument/2006/relationships/hyperlink" Target="mailto:yuliethas@supersociedades.gov.co" TargetMode="External"/><Relationship Id="rId2" Type="http://schemas.openxmlformats.org/officeDocument/2006/relationships/hyperlink" Target="mailto:santiagol@supersociedades.gov.co" TargetMode="External"/><Relationship Id="rId16" Type="http://schemas.openxmlformats.org/officeDocument/2006/relationships/hyperlink" Target="mailto:dlinares@supersociedades.gov.co" TargetMode="External"/><Relationship Id="rId20" Type="http://schemas.openxmlformats.org/officeDocument/2006/relationships/printerSettings" Target="../printerSettings/printerSettings7.bin"/><Relationship Id="rId1" Type="http://schemas.openxmlformats.org/officeDocument/2006/relationships/hyperlink" Target="mailto:bescobar@supersociedades.gov.co" TargetMode="External"/><Relationship Id="rId6" Type="http://schemas.openxmlformats.org/officeDocument/2006/relationships/hyperlink" Target="mailto:julianao@supersociedades.gov.co" TargetMode="External"/><Relationship Id="rId11" Type="http://schemas.openxmlformats.org/officeDocument/2006/relationships/hyperlink" Target="mailto:AFTorres@SUPERSOCIEDADES.GOV.CO" TargetMode="External"/><Relationship Id="rId5" Type="http://schemas.openxmlformats.org/officeDocument/2006/relationships/hyperlink" Target="mailto:fmartinez@supersociedades.gov.co" TargetMode="External"/><Relationship Id="rId15" Type="http://schemas.openxmlformats.org/officeDocument/2006/relationships/hyperlink" Target="mailto:yeimybn@supersociedades.gov.co" TargetMode="External"/><Relationship Id="rId23" Type="http://schemas.openxmlformats.org/officeDocument/2006/relationships/comments" Target="../comments6.xml"/><Relationship Id="rId10" Type="http://schemas.openxmlformats.org/officeDocument/2006/relationships/hyperlink" Target="mailto:aldemarmc@supersociedades.gov.co" TargetMode="External"/><Relationship Id="rId19" Type="http://schemas.openxmlformats.org/officeDocument/2006/relationships/hyperlink" Target="mailto:OlgaMP@SUPERSOCIEDADES.GOV.CO" TargetMode="External"/><Relationship Id="rId4" Type="http://schemas.openxmlformats.org/officeDocument/2006/relationships/hyperlink" Target="mailto:janethcg@supersociedades.gov.co" TargetMode="External"/><Relationship Id="rId9" Type="http://schemas.openxmlformats.org/officeDocument/2006/relationships/hyperlink" Target="mailto:mjimenez@supersociedades.gov.co" TargetMode="External"/><Relationship Id="rId14" Type="http://schemas.openxmlformats.org/officeDocument/2006/relationships/hyperlink" Target="mailto:OGomez@SUPERSOCIEDADES.GOV.CO" TargetMode="External"/><Relationship Id="rId22"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5"/>
  <sheetViews>
    <sheetView showGridLines="0" tabSelected="1" zoomScale="85" zoomScaleNormal="85" workbookViewId="0">
      <selection activeCell="E7" sqref="E7:K7"/>
    </sheetView>
  </sheetViews>
  <sheetFormatPr baseColWidth="10" defaultRowHeight="11.25" x14ac:dyDescent="0.15"/>
  <cols>
    <col min="1" max="1" width="11.42578125" style="16"/>
    <col min="2" max="2" width="3.28515625" style="16" customWidth="1"/>
    <col min="3" max="3" width="26.5703125" style="16" bestFit="1" customWidth="1"/>
    <col min="4" max="4" width="3.7109375" style="16" customWidth="1"/>
    <col min="5" max="5" width="26.7109375" style="16" bestFit="1" customWidth="1"/>
    <col min="6" max="6" width="3.7109375" style="16" customWidth="1"/>
    <col min="7" max="7" width="26.85546875" style="16" bestFit="1" customWidth="1"/>
    <col min="8" max="8" width="3.7109375" style="16" customWidth="1"/>
    <col min="9" max="9" width="28.42578125" style="16" customWidth="1"/>
    <col min="10" max="10" width="3.7109375" style="16" customWidth="1"/>
    <col min="11" max="11" width="27" style="16" customWidth="1"/>
    <col min="12" max="12" width="2.7109375" style="16" customWidth="1"/>
    <col min="13" max="14" width="7.7109375" style="16" customWidth="1"/>
    <col min="15" max="16" width="5.7109375" style="16" hidden="1" customWidth="1"/>
    <col min="17" max="17" width="10.7109375" style="16" customWidth="1"/>
    <col min="18" max="18" width="20.7109375" style="16" customWidth="1"/>
    <col min="19" max="19" width="9.140625" style="18" customWidth="1"/>
    <col min="20" max="240" width="9.140625" style="16" customWidth="1"/>
    <col min="241" max="16384" width="11.42578125" style="16"/>
  </cols>
  <sheetData>
    <row r="1" spans="2:19" ht="37.5" customHeight="1" thickBot="1" x14ac:dyDescent="0.2"/>
    <row r="2" spans="2:19" ht="26.25" customHeight="1" x14ac:dyDescent="0.15">
      <c r="B2" s="234"/>
      <c r="C2" s="235"/>
      <c r="D2" s="236" t="s">
        <v>121</v>
      </c>
      <c r="E2" s="237"/>
      <c r="F2" s="237"/>
      <c r="G2" s="237"/>
      <c r="H2" s="237"/>
      <c r="I2" s="237"/>
      <c r="J2" s="238"/>
      <c r="K2" s="224" t="s">
        <v>122</v>
      </c>
      <c r="L2" s="225"/>
    </row>
    <row r="3" spans="2:19" ht="23.25" customHeight="1" x14ac:dyDescent="0.15">
      <c r="B3" s="230"/>
      <c r="C3" s="231"/>
      <c r="D3" s="239" t="s">
        <v>123</v>
      </c>
      <c r="E3" s="240"/>
      <c r="F3" s="240"/>
      <c r="G3" s="240"/>
      <c r="H3" s="240"/>
      <c r="I3" s="240"/>
      <c r="J3" s="241"/>
      <c r="K3" s="226" t="s">
        <v>128</v>
      </c>
      <c r="L3" s="227"/>
    </row>
    <row r="4" spans="2:19" ht="24" customHeight="1" x14ac:dyDescent="0.15">
      <c r="B4" s="230"/>
      <c r="C4" s="231"/>
      <c r="D4" s="239" t="s">
        <v>124</v>
      </c>
      <c r="E4" s="240"/>
      <c r="F4" s="240"/>
      <c r="G4" s="240"/>
      <c r="H4" s="240"/>
      <c r="I4" s="240"/>
      <c r="J4" s="241"/>
      <c r="K4" s="226" t="s">
        <v>125</v>
      </c>
      <c r="L4" s="227"/>
    </row>
    <row r="5" spans="2:19" ht="22.5" customHeight="1" thickBot="1" x14ac:dyDescent="0.2">
      <c r="B5" s="232"/>
      <c r="C5" s="233"/>
      <c r="D5" s="242" t="s">
        <v>126</v>
      </c>
      <c r="E5" s="243"/>
      <c r="F5" s="243"/>
      <c r="G5" s="243"/>
      <c r="H5" s="243"/>
      <c r="I5" s="243"/>
      <c r="J5" s="244"/>
      <c r="K5" s="228" t="s">
        <v>127</v>
      </c>
      <c r="L5" s="229"/>
    </row>
    <row r="6" spans="2:19" ht="5.25" customHeight="1" x14ac:dyDescent="0.15">
      <c r="C6" s="22"/>
      <c r="D6" s="22"/>
      <c r="E6" s="22"/>
      <c r="F6" s="22"/>
      <c r="G6" s="22"/>
      <c r="H6" s="22"/>
      <c r="I6" s="22"/>
    </row>
    <row r="7" spans="2:19" ht="29.25" customHeight="1" x14ac:dyDescent="0.2">
      <c r="C7" s="222" t="s">
        <v>0</v>
      </c>
      <c r="D7" s="222"/>
      <c r="E7" s="223" t="s">
        <v>168</v>
      </c>
      <c r="F7" s="223"/>
      <c r="G7" s="223"/>
      <c r="H7" s="223"/>
      <c r="I7" s="223"/>
      <c r="J7" s="223"/>
      <c r="K7" s="223"/>
      <c r="S7" s="16"/>
    </row>
    <row r="8" spans="2:19" ht="6.75" customHeight="1" x14ac:dyDescent="0.2">
      <c r="C8" s="30"/>
      <c r="D8" s="30"/>
      <c r="E8" s="31"/>
      <c r="F8" s="31"/>
      <c r="G8" s="31"/>
      <c r="H8" s="31"/>
      <c r="I8" s="31"/>
      <c r="S8" s="16"/>
    </row>
    <row r="9" spans="2:19" ht="6.75" customHeight="1" thickBot="1" x14ac:dyDescent="0.25">
      <c r="C9" s="30"/>
      <c r="D9" s="30"/>
      <c r="E9" s="31"/>
      <c r="F9" s="31"/>
      <c r="G9" s="31"/>
      <c r="H9" s="31"/>
      <c r="I9" s="31"/>
      <c r="S9" s="16"/>
    </row>
    <row r="10" spans="2:19" ht="12" thickBot="1" x14ac:dyDescent="0.2">
      <c r="B10" s="35"/>
      <c r="C10" s="36"/>
      <c r="D10" s="36"/>
      <c r="E10" s="36"/>
      <c r="F10" s="36"/>
      <c r="G10" s="36"/>
      <c r="H10" s="36"/>
      <c r="I10" s="36"/>
      <c r="J10" s="36"/>
      <c r="K10" s="36"/>
      <c r="L10" s="37"/>
    </row>
    <row r="11" spans="2:19" ht="39.950000000000003" customHeight="1" thickBot="1" x14ac:dyDescent="0.2">
      <c r="B11" s="38"/>
      <c r="C11" s="45" t="s">
        <v>35</v>
      </c>
      <c r="D11" s="40"/>
      <c r="E11" s="39" t="s">
        <v>36</v>
      </c>
      <c r="F11" s="40"/>
      <c r="G11" s="39" t="s">
        <v>49</v>
      </c>
      <c r="H11" s="40"/>
      <c r="I11" s="45" t="s">
        <v>69</v>
      </c>
      <c r="J11" s="40"/>
      <c r="K11" s="45" t="s">
        <v>50</v>
      </c>
      <c r="L11" s="41"/>
    </row>
    <row r="12" spans="2:19" ht="15" customHeight="1" thickBot="1" x14ac:dyDescent="0.2">
      <c r="B12" s="38"/>
      <c r="C12" s="40"/>
      <c r="D12" s="40"/>
      <c r="E12" s="40"/>
      <c r="F12" s="40"/>
      <c r="G12" s="40"/>
      <c r="H12" s="40"/>
      <c r="I12" s="40"/>
      <c r="J12" s="40"/>
      <c r="K12" s="40"/>
      <c r="L12" s="41"/>
    </row>
    <row r="13" spans="2:19" ht="39.950000000000003" customHeight="1" thickBot="1" x14ac:dyDescent="0.2">
      <c r="B13" s="38"/>
      <c r="C13" s="39" t="s">
        <v>37</v>
      </c>
      <c r="D13" s="40"/>
      <c r="E13" s="39" t="s">
        <v>38</v>
      </c>
      <c r="F13" s="40"/>
      <c r="G13" s="39" t="s">
        <v>39</v>
      </c>
      <c r="H13" s="40"/>
      <c r="I13" s="39" t="s">
        <v>51</v>
      </c>
      <c r="J13" s="40"/>
      <c r="K13" s="45" t="s">
        <v>40</v>
      </c>
      <c r="L13" s="41"/>
    </row>
    <row r="14" spans="2:19" ht="15" customHeight="1" thickBot="1" x14ac:dyDescent="0.2">
      <c r="B14" s="38"/>
      <c r="C14" s="40"/>
      <c r="D14" s="40"/>
      <c r="E14" s="40"/>
      <c r="F14" s="40"/>
      <c r="G14" s="40"/>
      <c r="H14" s="40"/>
      <c r="I14" s="40"/>
      <c r="J14" s="40"/>
      <c r="K14" s="40"/>
      <c r="L14" s="41"/>
    </row>
    <row r="15" spans="2:19" ht="37.5" customHeight="1" thickBot="1" x14ac:dyDescent="0.2">
      <c r="B15" s="38"/>
      <c r="C15" s="40"/>
      <c r="D15" s="40"/>
      <c r="E15" s="40"/>
      <c r="F15" s="40"/>
      <c r="G15" s="45" t="s">
        <v>41</v>
      </c>
      <c r="H15" s="40"/>
      <c r="I15" s="40"/>
      <c r="J15" s="40"/>
      <c r="K15" s="40"/>
      <c r="L15" s="41"/>
    </row>
    <row r="16" spans="2:19" ht="12" thickBot="1" x14ac:dyDescent="0.2">
      <c r="B16" s="42"/>
      <c r="C16" s="43"/>
      <c r="D16" s="43"/>
      <c r="E16" s="43"/>
      <c r="F16" s="43"/>
      <c r="G16" s="43"/>
      <c r="H16" s="43"/>
      <c r="I16" s="43"/>
      <c r="J16" s="43"/>
      <c r="K16" s="43"/>
      <c r="L16" s="44"/>
    </row>
    <row r="17" ht="37.5" customHeight="1" x14ac:dyDescent="0.15"/>
    <row r="19" ht="37.5" customHeight="1" x14ac:dyDescent="0.15"/>
    <row r="21" ht="37.5" customHeight="1" x14ac:dyDescent="0.15"/>
    <row r="23" ht="37.5" customHeight="1" x14ac:dyDescent="0.15"/>
    <row r="25"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H17:H65494 J17:J65494"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E13" location="Requerimientos!Área_de_impresión" display="REQUERIMIENTOS" xr:uid="{00000000-0004-0000-0000-000003000000}"/>
    <hyperlink ref="G13" location="Alcance!Área_de_impresión" display="ALCANCE" xr:uid="{00000000-0004-0000-0000-000004000000}"/>
    <hyperlink ref="K13" location="'Plan de comunicaciones'!Área_de_impresión" display="PLAN DE COMUNICACIONES" xr:uid="{00000000-0004-0000-0000-000005000000}"/>
    <hyperlink ref="I13" location="'EDT- Actividades'!A1" display="EDT-Actividades" xr:uid="{00000000-0004-0000-0000-000006000000}"/>
    <hyperlink ref="C13" location="Interesados!Área_de_impresión" display="INTERESADOS" xr:uid="{00000000-0004-0000-0000-000007000000}"/>
    <hyperlink ref="G15" location="'Riesgos-Cronograma'!Área_de_impresión" display="RIESGOS - CRONOGRAMA" xr:uid="{00000000-0004-0000-0000-000008000000}"/>
    <hyperlink ref="I11" location="'Comunicaciones internas'!A1" display="COMUNICACIONES INTERNAS" xr:uid="{00000000-0004-0000-0000-000009000000}"/>
    <hyperlink ref="G11" location="'Recursos Humanos'!Área_de_impresión" display="RECURSOS HUMANOS" xr:uid="{00000000-0004-0000-0000-00000A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20"/>
  <sheetViews>
    <sheetView showGridLines="0" zoomScale="90" zoomScaleNormal="9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81"/>
      <c r="C2" s="382"/>
      <c r="D2" s="387" t="s">
        <v>121</v>
      </c>
      <c r="E2" s="388"/>
      <c r="F2" s="388"/>
      <c r="G2" s="388"/>
      <c r="H2" s="388"/>
      <c r="I2" s="388"/>
      <c r="J2" s="389"/>
      <c r="K2" s="14"/>
      <c r="L2" s="12"/>
      <c r="M2" s="376" t="str">
        <f>Proyecto!K2</f>
        <v>Codigo: GC-F-015</v>
      </c>
      <c r="N2" s="376"/>
      <c r="O2" s="376"/>
      <c r="P2" s="377"/>
      <c r="S2" s="4"/>
      <c r="T2" s="4"/>
      <c r="U2" s="7"/>
    </row>
    <row r="3" spans="2:31" ht="23.25" customHeight="1" x14ac:dyDescent="0.2">
      <c r="B3" s="383"/>
      <c r="C3" s="384"/>
      <c r="D3" s="390" t="s">
        <v>123</v>
      </c>
      <c r="E3" s="391"/>
      <c r="F3" s="391"/>
      <c r="G3" s="391"/>
      <c r="H3" s="391"/>
      <c r="I3" s="391"/>
      <c r="J3" s="392"/>
      <c r="K3" s="10"/>
      <c r="L3" s="11"/>
      <c r="M3" s="374" t="str">
        <f>Proyecto!K3</f>
        <v>Fecha: 17 de septiembre de 2014</v>
      </c>
      <c r="N3" s="374"/>
      <c r="O3" s="374"/>
      <c r="P3" s="378"/>
      <c r="S3" s="4"/>
      <c r="T3" s="4"/>
      <c r="U3" s="7"/>
    </row>
    <row r="4" spans="2:31" ht="24" customHeight="1" x14ac:dyDescent="0.2">
      <c r="B4" s="383"/>
      <c r="C4" s="384"/>
      <c r="D4" s="390" t="s">
        <v>124</v>
      </c>
      <c r="E4" s="391"/>
      <c r="F4" s="391"/>
      <c r="G4" s="391"/>
      <c r="H4" s="391"/>
      <c r="I4" s="391"/>
      <c r="J4" s="392"/>
      <c r="K4" s="10"/>
      <c r="L4" s="11"/>
      <c r="M4" s="374" t="str">
        <f>Proyecto!K4</f>
        <v>Version 001</v>
      </c>
      <c r="N4" s="374"/>
      <c r="O4" s="374"/>
      <c r="P4" s="378"/>
      <c r="U4" s="7"/>
    </row>
    <row r="5" spans="2:31" ht="22.5" customHeight="1" thickBot="1" x14ac:dyDescent="0.25">
      <c r="B5" s="385"/>
      <c r="C5" s="386"/>
      <c r="D5" s="393" t="s">
        <v>126</v>
      </c>
      <c r="E5" s="394"/>
      <c r="F5" s="394"/>
      <c r="G5" s="394"/>
      <c r="H5" s="394"/>
      <c r="I5" s="394"/>
      <c r="J5" s="395"/>
      <c r="K5" s="15"/>
      <c r="L5" s="13"/>
      <c r="M5" s="379" t="s">
        <v>127</v>
      </c>
      <c r="N5" s="379"/>
      <c r="O5" s="379"/>
      <c r="P5" s="380"/>
    </row>
    <row r="6" spans="2:31" ht="5.25" customHeight="1" x14ac:dyDescent="0.2">
      <c r="B6" s="3"/>
      <c r="C6" s="3"/>
      <c r="D6" s="3"/>
      <c r="E6" s="3"/>
      <c r="F6" s="3"/>
      <c r="G6" s="3"/>
      <c r="H6" s="3"/>
      <c r="I6" s="3"/>
      <c r="J6" s="3"/>
      <c r="K6" s="3"/>
      <c r="L6" s="3"/>
      <c r="M6" s="3"/>
      <c r="N6" s="3"/>
      <c r="O6" s="3"/>
      <c r="P6" s="3"/>
    </row>
    <row r="7" spans="2:31" ht="29.25" customHeight="1" x14ac:dyDescent="0.2">
      <c r="B7" s="375" t="s">
        <v>0</v>
      </c>
      <c r="C7" s="375"/>
      <c r="D7" s="301" t="str">
        <f>Proyecto!$E$7</f>
        <v>Fortalecimiento de la Justicia Concursal Digital 2025</v>
      </c>
      <c r="E7" s="301"/>
      <c r="F7" s="301"/>
      <c r="G7" s="301"/>
      <c r="H7" s="301"/>
      <c r="I7" s="301"/>
      <c r="J7" s="301"/>
      <c r="K7" s="301"/>
      <c r="L7" s="301"/>
      <c r="M7" s="301"/>
      <c r="N7" s="301"/>
      <c r="O7" s="301"/>
      <c r="P7" s="301"/>
      <c r="AE7" s="1"/>
    </row>
    <row r="8" spans="2:31" ht="6.75" customHeight="1" x14ac:dyDescent="0.2">
      <c r="B8" s="5"/>
      <c r="C8" s="5"/>
      <c r="D8" s="6"/>
      <c r="E8" s="6"/>
      <c r="F8" s="6"/>
      <c r="G8" s="6"/>
      <c r="H8" s="6"/>
      <c r="I8" s="6"/>
      <c r="J8" s="6"/>
      <c r="K8" s="6"/>
      <c r="L8" s="6"/>
      <c r="M8" s="6"/>
      <c r="N8" s="6"/>
      <c r="O8" s="6"/>
      <c r="P8" s="6"/>
      <c r="AE8" s="1"/>
    </row>
    <row r="10" spans="2:31" ht="44.25" customHeight="1" x14ac:dyDescent="0.2">
      <c r="B10" s="375" t="s">
        <v>29</v>
      </c>
      <c r="C10" s="375"/>
      <c r="D10" s="399" t="s">
        <v>226</v>
      </c>
      <c r="E10" s="400"/>
      <c r="F10" s="400"/>
      <c r="G10" s="400"/>
      <c r="H10" s="400"/>
      <c r="I10" s="400"/>
      <c r="J10" s="400"/>
      <c r="K10" s="400"/>
      <c r="L10" s="400"/>
      <c r="M10" s="400"/>
      <c r="N10" s="400"/>
      <c r="O10" s="400"/>
      <c r="P10" s="401"/>
      <c r="AE10" s="1"/>
    </row>
    <row r="11" spans="2:31" ht="6" customHeight="1" x14ac:dyDescent="0.2">
      <c r="D11" s="16"/>
      <c r="E11" s="16"/>
      <c r="F11" s="16"/>
      <c r="G11" s="16"/>
      <c r="H11" s="16"/>
      <c r="I11" s="16"/>
      <c r="J11" s="16"/>
      <c r="K11" s="16"/>
      <c r="L11" s="16"/>
      <c r="M11" s="16"/>
      <c r="N11" s="16"/>
      <c r="O11" s="16"/>
      <c r="P11" s="16"/>
    </row>
    <row r="12" spans="2:31" ht="30" customHeight="1" x14ac:dyDescent="0.2">
      <c r="B12" s="375" t="s">
        <v>30</v>
      </c>
      <c r="C12" s="375"/>
      <c r="D12" s="404" t="s">
        <v>258</v>
      </c>
      <c r="E12" s="404"/>
      <c r="F12" s="404"/>
      <c r="G12" s="404"/>
      <c r="H12" s="404"/>
      <c r="I12" s="404"/>
      <c r="J12" s="404"/>
      <c r="K12" s="404"/>
      <c r="L12" s="404"/>
      <c r="M12" s="404"/>
      <c r="N12" s="404"/>
      <c r="O12" s="404"/>
      <c r="P12" s="404"/>
    </row>
    <row r="13" spans="2:31" ht="6.75" customHeight="1" x14ac:dyDescent="0.2">
      <c r="B13" s="5"/>
      <c r="C13" s="5"/>
      <c r="D13" s="31"/>
      <c r="E13" s="31"/>
      <c r="F13" s="31"/>
      <c r="G13" s="31"/>
      <c r="H13" s="31"/>
      <c r="I13" s="31"/>
      <c r="J13" s="31"/>
      <c r="K13" s="31"/>
      <c r="L13" s="31"/>
      <c r="M13" s="31"/>
      <c r="N13" s="31"/>
      <c r="O13" s="31"/>
      <c r="P13" s="31"/>
      <c r="AE13" s="1"/>
    </row>
    <row r="14" spans="2:31" ht="87.75" customHeight="1" x14ac:dyDescent="0.2">
      <c r="B14" s="375" t="s">
        <v>31</v>
      </c>
      <c r="C14" s="375"/>
      <c r="D14" s="268" t="s">
        <v>259</v>
      </c>
      <c r="E14" s="402"/>
      <c r="F14" s="402"/>
      <c r="G14" s="402"/>
      <c r="H14" s="402"/>
      <c r="I14" s="402"/>
      <c r="J14" s="402"/>
      <c r="K14" s="402"/>
      <c r="L14" s="402"/>
      <c r="M14" s="402"/>
      <c r="N14" s="402"/>
      <c r="O14" s="402"/>
      <c r="P14" s="403"/>
    </row>
    <row r="15" spans="2:31" ht="6.75" customHeight="1" x14ac:dyDescent="0.2">
      <c r="B15" s="5"/>
      <c r="C15" s="5"/>
      <c r="D15" s="31"/>
      <c r="E15" s="31"/>
      <c r="F15" s="31"/>
      <c r="G15" s="31"/>
      <c r="H15" s="31"/>
      <c r="I15" s="31"/>
      <c r="J15" s="31"/>
      <c r="K15" s="31"/>
      <c r="L15" s="31"/>
      <c r="M15" s="31"/>
      <c r="N15" s="31"/>
      <c r="O15" s="31"/>
      <c r="P15" s="31"/>
      <c r="AE15" s="1"/>
    </row>
    <row r="16" spans="2:31" ht="74.25" customHeight="1" x14ac:dyDescent="0.2">
      <c r="B16" s="375" t="s">
        <v>32</v>
      </c>
      <c r="C16" s="375"/>
      <c r="D16" s="268" t="s">
        <v>260</v>
      </c>
      <c r="E16" s="402"/>
      <c r="F16" s="402"/>
      <c r="G16" s="402"/>
      <c r="H16" s="402"/>
      <c r="I16" s="402"/>
      <c r="J16" s="402"/>
      <c r="K16" s="402"/>
      <c r="L16" s="402"/>
      <c r="M16" s="402"/>
      <c r="N16" s="402"/>
      <c r="O16" s="402"/>
      <c r="P16" s="403"/>
    </row>
    <row r="17" spans="2:31" ht="6.75" customHeight="1" x14ac:dyDescent="0.2">
      <c r="B17" s="5"/>
      <c r="C17" s="5"/>
      <c r="D17" s="31"/>
      <c r="E17" s="31"/>
      <c r="F17" s="31"/>
      <c r="G17" s="31"/>
      <c r="H17" s="31"/>
      <c r="I17" s="31"/>
      <c r="J17" s="31"/>
      <c r="K17" s="31"/>
      <c r="L17" s="31"/>
      <c r="M17" s="31"/>
      <c r="N17" s="31"/>
      <c r="O17" s="31"/>
      <c r="P17" s="31"/>
      <c r="AE17" s="1"/>
    </row>
    <row r="18" spans="2:31" ht="39.75" customHeight="1" x14ac:dyDescent="0.2">
      <c r="B18" s="375" t="s">
        <v>33</v>
      </c>
      <c r="C18" s="375"/>
      <c r="D18" s="268" t="s">
        <v>227</v>
      </c>
      <c r="E18" s="402"/>
      <c r="F18" s="402"/>
      <c r="G18" s="402"/>
      <c r="H18" s="402"/>
      <c r="I18" s="402"/>
      <c r="J18" s="402"/>
      <c r="K18" s="402"/>
      <c r="L18" s="402"/>
      <c r="M18" s="402"/>
      <c r="N18" s="402"/>
      <c r="O18" s="402"/>
      <c r="P18" s="403"/>
    </row>
    <row r="19" spans="2:31" ht="6.75" customHeight="1" x14ac:dyDescent="0.2">
      <c r="B19" s="5"/>
      <c r="C19" s="5"/>
      <c r="D19" s="118"/>
      <c r="E19" s="118"/>
      <c r="F19" s="118"/>
      <c r="G19" s="118"/>
      <c r="H19" s="118"/>
      <c r="I19" s="118"/>
      <c r="J19" s="118"/>
      <c r="K19" s="118"/>
      <c r="L19" s="118"/>
      <c r="M19" s="118"/>
      <c r="N19" s="118"/>
      <c r="O19" s="118"/>
      <c r="P19" s="118"/>
      <c r="AE19" s="1"/>
    </row>
    <row r="20" spans="2:31" ht="29.25" customHeight="1" x14ac:dyDescent="0.2">
      <c r="B20" s="375" t="s">
        <v>34</v>
      </c>
      <c r="C20" s="375"/>
      <c r="D20" s="396" t="s">
        <v>252</v>
      </c>
      <c r="E20" s="397"/>
      <c r="F20" s="397"/>
      <c r="G20" s="397"/>
      <c r="H20" s="397"/>
      <c r="I20" s="397"/>
      <c r="J20" s="397"/>
      <c r="K20" s="397"/>
      <c r="L20" s="397"/>
      <c r="M20" s="397"/>
      <c r="N20" s="397"/>
      <c r="O20" s="397"/>
      <c r="P20" s="398"/>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Q11:U12 O9:U9 G9:M9 W9:AC9 W18:AC18 O16:U16 W14:AC14 W20:AC65492 W16:AC16 W11:AC12 O18:U18 G18:M18 O14:U14 O11:P11 G11:M11 G14:M14 G16:M16 O20:U65492 G20:M65492" xr:uid="{00000000-0002-0000-09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pageSetUpPr fitToPage="1"/>
  </sheetPr>
  <dimension ref="B1:AS20"/>
  <sheetViews>
    <sheetView showGridLines="0" topLeftCell="A7" zoomScale="50" zoomScaleNormal="50" workbookViewId="0">
      <pane xSplit="6" ySplit="3" topLeftCell="G14" activePane="bottomRight" state="frozen"/>
      <selection activeCell="A7" sqref="A7"/>
      <selection pane="topRight" activeCell="F7" sqref="F7"/>
      <selection pane="bottomLeft" activeCell="A10" sqref="A10"/>
      <selection pane="bottomRight" activeCell="A17" sqref="A17:XFD20"/>
    </sheetView>
  </sheetViews>
  <sheetFormatPr baseColWidth="10" defaultRowHeight="11.25" x14ac:dyDescent="0.15"/>
  <cols>
    <col min="1" max="1" width="1.5703125" style="16" customWidth="1"/>
    <col min="2" max="2" width="7.28515625" style="16" customWidth="1"/>
    <col min="3" max="3" width="42.140625" style="16" customWidth="1"/>
    <col min="4" max="4" width="23.42578125" style="16" customWidth="1"/>
    <col min="5" max="5" width="9.140625" style="16" customWidth="1"/>
    <col min="6" max="6" width="10.85546875" style="16" customWidth="1"/>
    <col min="7" max="7" width="20.5703125" style="16" customWidth="1"/>
    <col min="8" max="8" width="16.5703125" style="16" customWidth="1"/>
    <col min="9" max="9" width="15.85546875" style="16" customWidth="1"/>
    <col min="10" max="10" width="15.28515625" style="16" customWidth="1"/>
    <col min="11" max="11" width="105.140625" style="16" customWidth="1"/>
    <col min="12" max="12" width="19.85546875" style="16" customWidth="1"/>
    <col min="13" max="13" width="20.7109375" style="16" customWidth="1"/>
    <col min="14" max="14" width="9.140625" style="18" hidden="1" customWidth="1"/>
    <col min="15" max="18" width="9.140625" style="16" hidden="1" customWidth="1"/>
    <col min="19" max="19" width="8.28515625" style="16" hidden="1" customWidth="1"/>
    <col min="20" max="37" width="9.140625" style="16" hidden="1" customWidth="1"/>
    <col min="38" max="38" width="10.5703125" style="16" hidden="1" customWidth="1"/>
    <col min="39" max="39" width="11" style="16" hidden="1" customWidth="1"/>
    <col min="40" max="41" width="9.140625" style="16" hidden="1" customWidth="1"/>
    <col min="42" max="235" width="9.140625" style="16" customWidth="1"/>
    <col min="236" max="16384" width="11.42578125" style="16"/>
  </cols>
  <sheetData>
    <row r="1" spans="2:45" ht="12" thickBot="1" x14ac:dyDescent="0.2"/>
    <row r="2" spans="2:45" ht="26.25" customHeight="1" x14ac:dyDescent="0.2">
      <c r="C2" s="410"/>
      <c r="D2" s="303" t="s">
        <v>121</v>
      </c>
      <c r="E2" s="303"/>
      <c r="F2" s="303"/>
      <c r="G2" s="303"/>
      <c r="H2" s="303"/>
      <c r="I2" s="303"/>
      <c r="J2" s="303"/>
      <c r="K2" s="303"/>
      <c r="L2" s="292" t="str">
        <f>Proyecto!K2</f>
        <v>Codigo: GC-F-015</v>
      </c>
      <c r="M2" s="294"/>
      <c r="N2" s="59"/>
      <c r="O2" s="59"/>
    </row>
    <row r="3" spans="2:45" ht="23.25" customHeight="1" x14ac:dyDescent="0.2">
      <c r="C3" s="411"/>
      <c r="D3" s="305" t="s">
        <v>123</v>
      </c>
      <c r="E3" s="305"/>
      <c r="F3" s="305"/>
      <c r="G3" s="305"/>
      <c r="H3" s="305"/>
      <c r="I3" s="305"/>
      <c r="J3" s="305"/>
      <c r="K3" s="305"/>
      <c r="L3" s="295" t="str">
        <f>Proyecto!K3</f>
        <v>Fecha: 17 de septiembre de 2014</v>
      </c>
      <c r="M3" s="297"/>
      <c r="N3" s="59"/>
      <c r="O3" s="59"/>
    </row>
    <row r="4" spans="2:45" ht="24" customHeight="1" x14ac:dyDescent="0.2">
      <c r="C4" s="411"/>
      <c r="D4" s="305" t="s">
        <v>124</v>
      </c>
      <c r="E4" s="305"/>
      <c r="F4" s="305"/>
      <c r="G4" s="305"/>
      <c r="H4" s="305"/>
      <c r="I4" s="305"/>
      <c r="J4" s="305"/>
      <c r="K4" s="305"/>
      <c r="L4" s="295" t="str">
        <f>Proyecto!K4</f>
        <v>Version 001</v>
      </c>
      <c r="M4" s="297"/>
      <c r="N4" s="59"/>
      <c r="O4" s="59"/>
    </row>
    <row r="5" spans="2:45" ht="22.5" customHeight="1" thickBot="1" x14ac:dyDescent="0.25">
      <c r="C5" s="412"/>
      <c r="D5" s="307" t="s">
        <v>126</v>
      </c>
      <c r="E5" s="307"/>
      <c r="F5" s="307"/>
      <c r="G5" s="307"/>
      <c r="H5" s="307"/>
      <c r="I5" s="307"/>
      <c r="J5" s="307"/>
      <c r="K5" s="307"/>
      <c r="L5" s="298" t="s">
        <v>127</v>
      </c>
      <c r="M5" s="300"/>
      <c r="N5" s="59"/>
      <c r="O5" s="59"/>
    </row>
    <row r="6" spans="2:45" ht="5.25" customHeight="1" x14ac:dyDescent="0.15">
      <c r="C6" s="22"/>
      <c r="D6" s="22"/>
      <c r="E6" s="22"/>
      <c r="F6" s="22"/>
    </row>
    <row r="7" spans="2:45" ht="29.25" customHeight="1" x14ac:dyDescent="0.2">
      <c r="C7" s="222" t="s">
        <v>0</v>
      </c>
      <c r="D7" s="222"/>
      <c r="E7" s="223" t="str">
        <f>Proyecto!$E$7</f>
        <v>Fortalecimiento de la Justicia Concursal Digital 2025</v>
      </c>
      <c r="F7" s="223"/>
      <c r="G7" s="223"/>
      <c r="H7" s="223"/>
      <c r="I7" s="223"/>
      <c r="J7" s="223"/>
      <c r="K7" s="223"/>
      <c r="L7" s="223"/>
      <c r="M7" s="223"/>
      <c r="N7" s="16"/>
    </row>
    <row r="8" spans="2:45" ht="12.75" x14ac:dyDescent="0.2">
      <c r="N8" s="409" t="s">
        <v>139</v>
      </c>
      <c r="O8" s="409"/>
      <c r="P8" s="409" t="s">
        <v>140</v>
      </c>
      <c r="Q8" s="409"/>
      <c r="R8" s="409" t="s">
        <v>141</v>
      </c>
      <c r="S8" s="409"/>
      <c r="T8" s="409" t="s">
        <v>142</v>
      </c>
      <c r="U8" s="409"/>
      <c r="V8" s="409" t="s">
        <v>143</v>
      </c>
      <c r="W8" s="409"/>
      <c r="X8" s="409" t="s">
        <v>144</v>
      </c>
      <c r="Y8" s="409"/>
      <c r="Z8" s="409" t="s">
        <v>145</v>
      </c>
      <c r="AA8" s="409"/>
      <c r="AB8" s="409" t="s">
        <v>146</v>
      </c>
      <c r="AC8" s="409"/>
      <c r="AD8" s="409" t="s">
        <v>147</v>
      </c>
      <c r="AE8" s="409"/>
      <c r="AF8" s="409" t="s">
        <v>148</v>
      </c>
      <c r="AG8" s="409"/>
      <c r="AH8" s="409" t="s">
        <v>149</v>
      </c>
      <c r="AI8" s="409"/>
      <c r="AJ8" s="409" t="s">
        <v>150</v>
      </c>
      <c r="AK8" s="409"/>
      <c r="AL8" s="409" t="s">
        <v>251</v>
      </c>
      <c r="AM8" s="409"/>
    </row>
    <row r="9" spans="2:45" ht="51.75" customHeight="1" thickBot="1" x14ac:dyDescent="0.25">
      <c r="C9" s="111" t="s">
        <v>76</v>
      </c>
      <c r="D9" s="111" t="s">
        <v>77</v>
      </c>
      <c r="E9" s="111" t="s">
        <v>78</v>
      </c>
      <c r="F9" s="112" t="s">
        <v>79</v>
      </c>
      <c r="G9" s="111" t="s">
        <v>80</v>
      </c>
      <c r="H9" s="113" t="s">
        <v>89</v>
      </c>
      <c r="I9" s="113" t="s">
        <v>90</v>
      </c>
      <c r="J9" s="113" t="s">
        <v>91</v>
      </c>
      <c r="K9" s="112" t="s">
        <v>81</v>
      </c>
      <c r="L9" s="114" t="s">
        <v>82</v>
      </c>
      <c r="M9" s="114" t="s">
        <v>83</v>
      </c>
      <c r="N9" s="121" t="s">
        <v>151</v>
      </c>
      <c r="O9" s="122" t="s">
        <v>152</v>
      </c>
      <c r="P9" s="122" t="s">
        <v>151</v>
      </c>
      <c r="Q9" s="122" t="s">
        <v>152</v>
      </c>
      <c r="R9" s="122" t="s">
        <v>151</v>
      </c>
      <c r="S9" s="122" t="s">
        <v>152</v>
      </c>
      <c r="T9" s="122" t="s">
        <v>151</v>
      </c>
      <c r="U9" s="122" t="s">
        <v>152</v>
      </c>
      <c r="V9" s="122" t="s">
        <v>151</v>
      </c>
      <c r="W9" s="122" t="s">
        <v>152</v>
      </c>
      <c r="X9" s="122" t="s">
        <v>151</v>
      </c>
      <c r="Y9" s="122" t="s">
        <v>152</v>
      </c>
      <c r="Z9" s="122" t="s">
        <v>151</v>
      </c>
      <c r="AA9" s="122" t="s">
        <v>152</v>
      </c>
      <c r="AB9" s="122" t="s">
        <v>151</v>
      </c>
      <c r="AC9" s="122" t="s">
        <v>152</v>
      </c>
      <c r="AD9" s="122" t="s">
        <v>151</v>
      </c>
      <c r="AE9" s="122" t="s">
        <v>152</v>
      </c>
      <c r="AF9" s="122" t="s">
        <v>151</v>
      </c>
      <c r="AG9" s="122" t="s">
        <v>152</v>
      </c>
      <c r="AH9" s="122" t="s">
        <v>151</v>
      </c>
      <c r="AI9" s="122" t="s">
        <v>152</v>
      </c>
      <c r="AJ9" s="122" t="s">
        <v>151</v>
      </c>
      <c r="AK9" s="122" t="s">
        <v>152</v>
      </c>
      <c r="AL9" s="122" t="s">
        <v>151</v>
      </c>
      <c r="AM9" s="122" t="s">
        <v>152</v>
      </c>
      <c r="AN9" s="76"/>
      <c r="AO9" s="76"/>
      <c r="AP9" s="76"/>
      <c r="AQ9" s="76"/>
      <c r="AR9" s="76"/>
      <c r="AS9" s="76"/>
    </row>
    <row r="10" spans="2:45" s="110" customFormat="1" ht="141.75" customHeight="1" x14ac:dyDescent="0.2">
      <c r="B10" s="405" t="s">
        <v>235</v>
      </c>
      <c r="C10" s="219" t="s">
        <v>247</v>
      </c>
      <c r="D10" s="128" t="s">
        <v>236</v>
      </c>
      <c r="E10" s="128">
        <v>1</v>
      </c>
      <c r="F10" s="159">
        <v>0.05</v>
      </c>
      <c r="G10" s="128" t="s">
        <v>237</v>
      </c>
      <c r="H10" s="129">
        <v>45672</v>
      </c>
      <c r="I10" s="129">
        <v>45715</v>
      </c>
      <c r="J10" s="130">
        <f>+(I10-H10)/7</f>
        <v>6.1428571428571432</v>
      </c>
      <c r="K10" s="120" t="s">
        <v>316</v>
      </c>
      <c r="L10" s="149">
        <v>45744</v>
      </c>
      <c r="M10" s="163">
        <f>+O10+Q10+S10+U10+W10+Y10+AA10+AC10+AE10+AG10+AI10+AK10</f>
        <v>0.05</v>
      </c>
      <c r="N10" s="164">
        <v>0.03</v>
      </c>
      <c r="O10" s="191">
        <v>0.03</v>
      </c>
      <c r="P10" s="165">
        <v>0.02</v>
      </c>
      <c r="Q10" s="191">
        <v>0.02</v>
      </c>
      <c r="R10" s="166"/>
      <c r="S10" s="167"/>
      <c r="T10" s="165"/>
      <c r="U10" s="167"/>
      <c r="V10" s="166"/>
      <c r="W10" s="167"/>
      <c r="X10" s="166"/>
      <c r="Y10" s="167"/>
      <c r="Z10" s="166"/>
      <c r="AA10" s="167"/>
      <c r="AB10" s="166"/>
      <c r="AC10" s="167"/>
      <c r="AD10" s="166"/>
      <c r="AE10" s="167"/>
      <c r="AF10" s="166"/>
      <c r="AG10" s="167"/>
      <c r="AH10" s="166"/>
      <c r="AI10" s="167"/>
      <c r="AJ10" s="166"/>
      <c r="AK10" s="167"/>
      <c r="AL10" s="168">
        <f>+N10+P10+R10+T10+V10+X10+Z10+AB10+AD10+AF10+AH10+AJ10</f>
        <v>0.05</v>
      </c>
      <c r="AM10" s="169">
        <f>+O10+Q10+S10+U10+W10+Y10+AA10+AC10+AE10+AG10+AI10+AK10</f>
        <v>0.05</v>
      </c>
    </row>
    <row r="11" spans="2:45" s="110" customFormat="1" ht="143.25" customHeight="1" thickBot="1" x14ac:dyDescent="0.25">
      <c r="B11" s="406"/>
      <c r="C11" s="220" t="s">
        <v>248</v>
      </c>
      <c r="D11" s="131" t="s">
        <v>238</v>
      </c>
      <c r="E11" s="131">
        <v>1</v>
      </c>
      <c r="F11" s="160">
        <v>0.25</v>
      </c>
      <c r="G11" s="131" t="s">
        <v>237</v>
      </c>
      <c r="H11" s="132">
        <v>45691</v>
      </c>
      <c r="I11" s="132">
        <v>45838</v>
      </c>
      <c r="J11" s="133">
        <f t="shared" ref="J11:J14" si="0">+(I11-H11)/7</f>
        <v>21</v>
      </c>
      <c r="K11" s="144" t="s">
        <v>317</v>
      </c>
      <c r="L11" s="218">
        <v>45730</v>
      </c>
      <c r="M11" s="170">
        <f t="shared" ref="M11:M15" si="1">+O11+Q11+S11+U11+W11+Y11+AA11+AC11+AE11+AG11+AI11+AK11</f>
        <v>0.25</v>
      </c>
      <c r="N11" s="171"/>
      <c r="O11" s="172"/>
      <c r="P11" s="173">
        <v>0.05</v>
      </c>
      <c r="Q11" s="192">
        <v>0.05</v>
      </c>
      <c r="R11" s="173">
        <v>0.05</v>
      </c>
      <c r="S11" s="192">
        <v>0.2</v>
      </c>
      <c r="T11" s="173">
        <v>0.05</v>
      </c>
      <c r="U11" s="172"/>
      <c r="V11" s="173">
        <v>0.05</v>
      </c>
      <c r="W11" s="172"/>
      <c r="X11" s="173">
        <v>0.05</v>
      </c>
      <c r="Y11" s="172"/>
      <c r="Z11" s="173"/>
      <c r="AA11" s="172"/>
      <c r="AB11" s="173"/>
      <c r="AC11" s="172"/>
      <c r="AD11" s="173"/>
      <c r="AE11" s="172"/>
      <c r="AF11" s="174"/>
      <c r="AG11" s="172"/>
      <c r="AH11" s="174"/>
      <c r="AI11" s="172"/>
      <c r="AJ11" s="174"/>
      <c r="AK11" s="172"/>
      <c r="AL11" s="175">
        <f t="shared" ref="AL11:AM15" si="2">+N11+P11+R11+T11+V11+X11+Z11+AB11+AD11+AF11+AH11+AJ11</f>
        <v>0.25</v>
      </c>
      <c r="AM11" s="176">
        <f t="shared" si="2"/>
        <v>0.25</v>
      </c>
    </row>
    <row r="12" spans="2:45" s="110" customFormat="1" ht="376.5" customHeight="1" thickBot="1" x14ac:dyDescent="0.25">
      <c r="B12" s="407" t="s">
        <v>239</v>
      </c>
      <c r="C12" s="204" t="s">
        <v>240</v>
      </c>
      <c r="D12" s="205" t="s">
        <v>241</v>
      </c>
      <c r="E12" s="205">
        <v>1</v>
      </c>
      <c r="F12" s="206">
        <v>0.25</v>
      </c>
      <c r="G12" s="205" t="s">
        <v>242</v>
      </c>
      <c r="H12" s="207">
        <v>45719</v>
      </c>
      <c r="I12" s="221">
        <v>46010</v>
      </c>
      <c r="J12" s="208">
        <f t="shared" si="0"/>
        <v>41.571428571428569</v>
      </c>
      <c r="K12" s="209" t="s">
        <v>320</v>
      </c>
      <c r="L12" s="218">
        <v>46001</v>
      </c>
      <c r="M12" s="210">
        <f t="shared" si="1"/>
        <v>0.25</v>
      </c>
      <c r="N12" s="211"/>
      <c r="O12" s="212"/>
      <c r="P12" s="213"/>
      <c r="Q12" s="212"/>
      <c r="R12" s="213">
        <v>0.04</v>
      </c>
      <c r="S12" s="214">
        <v>0.04</v>
      </c>
      <c r="T12" s="213">
        <v>0.04</v>
      </c>
      <c r="U12" s="212">
        <v>0.04</v>
      </c>
      <c r="V12" s="213">
        <v>0.03</v>
      </c>
      <c r="W12" s="212">
        <v>0.03</v>
      </c>
      <c r="X12" s="213">
        <v>0.03</v>
      </c>
      <c r="Y12" s="212">
        <v>0.03</v>
      </c>
      <c r="Z12" s="213">
        <v>0.03</v>
      </c>
      <c r="AA12" s="212">
        <v>0.03</v>
      </c>
      <c r="AB12" s="213">
        <v>0.03</v>
      </c>
      <c r="AC12" s="212">
        <v>0.03</v>
      </c>
      <c r="AD12" s="213">
        <v>0.03</v>
      </c>
      <c r="AE12" s="212">
        <v>0.03</v>
      </c>
      <c r="AF12" s="213">
        <v>5.0000000000000001E-3</v>
      </c>
      <c r="AG12" s="212">
        <v>5.0000000000000001E-3</v>
      </c>
      <c r="AH12" s="213">
        <v>5.0000000000000001E-3</v>
      </c>
      <c r="AI12" s="212">
        <v>5.0000000000000001E-3</v>
      </c>
      <c r="AJ12" s="215">
        <v>0.01</v>
      </c>
      <c r="AK12" s="212">
        <v>0.01</v>
      </c>
      <c r="AL12" s="216">
        <f t="shared" si="2"/>
        <v>0.25</v>
      </c>
      <c r="AM12" s="217">
        <f t="shared" si="2"/>
        <v>0.25</v>
      </c>
    </row>
    <row r="13" spans="2:45" s="110" customFormat="1" ht="342" customHeight="1" thickBot="1" x14ac:dyDescent="0.25">
      <c r="B13" s="408"/>
      <c r="C13" s="134" t="s">
        <v>249</v>
      </c>
      <c r="D13" s="135" t="s">
        <v>243</v>
      </c>
      <c r="E13" s="135">
        <v>1</v>
      </c>
      <c r="F13" s="161">
        <v>0.2</v>
      </c>
      <c r="G13" s="135" t="s">
        <v>237</v>
      </c>
      <c r="H13" s="136">
        <v>45754</v>
      </c>
      <c r="I13" s="136">
        <v>46010</v>
      </c>
      <c r="J13" s="137">
        <f>+(I13-H13)/7</f>
        <v>36.571428571428569</v>
      </c>
      <c r="K13" s="145" t="s">
        <v>322</v>
      </c>
      <c r="L13" s="218">
        <v>46001</v>
      </c>
      <c r="M13" s="177">
        <f t="shared" si="1"/>
        <v>0.19999999999999998</v>
      </c>
      <c r="N13" s="178"/>
      <c r="O13" s="179"/>
      <c r="P13" s="180"/>
      <c r="Q13" s="179"/>
      <c r="R13" s="180"/>
      <c r="S13" s="179"/>
      <c r="T13" s="180">
        <v>0.03</v>
      </c>
      <c r="U13" s="179">
        <v>0.03</v>
      </c>
      <c r="V13" s="180">
        <v>0.03</v>
      </c>
      <c r="W13" s="179">
        <v>0.03</v>
      </c>
      <c r="X13" s="180">
        <v>0.03</v>
      </c>
      <c r="Y13" s="179">
        <v>0.03</v>
      </c>
      <c r="Z13" s="180">
        <v>0.03</v>
      </c>
      <c r="AA13" s="179">
        <v>0.03</v>
      </c>
      <c r="AB13" s="180">
        <v>0.02</v>
      </c>
      <c r="AC13" s="179">
        <v>0.02</v>
      </c>
      <c r="AD13" s="180">
        <v>0.02</v>
      </c>
      <c r="AE13" s="179">
        <v>0.02</v>
      </c>
      <c r="AF13" s="180">
        <v>0.01</v>
      </c>
      <c r="AG13" s="179">
        <v>0.01</v>
      </c>
      <c r="AH13" s="180">
        <v>0.01</v>
      </c>
      <c r="AI13" s="179">
        <v>0.01</v>
      </c>
      <c r="AJ13" s="181">
        <v>0.02</v>
      </c>
      <c r="AK13" s="179">
        <v>0.02</v>
      </c>
      <c r="AL13" s="182">
        <f t="shared" si="2"/>
        <v>0.19999999999999998</v>
      </c>
      <c r="AM13" s="183">
        <f t="shared" si="2"/>
        <v>0.19999999999999998</v>
      </c>
    </row>
    <row r="14" spans="2:45" s="110" customFormat="1" ht="322.5" customHeight="1" thickBot="1" x14ac:dyDescent="0.25">
      <c r="B14" s="406"/>
      <c r="C14" s="138" t="s">
        <v>265</v>
      </c>
      <c r="D14" s="131" t="s">
        <v>244</v>
      </c>
      <c r="E14" s="131">
        <v>1</v>
      </c>
      <c r="F14" s="160">
        <v>0.2</v>
      </c>
      <c r="G14" s="131" t="s">
        <v>237</v>
      </c>
      <c r="H14" s="132">
        <v>45719</v>
      </c>
      <c r="I14" s="142">
        <v>46010</v>
      </c>
      <c r="J14" s="133">
        <f t="shared" si="0"/>
        <v>41.571428571428569</v>
      </c>
      <c r="K14" s="144" t="s">
        <v>323</v>
      </c>
      <c r="L14" s="218">
        <v>46001</v>
      </c>
      <c r="M14" s="170">
        <f t="shared" si="1"/>
        <v>0.19999999999999998</v>
      </c>
      <c r="N14" s="171"/>
      <c r="O14" s="172"/>
      <c r="P14" s="173"/>
      <c r="Q14" s="172"/>
      <c r="R14" s="173">
        <f>+$F$14/10</f>
        <v>0.02</v>
      </c>
      <c r="S14" s="172">
        <v>0.02</v>
      </c>
      <c r="T14" s="173">
        <f>+$F$14/10</f>
        <v>0.02</v>
      </c>
      <c r="U14" s="172">
        <v>0.02</v>
      </c>
      <c r="V14" s="173">
        <f>+$F$14/10</f>
        <v>0.02</v>
      </c>
      <c r="W14" s="172">
        <v>0.02</v>
      </c>
      <c r="X14" s="173">
        <f>+$F$14/10</f>
        <v>0.02</v>
      </c>
      <c r="Y14" s="172">
        <v>0.02</v>
      </c>
      <c r="Z14" s="173">
        <f>+$F$14/10</f>
        <v>0.02</v>
      </c>
      <c r="AA14" s="172">
        <v>0.02</v>
      </c>
      <c r="AB14" s="173">
        <f>+$F$14/10</f>
        <v>0.02</v>
      </c>
      <c r="AC14" s="172">
        <v>0.02</v>
      </c>
      <c r="AD14" s="173">
        <f>+$F$14/10</f>
        <v>0.02</v>
      </c>
      <c r="AE14" s="172">
        <v>0.02</v>
      </c>
      <c r="AF14" s="173">
        <f>+$F$14/10</f>
        <v>0.02</v>
      </c>
      <c r="AG14" s="172">
        <v>0.02</v>
      </c>
      <c r="AH14" s="173">
        <f>+$F$14/10</f>
        <v>0.02</v>
      </c>
      <c r="AI14" s="172">
        <v>0.02</v>
      </c>
      <c r="AJ14" s="173">
        <f>+$F$14/10</f>
        <v>0.02</v>
      </c>
      <c r="AK14" s="172">
        <v>0.02</v>
      </c>
      <c r="AL14" s="175">
        <f t="shared" si="2"/>
        <v>0.19999999999999998</v>
      </c>
      <c r="AM14" s="176">
        <f t="shared" si="2"/>
        <v>0.19999999999999998</v>
      </c>
    </row>
    <row r="15" spans="2:45" s="119" customFormat="1" ht="81" customHeight="1" thickBot="1" x14ac:dyDescent="0.25">
      <c r="B15" s="139" t="s">
        <v>245</v>
      </c>
      <c r="C15" s="140" t="s">
        <v>250</v>
      </c>
      <c r="D15" s="141" t="s">
        <v>246</v>
      </c>
      <c r="E15" s="141">
        <v>1</v>
      </c>
      <c r="F15" s="162">
        <v>0.05</v>
      </c>
      <c r="G15" s="141" t="s">
        <v>237</v>
      </c>
      <c r="H15" s="142">
        <v>45964</v>
      </c>
      <c r="I15" s="142">
        <v>46003</v>
      </c>
      <c r="J15" s="143">
        <f>+(I15-H15)/7</f>
        <v>5.5714285714285712</v>
      </c>
      <c r="K15" s="146" t="s">
        <v>321</v>
      </c>
      <c r="L15" s="218">
        <v>46003</v>
      </c>
      <c r="M15" s="184">
        <f t="shared" si="1"/>
        <v>0.05</v>
      </c>
      <c r="N15" s="185"/>
      <c r="O15" s="186"/>
      <c r="P15" s="187"/>
      <c r="Q15" s="186"/>
      <c r="R15" s="187"/>
      <c r="S15" s="186"/>
      <c r="T15" s="187"/>
      <c r="U15" s="186"/>
      <c r="V15" s="188"/>
      <c r="W15" s="186"/>
      <c r="X15" s="188"/>
      <c r="Y15" s="186"/>
      <c r="Z15" s="188"/>
      <c r="AA15" s="186"/>
      <c r="AB15" s="187"/>
      <c r="AC15" s="186"/>
      <c r="AD15" s="187"/>
      <c r="AE15" s="186"/>
      <c r="AF15" s="188"/>
      <c r="AG15" s="186"/>
      <c r="AH15" s="187">
        <v>0.03</v>
      </c>
      <c r="AI15" s="186">
        <v>0.03</v>
      </c>
      <c r="AJ15" s="187">
        <v>0.02</v>
      </c>
      <c r="AK15" s="179">
        <v>0.02</v>
      </c>
      <c r="AL15" s="189">
        <f t="shared" si="2"/>
        <v>0.05</v>
      </c>
      <c r="AM15" s="190">
        <f t="shared" si="2"/>
        <v>0.05</v>
      </c>
    </row>
    <row r="16" spans="2:45" s="96" customFormat="1" ht="30" customHeight="1" thickBot="1" x14ac:dyDescent="0.25">
      <c r="F16" s="158">
        <f>+SUM(F10:F15)</f>
        <v>1</v>
      </c>
      <c r="K16" s="123"/>
      <c r="L16" s="123"/>
      <c r="M16" s="147">
        <f>+SUM(M10:M15)</f>
        <v>1</v>
      </c>
      <c r="N16" s="124">
        <f>+SUM(N10:N15)</f>
        <v>0.03</v>
      </c>
      <c r="O16" s="124">
        <f t="shared" ref="O16:AB16" si="3">+SUM(O10:O15)</f>
        <v>0.03</v>
      </c>
      <c r="P16" s="124">
        <f t="shared" si="3"/>
        <v>7.0000000000000007E-2</v>
      </c>
      <c r="Q16" s="124">
        <f t="shared" si="3"/>
        <v>7.0000000000000007E-2</v>
      </c>
      <c r="R16" s="124">
        <f t="shared" si="3"/>
        <v>0.11</v>
      </c>
      <c r="S16" s="124">
        <f t="shared" si="3"/>
        <v>0.26</v>
      </c>
      <c r="T16" s="124">
        <f t="shared" si="3"/>
        <v>0.13999999999999999</v>
      </c>
      <c r="U16" s="124">
        <f t="shared" si="3"/>
        <v>9.0000000000000011E-2</v>
      </c>
      <c r="V16" s="124">
        <f t="shared" si="3"/>
        <v>0.13</v>
      </c>
      <c r="W16" s="124">
        <f t="shared" si="3"/>
        <v>0.08</v>
      </c>
      <c r="X16" s="124">
        <f t="shared" si="3"/>
        <v>0.13</v>
      </c>
      <c r="Y16" s="124">
        <f t="shared" si="3"/>
        <v>0.08</v>
      </c>
      <c r="Z16" s="124">
        <f t="shared" si="3"/>
        <v>0.08</v>
      </c>
      <c r="AA16" s="124">
        <f t="shared" si="3"/>
        <v>0.08</v>
      </c>
      <c r="AB16" s="124">
        <f t="shared" si="3"/>
        <v>7.0000000000000007E-2</v>
      </c>
      <c r="AC16" s="124">
        <f t="shared" ref="AC16:AM16" si="4">+SUM(AC10:AC15)</f>
        <v>7.0000000000000007E-2</v>
      </c>
      <c r="AD16" s="124">
        <f t="shared" si="4"/>
        <v>7.0000000000000007E-2</v>
      </c>
      <c r="AE16" s="124">
        <f t="shared" si="4"/>
        <v>7.0000000000000007E-2</v>
      </c>
      <c r="AF16" s="124">
        <f t="shared" si="4"/>
        <v>3.5000000000000003E-2</v>
      </c>
      <c r="AG16" s="124">
        <f t="shared" si="4"/>
        <v>3.5000000000000003E-2</v>
      </c>
      <c r="AH16" s="124">
        <f t="shared" si="4"/>
        <v>6.5000000000000002E-2</v>
      </c>
      <c r="AI16" s="124">
        <f t="shared" si="4"/>
        <v>6.5000000000000002E-2</v>
      </c>
      <c r="AJ16" s="124">
        <f t="shared" si="4"/>
        <v>7.0000000000000007E-2</v>
      </c>
      <c r="AK16" s="124">
        <f t="shared" si="4"/>
        <v>7.0000000000000007E-2</v>
      </c>
      <c r="AL16" s="124">
        <f t="shared" si="4"/>
        <v>1</v>
      </c>
      <c r="AM16" s="124">
        <f t="shared" si="4"/>
        <v>1</v>
      </c>
    </row>
    <row r="17" spans="12:14" hidden="1" x14ac:dyDescent="0.2">
      <c r="L17" s="16" t="s">
        <v>295</v>
      </c>
      <c r="M17" s="157">
        <f>+N16+P16+R16</f>
        <v>0.21000000000000002</v>
      </c>
      <c r="N17" s="157">
        <f>+O16+Q16+S16</f>
        <v>0.36</v>
      </c>
    </row>
    <row r="18" spans="12:14" hidden="1" x14ac:dyDescent="0.2">
      <c r="L18" s="16" t="s">
        <v>296</v>
      </c>
      <c r="M18" s="157">
        <f>T16+V16+X16</f>
        <v>0.4</v>
      </c>
      <c r="N18" s="157">
        <f>U16+W16+Y16</f>
        <v>0.25</v>
      </c>
    </row>
    <row r="19" spans="12:14" hidden="1" x14ac:dyDescent="0.2">
      <c r="L19" s="16" t="s">
        <v>297</v>
      </c>
      <c r="M19" s="157">
        <f>+Z16+AB16+AD16</f>
        <v>0.22000000000000003</v>
      </c>
      <c r="N19" s="157">
        <f>+AA16+AC16+AE16</f>
        <v>0.22000000000000003</v>
      </c>
    </row>
    <row r="20" spans="12:14" hidden="1" x14ac:dyDescent="0.2">
      <c r="L20" s="16" t="s">
        <v>298</v>
      </c>
      <c r="M20" s="157">
        <f>+AF16+AH16+AJ16</f>
        <v>0.17</v>
      </c>
      <c r="N20" s="157">
        <f>+AG16+AI16+AK16</f>
        <v>0.17</v>
      </c>
    </row>
  </sheetData>
  <sheetProtection algorithmName="SHA-512" hashValue="nqu1uaRhda5ZZwFWHrFOowsgmiXyNQ7qUnrFD7YQuWHG9C3Sn58OnNT+rZaB5A0kbEl7b/BJ2C18CiLh702Vtw==" saltValue="rBhfuFl/urftLNGPknt2Lw==" spinCount="100000" sheet="1" formatCells="0" formatColumns="0" formatRows="0"/>
  <mergeCells count="26">
    <mergeCell ref="C7:D7"/>
    <mergeCell ref="E7:M7"/>
    <mergeCell ref="D2:K2"/>
    <mergeCell ref="C2:C5"/>
    <mergeCell ref="D3:K3"/>
    <mergeCell ref="D4:K4"/>
    <mergeCell ref="D5:K5"/>
    <mergeCell ref="L2:M2"/>
    <mergeCell ref="L3:M3"/>
    <mergeCell ref="L4:M4"/>
    <mergeCell ref="L5:M5"/>
    <mergeCell ref="B10:B11"/>
    <mergeCell ref="B12:B14"/>
    <mergeCell ref="AL8:AM8"/>
    <mergeCell ref="X8:Y8"/>
    <mergeCell ref="AJ8:AK8"/>
    <mergeCell ref="Z8:AA8"/>
    <mergeCell ref="AB8:AC8"/>
    <mergeCell ref="AD8:AE8"/>
    <mergeCell ref="AF8:AG8"/>
    <mergeCell ref="AH8:AI8"/>
    <mergeCell ref="N8:O8"/>
    <mergeCell ref="P8:Q8"/>
    <mergeCell ref="R8:S8"/>
    <mergeCell ref="T8:U8"/>
    <mergeCell ref="V8:W8"/>
  </mergeCells>
  <phoneticPr fontId="49" type="noConversion"/>
  <dataValidations count="1">
    <dataValidation type="whole" allowBlank="1" showInputMessage="1" showErrorMessage="1" sqref="G8:L8 G16:J65443 K16:K65444 L16 L21:L65444" xr:uid="{00000000-0002-0000-0A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E18"/>
  <sheetViews>
    <sheetView showGridLines="0" topLeftCell="A8" zoomScale="90" zoomScaleNormal="90" workbookViewId="0">
      <selection activeCell="B17" sqref="B17:P17"/>
    </sheetView>
  </sheetViews>
  <sheetFormatPr baseColWidth="10" defaultRowHeight="14.25" x14ac:dyDescent="0.2"/>
  <cols>
    <col min="1" max="1" width="2.42578125" style="78" customWidth="1"/>
    <col min="2" max="2" width="14.5703125" style="78" customWidth="1"/>
    <col min="3" max="3" width="14.140625" style="78" customWidth="1"/>
    <col min="4" max="4" width="18.28515625" style="78" customWidth="1"/>
    <col min="5" max="5" width="17.140625" style="78" customWidth="1"/>
    <col min="6" max="6" width="23.140625" style="78" customWidth="1"/>
    <col min="7" max="8" width="20.28515625" style="78" customWidth="1"/>
    <col min="9" max="10" width="5.7109375" style="78" customWidth="1"/>
    <col min="11" max="11" width="5.7109375" style="78" hidden="1" customWidth="1"/>
    <col min="12" max="12" width="8.7109375" style="78" hidden="1" customWidth="1"/>
    <col min="13" max="13" width="14.5703125" style="78" customWidth="1"/>
    <col min="14" max="14" width="17.7109375" style="78" bestFit="1" customWidth="1"/>
    <col min="15" max="15" width="2.5703125" style="78" customWidth="1"/>
    <col min="16" max="16" width="2.42578125" style="78" customWidth="1"/>
    <col min="17" max="17" width="7.7109375" style="78" customWidth="1"/>
    <col min="18" max="18" width="0.7109375" style="79" customWidth="1"/>
    <col min="19" max="19" width="1" style="78" customWidth="1"/>
    <col min="20" max="20" width="1.5703125" style="78" customWidth="1"/>
    <col min="21" max="21" width="1.140625" style="79" customWidth="1"/>
    <col min="22" max="22" width="20.7109375" style="78" customWidth="1"/>
    <col min="23" max="26" width="7.7109375" style="78" customWidth="1"/>
    <col min="27" max="28" width="5.7109375" style="78" hidden="1" customWidth="1"/>
    <col min="29" max="29" width="10.7109375" style="78" customWidth="1"/>
    <col min="30" max="30" width="20.7109375" style="78" customWidth="1"/>
    <col min="31" max="31" width="9.140625" style="80" customWidth="1"/>
    <col min="32" max="252" width="9.140625" style="78" customWidth="1"/>
    <col min="253" max="16384" width="11.42578125" style="78"/>
  </cols>
  <sheetData>
    <row r="1" spans="2:31" ht="15" thickBot="1" x14ac:dyDescent="0.25"/>
    <row r="2" spans="2:31" ht="26.25" customHeight="1" x14ac:dyDescent="0.2">
      <c r="B2" s="428"/>
      <c r="C2" s="429"/>
      <c r="D2" s="422" t="s">
        <v>121</v>
      </c>
      <c r="E2" s="423"/>
      <c r="F2" s="423"/>
      <c r="G2" s="423"/>
      <c r="H2" s="423"/>
      <c r="I2" s="423"/>
      <c r="J2" s="423"/>
      <c r="K2" s="83"/>
      <c r="L2" s="83"/>
      <c r="M2" s="434" t="str">
        <f>Proyecto!K2</f>
        <v>Codigo: GC-F-015</v>
      </c>
      <c r="N2" s="435"/>
      <c r="O2" s="435"/>
      <c r="P2" s="436"/>
      <c r="S2" s="79"/>
      <c r="T2" s="79" t="s">
        <v>133</v>
      </c>
      <c r="U2" s="84"/>
    </row>
    <row r="3" spans="2:31" ht="23.25" customHeight="1" x14ac:dyDescent="0.2">
      <c r="B3" s="430"/>
      <c r="C3" s="431"/>
      <c r="D3" s="424" t="s">
        <v>123</v>
      </c>
      <c r="E3" s="425"/>
      <c r="F3" s="425"/>
      <c r="G3" s="425"/>
      <c r="H3" s="425"/>
      <c r="I3" s="425"/>
      <c r="J3" s="425"/>
      <c r="K3" s="85"/>
      <c r="L3" s="85"/>
      <c r="M3" s="437" t="str">
        <f>Proyecto!K3</f>
        <v>Fecha: 17 de septiembre de 2014</v>
      </c>
      <c r="N3" s="371"/>
      <c r="O3" s="371"/>
      <c r="P3" s="438"/>
      <c r="S3" s="79"/>
      <c r="T3" s="79" t="s">
        <v>134</v>
      </c>
      <c r="U3" s="84"/>
    </row>
    <row r="4" spans="2:31" ht="24" customHeight="1" x14ac:dyDescent="0.2">
      <c r="B4" s="430"/>
      <c r="C4" s="431"/>
      <c r="D4" s="424" t="s">
        <v>124</v>
      </c>
      <c r="E4" s="425"/>
      <c r="F4" s="425"/>
      <c r="G4" s="425"/>
      <c r="H4" s="425"/>
      <c r="I4" s="425"/>
      <c r="J4" s="425"/>
      <c r="K4" s="85"/>
      <c r="L4" s="85"/>
      <c r="M4" s="437" t="str">
        <f>Proyecto!K4</f>
        <v>Version 001</v>
      </c>
      <c r="N4" s="371"/>
      <c r="O4" s="371"/>
      <c r="P4" s="438"/>
      <c r="T4" s="79" t="s">
        <v>135</v>
      </c>
      <c r="U4" s="84"/>
    </row>
    <row r="5" spans="2:31" ht="22.5" customHeight="1" thickBot="1" x14ac:dyDescent="0.25">
      <c r="B5" s="432"/>
      <c r="C5" s="433"/>
      <c r="D5" s="426" t="s">
        <v>126</v>
      </c>
      <c r="E5" s="427"/>
      <c r="F5" s="427"/>
      <c r="G5" s="427"/>
      <c r="H5" s="427"/>
      <c r="I5" s="427"/>
      <c r="J5" s="427"/>
      <c r="K5" s="86"/>
      <c r="L5" s="86"/>
      <c r="M5" s="439" t="s">
        <v>127</v>
      </c>
      <c r="N5" s="440"/>
      <c r="O5" s="440"/>
      <c r="P5" s="441"/>
      <c r="T5" s="79" t="s">
        <v>136</v>
      </c>
    </row>
    <row r="6" spans="2:31" ht="5.25" customHeight="1" x14ac:dyDescent="0.2">
      <c r="B6" s="87"/>
      <c r="C6" s="87"/>
      <c r="D6" s="87"/>
      <c r="E6" s="87"/>
      <c r="F6" s="87"/>
      <c r="G6" s="87"/>
      <c r="H6" s="87"/>
      <c r="I6" s="87"/>
      <c r="J6" s="87"/>
      <c r="K6" s="87"/>
      <c r="L6" s="87"/>
      <c r="M6" s="87"/>
      <c r="N6" s="87"/>
      <c r="O6" s="87"/>
      <c r="P6" s="87"/>
      <c r="T6" s="79"/>
    </row>
    <row r="7" spans="2:31" ht="29.25" customHeight="1" x14ac:dyDescent="0.2">
      <c r="B7" s="415" t="s">
        <v>0</v>
      </c>
      <c r="C7" s="415"/>
      <c r="D7" s="416" t="str">
        <f>Proyecto!$E$7</f>
        <v>Fortalecimiento de la Justicia Concursal Digital 2025</v>
      </c>
      <c r="E7" s="416"/>
      <c r="F7" s="416"/>
      <c r="G7" s="416"/>
      <c r="H7" s="416"/>
      <c r="I7" s="416"/>
      <c r="J7" s="416"/>
      <c r="K7" s="416"/>
      <c r="L7" s="416"/>
      <c r="M7" s="416"/>
      <c r="N7" s="416"/>
      <c r="O7" s="416"/>
      <c r="P7" s="416"/>
      <c r="AE7" s="78"/>
    </row>
    <row r="8" spans="2:31" ht="6.75" customHeight="1" x14ac:dyDescent="0.2">
      <c r="B8" s="88"/>
      <c r="C8" s="88"/>
      <c r="D8" s="89"/>
      <c r="E8" s="89"/>
      <c r="F8" s="89"/>
      <c r="G8" s="89"/>
      <c r="H8" s="89"/>
      <c r="I8" s="89"/>
      <c r="J8" s="89"/>
      <c r="K8" s="89"/>
      <c r="L8" s="89"/>
      <c r="M8" s="89"/>
      <c r="N8" s="89"/>
      <c r="O8" s="89"/>
      <c r="P8" s="89"/>
      <c r="AE8" s="78"/>
    </row>
    <row r="10" spans="2:31" ht="21.95" customHeight="1" x14ac:dyDescent="0.2">
      <c r="B10" s="413" t="s">
        <v>22</v>
      </c>
      <c r="C10" s="413"/>
      <c r="D10" s="413"/>
      <c r="E10" s="413"/>
      <c r="F10" s="413"/>
      <c r="G10" s="413"/>
      <c r="H10" s="413"/>
      <c r="I10" s="413"/>
      <c r="J10" s="413"/>
      <c r="K10" s="413"/>
      <c r="L10" s="413"/>
      <c r="M10" s="413"/>
      <c r="N10" s="413"/>
      <c r="O10" s="413"/>
      <c r="P10" s="413"/>
    </row>
    <row r="11" spans="2:31" ht="21.95" customHeight="1" x14ac:dyDescent="0.2">
      <c r="B11" s="417" t="s">
        <v>129</v>
      </c>
      <c r="C11" s="417"/>
      <c r="D11" s="417"/>
      <c r="E11" s="417"/>
      <c r="F11" s="90" t="s">
        <v>130</v>
      </c>
      <c r="G11" s="417" t="s">
        <v>131</v>
      </c>
      <c r="H11" s="417"/>
      <c r="I11" s="417"/>
      <c r="J11" s="417"/>
      <c r="K11" s="91"/>
      <c r="L11" s="91"/>
      <c r="M11" s="417" t="s">
        <v>132</v>
      </c>
      <c r="N11" s="417"/>
      <c r="O11" s="417"/>
      <c r="P11" s="417"/>
    </row>
    <row r="12" spans="2:31" ht="86.25" customHeight="1" x14ac:dyDescent="0.2">
      <c r="B12" s="326" t="s">
        <v>261</v>
      </c>
      <c r="C12" s="326"/>
      <c r="D12" s="326"/>
      <c r="E12" s="326"/>
      <c r="F12" s="148" t="s">
        <v>134</v>
      </c>
      <c r="G12" s="326" t="s">
        <v>228</v>
      </c>
      <c r="H12" s="326"/>
      <c r="I12" s="326"/>
      <c r="J12" s="326"/>
      <c r="K12" s="117"/>
      <c r="L12" s="117"/>
      <c r="M12" s="418" t="s">
        <v>229</v>
      </c>
      <c r="N12" s="418"/>
      <c r="O12" s="418"/>
      <c r="P12" s="418"/>
    </row>
    <row r="13" spans="2:31" ht="56.25" customHeight="1" x14ac:dyDescent="0.2">
      <c r="B13" s="326" t="s">
        <v>262</v>
      </c>
      <c r="C13" s="326"/>
      <c r="D13" s="326"/>
      <c r="E13" s="326"/>
      <c r="F13" s="148" t="s">
        <v>134</v>
      </c>
      <c r="G13" s="326" t="s">
        <v>230</v>
      </c>
      <c r="H13" s="326"/>
      <c r="I13" s="326"/>
      <c r="J13" s="326"/>
      <c r="K13" s="117"/>
      <c r="L13" s="117"/>
      <c r="M13" s="418" t="s">
        <v>231</v>
      </c>
      <c r="N13" s="418"/>
      <c r="O13" s="418"/>
      <c r="P13" s="418"/>
    </row>
    <row r="14" spans="2:31" ht="56.25" customHeight="1" x14ac:dyDescent="0.2">
      <c r="B14" s="326" t="s">
        <v>232</v>
      </c>
      <c r="C14" s="326"/>
      <c r="D14" s="326"/>
      <c r="E14" s="326"/>
      <c r="F14" s="148" t="s">
        <v>134</v>
      </c>
      <c r="G14" s="326" t="s">
        <v>233</v>
      </c>
      <c r="H14" s="326"/>
      <c r="I14" s="326"/>
      <c r="J14" s="326"/>
      <c r="K14" s="117"/>
      <c r="L14" s="117"/>
      <c r="M14" s="418" t="s">
        <v>234</v>
      </c>
      <c r="N14" s="418"/>
      <c r="O14" s="418"/>
      <c r="P14" s="418"/>
    </row>
    <row r="15" spans="2:31" ht="56.25" customHeight="1" x14ac:dyDescent="0.2">
      <c r="B15" s="414" t="s">
        <v>263</v>
      </c>
      <c r="C15" s="414"/>
      <c r="D15" s="414"/>
      <c r="E15" s="414"/>
      <c r="F15" s="148" t="s">
        <v>134</v>
      </c>
      <c r="G15" s="419" t="s">
        <v>264</v>
      </c>
      <c r="H15" s="420"/>
      <c r="I15" s="420"/>
      <c r="J15" s="421"/>
      <c r="K15" s="117"/>
      <c r="L15" s="117"/>
      <c r="M15" s="418" t="s">
        <v>234</v>
      </c>
      <c r="N15" s="418"/>
      <c r="O15" s="418"/>
      <c r="P15" s="418"/>
    </row>
    <row r="17" spans="2:16" ht="21.95" customHeight="1" x14ac:dyDescent="0.2">
      <c r="B17" s="413" t="s">
        <v>23</v>
      </c>
      <c r="C17" s="413"/>
      <c r="D17" s="413"/>
      <c r="E17" s="413"/>
      <c r="F17" s="413"/>
      <c r="G17" s="413"/>
      <c r="H17" s="413"/>
      <c r="I17" s="413"/>
      <c r="J17" s="413"/>
      <c r="K17" s="413"/>
      <c r="L17" s="413"/>
      <c r="M17" s="413"/>
      <c r="N17" s="413"/>
      <c r="O17" s="413"/>
      <c r="P17" s="413"/>
    </row>
    <row r="18" spans="2:16" ht="21.95" customHeight="1" x14ac:dyDescent="0.2">
      <c r="B18" s="414" t="s">
        <v>24</v>
      </c>
      <c r="C18" s="414"/>
      <c r="D18" s="414"/>
      <c r="E18" s="414"/>
      <c r="F18" s="414"/>
      <c r="G18" s="414"/>
      <c r="H18" s="414"/>
      <c r="I18" s="414"/>
      <c r="J18" s="414"/>
      <c r="K18" s="414"/>
      <c r="L18" s="414"/>
      <c r="M18" s="414"/>
      <c r="N18" s="414"/>
      <c r="O18" s="414"/>
      <c r="P18" s="414"/>
    </row>
  </sheetData>
  <mergeCells count="29">
    <mergeCell ref="B15:E15"/>
    <mergeCell ref="G15:J15"/>
    <mergeCell ref="M15:P15"/>
    <mergeCell ref="D2:J2"/>
    <mergeCell ref="D3:J3"/>
    <mergeCell ref="D4:J4"/>
    <mergeCell ref="D5:J5"/>
    <mergeCell ref="B10:P10"/>
    <mergeCell ref="B2:C5"/>
    <mergeCell ref="M2:P2"/>
    <mergeCell ref="M3:P3"/>
    <mergeCell ref="M4:P4"/>
    <mergeCell ref="M5:P5"/>
    <mergeCell ref="B17:P17"/>
    <mergeCell ref="B18:P18"/>
    <mergeCell ref="B7:C7"/>
    <mergeCell ref="D7:P7"/>
    <mergeCell ref="B11:E11"/>
    <mergeCell ref="G11:J11"/>
    <mergeCell ref="M11:P11"/>
    <mergeCell ref="B12:E12"/>
    <mergeCell ref="G12:J12"/>
    <mergeCell ref="M12:P12"/>
    <mergeCell ref="B13:E13"/>
    <mergeCell ref="G13:J13"/>
    <mergeCell ref="M13:P13"/>
    <mergeCell ref="B14:E14"/>
    <mergeCell ref="G14:J14"/>
    <mergeCell ref="M14:P14"/>
  </mergeCells>
  <conditionalFormatting sqref="F12:F15">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9:P65505 O9:P9 O16:P16 G16:M16 G19:M65505 G9:M9 W9:AC65505 Q9:U65505" xr:uid="{00000000-0002-0000-0B00-000000000000}">
      <formula1>1</formula1>
      <formula2>5</formula2>
    </dataValidation>
    <dataValidation type="list" allowBlank="1" showInputMessage="1" showErrorMessage="1" sqref="F12:F15" xr:uid="{A542C4AE-5855-4AFC-8E8F-806647530ACE}">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104</v>
      </c>
      <c r="C4" s="9" t="s">
        <v>57</v>
      </c>
      <c r="E4" s="9" t="s">
        <v>58</v>
      </c>
      <c r="G4" s="9" t="s">
        <v>59</v>
      </c>
      <c r="I4" s="9" t="s">
        <v>63</v>
      </c>
      <c r="K4" s="9" t="s">
        <v>64</v>
      </c>
      <c r="M4" s="9"/>
      <c r="O4" s="9" t="s">
        <v>96</v>
      </c>
      <c r="Q4" s="9" t="s">
        <v>107</v>
      </c>
    </row>
    <row r="5" spans="1:17" x14ac:dyDescent="0.2">
      <c r="A5" t="s">
        <v>105</v>
      </c>
      <c r="C5" s="8" t="s">
        <v>52</v>
      </c>
      <c r="E5" s="8" t="s">
        <v>53</v>
      </c>
      <c r="G5" s="8" t="s">
        <v>60</v>
      </c>
      <c r="I5" s="8" t="s">
        <v>93</v>
      </c>
      <c r="K5" s="8" t="s">
        <v>65</v>
      </c>
      <c r="M5" t="s">
        <v>84</v>
      </c>
      <c r="O5" s="8" t="s">
        <v>97</v>
      </c>
      <c r="Q5" t="s">
        <v>110</v>
      </c>
    </row>
    <row r="6" spans="1:17" x14ac:dyDescent="0.2">
      <c r="A6" t="s">
        <v>106</v>
      </c>
      <c r="C6" s="8" t="s">
        <v>55</v>
      </c>
      <c r="E6" s="8" t="s">
        <v>56</v>
      </c>
      <c r="G6" s="8" t="s">
        <v>61</v>
      </c>
      <c r="I6" s="8" t="s">
        <v>94</v>
      </c>
      <c r="K6" s="8" t="s">
        <v>66</v>
      </c>
      <c r="M6" t="s">
        <v>92</v>
      </c>
      <c r="O6" s="8" t="s">
        <v>98</v>
      </c>
      <c r="Q6" t="s">
        <v>111</v>
      </c>
    </row>
    <row r="7" spans="1:17" x14ac:dyDescent="0.2">
      <c r="C7" s="8" t="s">
        <v>54</v>
      </c>
      <c r="G7" s="8" t="s">
        <v>62</v>
      </c>
      <c r="K7" s="8" t="s">
        <v>67</v>
      </c>
      <c r="O7" s="8" t="s">
        <v>99</v>
      </c>
      <c r="Q7" t="s">
        <v>112</v>
      </c>
    </row>
    <row r="8" spans="1:17" x14ac:dyDescent="0.2">
      <c r="O8" s="8" t="s">
        <v>100</v>
      </c>
      <c r="Q8" t="s">
        <v>113</v>
      </c>
    </row>
    <row r="9" spans="1:17" x14ac:dyDescent="0.2">
      <c r="O9" s="8" t="s">
        <v>101</v>
      </c>
      <c r="Q9" t="s">
        <v>114</v>
      </c>
    </row>
    <row r="10" spans="1:17" x14ac:dyDescent="0.2">
      <c r="O10" s="8" t="s">
        <v>102</v>
      </c>
      <c r="Q10" t="s">
        <v>115</v>
      </c>
    </row>
    <row r="11" spans="1:17" x14ac:dyDescent="0.2">
      <c r="O11" s="8" t="s">
        <v>75</v>
      </c>
      <c r="Q11" t="s">
        <v>116</v>
      </c>
    </row>
    <row r="12" spans="1:17" x14ac:dyDescent="0.2">
      <c r="Q12" t="s">
        <v>117</v>
      </c>
    </row>
    <row r="14" spans="1:17" x14ac:dyDescent="0.2">
      <c r="Q14" s="9" t="s">
        <v>118</v>
      </c>
    </row>
    <row r="15" spans="1:17" x14ac:dyDescent="0.2">
      <c r="Q15" t="s">
        <v>110</v>
      </c>
    </row>
    <row r="16" spans="1:17" x14ac:dyDescent="0.2">
      <c r="Q16" t="s">
        <v>111</v>
      </c>
    </row>
    <row r="17" spans="17:17" x14ac:dyDescent="0.2">
      <c r="Q17" t="s">
        <v>112</v>
      </c>
    </row>
    <row r="18" spans="17:17" x14ac:dyDescent="0.2">
      <c r="Q18" t="s">
        <v>113</v>
      </c>
    </row>
    <row r="19" spans="17:17" x14ac:dyDescent="0.2">
      <c r="Q19" t="s">
        <v>114</v>
      </c>
    </row>
    <row r="20" spans="17:17" x14ac:dyDescent="0.2">
      <c r="Q20" t="s">
        <v>115</v>
      </c>
    </row>
    <row r="21" spans="17:17" x14ac:dyDescent="0.2">
      <c r="Q21" t="s">
        <v>116</v>
      </c>
    </row>
    <row r="22" spans="17:17" x14ac:dyDescent="0.2">
      <c r="Q22" t="s">
        <v>117</v>
      </c>
    </row>
    <row r="23" spans="17:17" x14ac:dyDescent="0.2">
      <c r="Q23" s="8" t="s">
        <v>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3"/>
  <sheetViews>
    <sheetView showGridLines="0" zoomScale="80" zoomScaleNormal="80" workbookViewId="0">
      <selection activeCell="E22" sqref="E22:P23"/>
    </sheetView>
  </sheetViews>
  <sheetFormatPr baseColWidth="10" defaultRowHeight="11.25" x14ac:dyDescent="0.15"/>
  <cols>
    <col min="1" max="1" width="2.28515625" style="16" customWidth="1"/>
    <col min="2" max="2" width="14.5703125" style="16" customWidth="1"/>
    <col min="3" max="3" width="14.140625" style="16" customWidth="1"/>
    <col min="4" max="4" width="14.42578125" style="16" customWidth="1"/>
    <col min="5" max="5" width="17.140625" style="16" customWidth="1"/>
    <col min="6" max="6" width="23.140625" style="16" customWidth="1"/>
    <col min="7" max="8" width="20.28515625" style="16" customWidth="1"/>
    <col min="9" max="10" width="5.7109375" style="16" customWidth="1"/>
    <col min="11" max="11" width="5.7109375" style="16" hidden="1" customWidth="1"/>
    <col min="12" max="12" width="8.7109375" style="16" hidden="1" customWidth="1"/>
    <col min="13" max="13" width="14.5703125" style="16" customWidth="1"/>
    <col min="14" max="14" width="17.7109375" style="16" bestFit="1" customWidth="1"/>
    <col min="15" max="15" width="2.5703125" style="16" customWidth="1"/>
    <col min="16" max="16" width="2.42578125" style="16" customWidth="1"/>
    <col min="17" max="17" width="7.7109375" style="16" customWidth="1"/>
    <col min="18" max="18" width="0.7109375" style="28" customWidth="1"/>
    <col min="19" max="19" width="1" style="16" customWidth="1"/>
    <col min="20" max="20" width="1.5703125" style="16" customWidth="1"/>
    <col min="21" max="21" width="1.140625" style="28" customWidth="1"/>
    <col min="22" max="22" width="20.7109375" style="16" customWidth="1"/>
    <col min="23" max="26" width="7.7109375" style="16" customWidth="1"/>
    <col min="27" max="28" width="5.7109375" style="16" hidden="1" customWidth="1"/>
    <col min="29" max="29" width="10.7109375" style="16" customWidth="1"/>
    <col min="30" max="30" width="20.7109375" style="16" customWidth="1"/>
    <col min="31" max="31" width="9.140625" style="18" customWidth="1"/>
    <col min="32" max="252" width="9.140625" style="16" customWidth="1"/>
    <col min="253" max="16384" width="11.42578125" style="16"/>
  </cols>
  <sheetData>
    <row r="1" spans="2:31" ht="12" thickBot="1" x14ac:dyDescent="0.2"/>
    <row r="2" spans="2:31" ht="26.25" customHeight="1" x14ac:dyDescent="0.15">
      <c r="B2" s="234"/>
      <c r="C2" s="235"/>
      <c r="D2" s="261" t="s">
        <v>121</v>
      </c>
      <c r="E2" s="262"/>
      <c r="F2" s="262"/>
      <c r="G2" s="262"/>
      <c r="H2" s="262"/>
      <c r="I2" s="262"/>
      <c r="J2" s="263"/>
      <c r="K2" s="249" t="s">
        <v>122</v>
      </c>
      <c r="L2" s="264"/>
      <c r="M2" s="249" t="str">
        <f>Proyecto!K2</f>
        <v>Codigo: GC-F-015</v>
      </c>
      <c r="N2" s="250"/>
      <c r="O2" s="250"/>
      <c r="P2" s="251"/>
      <c r="S2" s="28"/>
      <c r="T2" s="28"/>
      <c r="U2" s="29"/>
    </row>
    <row r="3" spans="2:31" ht="23.25" customHeight="1" x14ac:dyDescent="0.15">
      <c r="B3" s="230"/>
      <c r="C3" s="231"/>
      <c r="D3" s="265" t="s">
        <v>123</v>
      </c>
      <c r="E3" s="266"/>
      <c r="F3" s="266"/>
      <c r="G3" s="266"/>
      <c r="H3" s="266"/>
      <c r="I3" s="266"/>
      <c r="J3" s="267"/>
      <c r="K3" s="255" t="s">
        <v>128</v>
      </c>
      <c r="L3" s="268"/>
      <c r="M3" s="252" t="str">
        <f>Proyecto!K3</f>
        <v>Fecha: 17 de septiembre de 2014</v>
      </c>
      <c r="N3" s="253"/>
      <c r="O3" s="253"/>
      <c r="P3" s="254"/>
      <c r="S3" s="28"/>
      <c r="T3" s="28"/>
      <c r="U3" s="29"/>
    </row>
    <row r="4" spans="2:31" ht="24" customHeight="1" x14ac:dyDescent="0.15">
      <c r="B4" s="230"/>
      <c r="C4" s="231"/>
      <c r="D4" s="265" t="s">
        <v>124</v>
      </c>
      <c r="E4" s="266"/>
      <c r="F4" s="266"/>
      <c r="G4" s="266"/>
      <c r="H4" s="266"/>
      <c r="I4" s="266"/>
      <c r="J4" s="267"/>
      <c r="K4" s="255" t="s">
        <v>125</v>
      </c>
      <c r="L4" s="268"/>
      <c r="M4" s="255" t="str">
        <f>Proyecto!K4</f>
        <v>Version 001</v>
      </c>
      <c r="N4" s="256"/>
      <c r="O4" s="256"/>
      <c r="P4" s="257"/>
      <c r="U4" s="29"/>
    </row>
    <row r="5" spans="2:31" ht="22.5" customHeight="1" thickBot="1" x14ac:dyDescent="0.2">
      <c r="B5" s="232"/>
      <c r="C5" s="233"/>
      <c r="D5" s="287" t="s">
        <v>126</v>
      </c>
      <c r="E5" s="288"/>
      <c r="F5" s="288"/>
      <c r="G5" s="288"/>
      <c r="H5" s="288"/>
      <c r="I5" s="288"/>
      <c r="J5" s="289"/>
      <c r="K5" s="290" t="s">
        <v>127</v>
      </c>
      <c r="L5" s="291"/>
      <c r="M5" s="258" t="s">
        <v>127</v>
      </c>
      <c r="N5" s="259"/>
      <c r="O5" s="259"/>
      <c r="P5" s="260"/>
    </row>
    <row r="6" spans="2:31" ht="5.25" customHeight="1" x14ac:dyDescent="0.15">
      <c r="B6" s="22"/>
      <c r="C6" s="22"/>
      <c r="D6" s="22"/>
      <c r="E6" s="22"/>
      <c r="F6" s="22"/>
      <c r="G6" s="22"/>
      <c r="H6" s="22"/>
      <c r="I6" s="22"/>
      <c r="J6" s="22"/>
      <c r="K6" s="22"/>
      <c r="L6" s="22"/>
      <c r="M6" s="22"/>
      <c r="N6" s="22"/>
      <c r="O6" s="22"/>
      <c r="P6" s="22"/>
    </row>
    <row r="7" spans="2:31" ht="29.25" customHeight="1" x14ac:dyDescent="0.2">
      <c r="B7" s="222" t="s">
        <v>0</v>
      </c>
      <c r="C7" s="222"/>
      <c r="D7" s="223" t="str">
        <f>Proyecto!$E$7</f>
        <v>Fortalecimiento de la Justicia Concursal Digital 2025</v>
      </c>
      <c r="E7" s="223"/>
      <c r="F7" s="223"/>
      <c r="G7" s="223"/>
      <c r="H7" s="223"/>
      <c r="I7" s="223"/>
      <c r="J7" s="223"/>
      <c r="K7" s="223"/>
      <c r="L7" s="223"/>
      <c r="M7" s="223"/>
      <c r="N7" s="223"/>
      <c r="O7" s="223"/>
      <c r="P7" s="223"/>
      <c r="AE7" s="16"/>
    </row>
    <row r="8" spans="2:31" ht="6.75" customHeight="1" x14ac:dyDescent="0.2">
      <c r="B8" s="30"/>
      <c r="C8" s="30"/>
      <c r="D8" s="31"/>
      <c r="E8" s="31"/>
      <c r="F8" s="31"/>
      <c r="G8" s="31"/>
      <c r="H8" s="31"/>
      <c r="I8" s="31"/>
      <c r="J8" s="31"/>
      <c r="K8" s="31"/>
      <c r="L8" s="31"/>
      <c r="M8" s="31"/>
      <c r="N8" s="31"/>
      <c r="O8" s="31"/>
      <c r="P8" s="31"/>
      <c r="AE8" s="16"/>
    </row>
    <row r="9" spans="2:31" ht="36" customHeight="1" x14ac:dyDescent="0.2">
      <c r="B9" s="285" t="s">
        <v>25</v>
      </c>
      <c r="C9" s="286"/>
      <c r="D9" s="272" t="s">
        <v>169</v>
      </c>
      <c r="E9" s="270"/>
      <c r="F9" s="270"/>
      <c r="G9" s="270"/>
      <c r="H9" s="270"/>
      <c r="I9" s="270"/>
      <c r="J9" s="270"/>
      <c r="K9" s="270"/>
      <c r="L9" s="270"/>
      <c r="M9" s="270"/>
      <c r="N9" s="270"/>
      <c r="O9" s="270"/>
      <c r="P9" s="271"/>
      <c r="AE9" s="16"/>
    </row>
    <row r="10" spans="2:31" s="32" customFormat="1" ht="7.5" customHeight="1" x14ac:dyDescent="0.2"/>
    <row r="11" spans="2:31" ht="39.75" customHeight="1" x14ac:dyDescent="0.2">
      <c r="B11" s="285" t="s">
        <v>26</v>
      </c>
      <c r="C11" s="286"/>
      <c r="D11" s="269" t="s">
        <v>170</v>
      </c>
      <c r="E11" s="270"/>
      <c r="F11" s="270"/>
      <c r="G11" s="270"/>
      <c r="H11" s="270"/>
      <c r="I11" s="270"/>
      <c r="J11" s="270"/>
      <c r="K11" s="270"/>
      <c r="L11" s="270"/>
      <c r="M11" s="270"/>
      <c r="N11" s="270"/>
      <c r="O11" s="270"/>
      <c r="P11" s="271"/>
      <c r="AE11" s="16"/>
    </row>
    <row r="12" spans="2:31" ht="5.25" customHeight="1" x14ac:dyDescent="0.2">
      <c r="B12" s="24"/>
      <c r="C12" s="24"/>
      <c r="D12" s="34"/>
      <c r="E12" s="34"/>
      <c r="F12" s="34"/>
      <c r="G12" s="34"/>
      <c r="H12" s="34"/>
      <c r="I12" s="34"/>
      <c r="J12" s="34"/>
      <c r="K12" s="34"/>
      <c r="L12" s="34"/>
      <c r="M12" s="34"/>
      <c r="N12" s="34"/>
      <c r="O12" s="34"/>
      <c r="P12" s="34"/>
      <c r="AE12" s="16"/>
    </row>
    <row r="13" spans="2:31" ht="26.25" customHeight="1" x14ac:dyDescent="0.2">
      <c r="B13" s="245" t="s">
        <v>103</v>
      </c>
      <c r="C13" s="245"/>
      <c r="D13" s="69" t="s">
        <v>1</v>
      </c>
      <c r="E13" s="273" t="s">
        <v>171</v>
      </c>
      <c r="F13" s="274"/>
      <c r="G13" s="274"/>
      <c r="H13" s="274"/>
      <c r="I13" s="274"/>
      <c r="J13" s="274"/>
      <c r="K13" s="274"/>
      <c r="L13" s="274"/>
      <c r="M13" s="274"/>
      <c r="N13" s="274"/>
      <c r="O13" s="274"/>
      <c r="P13" s="275"/>
      <c r="AE13" s="16"/>
    </row>
    <row r="14" spans="2:31" ht="39" customHeight="1" x14ac:dyDescent="0.2">
      <c r="B14" s="246"/>
      <c r="C14" s="246"/>
      <c r="D14" s="70" t="s">
        <v>105</v>
      </c>
      <c r="E14" s="276"/>
      <c r="F14" s="277"/>
      <c r="G14" s="277"/>
      <c r="H14" s="277"/>
      <c r="I14" s="277"/>
      <c r="J14" s="277"/>
      <c r="K14" s="277"/>
      <c r="L14" s="277"/>
      <c r="M14" s="277"/>
      <c r="N14" s="277"/>
      <c r="O14" s="277"/>
      <c r="P14" s="278"/>
      <c r="AE14" s="16"/>
    </row>
    <row r="15" spans="2:31" ht="5.25" customHeight="1" x14ac:dyDescent="0.2">
      <c r="B15" s="24"/>
      <c r="C15" s="24"/>
      <c r="D15" s="71"/>
      <c r="E15" s="115"/>
      <c r="F15" s="115"/>
      <c r="G15" s="115"/>
      <c r="H15" s="115"/>
      <c r="I15" s="115"/>
      <c r="J15" s="115"/>
      <c r="K15" s="115"/>
      <c r="L15" s="115"/>
      <c r="M15" s="115"/>
      <c r="N15" s="115"/>
      <c r="O15" s="115"/>
      <c r="P15" s="115"/>
      <c r="AE15" s="16"/>
    </row>
    <row r="16" spans="2:31" ht="22.5" customHeight="1" x14ac:dyDescent="0.2">
      <c r="B16" s="245" t="s">
        <v>103</v>
      </c>
      <c r="C16" s="245"/>
      <c r="D16" s="69" t="s">
        <v>1</v>
      </c>
      <c r="E16" s="279" t="s">
        <v>253</v>
      </c>
      <c r="F16" s="280"/>
      <c r="G16" s="280"/>
      <c r="H16" s="280"/>
      <c r="I16" s="280"/>
      <c r="J16" s="280"/>
      <c r="K16" s="280"/>
      <c r="L16" s="280"/>
      <c r="M16" s="280"/>
      <c r="N16" s="280"/>
      <c r="O16" s="280"/>
      <c r="P16" s="281"/>
      <c r="AE16" s="16"/>
    </row>
    <row r="17" spans="2:31" ht="39.75" customHeight="1" x14ac:dyDescent="0.2">
      <c r="B17" s="246"/>
      <c r="C17" s="246"/>
      <c r="D17" s="70" t="s">
        <v>106</v>
      </c>
      <c r="E17" s="282"/>
      <c r="F17" s="283"/>
      <c r="G17" s="283"/>
      <c r="H17" s="283"/>
      <c r="I17" s="283"/>
      <c r="J17" s="283"/>
      <c r="K17" s="283"/>
      <c r="L17" s="283"/>
      <c r="M17" s="283"/>
      <c r="N17" s="283"/>
      <c r="O17" s="283"/>
      <c r="P17" s="284"/>
      <c r="AE17" s="16"/>
    </row>
    <row r="18" spans="2:31" ht="5.25" customHeight="1" x14ac:dyDescent="0.2">
      <c r="B18" s="24"/>
      <c r="C18" s="24"/>
      <c r="D18" s="71"/>
      <c r="E18" s="115"/>
      <c r="F18" s="115"/>
      <c r="G18" s="115"/>
      <c r="H18" s="115"/>
      <c r="I18" s="115"/>
      <c r="J18" s="115"/>
      <c r="K18" s="115"/>
      <c r="L18" s="115"/>
      <c r="M18" s="115"/>
      <c r="N18" s="115"/>
      <c r="O18" s="115"/>
      <c r="P18" s="115"/>
      <c r="AE18" s="16"/>
    </row>
    <row r="19" spans="2:31" ht="22.5" customHeight="1" x14ac:dyDescent="0.2">
      <c r="B19" s="245" t="s">
        <v>103</v>
      </c>
      <c r="C19" s="245"/>
      <c r="D19" s="69" t="s">
        <v>1</v>
      </c>
      <c r="E19" s="247" t="s">
        <v>254</v>
      </c>
      <c r="F19" s="247"/>
      <c r="G19" s="247"/>
      <c r="H19" s="247"/>
      <c r="I19" s="247"/>
      <c r="J19" s="247"/>
      <c r="K19" s="247"/>
      <c r="L19" s="247"/>
      <c r="M19" s="247"/>
      <c r="N19" s="247"/>
      <c r="O19" s="247"/>
      <c r="P19" s="247"/>
      <c r="AE19" s="16"/>
    </row>
    <row r="20" spans="2:31" ht="21" customHeight="1" x14ac:dyDescent="0.2">
      <c r="B20" s="246"/>
      <c r="C20" s="246"/>
      <c r="D20" s="70" t="s">
        <v>106</v>
      </c>
      <c r="E20" s="247"/>
      <c r="F20" s="247"/>
      <c r="G20" s="247"/>
      <c r="H20" s="247"/>
      <c r="I20" s="247"/>
      <c r="J20" s="247"/>
      <c r="K20" s="247"/>
      <c r="L20" s="247"/>
      <c r="M20" s="247"/>
      <c r="N20" s="247"/>
      <c r="O20" s="247"/>
      <c r="P20" s="247"/>
      <c r="AE20" s="16"/>
    </row>
    <row r="21" spans="2:31" ht="5.25" customHeight="1" x14ac:dyDescent="0.2">
      <c r="B21" s="24"/>
      <c r="C21" s="24"/>
      <c r="D21" s="71"/>
      <c r="E21" s="115"/>
      <c r="F21" s="115"/>
      <c r="G21" s="115"/>
      <c r="H21" s="115"/>
      <c r="I21" s="115"/>
      <c r="J21" s="115"/>
      <c r="K21" s="115"/>
      <c r="L21" s="115"/>
      <c r="M21" s="115"/>
      <c r="N21" s="115"/>
      <c r="O21" s="115"/>
      <c r="P21" s="115"/>
      <c r="AE21" s="16"/>
    </row>
    <row r="22" spans="2:31" ht="21.75" customHeight="1" x14ac:dyDescent="0.15">
      <c r="B22" s="245" t="s">
        <v>103</v>
      </c>
      <c r="C22" s="245"/>
      <c r="D22" s="69" t="s">
        <v>1</v>
      </c>
      <c r="E22" s="248" t="s">
        <v>255</v>
      </c>
      <c r="F22" s="248"/>
      <c r="G22" s="248"/>
      <c r="H22" s="248"/>
      <c r="I22" s="248"/>
      <c r="J22" s="248"/>
      <c r="K22" s="248"/>
      <c r="L22" s="248"/>
      <c r="M22" s="248"/>
      <c r="N22" s="248"/>
      <c r="O22" s="248"/>
      <c r="P22" s="248"/>
    </row>
    <row r="23" spans="2:31" ht="37.5" customHeight="1" x14ac:dyDescent="0.15">
      <c r="B23" s="246"/>
      <c r="C23" s="246"/>
      <c r="D23" s="70" t="s">
        <v>106</v>
      </c>
      <c r="E23" s="248"/>
      <c r="F23" s="248"/>
      <c r="G23" s="248"/>
      <c r="H23" s="248"/>
      <c r="I23" s="248"/>
      <c r="J23" s="248"/>
      <c r="K23" s="248"/>
      <c r="L23" s="248"/>
      <c r="M23" s="248"/>
      <c r="N23" s="248"/>
      <c r="O23" s="248"/>
      <c r="P23" s="248"/>
    </row>
  </sheetData>
  <mergeCells count="30">
    <mergeCell ref="B2:C2"/>
    <mergeCell ref="B3:C3"/>
    <mergeCell ref="B4:C4"/>
    <mergeCell ref="D5:J5"/>
    <mergeCell ref="K5:L5"/>
    <mergeCell ref="D11:P11"/>
    <mergeCell ref="D9:P9"/>
    <mergeCell ref="B5:C5"/>
    <mergeCell ref="E13:P14"/>
    <mergeCell ref="B16:C17"/>
    <mergeCell ref="E16:P17"/>
    <mergeCell ref="B7:C7"/>
    <mergeCell ref="B11:C11"/>
    <mergeCell ref="B9:C9"/>
    <mergeCell ref="M2:P2"/>
    <mergeCell ref="M3:P3"/>
    <mergeCell ref="M4:P4"/>
    <mergeCell ref="M5:P5"/>
    <mergeCell ref="D7:P7"/>
    <mergeCell ref="D2:J2"/>
    <mergeCell ref="K2:L2"/>
    <mergeCell ref="D3:J3"/>
    <mergeCell ref="K3:L3"/>
    <mergeCell ref="D4:J4"/>
    <mergeCell ref="K4:L4"/>
    <mergeCell ref="B19:C20"/>
    <mergeCell ref="E19:P20"/>
    <mergeCell ref="B13:C14"/>
    <mergeCell ref="E22:P23"/>
    <mergeCell ref="B22:C23"/>
  </mergeCells>
  <dataValidations count="1">
    <dataValidation type="whole" allowBlank="1" showInputMessage="1" showErrorMessage="1" sqref="O24:P65471 W22:AC65473 Q22:U65473 G24:M65471"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0"/>
  <sheetViews>
    <sheetView showGridLines="0" zoomScale="90" zoomScaleNormal="90" workbookViewId="0">
      <selection activeCell="C16" sqref="C16"/>
    </sheetView>
  </sheetViews>
  <sheetFormatPr baseColWidth="10" defaultRowHeight="11.25" x14ac:dyDescent="0.15"/>
  <cols>
    <col min="1" max="1" width="2.42578125" style="16" customWidth="1"/>
    <col min="2" max="2" width="37.140625" style="16" customWidth="1"/>
    <col min="3" max="3" width="39.42578125" style="16" customWidth="1"/>
    <col min="4" max="4" width="8.85546875" style="16" customWidth="1"/>
    <col min="5" max="5" width="5.7109375" style="16" customWidth="1"/>
    <col min="6" max="6" width="39.7109375" style="16" customWidth="1"/>
    <col min="7" max="7" width="7.7109375" style="16" customWidth="1"/>
    <col min="8" max="8" width="0.7109375" style="28" customWidth="1"/>
    <col min="9" max="9" width="1" style="16" customWidth="1"/>
    <col min="10" max="10" width="1.5703125" style="16" customWidth="1"/>
    <col min="11" max="11" width="1.140625" style="28" customWidth="1"/>
    <col min="12" max="12" width="16.7109375" style="16" customWidth="1"/>
    <col min="13" max="16" width="7.7109375" style="16" customWidth="1"/>
    <col min="17" max="18" width="5.7109375" style="16" hidden="1" customWidth="1"/>
    <col min="19" max="19" width="10.7109375" style="16" customWidth="1"/>
    <col min="20" max="20" width="20.7109375" style="16" customWidth="1"/>
    <col min="21" max="21" width="9.140625" style="18" customWidth="1"/>
    <col min="22" max="242" width="9.140625" style="16" customWidth="1"/>
    <col min="243" max="16384" width="11.42578125" style="16"/>
  </cols>
  <sheetData>
    <row r="1" spans="1:21" ht="12" thickBot="1" x14ac:dyDescent="0.2"/>
    <row r="2" spans="1:21" ht="26.25" customHeight="1" x14ac:dyDescent="0.15">
      <c r="B2" s="50"/>
      <c r="C2" s="302" t="s">
        <v>121</v>
      </c>
      <c r="D2" s="303"/>
      <c r="E2" s="303"/>
      <c r="F2" s="303"/>
      <c r="G2" s="292" t="str">
        <f>Proyecto!K2</f>
        <v>Codigo: GC-F-015</v>
      </c>
      <c r="H2" s="293"/>
      <c r="I2" s="293"/>
      <c r="J2" s="293"/>
      <c r="K2" s="293"/>
      <c r="L2" s="294"/>
    </row>
    <row r="3" spans="1:21" ht="23.25" customHeight="1" x14ac:dyDescent="0.15">
      <c r="B3" s="51"/>
      <c r="C3" s="304" t="s">
        <v>123</v>
      </c>
      <c r="D3" s="305"/>
      <c r="E3" s="305"/>
      <c r="F3" s="305"/>
      <c r="G3" s="295" t="str">
        <f>Proyecto!K3</f>
        <v>Fecha: 17 de septiembre de 2014</v>
      </c>
      <c r="H3" s="296"/>
      <c r="I3" s="296"/>
      <c r="J3" s="296"/>
      <c r="K3" s="296"/>
      <c r="L3" s="297"/>
    </row>
    <row r="4" spans="1:21" ht="24" customHeight="1" x14ac:dyDescent="0.15">
      <c r="B4" s="51"/>
      <c r="C4" s="304" t="s">
        <v>124</v>
      </c>
      <c r="D4" s="305"/>
      <c r="E4" s="305"/>
      <c r="F4" s="305"/>
      <c r="G4" s="295" t="str">
        <f>Proyecto!K4</f>
        <v>Version 001</v>
      </c>
      <c r="H4" s="296"/>
      <c r="I4" s="296"/>
      <c r="J4" s="296"/>
      <c r="K4" s="296"/>
      <c r="L4" s="297"/>
    </row>
    <row r="5" spans="1:21" ht="22.5" customHeight="1" thickBot="1" x14ac:dyDescent="0.2">
      <c r="B5" s="52"/>
      <c r="C5" s="306" t="s">
        <v>126</v>
      </c>
      <c r="D5" s="307"/>
      <c r="E5" s="307"/>
      <c r="F5" s="307"/>
      <c r="G5" s="298" t="s">
        <v>127</v>
      </c>
      <c r="H5" s="299"/>
      <c r="I5" s="299"/>
      <c r="J5" s="299"/>
      <c r="K5" s="299"/>
      <c r="L5" s="300"/>
    </row>
    <row r="6" spans="1:21" ht="5.25" customHeight="1" x14ac:dyDescent="0.15">
      <c r="A6" s="28" t="str">
        <f>Proyecto!$E$7</f>
        <v>Fortalecimiento de la Justicia Concursal Digital 2025</v>
      </c>
      <c r="B6" s="22"/>
      <c r="C6" s="22"/>
      <c r="D6" s="22"/>
      <c r="E6" s="22"/>
      <c r="F6" s="22"/>
    </row>
    <row r="7" spans="1:21" ht="29.25" customHeight="1" x14ac:dyDescent="0.2">
      <c r="B7" s="23" t="s">
        <v>0</v>
      </c>
      <c r="C7" s="301" t="str">
        <f>Proyecto!$E$7</f>
        <v>Fortalecimiento de la Justicia Concursal Digital 2025</v>
      </c>
      <c r="D7" s="301"/>
      <c r="E7" s="301"/>
      <c r="F7" s="301"/>
      <c r="U7" s="16"/>
    </row>
    <row r="10" spans="1:21" ht="24" customHeight="1" x14ac:dyDescent="0.15">
      <c r="B10" s="58" t="s">
        <v>85</v>
      </c>
      <c r="C10" s="56" t="s">
        <v>92</v>
      </c>
    </row>
    <row r="11" spans="1:21" ht="6" customHeight="1" x14ac:dyDescent="0.15"/>
    <row r="12" spans="1:21" ht="18" customHeight="1" x14ac:dyDescent="0.15">
      <c r="B12" s="23" t="s">
        <v>47</v>
      </c>
      <c r="C12" s="72"/>
    </row>
    <row r="13" spans="1:21" ht="6" customHeight="1" x14ac:dyDescent="0.15"/>
    <row r="14" spans="1:21" ht="18" customHeight="1" x14ac:dyDescent="0.15">
      <c r="B14" s="23" t="s">
        <v>48</v>
      </c>
      <c r="C14" s="56"/>
    </row>
    <row r="15" spans="1:21" ht="6" customHeight="1" x14ac:dyDescent="0.15"/>
    <row r="16" spans="1:21" ht="18" customHeight="1" x14ac:dyDescent="0.15">
      <c r="B16" s="23" t="s">
        <v>44</v>
      </c>
      <c r="C16" s="93"/>
    </row>
    <row r="17" spans="2:3" ht="6" customHeight="1" x14ac:dyDescent="0.15"/>
    <row r="18" spans="2:3" ht="18" customHeight="1" x14ac:dyDescent="0.15">
      <c r="B18" s="23" t="s">
        <v>45</v>
      </c>
      <c r="C18" s="57">
        <v>0</v>
      </c>
    </row>
    <row r="19" spans="2:3" ht="6" customHeight="1" x14ac:dyDescent="0.15"/>
    <row r="20" spans="2:3" ht="18" customHeight="1" x14ac:dyDescent="0.15">
      <c r="B20" s="23" t="s">
        <v>46</v>
      </c>
      <c r="C20" s="57">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xr:uid="{00000000-0002-0000-05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'No tocar'!$M$5:$M$6</xm:f>
          </x14:formula1>
          <xm:sqref>C10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B1:X19"/>
  <sheetViews>
    <sheetView showGridLines="0" zoomScale="90" zoomScaleNormal="90" workbookViewId="0">
      <selection activeCell="B15" sqref="B15:I19"/>
    </sheetView>
  </sheetViews>
  <sheetFormatPr baseColWidth="10" defaultRowHeight="11.25" x14ac:dyDescent="0.15"/>
  <cols>
    <col min="1" max="1" width="2.42578125" style="16" customWidth="1"/>
    <col min="2" max="2" width="14.5703125" style="16" customWidth="1"/>
    <col min="3" max="3" width="14.140625" style="16" customWidth="1"/>
    <col min="4" max="4" width="18.28515625" style="16" customWidth="1"/>
    <col min="5" max="5" width="17.140625" style="16" customWidth="1"/>
    <col min="6" max="7" width="23.140625" style="16" customWidth="1"/>
    <col min="8" max="8" width="20.28515625" style="16" customWidth="1"/>
    <col min="9" max="9" width="37.7109375" style="16" customWidth="1"/>
    <col min="10" max="10" width="7.7109375" style="16" customWidth="1"/>
    <col min="11" max="11" width="0.7109375" style="16" customWidth="1"/>
    <col min="12" max="12" width="1" style="16" customWidth="1"/>
    <col min="13" max="13" width="1.5703125" style="16" customWidth="1"/>
    <col min="14" max="14" width="1.7109375" style="17" customWidth="1"/>
    <col min="15" max="15" width="20.7109375" style="16" customWidth="1"/>
    <col min="16" max="19" width="7.7109375" style="16" customWidth="1"/>
    <col min="20" max="21" width="5.7109375" style="16" hidden="1" customWidth="1"/>
    <col min="22" max="22" width="10.7109375" style="16" customWidth="1"/>
    <col min="23" max="23" width="20.7109375" style="16" customWidth="1"/>
    <col min="24" max="24" width="9.140625" style="18" customWidth="1"/>
    <col min="25" max="245" width="9.140625" style="16" customWidth="1"/>
    <col min="246" max="16384" width="11.42578125" style="16"/>
  </cols>
  <sheetData>
    <row r="1" spans="2:24" ht="12" thickBot="1" x14ac:dyDescent="0.2"/>
    <row r="2" spans="2:24" ht="26.25" customHeight="1" x14ac:dyDescent="0.15">
      <c r="B2" s="234"/>
      <c r="C2" s="235"/>
      <c r="D2" s="316" t="s">
        <v>121</v>
      </c>
      <c r="E2" s="317"/>
      <c r="F2" s="317"/>
      <c r="G2" s="317"/>
      <c r="H2" s="318"/>
      <c r="I2" s="19" t="str">
        <f>Proyecto!K2</f>
        <v>Codigo: GC-F-015</v>
      </c>
      <c r="J2" s="17"/>
      <c r="K2" s="17"/>
      <c r="L2" s="17"/>
      <c r="N2" s="16"/>
      <c r="T2" s="18"/>
      <c r="X2" s="16"/>
    </row>
    <row r="3" spans="2:24" ht="23.25" customHeight="1" x14ac:dyDescent="0.15">
      <c r="B3" s="230"/>
      <c r="C3" s="231"/>
      <c r="D3" s="319" t="s">
        <v>123</v>
      </c>
      <c r="E3" s="320"/>
      <c r="F3" s="320"/>
      <c r="G3" s="320"/>
      <c r="H3" s="321"/>
      <c r="I3" s="20" t="str">
        <f>Proyecto!K3</f>
        <v>Fecha: 17 de septiembre de 2014</v>
      </c>
      <c r="J3" s="17"/>
      <c r="K3" s="17"/>
      <c r="L3" s="17"/>
      <c r="N3" s="16"/>
      <c r="T3" s="18"/>
      <c r="X3" s="16"/>
    </row>
    <row r="4" spans="2:24" ht="24" customHeight="1" x14ac:dyDescent="0.15">
      <c r="B4" s="230"/>
      <c r="C4" s="231"/>
      <c r="D4" s="319" t="s">
        <v>124</v>
      </c>
      <c r="E4" s="320"/>
      <c r="F4" s="320"/>
      <c r="G4" s="320"/>
      <c r="H4" s="321"/>
      <c r="I4" s="20" t="str">
        <f>Proyecto!K4</f>
        <v>Version 001</v>
      </c>
      <c r="J4" s="17"/>
      <c r="K4" s="17"/>
      <c r="L4" s="17"/>
      <c r="N4" s="16"/>
      <c r="T4" s="18"/>
      <c r="X4" s="16"/>
    </row>
    <row r="5" spans="2:24" ht="22.5" customHeight="1" thickBot="1" x14ac:dyDescent="0.2">
      <c r="B5" s="232"/>
      <c r="C5" s="233"/>
      <c r="D5" s="322" t="s">
        <v>126</v>
      </c>
      <c r="E5" s="323"/>
      <c r="F5" s="323"/>
      <c r="G5" s="323"/>
      <c r="H5" s="324"/>
      <c r="I5" s="21" t="s">
        <v>127</v>
      </c>
      <c r="J5" s="17"/>
      <c r="K5" s="17"/>
      <c r="L5" s="17"/>
      <c r="N5" s="16"/>
      <c r="T5" s="18"/>
      <c r="X5" s="16"/>
    </row>
    <row r="6" spans="2:24" ht="5.25" customHeight="1" x14ac:dyDescent="0.15">
      <c r="B6" s="22"/>
      <c r="C6" s="22"/>
      <c r="D6" s="22"/>
      <c r="E6" s="22"/>
      <c r="F6" s="22"/>
      <c r="G6" s="22"/>
      <c r="H6" s="22"/>
      <c r="I6" s="22"/>
    </row>
    <row r="7" spans="2:24" ht="29.25" customHeight="1" x14ac:dyDescent="0.2">
      <c r="B7" s="222" t="s">
        <v>0</v>
      </c>
      <c r="C7" s="222"/>
      <c r="D7" s="301" t="str">
        <f>Proyecto!$E$7</f>
        <v>Fortalecimiento de la Justicia Concursal Digital 2025</v>
      </c>
      <c r="E7" s="301"/>
      <c r="F7" s="301"/>
      <c r="G7" s="301"/>
      <c r="H7" s="301"/>
      <c r="I7" s="301"/>
      <c r="X7" s="16"/>
    </row>
    <row r="8" spans="2:24" ht="10.5" customHeight="1" x14ac:dyDescent="0.2">
      <c r="B8" s="24"/>
      <c r="C8" s="24"/>
      <c r="D8" s="25"/>
      <c r="E8" s="25"/>
      <c r="F8" s="25"/>
      <c r="G8" s="25"/>
      <c r="H8" s="25"/>
      <c r="I8" s="25"/>
      <c r="X8" s="16"/>
    </row>
    <row r="9" spans="2:24" ht="18.75" customHeight="1" x14ac:dyDescent="0.2">
      <c r="B9" s="314" t="s">
        <v>109</v>
      </c>
      <c r="C9" s="314"/>
      <c r="D9" s="314"/>
      <c r="E9" s="314"/>
      <c r="F9" s="314"/>
      <c r="G9" s="314"/>
      <c r="H9" s="314"/>
      <c r="I9" s="314"/>
      <c r="X9" s="16"/>
    </row>
    <row r="10" spans="2:24" ht="28.5" customHeight="1" x14ac:dyDescent="0.2">
      <c r="B10" s="310" t="s">
        <v>27</v>
      </c>
      <c r="C10" s="310"/>
      <c r="D10" s="315" t="s">
        <v>154</v>
      </c>
      <c r="E10" s="315"/>
      <c r="F10" s="315"/>
      <c r="G10" s="315"/>
      <c r="H10" s="315"/>
      <c r="I10" s="315"/>
      <c r="X10" s="16"/>
    </row>
    <row r="11" spans="2:24" ht="22.5" customHeight="1" x14ac:dyDescent="0.2">
      <c r="B11" s="310" t="s">
        <v>1</v>
      </c>
      <c r="C11" s="310"/>
      <c r="D11" s="310" t="s">
        <v>2</v>
      </c>
      <c r="E11" s="310"/>
      <c r="F11" s="26" t="s">
        <v>3</v>
      </c>
      <c r="G11" s="26" t="s">
        <v>107</v>
      </c>
      <c r="H11" s="26" t="s">
        <v>4</v>
      </c>
      <c r="I11" s="26" t="s">
        <v>108</v>
      </c>
      <c r="X11" s="16"/>
    </row>
    <row r="12" spans="2:24" ht="51" customHeight="1" x14ac:dyDescent="0.2">
      <c r="B12" s="325" t="s">
        <v>52</v>
      </c>
      <c r="C12" s="325"/>
      <c r="D12" s="325" t="s">
        <v>153</v>
      </c>
      <c r="E12" s="325"/>
      <c r="F12" s="82">
        <v>1</v>
      </c>
      <c r="G12" s="81" t="s">
        <v>113</v>
      </c>
      <c r="H12" s="81" t="s">
        <v>53</v>
      </c>
      <c r="I12" s="27"/>
      <c r="X12" s="16"/>
    </row>
    <row r="13" spans="2:24" ht="24.75" customHeight="1" x14ac:dyDescent="0.2">
      <c r="B13" s="310" t="s">
        <v>5</v>
      </c>
      <c r="C13" s="310"/>
      <c r="D13" s="311" t="s">
        <v>137</v>
      </c>
      <c r="E13" s="312"/>
      <c r="F13" s="312"/>
      <c r="G13" s="312"/>
      <c r="H13" s="312"/>
      <c r="I13" s="313"/>
      <c r="X13" s="16"/>
    </row>
    <row r="15" spans="2:24" ht="18.75" customHeight="1" x14ac:dyDescent="0.2">
      <c r="B15" s="314" t="s">
        <v>109</v>
      </c>
      <c r="C15" s="314"/>
      <c r="D15" s="314"/>
      <c r="E15" s="314"/>
      <c r="F15" s="314"/>
      <c r="G15" s="314"/>
      <c r="H15" s="314"/>
      <c r="I15" s="314"/>
      <c r="X15" s="16"/>
    </row>
    <row r="16" spans="2:24" ht="28.5" customHeight="1" x14ac:dyDescent="0.2">
      <c r="B16" s="310" t="s">
        <v>27</v>
      </c>
      <c r="C16" s="310"/>
      <c r="D16" s="315" t="s">
        <v>256</v>
      </c>
      <c r="E16" s="315"/>
      <c r="F16" s="315"/>
      <c r="G16" s="315"/>
      <c r="H16" s="315"/>
      <c r="I16" s="315"/>
      <c r="X16" s="16"/>
    </row>
    <row r="17" spans="2:24" ht="22.5" customHeight="1" x14ac:dyDescent="0.2">
      <c r="B17" s="310" t="s">
        <v>1</v>
      </c>
      <c r="C17" s="310"/>
      <c r="D17" s="310" t="s">
        <v>2</v>
      </c>
      <c r="E17" s="310"/>
      <c r="F17" s="26" t="s">
        <v>3</v>
      </c>
      <c r="G17" s="26" t="s">
        <v>107</v>
      </c>
      <c r="H17" s="26" t="s">
        <v>4</v>
      </c>
      <c r="I17" s="26" t="s">
        <v>108</v>
      </c>
      <c r="X17" s="16"/>
    </row>
    <row r="18" spans="2:24" ht="51" customHeight="1" x14ac:dyDescent="0.2">
      <c r="B18" s="308" t="s">
        <v>55</v>
      </c>
      <c r="C18" s="308"/>
      <c r="D18" s="309" t="s">
        <v>153</v>
      </c>
      <c r="E18" s="309"/>
      <c r="F18" s="127">
        <v>0.65</v>
      </c>
      <c r="G18" s="126" t="s">
        <v>115</v>
      </c>
      <c r="H18" s="126" t="s">
        <v>53</v>
      </c>
      <c r="I18" s="125" t="s">
        <v>257</v>
      </c>
      <c r="X18" s="16"/>
    </row>
    <row r="19" spans="2:24" ht="24.75" customHeight="1" x14ac:dyDescent="0.2">
      <c r="B19" s="310" t="s">
        <v>5</v>
      </c>
      <c r="C19" s="310"/>
      <c r="D19" s="311" t="s">
        <v>137</v>
      </c>
      <c r="E19" s="312"/>
      <c r="F19" s="312"/>
      <c r="G19" s="312"/>
      <c r="H19" s="312"/>
      <c r="I19" s="313"/>
      <c r="X19" s="16"/>
    </row>
  </sheetData>
  <mergeCells count="28">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 ref="B18:C18"/>
    <mergeCell ref="D18:E18"/>
    <mergeCell ref="B19:C19"/>
    <mergeCell ref="D19:I19"/>
    <mergeCell ref="B15:I15"/>
    <mergeCell ref="B16:C16"/>
    <mergeCell ref="D16:I16"/>
    <mergeCell ref="B17:C17"/>
    <mergeCell ref="D17:E17"/>
  </mergeCells>
  <dataValidations count="1">
    <dataValidation type="whole" allowBlank="1" showInputMessage="1" showErrorMessage="1" sqref="J20:N65345 H20:H65345 H14 J14:N14 P14:V14 P20:V65345"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16"/>
  <sheetViews>
    <sheetView showGridLines="0" topLeftCell="A12" zoomScale="70" zoomScaleNormal="70" workbookViewId="0">
      <selection activeCell="C16" sqref="C16"/>
    </sheetView>
  </sheetViews>
  <sheetFormatPr baseColWidth="10" defaultRowHeight="11.25" x14ac:dyDescent="0.15"/>
  <cols>
    <col min="1" max="1" width="2.42578125" style="16" customWidth="1"/>
    <col min="2" max="2" width="34.28515625" style="16" customWidth="1"/>
    <col min="3" max="4" width="39.42578125" style="16" customWidth="1"/>
    <col min="5" max="5" width="8.85546875" style="16" customWidth="1"/>
    <col min="6" max="6" width="5.7109375" style="16" customWidth="1"/>
    <col min="7" max="7" width="49.85546875" style="16" customWidth="1"/>
    <col min="8" max="8" width="7.7109375" style="16" customWidth="1"/>
    <col min="9" max="9" width="0.7109375" style="28" customWidth="1"/>
    <col min="10" max="10" width="1" style="16" customWidth="1"/>
    <col min="11" max="11" width="1.5703125" style="16" customWidth="1"/>
    <col min="12" max="12" width="1.140625" style="28" customWidth="1"/>
    <col min="13" max="13" width="20.7109375" style="16" customWidth="1"/>
    <col min="14" max="17" width="7.7109375" style="16" customWidth="1"/>
    <col min="18" max="19" width="5.7109375" style="16" hidden="1" customWidth="1"/>
    <col min="20" max="20" width="10.7109375" style="16" customWidth="1"/>
    <col min="21" max="21" width="20.7109375" style="16" customWidth="1"/>
    <col min="22" max="22" width="9.140625" style="18" customWidth="1"/>
    <col min="23" max="243" width="9.140625" style="16" customWidth="1"/>
    <col min="244" max="16384" width="11.42578125" style="16"/>
  </cols>
  <sheetData>
    <row r="1" spans="2:22" ht="12" thickBot="1" x14ac:dyDescent="0.2"/>
    <row r="2" spans="2:22" ht="26.25" customHeight="1" x14ac:dyDescent="0.15">
      <c r="B2" s="46"/>
      <c r="C2" s="316" t="s">
        <v>121</v>
      </c>
      <c r="D2" s="317"/>
      <c r="E2" s="317"/>
      <c r="F2" s="318"/>
      <c r="G2" s="19" t="str">
        <f>Proyecto!K2</f>
        <v>Codigo: GC-F-015</v>
      </c>
      <c r="H2" s="28"/>
      <c r="J2" s="29"/>
      <c r="L2" s="16"/>
      <c r="T2" s="18"/>
      <c r="V2" s="16"/>
    </row>
    <row r="3" spans="2:22" ht="23.25" customHeight="1" x14ac:dyDescent="0.15">
      <c r="B3" s="47"/>
      <c r="C3" s="319" t="s">
        <v>123</v>
      </c>
      <c r="D3" s="320"/>
      <c r="E3" s="320"/>
      <c r="F3" s="321"/>
      <c r="G3" s="20" t="str">
        <f>Proyecto!K3</f>
        <v>Fecha: 17 de septiembre de 2014</v>
      </c>
      <c r="H3" s="28"/>
      <c r="J3" s="29"/>
      <c r="L3" s="16"/>
      <c r="T3" s="18"/>
      <c r="V3" s="16"/>
    </row>
    <row r="4" spans="2:22" ht="24" customHeight="1" x14ac:dyDescent="0.15">
      <c r="B4" s="47"/>
      <c r="C4" s="319" t="s">
        <v>124</v>
      </c>
      <c r="D4" s="320"/>
      <c r="E4" s="320"/>
      <c r="F4" s="321"/>
      <c r="G4" s="20" t="str">
        <f>Proyecto!K4</f>
        <v>Version 001</v>
      </c>
      <c r="I4" s="16"/>
      <c r="J4" s="29"/>
      <c r="L4" s="16"/>
      <c r="T4" s="18"/>
      <c r="V4" s="16"/>
    </row>
    <row r="5" spans="2:22" ht="22.5" customHeight="1" thickBot="1" x14ac:dyDescent="0.2">
      <c r="B5" s="48"/>
      <c r="C5" s="322" t="s">
        <v>126</v>
      </c>
      <c r="D5" s="323"/>
      <c r="E5" s="323"/>
      <c r="F5" s="324"/>
      <c r="G5" s="21" t="s">
        <v>127</v>
      </c>
      <c r="I5" s="16"/>
      <c r="J5" s="28"/>
      <c r="L5" s="16"/>
      <c r="T5" s="18"/>
      <c r="V5" s="16"/>
    </row>
    <row r="6" spans="2:22" ht="5.25" customHeight="1" x14ac:dyDescent="0.15">
      <c r="B6" s="22"/>
      <c r="C6" s="22"/>
      <c r="D6" s="22"/>
      <c r="E6" s="22"/>
      <c r="F6" s="22"/>
      <c r="G6" s="22"/>
    </row>
    <row r="7" spans="2:22" ht="29.25" customHeight="1" x14ac:dyDescent="0.2">
      <c r="B7" s="23" t="s">
        <v>0</v>
      </c>
      <c r="C7" s="301" t="str">
        <f>Proyecto!$E$7</f>
        <v>Fortalecimiento de la Justicia Concursal Digital 2025</v>
      </c>
      <c r="D7" s="301"/>
      <c r="E7" s="301"/>
      <c r="F7" s="301"/>
      <c r="G7" s="301"/>
      <c r="V7" s="16"/>
    </row>
    <row r="9" spans="2:22" ht="18" customHeight="1" x14ac:dyDescent="0.15">
      <c r="B9" s="314" t="s">
        <v>43</v>
      </c>
      <c r="C9" s="314"/>
      <c r="D9" s="314"/>
      <c r="E9" s="314"/>
      <c r="F9" s="314"/>
      <c r="G9" s="314"/>
    </row>
    <row r="10" spans="2:22" s="32" customFormat="1" ht="15" customHeight="1" x14ac:dyDescent="0.2"/>
    <row r="11" spans="2:22" ht="20.25" customHeight="1" x14ac:dyDescent="0.15">
      <c r="B11" s="26" t="s">
        <v>72</v>
      </c>
      <c r="C11" s="26" t="s">
        <v>6</v>
      </c>
      <c r="D11" s="26" t="s">
        <v>14</v>
      </c>
      <c r="E11" s="26" t="s">
        <v>42</v>
      </c>
      <c r="F11" s="314" t="s">
        <v>15</v>
      </c>
      <c r="G11" s="314"/>
    </row>
    <row r="12" spans="2:22" s="96" customFormat="1" ht="128.25" customHeight="1" x14ac:dyDescent="0.2">
      <c r="B12" s="94" t="s">
        <v>60</v>
      </c>
      <c r="C12" s="77" t="s">
        <v>172</v>
      </c>
      <c r="D12" s="104" t="s">
        <v>161</v>
      </c>
      <c r="E12" s="95" t="s">
        <v>93</v>
      </c>
      <c r="F12" s="327" t="s">
        <v>155</v>
      </c>
      <c r="G12" s="327"/>
      <c r="I12" s="97"/>
      <c r="L12" s="97"/>
      <c r="V12" s="32"/>
    </row>
    <row r="13" spans="2:22" s="96" customFormat="1" ht="235.5" customHeight="1" x14ac:dyDescent="0.2">
      <c r="B13" s="94" t="s">
        <v>61</v>
      </c>
      <c r="C13" s="77" t="s">
        <v>299</v>
      </c>
      <c r="D13" s="104" t="s">
        <v>162</v>
      </c>
      <c r="E13" s="95" t="s">
        <v>93</v>
      </c>
      <c r="F13" s="326" t="s">
        <v>156</v>
      </c>
      <c r="G13" s="326"/>
      <c r="I13" s="97"/>
      <c r="L13" s="97"/>
      <c r="V13" s="32"/>
    </row>
    <row r="14" spans="2:22" s="96" customFormat="1" ht="122.25" customHeight="1" x14ac:dyDescent="0.2">
      <c r="B14" s="94" t="s">
        <v>62</v>
      </c>
      <c r="C14" s="77" t="s">
        <v>173</v>
      </c>
      <c r="D14" s="104" t="s">
        <v>163</v>
      </c>
      <c r="E14" s="95" t="s">
        <v>93</v>
      </c>
      <c r="F14" s="326" t="s">
        <v>165</v>
      </c>
      <c r="G14" s="326"/>
      <c r="I14" s="97"/>
      <c r="L14" s="97"/>
      <c r="V14" s="32"/>
    </row>
    <row r="15" spans="2:22" s="96" customFormat="1" ht="99.75" customHeight="1" x14ac:dyDescent="0.2">
      <c r="B15" s="94" t="s">
        <v>157</v>
      </c>
      <c r="C15" s="77" t="s">
        <v>159</v>
      </c>
      <c r="D15" s="104" t="s">
        <v>163</v>
      </c>
      <c r="E15" s="95" t="s">
        <v>93</v>
      </c>
      <c r="F15" s="326" t="s">
        <v>166</v>
      </c>
      <c r="G15" s="326"/>
      <c r="I15" s="97"/>
      <c r="L15" s="97"/>
      <c r="V15" s="32"/>
    </row>
    <row r="16" spans="2:22" ht="99.75" x14ac:dyDescent="0.15">
      <c r="B16" s="94" t="s">
        <v>157</v>
      </c>
      <c r="C16" s="77" t="s">
        <v>160</v>
      </c>
      <c r="D16" s="92" t="s">
        <v>164</v>
      </c>
      <c r="E16" s="95" t="s">
        <v>93</v>
      </c>
      <c r="F16" s="326" t="s">
        <v>167</v>
      </c>
      <c r="G16" s="326"/>
    </row>
  </sheetData>
  <mergeCells count="12">
    <mergeCell ref="C2:F2"/>
    <mergeCell ref="C3:F3"/>
    <mergeCell ref="C4:F4"/>
    <mergeCell ref="C5:F5"/>
    <mergeCell ref="F11:G11"/>
    <mergeCell ref="C7:G7"/>
    <mergeCell ref="B9:G9"/>
    <mergeCell ref="F16:G16"/>
    <mergeCell ref="F12:G12"/>
    <mergeCell ref="F13:G13"/>
    <mergeCell ref="F14:G14"/>
    <mergeCell ref="F15:G15"/>
  </mergeCells>
  <dataValidations count="1">
    <dataValidation type="whole" allowBlank="1" showInputMessage="1" showErrorMessage="1" sqref="E8:G8 E17:G65475 N8:T65475 H8:L65475" xr:uid="{00000000-0002-0000-03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'No tocar'!$G$5:$G$7</xm:f>
          </x14:formula1>
          <xm:sqref>B12:B14</xm:sqref>
        </x14:dataValidation>
        <x14:dataValidation type="list" allowBlank="1" showInputMessage="1" showErrorMessage="1" xr:uid="{00000000-0002-0000-0300-000002000000}">
          <x14:formula1>
            <xm:f>'No tocar'!$I$5:$I$6</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B1:H22"/>
  <sheetViews>
    <sheetView topLeftCell="A6" zoomScaleNormal="100" workbookViewId="0">
      <selection activeCell="B8" sqref="B8:H8"/>
    </sheetView>
  </sheetViews>
  <sheetFormatPr baseColWidth="10" defaultRowHeight="12.75" x14ac:dyDescent="0.2"/>
  <cols>
    <col min="1" max="1" width="5" style="49" customWidth="1"/>
    <col min="2" max="2" width="36.42578125" style="49" customWidth="1"/>
    <col min="3" max="3" width="25" style="49" customWidth="1"/>
    <col min="4" max="4" width="11.42578125" style="49"/>
    <col min="5" max="5" width="33" style="49" customWidth="1"/>
    <col min="6" max="6" width="20.7109375" style="49" customWidth="1"/>
    <col min="7" max="7" width="25.5703125" style="49" customWidth="1"/>
    <col min="8" max="8" width="15" style="49" customWidth="1"/>
    <col min="9" max="16384" width="11.42578125" style="49"/>
  </cols>
  <sheetData>
    <row r="1" spans="2:8" ht="13.5" thickBot="1" x14ac:dyDescent="0.25"/>
    <row r="2" spans="2:8" ht="18" customHeight="1" x14ac:dyDescent="0.2">
      <c r="B2" s="50"/>
      <c r="C2" s="302" t="s">
        <v>121</v>
      </c>
      <c r="D2" s="303"/>
      <c r="E2" s="303"/>
      <c r="F2" s="334"/>
      <c r="G2" s="292" t="str">
        <f>Proyecto!K2</f>
        <v>Codigo: GC-F-015</v>
      </c>
      <c r="H2" s="294"/>
    </row>
    <row r="3" spans="2:8" ht="19.5" customHeight="1" x14ac:dyDescent="0.2">
      <c r="B3" s="51"/>
      <c r="C3" s="304" t="s">
        <v>123</v>
      </c>
      <c r="D3" s="305"/>
      <c r="E3" s="305"/>
      <c r="F3" s="335"/>
      <c r="G3" s="295" t="str">
        <f>Proyecto!K3</f>
        <v>Fecha: 17 de septiembre de 2014</v>
      </c>
      <c r="H3" s="297"/>
    </row>
    <row r="4" spans="2:8" ht="19.5" customHeight="1" x14ac:dyDescent="0.2">
      <c r="B4" s="51"/>
      <c r="C4" s="304" t="s">
        <v>124</v>
      </c>
      <c r="D4" s="305"/>
      <c r="E4" s="305"/>
      <c r="F4" s="335"/>
      <c r="G4" s="295" t="str">
        <f>Proyecto!K4</f>
        <v>Version 001</v>
      </c>
      <c r="H4" s="297"/>
    </row>
    <row r="5" spans="2:8" ht="21.75" customHeight="1" thickBot="1" x14ac:dyDescent="0.25">
      <c r="B5" s="52"/>
      <c r="C5" s="306" t="s">
        <v>126</v>
      </c>
      <c r="D5" s="307"/>
      <c r="E5" s="307"/>
      <c r="F5" s="336"/>
      <c r="G5" s="298" t="s">
        <v>127</v>
      </c>
      <c r="H5" s="300"/>
    </row>
    <row r="6" spans="2:8" ht="21" customHeight="1" x14ac:dyDescent="0.2"/>
    <row r="7" spans="2:8" ht="22.5" customHeight="1" x14ac:dyDescent="0.2">
      <c r="B7" s="328" t="s">
        <v>74</v>
      </c>
      <c r="C7" s="329"/>
      <c r="D7" s="329"/>
      <c r="E7" s="329"/>
      <c r="F7" s="329"/>
      <c r="G7" s="329"/>
      <c r="H7" s="329"/>
    </row>
    <row r="8" spans="2:8" ht="103.5" customHeight="1" x14ac:dyDescent="0.2">
      <c r="B8" s="330" t="s">
        <v>138</v>
      </c>
      <c r="C8" s="331"/>
      <c r="D8" s="331"/>
      <c r="E8" s="331"/>
      <c r="F8" s="331"/>
      <c r="G8" s="331"/>
      <c r="H8" s="331"/>
    </row>
    <row r="11" spans="2:8" ht="22.5" customHeight="1" x14ac:dyDescent="0.2">
      <c r="B11" s="332" t="s">
        <v>71</v>
      </c>
      <c r="C11" s="333"/>
      <c r="E11" s="328" t="s">
        <v>73</v>
      </c>
      <c r="F11" s="329"/>
      <c r="G11" s="329"/>
      <c r="H11" s="329"/>
    </row>
    <row r="13" spans="2:8" ht="20.25" customHeight="1" x14ac:dyDescent="0.2">
      <c r="B13" s="55" t="s">
        <v>6</v>
      </c>
      <c r="C13" s="55" t="s">
        <v>72</v>
      </c>
      <c r="D13" s="53"/>
      <c r="E13" s="55" t="s">
        <v>6</v>
      </c>
      <c r="F13" s="55" t="s">
        <v>72</v>
      </c>
      <c r="G13" s="55" t="s">
        <v>70</v>
      </c>
      <c r="H13" s="55" t="s">
        <v>88</v>
      </c>
    </row>
    <row r="14" spans="2:8" ht="37.5" customHeight="1" x14ac:dyDescent="0.2">
      <c r="B14" s="70" t="str">
        <f>+'Recursos Humanos'!C12</f>
        <v>DELEGATURA DE PROCEDIMIENTOS DE INSOLVENCIA</v>
      </c>
      <c r="C14" s="70" t="str">
        <f>+'Recursos Humanos'!B12</f>
        <v>Patrocinador</v>
      </c>
      <c r="E14" s="54"/>
      <c r="F14" s="54"/>
      <c r="G14" s="54"/>
      <c r="H14" s="54"/>
    </row>
    <row r="15" spans="2:8" ht="48.75" customHeight="1" x14ac:dyDescent="0.2">
      <c r="B15" s="70" t="str">
        <f>+'Recursos Humanos'!C13</f>
        <v>ASESOR DE LA DELEGATURA PARA PROCEDIMIENTOS DE INSOLVENCIA 
(Oscar Alfredo Gómez Mendoza)</v>
      </c>
      <c r="C15" s="70" t="str">
        <f>+'Recursos Humanos'!B13</f>
        <v>Gerente</v>
      </c>
      <c r="E15" s="54"/>
      <c r="F15" s="54"/>
      <c r="G15" s="54"/>
      <c r="H15" s="54"/>
    </row>
    <row r="16" spans="2:8" ht="54.75" customHeight="1" x14ac:dyDescent="0.2">
      <c r="B16" s="70" t="str">
        <f>+'Recursos Humanos'!C14</f>
        <v>GRUPO DE ADMISIONES
LIDER REORGANIZACIÓN
LÍDER LIQUIDACIÓN
LÍDER DE INTENDENCIAS</v>
      </c>
      <c r="C16" s="70" t="str">
        <f>+'Recursos Humanos'!B14</f>
        <v>Lider funcional</v>
      </c>
      <c r="E16" s="54"/>
      <c r="F16" s="54"/>
      <c r="G16" s="54"/>
      <c r="H16" s="54"/>
    </row>
    <row r="17" spans="2:8" ht="34.5" customHeight="1" x14ac:dyDescent="0.2">
      <c r="B17" s="70" t="str">
        <f>+'Recursos Humanos'!C15</f>
        <v>Dirección de Tecnología de la Información y las Comunicación</v>
      </c>
      <c r="C17" s="70" t="str">
        <f>+'Recursos Humanos'!B15</f>
        <v>Líder Técnico</v>
      </c>
      <c r="E17" s="54"/>
      <c r="F17" s="54"/>
      <c r="G17" s="54"/>
      <c r="H17" s="54"/>
    </row>
    <row r="18" spans="2:8" ht="35.25" customHeight="1" x14ac:dyDescent="0.2">
      <c r="B18" s="70" t="str">
        <f>+'Recursos Humanos'!C16</f>
        <v>Grupo de Innovación, Desarrollo y Arquitectura de Aplicaciones</v>
      </c>
      <c r="C18" s="70" t="str">
        <f>+'Recursos Humanos'!B16</f>
        <v>Líder Técnico</v>
      </c>
      <c r="E18" s="54"/>
      <c r="F18" s="54"/>
      <c r="G18" s="54"/>
      <c r="H18" s="54"/>
    </row>
    <row r="19" spans="2:8" ht="26.25" customHeight="1" x14ac:dyDescent="0.2">
      <c r="B19" s="70"/>
      <c r="C19" s="70"/>
    </row>
    <row r="20" spans="2:8" ht="18.75" customHeight="1" x14ac:dyDescent="0.2">
      <c r="B20" s="70"/>
      <c r="C20" s="70"/>
    </row>
    <row r="21" spans="2:8" ht="29.25" customHeight="1" x14ac:dyDescent="0.2">
      <c r="B21" s="70"/>
      <c r="C21" s="70"/>
    </row>
    <row r="22" spans="2:8" ht="27.75" customHeight="1" x14ac:dyDescent="0.2">
      <c r="B22" s="70"/>
      <c r="C22" s="7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B1:P37"/>
  <sheetViews>
    <sheetView showGridLines="0" topLeftCell="A25" zoomScaleNormal="100" workbookViewId="0">
      <selection activeCell="D37" sqref="D37"/>
    </sheetView>
  </sheetViews>
  <sheetFormatPr baseColWidth="10" defaultRowHeight="14.25" x14ac:dyDescent="0.15"/>
  <cols>
    <col min="1" max="1" width="2.42578125" style="16" customWidth="1"/>
    <col min="2" max="2" width="14.5703125" style="16" customWidth="1"/>
    <col min="3" max="3" width="33.7109375" style="16" customWidth="1"/>
    <col min="4" max="4" width="53.7109375" style="16" customWidth="1"/>
    <col min="5" max="5" width="34" style="16" customWidth="1"/>
    <col min="6" max="6" width="55.140625" style="78" customWidth="1"/>
    <col min="7" max="7" width="22.7109375" style="16" customWidth="1"/>
    <col min="8" max="8" width="31.140625" style="16" customWidth="1"/>
    <col min="9"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5" thickBot="1" x14ac:dyDescent="0.2"/>
    <row r="2" spans="2:16" ht="26.25" customHeight="1" x14ac:dyDescent="0.15">
      <c r="B2" s="357"/>
      <c r="C2" s="358"/>
      <c r="D2" s="348" t="s">
        <v>121</v>
      </c>
      <c r="E2" s="349"/>
      <c r="F2" s="349"/>
      <c r="G2" s="350"/>
      <c r="H2" s="63" t="str">
        <f>Proyecto!K2</f>
        <v>Codigo: GC-F-015</v>
      </c>
    </row>
    <row r="3" spans="2:16" ht="23.25" customHeight="1" x14ac:dyDescent="0.15">
      <c r="B3" s="359"/>
      <c r="C3" s="360"/>
      <c r="D3" s="351" t="s">
        <v>123</v>
      </c>
      <c r="E3" s="352"/>
      <c r="F3" s="352"/>
      <c r="G3" s="353"/>
      <c r="H3" s="64" t="str">
        <f>Proyecto!K3</f>
        <v>Fecha: 17 de septiembre de 2014</v>
      </c>
    </row>
    <row r="4" spans="2:16" ht="24" customHeight="1" x14ac:dyDescent="0.15">
      <c r="B4" s="359"/>
      <c r="C4" s="360"/>
      <c r="D4" s="351" t="s">
        <v>124</v>
      </c>
      <c r="E4" s="352"/>
      <c r="F4" s="352"/>
      <c r="G4" s="353"/>
      <c r="H4" s="65" t="str">
        <f>Proyecto!K4</f>
        <v>Version 001</v>
      </c>
    </row>
    <row r="5" spans="2:16" ht="22.5" customHeight="1" thickBot="1" x14ac:dyDescent="0.2">
      <c r="B5" s="361"/>
      <c r="C5" s="362"/>
      <c r="D5" s="354" t="s">
        <v>126</v>
      </c>
      <c r="E5" s="355"/>
      <c r="F5" s="355"/>
      <c r="G5" s="356"/>
      <c r="H5" s="66" t="s">
        <v>127</v>
      </c>
    </row>
    <row r="6" spans="2:16" ht="5.25" customHeight="1" thickBot="1" x14ac:dyDescent="0.2">
      <c r="B6" s="22"/>
      <c r="C6" s="22"/>
      <c r="D6" s="22"/>
      <c r="E6" s="22"/>
      <c r="F6" s="87"/>
      <c r="G6" s="22"/>
      <c r="H6" s="22"/>
    </row>
    <row r="7" spans="2:16" ht="29.25" customHeight="1" thickBot="1" x14ac:dyDescent="0.25">
      <c r="B7" s="337" t="s">
        <v>0</v>
      </c>
      <c r="C7" s="338"/>
      <c r="D7" s="339" t="str">
        <f>Proyecto!$E$7</f>
        <v>Fortalecimiento de la Justicia Concursal Digital 2025</v>
      </c>
      <c r="E7" s="339"/>
      <c r="F7" s="339"/>
      <c r="G7" s="339"/>
      <c r="H7" s="340"/>
      <c r="P7" s="16"/>
    </row>
    <row r="8" spans="2:16" s="32" customFormat="1" ht="19.5" customHeight="1" thickBot="1" x14ac:dyDescent="0.25">
      <c r="F8" s="80"/>
    </row>
    <row r="9" spans="2:16" ht="30" customHeight="1" thickBot="1" x14ac:dyDescent="0.2">
      <c r="B9" s="341" t="s">
        <v>37</v>
      </c>
      <c r="C9" s="342"/>
      <c r="D9" s="342"/>
      <c r="E9" s="342"/>
      <c r="F9" s="342"/>
      <c r="G9" s="342"/>
      <c r="H9" s="343"/>
    </row>
    <row r="10" spans="2:16" ht="9.75" customHeight="1" thickBot="1" x14ac:dyDescent="0.25">
      <c r="B10" s="360"/>
      <c r="C10" s="360"/>
      <c r="D10" s="360"/>
      <c r="E10" s="360"/>
      <c r="F10" s="360"/>
      <c r="G10" s="360"/>
      <c r="H10" s="360"/>
      <c r="P10" s="16"/>
    </row>
    <row r="11" spans="2:16" ht="25.5" customHeight="1" x14ac:dyDescent="0.2">
      <c r="B11" s="346" t="s">
        <v>6</v>
      </c>
      <c r="C11" s="347"/>
      <c r="D11" s="198" t="s">
        <v>7</v>
      </c>
      <c r="E11" s="202" t="s">
        <v>68</v>
      </c>
      <c r="F11" s="198" t="s">
        <v>11</v>
      </c>
      <c r="G11" s="198" t="s">
        <v>95</v>
      </c>
      <c r="H11" s="203" t="s">
        <v>8</v>
      </c>
      <c r="P11" s="16"/>
    </row>
    <row r="12" spans="2:16" s="100" customFormat="1" ht="30" customHeight="1" x14ac:dyDescent="0.2">
      <c r="B12" s="344" t="s">
        <v>174</v>
      </c>
      <c r="C12" s="345"/>
      <c r="D12" s="154" t="s">
        <v>158</v>
      </c>
      <c r="E12" s="155">
        <v>2201000</v>
      </c>
      <c r="F12" s="199" t="s">
        <v>175</v>
      </c>
      <c r="G12" s="156" t="s">
        <v>176</v>
      </c>
      <c r="H12" s="193" t="s">
        <v>65</v>
      </c>
    </row>
    <row r="13" spans="2:16" s="100" customFormat="1" ht="30" customHeight="1" x14ac:dyDescent="0.2">
      <c r="B13" s="344" t="s">
        <v>177</v>
      </c>
      <c r="C13" s="345"/>
      <c r="D13" s="154" t="s">
        <v>178</v>
      </c>
      <c r="E13" s="155" t="s">
        <v>266</v>
      </c>
      <c r="F13" s="199" t="s">
        <v>179</v>
      </c>
      <c r="G13" s="156" t="s">
        <v>176</v>
      </c>
      <c r="H13" s="193" t="s">
        <v>65</v>
      </c>
    </row>
    <row r="14" spans="2:16" s="150" customFormat="1" ht="30" customHeight="1" x14ac:dyDescent="0.2">
      <c r="B14" s="344" t="s">
        <v>300</v>
      </c>
      <c r="C14" s="345"/>
      <c r="D14" s="154" t="s">
        <v>180</v>
      </c>
      <c r="E14" s="155">
        <v>2201000</v>
      </c>
      <c r="F14" s="200" t="s">
        <v>301</v>
      </c>
      <c r="G14" s="156" t="s">
        <v>176</v>
      </c>
      <c r="H14" s="193" t="s">
        <v>65</v>
      </c>
    </row>
    <row r="15" spans="2:16" s="100" customFormat="1" ht="30" customHeight="1" x14ac:dyDescent="0.2">
      <c r="B15" s="344" t="s">
        <v>302</v>
      </c>
      <c r="C15" s="345"/>
      <c r="D15" s="154" t="s">
        <v>267</v>
      </c>
      <c r="E15" s="155">
        <v>2201000</v>
      </c>
      <c r="F15" s="200" t="s">
        <v>311</v>
      </c>
      <c r="G15" s="156" t="s">
        <v>176</v>
      </c>
      <c r="H15" s="193" t="s">
        <v>65</v>
      </c>
      <c r="O15" s="101"/>
    </row>
    <row r="16" spans="2:16" s="100" customFormat="1" ht="30" customHeight="1" x14ac:dyDescent="0.2">
      <c r="B16" s="344" t="s">
        <v>303</v>
      </c>
      <c r="C16" s="345"/>
      <c r="D16" s="154" t="s">
        <v>293</v>
      </c>
      <c r="E16" s="155">
        <v>2201000</v>
      </c>
      <c r="F16" s="200" t="s">
        <v>294</v>
      </c>
      <c r="G16" s="156" t="s">
        <v>176</v>
      </c>
      <c r="H16" s="193" t="s">
        <v>65</v>
      </c>
      <c r="O16" s="101"/>
    </row>
    <row r="17" spans="2:16" s="100" customFormat="1" ht="30" customHeight="1" x14ac:dyDescent="0.2">
      <c r="B17" s="344" t="s">
        <v>304</v>
      </c>
      <c r="C17" s="345"/>
      <c r="D17" s="154" t="s">
        <v>292</v>
      </c>
      <c r="E17" s="155">
        <v>2201000</v>
      </c>
      <c r="F17" s="199" t="s">
        <v>182</v>
      </c>
      <c r="G17" s="156" t="s">
        <v>176</v>
      </c>
      <c r="H17" s="193" t="s">
        <v>65</v>
      </c>
    </row>
    <row r="18" spans="2:16" s="100" customFormat="1" ht="30" customHeight="1" x14ac:dyDescent="0.2">
      <c r="B18" s="344" t="s">
        <v>305</v>
      </c>
      <c r="C18" s="345"/>
      <c r="D18" s="154" t="s">
        <v>268</v>
      </c>
      <c r="E18" s="155">
        <v>2201000</v>
      </c>
      <c r="F18" s="199" t="s">
        <v>312</v>
      </c>
      <c r="G18" s="156" t="s">
        <v>176</v>
      </c>
      <c r="H18" s="193" t="s">
        <v>65</v>
      </c>
      <c r="O18" s="101"/>
    </row>
    <row r="19" spans="2:16" s="100" customFormat="1" ht="30" customHeight="1" x14ac:dyDescent="0.2">
      <c r="B19" s="344" t="s">
        <v>269</v>
      </c>
      <c r="C19" s="345"/>
      <c r="D19" s="154" t="s">
        <v>270</v>
      </c>
      <c r="E19" s="155">
        <v>2201000</v>
      </c>
      <c r="F19" s="199" t="s">
        <v>184</v>
      </c>
      <c r="G19" s="156" t="s">
        <v>176</v>
      </c>
      <c r="H19" s="193" t="s">
        <v>65</v>
      </c>
    </row>
    <row r="20" spans="2:16" s="100" customFormat="1" ht="30" customHeight="1" x14ac:dyDescent="0.2">
      <c r="B20" s="344" t="s">
        <v>271</v>
      </c>
      <c r="C20" s="345"/>
      <c r="D20" s="154" t="s">
        <v>183</v>
      </c>
      <c r="E20" s="155">
        <v>2201000</v>
      </c>
      <c r="F20" s="199" t="s">
        <v>272</v>
      </c>
      <c r="G20" s="156" t="s">
        <v>176</v>
      </c>
      <c r="H20" s="193" t="s">
        <v>65</v>
      </c>
      <c r="O20" s="102"/>
    </row>
    <row r="21" spans="2:16" s="150" customFormat="1" ht="30" customHeight="1" x14ac:dyDescent="0.2">
      <c r="B21" s="344" t="s">
        <v>306</v>
      </c>
      <c r="C21" s="345"/>
      <c r="D21" s="154" t="s">
        <v>185</v>
      </c>
      <c r="E21" s="155">
        <v>2201000</v>
      </c>
      <c r="F21" s="199" t="s">
        <v>188</v>
      </c>
      <c r="G21" s="156" t="s">
        <v>176</v>
      </c>
      <c r="H21" s="193" t="s">
        <v>65</v>
      </c>
    </row>
    <row r="22" spans="2:16" s="100" customFormat="1" ht="30" customHeight="1" x14ac:dyDescent="0.2">
      <c r="B22" s="344" t="s">
        <v>307</v>
      </c>
      <c r="C22" s="345"/>
      <c r="D22" s="154" t="s">
        <v>187</v>
      </c>
      <c r="E22" s="155">
        <v>2201000</v>
      </c>
      <c r="F22" s="199" t="s">
        <v>313</v>
      </c>
      <c r="G22" s="156" t="s">
        <v>176</v>
      </c>
      <c r="H22" s="193" t="s">
        <v>65</v>
      </c>
      <c r="P22" s="102"/>
    </row>
    <row r="23" spans="2:16" s="100" customFormat="1" ht="30" customHeight="1" x14ac:dyDescent="0.2">
      <c r="B23" s="344" t="s">
        <v>273</v>
      </c>
      <c r="C23" s="345"/>
      <c r="D23" s="154" t="s">
        <v>274</v>
      </c>
      <c r="E23" s="155">
        <v>2201000</v>
      </c>
      <c r="F23" s="199" t="s">
        <v>186</v>
      </c>
      <c r="G23" s="156" t="s">
        <v>176</v>
      </c>
      <c r="H23" s="193" t="s">
        <v>65</v>
      </c>
      <c r="P23" s="102"/>
    </row>
    <row r="24" spans="2:16" s="150" customFormat="1" ht="30" customHeight="1" x14ac:dyDescent="0.2">
      <c r="B24" s="344" t="s">
        <v>308</v>
      </c>
      <c r="C24" s="345"/>
      <c r="D24" s="154" t="s">
        <v>275</v>
      </c>
      <c r="E24" s="155">
        <v>2201000</v>
      </c>
      <c r="F24" s="199" t="s">
        <v>314</v>
      </c>
      <c r="G24" s="156" t="s">
        <v>176</v>
      </c>
      <c r="H24" s="193" t="s">
        <v>65</v>
      </c>
      <c r="P24" s="151"/>
    </row>
    <row r="25" spans="2:16" s="100" customFormat="1" ht="30" customHeight="1" x14ac:dyDescent="0.2">
      <c r="B25" s="344" t="s">
        <v>276</v>
      </c>
      <c r="C25" s="345"/>
      <c r="D25" s="154" t="s">
        <v>190</v>
      </c>
      <c r="E25" s="155">
        <v>2201000</v>
      </c>
      <c r="F25" s="199" t="s">
        <v>277</v>
      </c>
      <c r="G25" s="156" t="s">
        <v>176</v>
      </c>
      <c r="H25" s="193" t="s">
        <v>65</v>
      </c>
      <c r="P25" s="102"/>
    </row>
    <row r="26" spans="2:16" ht="30" customHeight="1" x14ac:dyDescent="0.15">
      <c r="B26" s="344" t="s">
        <v>278</v>
      </c>
      <c r="C26" s="345"/>
      <c r="D26" s="154" t="s">
        <v>189</v>
      </c>
      <c r="E26" s="155">
        <v>2201000</v>
      </c>
      <c r="F26" s="199" t="s">
        <v>181</v>
      </c>
      <c r="G26" s="156" t="s">
        <v>176</v>
      </c>
      <c r="H26" s="193" t="s">
        <v>65</v>
      </c>
    </row>
    <row r="27" spans="2:16" ht="30" customHeight="1" x14ac:dyDescent="0.15">
      <c r="B27" s="365" t="s">
        <v>191</v>
      </c>
      <c r="C27" s="366"/>
      <c r="D27" s="154" t="s">
        <v>192</v>
      </c>
      <c r="E27" s="155" t="s">
        <v>279</v>
      </c>
      <c r="F27" s="199" t="s">
        <v>193</v>
      </c>
      <c r="G27" s="156" t="s">
        <v>176</v>
      </c>
      <c r="H27" s="193" t="s">
        <v>65</v>
      </c>
    </row>
    <row r="28" spans="2:16" s="152" customFormat="1" ht="30" customHeight="1" x14ac:dyDescent="0.15">
      <c r="B28" s="365" t="s">
        <v>194</v>
      </c>
      <c r="C28" s="366"/>
      <c r="D28" s="154" t="s">
        <v>195</v>
      </c>
      <c r="E28" s="155" t="s">
        <v>280</v>
      </c>
      <c r="F28" s="199" t="s">
        <v>196</v>
      </c>
      <c r="G28" s="156" t="s">
        <v>176</v>
      </c>
      <c r="H28" s="193" t="s">
        <v>65</v>
      </c>
      <c r="P28" s="153"/>
    </row>
    <row r="29" spans="2:16" ht="30" customHeight="1" x14ac:dyDescent="0.15">
      <c r="B29" s="365" t="s">
        <v>287</v>
      </c>
      <c r="C29" s="366"/>
      <c r="D29" s="154" t="s">
        <v>197</v>
      </c>
      <c r="E29" s="155" t="s">
        <v>288</v>
      </c>
      <c r="F29" s="200" t="s">
        <v>289</v>
      </c>
      <c r="G29" s="156" t="s">
        <v>176</v>
      </c>
      <c r="H29" s="193" t="s">
        <v>65</v>
      </c>
    </row>
    <row r="30" spans="2:16" ht="30" customHeight="1" x14ac:dyDescent="0.15">
      <c r="B30" s="365" t="s">
        <v>198</v>
      </c>
      <c r="C30" s="366"/>
      <c r="D30" s="154" t="s">
        <v>199</v>
      </c>
      <c r="E30" s="155">
        <v>2201000</v>
      </c>
      <c r="F30" s="199" t="s">
        <v>200</v>
      </c>
      <c r="G30" s="156" t="s">
        <v>176</v>
      </c>
      <c r="H30" s="193" t="s">
        <v>65</v>
      </c>
    </row>
    <row r="31" spans="2:16" ht="30" customHeight="1" x14ac:dyDescent="0.15">
      <c r="B31" s="365" t="s">
        <v>201</v>
      </c>
      <c r="C31" s="366"/>
      <c r="D31" s="154" t="s">
        <v>202</v>
      </c>
      <c r="E31" s="155" t="s">
        <v>281</v>
      </c>
      <c r="F31" s="199" t="s">
        <v>203</v>
      </c>
      <c r="G31" s="156" t="s">
        <v>176</v>
      </c>
      <c r="H31" s="193" t="s">
        <v>65</v>
      </c>
    </row>
    <row r="32" spans="2:16" s="152" customFormat="1" ht="30" customHeight="1" x14ac:dyDescent="0.15">
      <c r="B32" s="365" t="s">
        <v>204</v>
      </c>
      <c r="C32" s="366"/>
      <c r="D32" s="154" t="s">
        <v>205</v>
      </c>
      <c r="E32" s="155" t="s">
        <v>282</v>
      </c>
      <c r="F32" s="199" t="s">
        <v>206</v>
      </c>
      <c r="G32" s="156" t="s">
        <v>176</v>
      </c>
      <c r="H32" s="193" t="s">
        <v>65</v>
      </c>
      <c r="P32" s="153"/>
    </row>
    <row r="33" spans="2:8" ht="30" customHeight="1" x14ac:dyDescent="0.15">
      <c r="B33" s="344" t="s">
        <v>309</v>
      </c>
      <c r="C33" s="345"/>
      <c r="D33" s="154" t="s">
        <v>290</v>
      </c>
      <c r="E33" s="155" t="s">
        <v>291</v>
      </c>
      <c r="F33" s="200" t="s">
        <v>315</v>
      </c>
      <c r="G33" s="156" t="s">
        <v>176</v>
      </c>
      <c r="H33" s="193" t="s">
        <v>65</v>
      </c>
    </row>
    <row r="34" spans="2:8" ht="30" customHeight="1" x14ac:dyDescent="0.15">
      <c r="B34" s="365" t="s">
        <v>207</v>
      </c>
      <c r="C34" s="366"/>
      <c r="D34" s="154" t="s">
        <v>208</v>
      </c>
      <c r="E34" s="155" t="s">
        <v>283</v>
      </c>
      <c r="F34" s="199" t="s">
        <v>209</v>
      </c>
      <c r="G34" s="156" t="s">
        <v>176</v>
      </c>
      <c r="H34" s="193" t="s">
        <v>65</v>
      </c>
    </row>
    <row r="35" spans="2:8" ht="30" customHeight="1" x14ac:dyDescent="0.15">
      <c r="B35" s="365" t="s">
        <v>319</v>
      </c>
      <c r="C35" s="366"/>
      <c r="D35" s="154" t="s">
        <v>284</v>
      </c>
      <c r="E35" s="155">
        <v>2201000</v>
      </c>
      <c r="F35" s="199" t="s">
        <v>318</v>
      </c>
      <c r="G35" s="156" t="s">
        <v>176</v>
      </c>
      <c r="H35" s="193" t="s">
        <v>65</v>
      </c>
    </row>
    <row r="36" spans="2:8" ht="30" customHeight="1" x14ac:dyDescent="0.15">
      <c r="B36" s="344" t="s">
        <v>210</v>
      </c>
      <c r="C36" s="345"/>
      <c r="D36" s="94" t="s">
        <v>211</v>
      </c>
      <c r="E36" s="155" t="s">
        <v>285</v>
      </c>
      <c r="F36" s="199" t="s">
        <v>212</v>
      </c>
      <c r="G36" s="156" t="s">
        <v>176</v>
      </c>
      <c r="H36" s="193" t="s">
        <v>65</v>
      </c>
    </row>
    <row r="37" spans="2:8" ht="30" customHeight="1" thickBot="1" x14ac:dyDescent="0.2">
      <c r="B37" s="363" t="s">
        <v>310</v>
      </c>
      <c r="C37" s="364"/>
      <c r="D37" s="194" t="s">
        <v>213</v>
      </c>
      <c r="E37" s="195" t="s">
        <v>286</v>
      </c>
      <c r="F37" s="201" t="s">
        <v>214</v>
      </c>
      <c r="G37" s="196" t="s">
        <v>176</v>
      </c>
      <c r="H37" s="197" t="s">
        <v>65</v>
      </c>
    </row>
  </sheetData>
  <mergeCells count="36">
    <mergeCell ref="B24:C24"/>
    <mergeCell ref="B10:H10"/>
    <mergeCell ref="B13:C13"/>
    <mergeCell ref="B17:C17"/>
    <mergeCell ref="B15:C15"/>
    <mergeCell ref="B37:C37"/>
    <mergeCell ref="B16:C16"/>
    <mergeCell ref="B36:C36"/>
    <mergeCell ref="B31:C31"/>
    <mergeCell ref="B32:C32"/>
    <mergeCell ref="B33:C33"/>
    <mergeCell ref="B34:C34"/>
    <mergeCell ref="B35:C35"/>
    <mergeCell ref="B26:C26"/>
    <mergeCell ref="B27:C27"/>
    <mergeCell ref="B28:C28"/>
    <mergeCell ref="B29:C29"/>
    <mergeCell ref="B25:C25"/>
    <mergeCell ref="B30:C30"/>
    <mergeCell ref="B22:C22"/>
    <mergeCell ref="B23:C23"/>
    <mergeCell ref="D2:G2"/>
    <mergeCell ref="D3:G3"/>
    <mergeCell ref="D4:G4"/>
    <mergeCell ref="D5:G5"/>
    <mergeCell ref="B2:C5"/>
    <mergeCell ref="B7:C7"/>
    <mergeCell ref="D7:H7"/>
    <mergeCell ref="B9:H9"/>
    <mergeCell ref="B21:C21"/>
    <mergeCell ref="B14:C14"/>
    <mergeCell ref="B20:C20"/>
    <mergeCell ref="B18:C18"/>
    <mergeCell ref="B19:C19"/>
    <mergeCell ref="B11:C11"/>
    <mergeCell ref="B12:C12"/>
  </mergeCells>
  <conditionalFormatting sqref="D11:D26">
    <cfRule type="cellIs" dxfId="15" priority="13" stopIfTrue="1" operator="equal">
      <formula>"Alto"</formula>
    </cfRule>
    <cfRule type="cellIs" dxfId="14" priority="14" stopIfTrue="1" operator="equal">
      <formula>"Medio"</formula>
    </cfRule>
    <cfRule type="cellIs" dxfId="13" priority="15" stopIfTrue="1" operator="equal">
      <formula>"Bajo"</formula>
    </cfRule>
  </conditionalFormatting>
  <conditionalFormatting sqref="D29:D35">
    <cfRule type="cellIs" dxfId="12" priority="1" stopIfTrue="1" operator="equal">
      <formula>"Alto"</formula>
    </cfRule>
    <cfRule type="cellIs" dxfId="11" priority="2" stopIfTrue="1" operator="equal">
      <formula>"Medio"</formula>
    </cfRule>
    <cfRule type="cellIs" dxfId="10" priority="3" stopIfTrue="1" operator="equal">
      <formula>"Bajo"</formula>
    </cfRule>
  </conditionalFormatting>
  <conditionalFormatting sqref="D37">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dataValidations count="1">
    <dataValidation type="whole" allowBlank="1" showInputMessage="1" showErrorMessage="1" sqref="I9:N9 I22:N65480 F38:H65480 F29:G37 H22:H37" xr:uid="{00000000-0002-0000-0600-000000000000}">
      <formula1>1</formula1>
      <formula2>5</formula2>
    </dataValidation>
  </dataValidations>
  <hyperlinks>
    <hyperlink ref="F12" r:id="rId1" xr:uid="{6E49FC6E-43C6-41D3-818E-524AEC075067}"/>
    <hyperlink ref="F13" r:id="rId2" xr:uid="{AE855131-5BD7-4675-98C5-18F217ED383A}"/>
    <hyperlink ref="F27" r:id="rId3" xr:uid="{645CE583-FEB8-43CB-8C91-6894C19583B5}"/>
    <hyperlink ref="F28" r:id="rId4" xr:uid="{BD7368C3-D476-4004-9C7B-046BC8CF4A5D}"/>
    <hyperlink ref="F30" r:id="rId5" xr:uid="{E56FB3B1-5DB9-47C8-8746-FE9BC8099FCF}"/>
    <hyperlink ref="F31" r:id="rId6" xr:uid="{578666B4-1367-4146-9CE9-24D9DDC9AB0B}"/>
    <hyperlink ref="F32" r:id="rId7" xr:uid="{BBB0AED5-AF3F-4288-BAEA-CA32DDEB7C5B}"/>
    <hyperlink ref="F34" r:id="rId8" xr:uid="{F4F78F03-260D-4FD8-BFD0-9E4951F84883}"/>
    <hyperlink ref="F36" r:id="rId9" xr:uid="{A7055898-3179-4A31-A812-B891D4C7BE1B}"/>
    <hyperlink ref="F37" r:id="rId10" xr:uid="{FD4A83E7-CB88-47BB-818D-7B685FCA558C}"/>
    <hyperlink ref="F15" r:id="rId11" xr:uid="{20775D26-D072-4A09-A1F0-BB6A8769C4ED}"/>
    <hyperlink ref="F23" r:id="rId12" xr:uid="{7567E234-4C93-4152-8F69-D9E85FFA458D}"/>
    <hyperlink ref="F17" r:id="rId13" xr:uid="{423AE4E9-2236-43B7-B178-DF487F709E88}"/>
    <hyperlink ref="F14" r:id="rId14" xr:uid="{0B96C221-B9C3-43D8-9B21-265EC08F075F}"/>
    <hyperlink ref="F19" r:id="rId15" xr:uid="{36DF71D7-9F7C-4DE1-8923-9C950C9B7B79}"/>
    <hyperlink ref="F20" r:id="rId16" xr:uid="{4239BEBA-6BF2-4883-8DEE-F7F655CBD248}"/>
    <hyperlink ref="F26" r:id="rId17" xr:uid="{073D6E51-F8E6-4AA6-8A36-A56E99EFF3B7}"/>
    <hyperlink ref="F25" r:id="rId18" xr:uid="{A66641A4-4A0E-4946-A17E-C78BF1E5046D}"/>
    <hyperlink ref="F16" r:id="rId19" xr:uid="{24ABD8D6-5CC3-488F-9256-DD067A241953}"/>
  </hyperlinks>
  <pageMargins left="0.39370078740157483" right="0.39370078740157483" top="0.74803149606299213" bottom="0.74803149606299213" header="0.31496062992125984" footer="0.31496062992125984"/>
  <pageSetup scale="70" fitToHeight="0" orientation="landscape" r:id="rId20"/>
  <drawing r:id="rId21"/>
  <legacyDrawing r:id="rId2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P23"/>
  <sheetViews>
    <sheetView showGridLines="0" zoomScale="90" zoomScaleNormal="90" workbookViewId="0">
      <selection activeCell="B17" sqref="B17"/>
    </sheetView>
  </sheetViews>
  <sheetFormatPr baseColWidth="10" defaultRowHeight="11.25" x14ac:dyDescent="0.15"/>
  <cols>
    <col min="1" max="1" width="2.42578125" style="16" customWidth="1"/>
    <col min="2" max="2" width="39.140625" style="16" customWidth="1"/>
    <col min="3" max="3" width="25.85546875" style="16" customWidth="1"/>
    <col min="4" max="4" width="44" style="16" customWidth="1"/>
    <col min="5" max="5" width="18" style="16" customWidth="1"/>
    <col min="6" max="6" width="38.7109375" style="16" customWidth="1"/>
    <col min="7" max="7" width="32.7109375" style="16" customWidth="1"/>
    <col min="8"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50"/>
      <c r="C2" s="302" t="s">
        <v>121</v>
      </c>
      <c r="D2" s="303"/>
      <c r="E2" s="303"/>
      <c r="F2" s="303"/>
      <c r="G2" s="67" t="str">
        <f>Proyecto!K2</f>
        <v>Codigo: GC-F-015</v>
      </c>
      <c r="H2" s="59"/>
    </row>
    <row r="3" spans="2:16" ht="23.25" customHeight="1" x14ac:dyDescent="0.15">
      <c r="B3" s="51"/>
      <c r="C3" s="304" t="s">
        <v>123</v>
      </c>
      <c r="D3" s="305"/>
      <c r="E3" s="305"/>
      <c r="F3" s="305"/>
      <c r="G3" s="64" t="str">
        <f>Proyecto!K3</f>
        <v>Fecha: 17 de septiembre de 2014</v>
      </c>
      <c r="H3" s="59"/>
    </row>
    <row r="4" spans="2:16" ht="24" customHeight="1" x14ac:dyDescent="0.15">
      <c r="B4" s="51"/>
      <c r="C4" s="304" t="s">
        <v>124</v>
      </c>
      <c r="D4" s="305"/>
      <c r="E4" s="305"/>
      <c r="F4" s="305"/>
      <c r="G4" s="64" t="str">
        <f>Proyecto!K4</f>
        <v>Version 001</v>
      </c>
      <c r="H4" s="59"/>
    </row>
    <row r="5" spans="2:16" ht="22.5" customHeight="1" thickBot="1" x14ac:dyDescent="0.2">
      <c r="B5" s="52"/>
      <c r="C5" s="306" t="s">
        <v>126</v>
      </c>
      <c r="D5" s="307"/>
      <c r="E5" s="307"/>
      <c r="F5" s="307"/>
      <c r="G5" s="66" t="s">
        <v>127</v>
      </c>
      <c r="H5" s="59"/>
    </row>
    <row r="6" spans="2:16" ht="5.25" customHeight="1" x14ac:dyDescent="0.15">
      <c r="B6" s="22"/>
      <c r="C6" s="22"/>
      <c r="D6" s="22"/>
      <c r="E6" s="22"/>
      <c r="F6" s="22"/>
    </row>
    <row r="7" spans="2:16" ht="29.25" customHeight="1" x14ac:dyDescent="0.2">
      <c r="B7" s="23" t="s">
        <v>0</v>
      </c>
      <c r="C7" s="370" t="str">
        <f>Proyecto!$E$7</f>
        <v>Fortalecimiento de la Justicia Concursal Digital 2025</v>
      </c>
      <c r="D7" s="370"/>
      <c r="E7" s="370"/>
      <c r="F7" s="370"/>
      <c r="G7" s="60"/>
      <c r="P7" s="16"/>
    </row>
    <row r="8" spans="2:16" ht="6.75" customHeight="1" x14ac:dyDescent="0.2">
      <c r="B8" s="30"/>
      <c r="C8" s="31"/>
      <c r="D8" s="31"/>
      <c r="E8" s="31"/>
      <c r="F8" s="31"/>
      <c r="P8" s="16"/>
    </row>
    <row r="9" spans="2:16" x14ac:dyDescent="0.15">
      <c r="B9" s="231"/>
      <c r="C9" s="231"/>
    </row>
    <row r="10" spans="2:16" ht="20.25" customHeight="1" x14ac:dyDescent="0.15">
      <c r="B10" s="367" t="s">
        <v>16</v>
      </c>
      <c r="C10" s="368"/>
      <c r="D10" s="368"/>
      <c r="E10" s="368"/>
      <c r="F10" s="368"/>
      <c r="G10" s="369"/>
    </row>
    <row r="11" spans="2:16" s="32" customFormat="1" ht="15" customHeight="1" x14ac:dyDescent="0.2"/>
    <row r="12" spans="2:16" ht="24.75" customHeight="1" x14ac:dyDescent="0.15">
      <c r="B12" s="61" t="s">
        <v>86</v>
      </c>
      <c r="C12" s="62" t="s">
        <v>17</v>
      </c>
      <c r="D12" s="62" t="s">
        <v>18</v>
      </c>
      <c r="E12" s="62" t="s">
        <v>19</v>
      </c>
      <c r="F12" s="62" t="s">
        <v>20</v>
      </c>
      <c r="G12" s="62" t="s">
        <v>21</v>
      </c>
    </row>
    <row r="13" spans="2:16" ht="57" customHeight="1" x14ac:dyDescent="0.15">
      <c r="B13" s="77" t="s">
        <v>215</v>
      </c>
      <c r="C13" s="77" t="s">
        <v>216</v>
      </c>
      <c r="D13" s="77" t="s">
        <v>217</v>
      </c>
      <c r="E13" s="77" t="s">
        <v>115</v>
      </c>
      <c r="F13" s="92" t="s">
        <v>137</v>
      </c>
      <c r="G13" s="92" t="s">
        <v>218</v>
      </c>
    </row>
    <row r="14" spans="2:16" ht="54.75" customHeight="1" x14ac:dyDescent="0.15">
      <c r="B14" s="77" t="s">
        <v>219</v>
      </c>
      <c r="C14" s="77" t="s">
        <v>220</v>
      </c>
      <c r="D14" s="77" t="s">
        <v>221</v>
      </c>
      <c r="E14" s="77" t="s">
        <v>115</v>
      </c>
      <c r="F14" s="117" t="s">
        <v>137</v>
      </c>
      <c r="G14" s="92" t="s">
        <v>218</v>
      </c>
    </row>
    <row r="15" spans="2:16" ht="84.75" customHeight="1" x14ac:dyDescent="0.15">
      <c r="B15" s="116" t="s">
        <v>222</v>
      </c>
      <c r="C15" s="77" t="s">
        <v>220</v>
      </c>
      <c r="D15" s="77" t="s">
        <v>221</v>
      </c>
      <c r="E15" s="77" t="s">
        <v>119</v>
      </c>
      <c r="F15" s="117" t="s">
        <v>137</v>
      </c>
      <c r="G15" s="92" t="s">
        <v>218</v>
      </c>
    </row>
    <row r="16" spans="2:16" ht="134.25" customHeight="1" x14ac:dyDescent="0.15">
      <c r="B16" s="116" t="s">
        <v>61</v>
      </c>
      <c r="C16" s="77" t="s">
        <v>220</v>
      </c>
      <c r="D16" s="77" t="s">
        <v>223</v>
      </c>
      <c r="E16" s="77" t="s">
        <v>113</v>
      </c>
      <c r="F16" s="117" t="s">
        <v>224</v>
      </c>
      <c r="G16" s="92" t="s">
        <v>218</v>
      </c>
    </row>
    <row r="17" spans="2:7" ht="61.5" customHeight="1" x14ac:dyDescent="0.15">
      <c r="B17" s="105"/>
      <c r="C17" s="68"/>
      <c r="D17" s="103"/>
      <c r="E17" s="68"/>
      <c r="F17" s="68"/>
      <c r="G17" s="74"/>
    </row>
    <row r="18" spans="2:7" ht="12.75" x14ac:dyDescent="0.2">
      <c r="C18" s="32"/>
    </row>
    <row r="19" spans="2:7" ht="12.75" x14ac:dyDescent="0.2">
      <c r="C19" s="32"/>
    </row>
    <row r="20" spans="2:7" ht="12.75" x14ac:dyDescent="0.2">
      <c r="C20" s="32"/>
    </row>
    <row r="21" spans="2:7" ht="12.75" x14ac:dyDescent="0.2">
      <c r="C21" s="32"/>
    </row>
    <row r="22" spans="2:7" ht="12.75" x14ac:dyDescent="0.2">
      <c r="C22" s="32"/>
    </row>
    <row r="23" spans="2:7" ht="12.75" x14ac:dyDescent="0.2">
      <c r="C23" s="32"/>
    </row>
  </sheetData>
  <mergeCells count="7">
    <mergeCell ref="B10:G10"/>
    <mergeCell ref="B9:C9"/>
    <mergeCell ref="C7:F7"/>
    <mergeCell ref="C2:F2"/>
    <mergeCell ref="C3:F3"/>
    <mergeCell ref="C4:F4"/>
    <mergeCell ref="C5:F5"/>
  </mergeCells>
  <dataValidations count="1">
    <dataValidation type="whole" allowBlank="1" showInputMessage="1" showErrorMessage="1" sqref="E9 G18:G65501 G9 G11 E18:E65501 H9:N65501" xr:uid="{00000000-0002-0000-07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B1:W22"/>
  <sheetViews>
    <sheetView showGridLines="0" zoomScale="90" zoomScaleNormal="90" workbookViewId="0">
      <selection activeCell="B13" sqref="B13:C13"/>
    </sheetView>
  </sheetViews>
  <sheetFormatPr baseColWidth="10" defaultRowHeight="11.25" x14ac:dyDescent="0.15"/>
  <cols>
    <col min="1" max="1" width="2.42578125" style="16" customWidth="1"/>
    <col min="2" max="2" width="30.7109375" style="16" customWidth="1"/>
    <col min="3" max="3" width="18.28515625" style="16" customWidth="1"/>
    <col min="4" max="4" width="15" style="16" customWidth="1"/>
    <col min="5" max="5" width="29.42578125" style="16" customWidth="1"/>
    <col min="6" max="6" width="32.7109375" style="16" customWidth="1"/>
    <col min="7" max="7" width="19.42578125" style="16" customWidth="1"/>
    <col min="8" max="8" width="38.85546875" style="16" customWidth="1"/>
    <col min="9" max="9" width="7.7109375" style="16" customWidth="1"/>
    <col min="10" max="10" width="0.7109375" style="28" customWidth="1"/>
    <col min="11" max="11" width="1" style="16" customWidth="1"/>
    <col min="12" max="12" width="1.5703125" style="16" customWidth="1"/>
    <col min="13" max="13" width="1.140625" style="28" customWidth="1"/>
    <col min="14" max="14" width="20.7109375" style="16" customWidth="1"/>
    <col min="15" max="18" width="7.7109375" style="16" customWidth="1"/>
    <col min="19" max="20" width="5.7109375" style="16" hidden="1" customWidth="1"/>
    <col min="21" max="21" width="10.7109375" style="16" customWidth="1"/>
    <col min="22" max="22" width="20.7109375" style="16" customWidth="1"/>
    <col min="23" max="23" width="9.140625" style="18" customWidth="1"/>
    <col min="24" max="244" width="9.140625" style="16" customWidth="1"/>
    <col min="245" max="16384" width="11.42578125" style="16"/>
  </cols>
  <sheetData>
    <row r="1" spans="2:23" ht="12" thickBot="1" x14ac:dyDescent="0.2"/>
    <row r="2" spans="2:23" ht="26.25" customHeight="1" x14ac:dyDescent="0.15">
      <c r="B2" s="50"/>
      <c r="C2" s="302" t="s">
        <v>121</v>
      </c>
      <c r="D2" s="303"/>
      <c r="E2" s="303"/>
      <c r="F2" s="303"/>
      <c r="G2" s="292" t="str">
        <f>Proyecto!K2</f>
        <v>Codigo: GC-F-015</v>
      </c>
      <c r="H2" s="294"/>
      <c r="K2" s="28"/>
      <c r="L2" s="28"/>
      <c r="M2" s="29"/>
    </row>
    <row r="3" spans="2:23" ht="23.25" customHeight="1" x14ac:dyDescent="0.15">
      <c r="B3" s="51"/>
      <c r="C3" s="304" t="s">
        <v>123</v>
      </c>
      <c r="D3" s="305"/>
      <c r="E3" s="305"/>
      <c r="F3" s="305"/>
      <c r="G3" s="295" t="str">
        <f>Proyecto!K3</f>
        <v>Fecha: 17 de septiembre de 2014</v>
      </c>
      <c r="H3" s="297"/>
      <c r="K3" s="28"/>
      <c r="L3" s="28"/>
      <c r="M3" s="29"/>
    </row>
    <row r="4" spans="2:23" ht="24" customHeight="1" x14ac:dyDescent="0.15">
      <c r="B4" s="51"/>
      <c r="C4" s="304" t="s">
        <v>124</v>
      </c>
      <c r="D4" s="305"/>
      <c r="E4" s="305"/>
      <c r="F4" s="305"/>
      <c r="G4" s="295" t="str">
        <f>Proyecto!K4</f>
        <v>Version 001</v>
      </c>
      <c r="H4" s="297"/>
      <c r="M4" s="29"/>
    </row>
    <row r="5" spans="2:23" ht="22.5" customHeight="1" thickBot="1" x14ac:dyDescent="0.2">
      <c r="B5" s="52"/>
      <c r="C5" s="306" t="s">
        <v>126</v>
      </c>
      <c r="D5" s="307"/>
      <c r="E5" s="307"/>
      <c r="F5" s="307"/>
      <c r="G5" s="298" t="s">
        <v>127</v>
      </c>
      <c r="H5" s="300"/>
    </row>
    <row r="6" spans="2:23" ht="5.25" customHeight="1" x14ac:dyDescent="0.15">
      <c r="B6" s="22"/>
      <c r="C6" s="22"/>
      <c r="D6" s="22"/>
      <c r="E6" s="22"/>
      <c r="F6" s="22"/>
      <c r="G6" s="22"/>
      <c r="H6" s="22"/>
    </row>
    <row r="7" spans="2:23" ht="29.25" customHeight="1" x14ac:dyDescent="0.2">
      <c r="B7" s="73" t="s">
        <v>0</v>
      </c>
      <c r="C7" s="301" t="str">
        <f>Proyecto!$E$7</f>
        <v>Fortalecimiento de la Justicia Concursal Digital 2025</v>
      </c>
      <c r="D7" s="301"/>
      <c r="E7" s="301"/>
      <c r="F7" s="301"/>
      <c r="G7" s="301"/>
      <c r="H7" s="301"/>
      <c r="W7" s="16"/>
    </row>
    <row r="9" spans="2:23" ht="15" customHeight="1" x14ac:dyDescent="0.15">
      <c r="B9" s="314" t="s">
        <v>9</v>
      </c>
      <c r="C9" s="314"/>
      <c r="D9" s="314"/>
      <c r="E9" s="314"/>
      <c r="F9" s="314"/>
      <c r="G9" s="314"/>
      <c r="H9" s="314"/>
    </row>
    <row r="10" spans="2:23" s="32" customFormat="1" ht="15" customHeight="1" x14ac:dyDescent="0.2"/>
    <row r="11" spans="2:23" ht="33.75" customHeight="1" x14ac:dyDescent="0.15">
      <c r="B11" s="310" t="s">
        <v>87</v>
      </c>
      <c r="C11" s="310"/>
      <c r="D11" s="26" t="s">
        <v>28</v>
      </c>
      <c r="E11" s="26" t="s">
        <v>10</v>
      </c>
      <c r="F11" s="26" t="s">
        <v>12</v>
      </c>
      <c r="G11" s="26" t="s">
        <v>13</v>
      </c>
      <c r="H11" s="26" t="s">
        <v>120</v>
      </c>
    </row>
    <row r="12" spans="2:23" ht="69.75" customHeight="1" x14ac:dyDescent="0.15">
      <c r="B12" s="371" t="s">
        <v>225</v>
      </c>
      <c r="C12" s="371"/>
      <c r="D12" s="108"/>
      <c r="E12" s="99"/>
      <c r="F12" s="99"/>
      <c r="G12" s="109"/>
      <c r="H12" s="99"/>
    </row>
    <row r="13" spans="2:23" ht="66" customHeight="1" x14ac:dyDescent="0.15">
      <c r="B13" s="371"/>
      <c r="C13" s="371"/>
      <c r="D13" s="108"/>
      <c r="E13" s="108"/>
      <c r="F13" s="99"/>
      <c r="G13" s="109"/>
      <c r="H13" s="99"/>
    </row>
    <row r="14" spans="2:23" ht="50.1" customHeight="1" x14ac:dyDescent="0.15">
      <c r="B14" s="372"/>
      <c r="C14" s="373"/>
      <c r="D14" s="27"/>
      <c r="E14" s="27"/>
      <c r="F14" s="33"/>
      <c r="G14" s="75"/>
      <c r="H14" s="27"/>
    </row>
    <row r="15" spans="2:23" ht="50.1" customHeight="1" x14ac:dyDescent="0.15">
      <c r="B15" s="374"/>
      <c r="C15" s="374"/>
      <c r="D15" s="106"/>
      <c r="E15" s="106"/>
      <c r="F15" s="98"/>
      <c r="G15" s="107"/>
      <c r="H15" s="106"/>
    </row>
    <row r="16" spans="2:23" ht="18" customHeight="1" x14ac:dyDescent="0.15">
      <c r="B16" s="296"/>
      <c r="C16" s="296"/>
      <c r="D16" s="27"/>
      <c r="E16" s="27"/>
      <c r="F16" s="33"/>
      <c r="G16" s="75"/>
      <c r="H16" s="27"/>
    </row>
    <row r="17" spans="2:8" ht="18" customHeight="1" x14ac:dyDescent="0.15">
      <c r="B17" s="296"/>
      <c r="C17" s="296"/>
      <c r="D17" s="27"/>
      <c r="E17" s="27"/>
      <c r="F17" s="33"/>
      <c r="G17" s="75"/>
      <c r="H17" s="27"/>
    </row>
    <row r="18" spans="2:8" ht="18" customHeight="1" x14ac:dyDescent="0.15">
      <c r="B18" s="296"/>
      <c r="C18" s="296"/>
      <c r="D18" s="27"/>
      <c r="E18" s="27"/>
      <c r="F18" s="33"/>
      <c r="G18" s="75"/>
      <c r="H18" s="27"/>
    </row>
    <row r="19" spans="2:8" ht="18" customHeight="1" x14ac:dyDescent="0.15">
      <c r="B19" s="296"/>
      <c r="C19" s="296"/>
      <c r="D19" s="27"/>
      <c r="E19" s="27"/>
      <c r="F19" s="33"/>
      <c r="G19" s="75"/>
      <c r="H19" s="27"/>
    </row>
    <row r="20" spans="2:8" ht="18" customHeight="1" x14ac:dyDescent="0.15">
      <c r="B20" s="296"/>
      <c r="C20" s="296"/>
      <c r="D20" s="27"/>
      <c r="E20" s="27"/>
      <c r="F20" s="33"/>
      <c r="G20" s="75"/>
      <c r="H20" s="27"/>
    </row>
    <row r="21" spans="2:8" ht="18" customHeight="1" x14ac:dyDescent="0.15">
      <c r="B21" s="296"/>
      <c r="C21" s="296"/>
      <c r="D21" s="27"/>
      <c r="E21" s="27"/>
      <c r="F21" s="33"/>
      <c r="G21" s="75"/>
      <c r="H21" s="27"/>
    </row>
    <row r="22" spans="2:8" ht="18" customHeight="1" x14ac:dyDescent="0.15">
      <c r="B22" s="296"/>
      <c r="C22" s="296"/>
      <c r="D22" s="27"/>
      <c r="E22" s="27"/>
      <c r="F22" s="33"/>
      <c r="G22" s="75"/>
      <c r="H22" s="27"/>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8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2D4F658A-373D-44A0-A7DD-87835396957B}">
  <ds:schemaRefs>
    <ds:schemaRef ds:uri="office.server.policy"/>
  </ds:schemaRefs>
</ds:datastoreItem>
</file>

<file path=customXml/itemProps2.xml><?xml version="1.0" encoding="utf-8"?>
<ds:datastoreItem xmlns:ds="http://schemas.openxmlformats.org/officeDocument/2006/customXml" ds:itemID="{D94719D1-FD44-4D9D-835D-4F11D80160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CD46FF-15CE-4B87-962F-49D7241576E1}">
  <ds:schemaRefs>
    <ds:schemaRef ds:uri="http://www.w3.org/XML/1998/namespace"/>
    <ds:schemaRef ds:uri="http://purl.org/dc/terms/"/>
    <ds:schemaRef ds:uri="http://purl.org/dc/dcmitype/"/>
    <ds:schemaRef ds:uri="http://schemas.microsoft.com/office/2006/metadata/properties"/>
    <ds:schemaRef ds:uri="http://schemas.microsoft.com/sharepoint/v3"/>
    <ds:schemaRef ds:uri="ff8e3638-9d45-4162-afb4-6d390653d547"/>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sharepoint/v4"/>
  </ds:schemaRefs>
</ds:datastoreItem>
</file>

<file path=customXml/itemProps4.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5.xml><?xml version="1.0" encoding="utf-8"?>
<ds:datastoreItem xmlns:ds="http://schemas.openxmlformats.org/officeDocument/2006/customXml" ds:itemID="{BDF66D6C-3C2F-481C-8EF1-492A79AF365C}">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Recursos Financieros</vt:lpstr>
      <vt:lpstr>Indicadores</vt:lpstr>
      <vt:lpstr>Recursos Humanos</vt:lpstr>
      <vt:lpstr>Comunicaciones internas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Bibiana Coy P</dc:creator>
  <cp:keywords>SGSI</cp:keywords>
  <cp:lastModifiedBy>Bibiana Coy Paez</cp:lastModifiedBy>
  <cp:lastPrinted>2014-09-04T14:54:30Z</cp:lastPrinted>
  <dcterms:created xsi:type="dcterms:W3CDTF">2009-01-14T13:57:13Z</dcterms:created>
  <dcterms:modified xsi:type="dcterms:W3CDTF">2026-02-01T02:21:57Z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