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ProyectosEstrategicos2025/"/>
    </mc:Choice>
  </mc:AlternateContent>
  <xr:revisionPtr revIDLastSave="2" documentId="13_ncr:1_{82A75F58-A974-4B32-9A01-DC805F9C6BA9}" xr6:coauthVersionLast="47" xr6:coauthVersionMax="47" xr10:uidLastSave="{54381B5A-D417-4C5C-A49C-0B9702D13D2B}"/>
  <bookViews>
    <workbookView xWindow="-120" yWindow="-120" windowWidth="20730" windowHeight="11040" tabRatio="803" xr2:uid="{00000000-000D-0000-FFFF-FFFF0000000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9">Alcance!$B$2:$P$8</definedName>
    <definedName name="_xlnm.Print_Area" localSheetId="10">'EDT- Actividades'!$C$2:$F$7</definedName>
    <definedName name="_xlnm.Print_Area" localSheetId="2">Indicadores!$B$2:$I$13</definedName>
    <definedName name="_xlnm.Print_Area" localSheetId="6">Interesados!$B$2:$H$20</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3">'Recursos Financieros'!$B$2:$F$8</definedName>
    <definedName name="_xlnm.Print_Area" localSheetId="4">'Recursos Humanos'!$B$2:$G$15</definedName>
    <definedName name="_xlnm.Print_Area" localSheetId="8">Requerimientos!$B$2:$H$23</definedName>
    <definedName name="_xlnm.Print_Area" localSheetId="11">'Riesgos-Cronograma'!$B$2:$P$17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11" l="1"/>
  <c r="N18" i="11"/>
  <c r="N17" i="11"/>
  <c r="M19" i="11"/>
  <c r="M21" i="11"/>
  <c r="M20" i="11"/>
  <c r="M18" i="11"/>
  <c r="M17" i="11"/>
  <c r="N15" i="11"/>
  <c r="O15" i="11"/>
  <c r="P15" i="11"/>
  <c r="Q15" i="11"/>
  <c r="R15" i="11"/>
  <c r="S15" i="11"/>
  <c r="T15" i="11"/>
  <c r="U15" i="11"/>
  <c r="V15" i="11"/>
  <c r="W15" i="11"/>
  <c r="X15" i="11"/>
  <c r="Y15" i="11"/>
  <c r="Z15" i="11"/>
  <c r="AA15" i="11"/>
  <c r="AB15" i="11"/>
  <c r="AC15" i="11"/>
  <c r="AD15" i="11"/>
  <c r="AE15" i="11"/>
  <c r="AF15" i="11"/>
  <c r="AG15" i="11"/>
  <c r="AH15" i="11"/>
  <c r="AI15" i="11"/>
  <c r="AJ15" i="11"/>
  <c r="AK15" i="11"/>
  <c r="AL15" i="11"/>
  <c r="M10" i="11"/>
  <c r="M11" i="11"/>
  <c r="M12" i="11"/>
  <c r="M13" i="11"/>
  <c r="M14" i="11"/>
  <c r="J10" i="11"/>
  <c r="AM11" i="11"/>
  <c r="AM12" i="11"/>
  <c r="AM13" i="11"/>
  <c r="AM14" i="11"/>
  <c r="AM10" i="11"/>
  <c r="AL14" i="11"/>
  <c r="N20" i="11" l="1"/>
  <c r="N21" i="11" s="1"/>
  <c r="AM15" i="11"/>
  <c r="D17" i="6" l="1"/>
  <c r="C18" i="16"/>
  <c r="B18" i="16"/>
  <c r="J11" i="11" l="1"/>
  <c r="J12" i="11"/>
  <c r="J13" i="11"/>
  <c r="J14" i="11"/>
  <c r="D14" i="6" l="1"/>
  <c r="D15" i="6"/>
  <c r="D16" i="6"/>
  <c r="D13" i="6"/>
  <c r="M15" i="11" l="1"/>
  <c r="F15" i="11"/>
  <c r="C16" i="16"/>
  <c r="C17" i="16"/>
  <c r="C14" i="16"/>
  <c r="C15" i="16"/>
  <c r="B16" i="16"/>
  <c r="B17" i="16"/>
  <c r="B14" i="16"/>
  <c r="B15" i="16"/>
  <c r="D7" i="2"/>
  <c r="M4" i="9" l="1"/>
  <c r="M3" i="9"/>
  <c r="M2" i="9"/>
  <c r="L4" i="11"/>
  <c r="L3" i="11"/>
  <c r="L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E7" i="11" l="1"/>
  <c r="D7" i="9" l="1"/>
  <c r="C7" i="7"/>
  <c r="D7" i="8"/>
  <c r="C7" i="4"/>
  <c r="D7" i="6"/>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xr:uid="{00000000-0006-0000-0100-000004000000}">
      <text>
        <r>
          <rPr>
            <b/>
            <sz val="9"/>
            <color indexed="81"/>
            <rFont val="Tahoma"/>
            <family val="2"/>
          </rPr>
          <t>TIPO:</t>
        </r>
        <r>
          <rPr>
            <sz val="9"/>
            <color indexed="81"/>
            <rFont val="Tahoma"/>
            <family val="2"/>
          </rPr>
          <t xml:space="preserve">
Definir si el objetivo es general o específico</t>
        </r>
      </text>
    </comment>
    <comment ref="B16" authorId="0" shapeId="0" xr:uid="{00000000-0006-0000-0100-000005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6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7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8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9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A000000}">
      <text>
        <r>
          <rPr>
            <b/>
            <sz val="9"/>
            <color indexed="81"/>
            <rFont val="Tahoma"/>
            <family val="2"/>
          </rPr>
          <t>TIPO:</t>
        </r>
        <r>
          <rPr>
            <sz val="9"/>
            <color indexed="81"/>
            <rFont val="Tahoma"/>
            <family val="2"/>
          </rPr>
          <t xml:space="preserve">
Definir si el objetivo es general o específico</t>
        </r>
      </text>
    </comment>
    <comment ref="B25" authorId="0" shapeId="0" xr:uid="{3F194BEC-C689-423C-81A2-8AEF55A1F39F}">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2379E8A3-3602-4D3D-960D-02E3B5DF4D58}">
      <text>
        <r>
          <rPr>
            <b/>
            <sz val="9"/>
            <color indexed="81"/>
            <rFont val="Tahoma"/>
            <family val="2"/>
          </rPr>
          <t>TIPO:</t>
        </r>
        <r>
          <rPr>
            <sz val="9"/>
            <color indexed="81"/>
            <rFont val="Tahoma"/>
            <family val="2"/>
          </rPr>
          <t xml:space="preserve">
Definir si el objetivo es general o específico</t>
        </r>
      </text>
    </comment>
    <comment ref="B29" authorId="0" shapeId="0" xr:uid="{D35B668F-BA66-4971-9CFB-05CB56EC52A2}">
      <text>
        <r>
          <rPr>
            <b/>
            <sz val="9"/>
            <color indexed="81"/>
            <rFont val="Tahoma"/>
            <family val="2"/>
          </rPr>
          <t>OBJETIVOS DE PROYECTO:</t>
        </r>
        <r>
          <rPr>
            <sz val="9"/>
            <color indexed="81"/>
            <rFont val="Tahoma"/>
            <family val="2"/>
          </rPr>
          <t xml:space="preserve">
Incluir los objetivos que debe cumplir el proyecto
</t>
        </r>
      </text>
    </comment>
    <comment ref="D29" authorId="0" shapeId="0" xr:uid="{40137D1B-6359-4250-836E-2A97B1EC44C4}">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xr:uid="{00000000-0006-0000-0500-000002000000}">
      <text>
        <r>
          <rPr>
            <b/>
            <sz val="9"/>
            <color indexed="81"/>
            <rFont val="Tahoma"/>
            <family val="2"/>
          </rPr>
          <t>Nº DE CDP:</t>
        </r>
        <r>
          <rPr>
            <sz val="9"/>
            <color indexed="81"/>
            <rFont val="Tahoma"/>
            <family val="2"/>
          </rPr>
          <t xml:space="preserve">
xxxxx</t>
        </r>
      </text>
    </comment>
    <comment ref="B14" authorId="0" shapeId="0" xr:uid="{00000000-0006-0000-0500-000003000000}">
      <text>
        <r>
          <rPr>
            <b/>
            <sz val="9"/>
            <color indexed="81"/>
            <rFont val="Tahoma"/>
            <family val="2"/>
          </rPr>
          <t xml:space="preserve">NÚMERO DE OBLIGACIÓN:
</t>
        </r>
        <r>
          <rPr>
            <sz val="9"/>
            <color indexed="81"/>
            <rFont val="Tahoma"/>
            <family val="2"/>
          </rPr>
          <t xml:space="preserve">XXXX
</t>
        </r>
      </text>
    </comment>
    <comment ref="B16" authorId="0" shapeId="0" xr:uid="{00000000-0006-0000-0500-000004000000}">
      <text>
        <r>
          <rPr>
            <b/>
            <sz val="9"/>
            <color indexed="81"/>
            <rFont val="Tahoma"/>
            <family val="2"/>
          </rPr>
          <t>APROPIACIÓN INICIAL:</t>
        </r>
        <r>
          <rPr>
            <sz val="9"/>
            <color indexed="81"/>
            <rFont val="Tahoma"/>
            <family val="2"/>
          </rPr>
          <t xml:space="preserve">
XXX</t>
        </r>
      </text>
    </comment>
    <comment ref="B18" authorId="0" shapeId="0" xr:uid="{00000000-0006-0000-0500-000005000000}">
      <text>
        <r>
          <rPr>
            <b/>
            <sz val="9"/>
            <color indexed="81"/>
            <rFont val="Tahoma"/>
            <family val="2"/>
          </rPr>
          <t>VALOR COMPROMETIDO:</t>
        </r>
        <r>
          <rPr>
            <sz val="9"/>
            <color indexed="81"/>
            <rFont val="Tahoma"/>
            <family val="2"/>
          </rPr>
          <t xml:space="preserve">
XXXX</t>
        </r>
      </text>
    </comment>
    <comment ref="B20" authorId="0" shapeId="0" xr:uid="{00000000-0006-0000-0500-00000600000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400-00000100000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xr:uid="{00000000-0006-0000-0400-00000200000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xr:uid="{00000000-0006-0000-0400-00000300000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xr:uid="{00000000-0006-0000-0400-00000400000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600-000001000000}">
      <text>
        <r>
          <rPr>
            <b/>
            <sz val="9"/>
            <color indexed="81"/>
            <rFont val="Tahoma"/>
            <family val="2"/>
          </rPr>
          <t>INTERESADOS:</t>
        </r>
        <r>
          <rPr>
            <sz val="9"/>
            <color indexed="81"/>
            <rFont val="Tahoma"/>
            <family val="2"/>
          </rPr>
          <t xml:space="preserve">
Personas, grupos u organizaciones involucrados en el proyecto</t>
        </r>
      </text>
    </comment>
    <comment ref="D11" authorId="0" shapeId="0" xr:uid="{00000000-0006-0000-0600-000002000000}">
      <text>
        <r>
          <rPr>
            <b/>
            <sz val="9"/>
            <color indexed="81"/>
            <rFont val="Tahoma"/>
            <family val="2"/>
          </rPr>
          <t>CARGO:</t>
        </r>
        <r>
          <rPr>
            <sz val="9"/>
            <color indexed="81"/>
            <rFont val="Tahoma"/>
            <family val="2"/>
          </rPr>
          <t xml:space="preserve">
Cargo  de la persona dentro de la organización</t>
        </r>
      </text>
    </comment>
    <comment ref="G11" authorId="0" shapeId="0" xr:uid="{00000000-0006-0000-0600-00000300000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xr:uid="{00000000-0006-0000-0600-00000400000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0000000-0006-0000-07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xr:uid="{00000000-0006-0000-0700-000002000000}">
      <text>
        <r>
          <rPr>
            <b/>
            <sz val="9"/>
            <color indexed="81"/>
            <rFont val="Tahoma"/>
            <family val="2"/>
          </rPr>
          <t>OBJETIVO:</t>
        </r>
        <r>
          <rPr>
            <sz val="9"/>
            <color indexed="81"/>
            <rFont val="Tahoma"/>
            <family val="2"/>
          </rPr>
          <t xml:space="preserve">
Indicar qué se pretende lograr con la comunicación</t>
        </r>
      </text>
    </comment>
    <comment ref="E12" authorId="0" shapeId="0" xr:uid="{00000000-0006-0000-07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7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7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8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8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8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xr:uid="{00000000-0006-0000-0800-00000400000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xr:uid="{00000000-0006-0000-08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9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xr:uid="{00000000-0006-0000-09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9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9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9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9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<sst xmlns="http://schemas.openxmlformats.org/spreadsheetml/2006/main" count="412" uniqueCount="238">
  <si>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</si>
  <si>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</si>
  <si>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</si>
  <si>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</si>
  <si>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</si>
  <si>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</si>
  <si>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</si>
  <si>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</si>
  <si>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</si>
  <si>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</si>
  <si>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</si>
  <si>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</si>
  <si>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</si>
  <si>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</si>
  <si>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</si>
  <si>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</si>
  <si>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</si>
  <si>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</si>
  <si>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</si>
  <si>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</si>
  <si>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</si>
  <si>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</si>
  <si>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</si>
  <si>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</si>
  <si>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</si>
  <si>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</si>
  <si>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</si>
  <si>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</si>
  <si>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</si>
  <si>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</si>
  <si>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</si>
  <si>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</si>
  <si>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</si>
  <si>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</si>
  <si>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</si>
  <si>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</si>
  <si>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</si>
  <si>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</si>
  <si>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</si>
  <si>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</si>
  <si>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</si>
  <si>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</si>
  <si>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</si>
  <si>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</si>
  <si>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</si>
  <si>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</si>
  <si>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</si>
  <si>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</si>
  <si>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</si>
  <si>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</si>
  <si>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</si>
  <si>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</si>
  <si>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</si>
  <si>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</si>
  <si>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</si>
  <si>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</si>
  <si>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</si>
  <si>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</si>
  <si>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</si>
  <si>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</si>
  <si>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</si>
  <si>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</si>
  <si>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</si>
  <si>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</si>
  <si>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</si>
  <si>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</si>
  <si>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</si>
  <si>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</si>
  <si>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</si>
  <si>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</si>
  <si>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</si>
  <si>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</si>
  <si>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</si>
  <si>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</si>
  <si>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</si>
  <si>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</si>
  <si>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</si>
  <si>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</si>
  <si>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</si>
  <si>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</si>
  <si>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</si>
  <si>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</si>
  <si>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</si>
  <si>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</si>
  <si>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</si>
  <si>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</si>
  <si>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</si>
  <si>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</si>
  <si>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</si>
  <si>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</si>
  <si>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</si>
  <si>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</si>
  <si>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</si>
  <si>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</si>
  <si>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</si>
  <si>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</si>
  <si>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</si>
  <si>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</si>
  <si>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</si>
  <si>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</si>
  <si>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</si>
  <si>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</si>
  <si>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</si>
  <si>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</si>
  <si>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</si>
  <si>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</si>
  <si>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</si>
  <si>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</si>
  <si>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</si>
  <si>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</si>
  <si>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</si>
  <si>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</si>
  <si>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</si>
  <si>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</si>
  <si>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</si>
  <si>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</si>
  <si>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</si>
  <si>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</si>
  <si>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</si>
  <si>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</si>
  <si>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</si>
  <si>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</si>
  <si>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</si>
  <si>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</si>
  <si>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</si>
  <si>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</si>
  <si>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</si>
  <si>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</si>
  <si>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</si>
  <si>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</si>
  <si>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</si>
  <si>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</si>
  <si>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</si>
  <si>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</si>
  <si>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</si>
  <si>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</si>
  <si>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</si>
  <si>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</si>
  <si>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</si>
  <si>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</si>
  <si>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Gerente del Proyecto</t>
  </si>
  <si>
    <t>Especifica las necesidades técnicas de la solución
Participa en el diseño de la solución
Participa en las pruebas de la solución
Verifica que la dependencia usuaria aprueba la solución</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</si>
  <si>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</si>
  <si>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ecabrera@supersociedades.gov.co</t>
  </si>
  <si>
    <t>,</t>
  </si>
  <si>
    <t>A ENERO</t>
  </si>
  <si>
    <t>A FEBRERO</t>
  </si>
  <si>
    <t>MARZO</t>
  </si>
  <si>
    <t>ABRIL</t>
  </si>
  <si>
    <t>MAYO</t>
  </si>
  <si>
    <t>JUNIO</t>
  </si>
  <si>
    <t>JULIO</t>
  </si>
  <si>
    <t>AGOSTO</t>
  </si>
  <si>
    <t>SEPTIEMBRE</t>
  </si>
  <si>
    <t>OCTUBRE</t>
  </si>
  <si>
    <t>NOVIEMBRE</t>
  </si>
  <si>
    <t>DICIEMBRE</t>
  </si>
  <si>
    <t>% programado</t>
  </si>
  <si>
    <t>% ejecutado</t>
  </si>
  <si>
    <t>Posicionamiento del Centro de Conciliación y Arbitraje Empresarial - 2025</t>
  </si>
  <si>
    <t>Posicionar a la Superintendencia de Sociedades en la mente de sus grupos de interés</t>
  </si>
  <si>
    <t>Perspectiva: Usuario 
Línea: Servicio y Experiencia</t>
  </si>
  <si>
    <t>Consolidar al Centro de Conciliación y Arbitraje Empresarial de la Superintendencia de Sociedades como un referente nacional e internacional en la resolución de conflictos empresariales, mediante la implementación de estrategias innovadoras, fortalecimiento institucional y posicionamiento en el sector.</t>
  </si>
  <si>
    <t>Implementar herramientas tecnológicas avanzadas para optimizar la gestión de casos.</t>
  </si>
  <si>
    <t>Fortalecer la capacitación continua de árbitros y conciliadores, garantizando altos estándares éticos y profesionales.</t>
  </si>
  <si>
    <t>Mejorar la experiencia del usuario a través de atención personalizada y materiales educativos que faciliten el acceso a los servicios.</t>
  </si>
  <si>
    <t>Diseñar e implementar una estrategia publicitaria que aumente la visibilidad y el reconocimiento del Centro en el ámbito empresarial.</t>
  </si>
  <si>
    <t>%</t>
  </si>
  <si>
    <t>Cumplimiento del cronograma de actividades (Ver hoja "EDT - Actividades")</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</si>
  <si>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</si>
  <si>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</si>
  <si>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y ejecutar las actividades programadas en los plazos definidos.</t>
  </si>
  <si>
    <t>Coordinará y ejecuta las actividades programadas en los plazos definidos.</t>
  </si>
  <si>
    <t>Director Centro de Conciliación y Arbitraje Societarios</t>
  </si>
  <si>
    <t>Coordinador Grupo de Conciliación y Arbitraje Societarios</t>
  </si>
  <si>
    <t>Asesora Despacho del Superintendente de Sociedades</t>
  </si>
  <si>
    <t>Superintendente Delegado de Procedimientos Mercantiles</t>
  </si>
  <si>
    <t>Billy Escobar</t>
  </si>
  <si>
    <t>Superintendente de Sociedades</t>
  </si>
  <si>
    <t>BEscobar@SUPERSOCIEDADES.GOV.CO</t>
  </si>
  <si>
    <t>Jorge Eduardo Cabrera Jaramillo</t>
  </si>
  <si>
    <t>Mauricio David Orjuela Arenas</t>
  </si>
  <si>
    <t>morjuela@supersociedades.gov.co</t>
  </si>
  <si>
    <t>interno</t>
  </si>
  <si>
    <t>Claudia Lorela Díaz</t>
  </si>
  <si>
    <t>cldiaz@supersociedades.gov.co</t>
  </si>
  <si>
    <t>Mayra Alejandra Jiménez Vega</t>
  </si>
  <si>
    <t>mjimenez@supersociedades.gov.co</t>
  </si>
  <si>
    <r>
      <t>Reporta</t>
    </r>
    <r>
      <rPr>
        <sz val="12"/>
        <color rgb="FFFF0000"/>
        <rFont val="Calibri Light"/>
        <family val="2"/>
      </rPr>
      <t xml:space="preserve">r </t>
    </r>
    <r>
      <rPr>
        <sz val="12"/>
        <rFont val="Calibri Light"/>
        <family val="2"/>
      </rPr>
      <t>Información sobre gestión y avance de entregables del proyecto.</t>
    </r>
  </si>
  <si>
    <t>Presentación de Seguimiento Trimestral</t>
  </si>
  <si>
    <r>
      <t>Entrega</t>
    </r>
    <r>
      <rPr>
        <sz val="12"/>
        <color rgb="FFFF0000"/>
        <rFont val="Calibri Light"/>
        <family val="2"/>
      </rPr>
      <t xml:space="preserve">r </t>
    </r>
    <r>
      <rPr>
        <sz val="12"/>
        <rFont val="Calibri Light"/>
        <family val="2"/>
      </rPr>
      <t>de los niveles de servicio del Centro de Conciliación y Arbitraje Empresa.
Medición trimestral de los niveles de servicio</t>
    </r>
  </si>
  <si>
    <t>Informar los cambios y decisiones que afectan la planificación del proyecto.</t>
  </si>
  <si>
    <t>Correo Electrónico / Informes / Actas</t>
  </si>
  <si>
    <t>Asesor de despacho comunicaciones</t>
  </si>
  <si>
    <t>Solicitar la creación y difusión de una campaña publicitaria para el año 2025</t>
  </si>
  <si>
    <t>Correo electrónico/Solicitud de campaña  publicitaria</t>
  </si>
  <si>
    <r>
      <t>Director Centro de Conciliación y Arbitraje Societarios</t>
    </r>
    <r>
      <rPr>
        <b/>
        <sz val="12"/>
        <rFont val="Calibri Light"/>
        <family val="2"/>
      </rPr>
      <t xml:space="preserve">
Líder Funcional</t>
    </r>
  </si>
  <si>
    <r>
      <t xml:space="preserve">Coordinador Grupo de Conciliación y Arbitraje Societarios
</t>
    </r>
    <r>
      <rPr>
        <b/>
        <sz val="12"/>
        <rFont val="Calibri Light"/>
        <family val="2"/>
      </rPr>
      <t>Líder Funcional</t>
    </r>
  </si>
  <si>
    <r>
      <t xml:space="preserve">Director Centro de Conciliación y Arbitraje Societarios
</t>
    </r>
    <r>
      <rPr>
        <b/>
        <sz val="12"/>
        <rFont val="Calibri Light"/>
        <family val="2"/>
      </rPr>
      <t>Gerente de Proyecto</t>
    </r>
  </si>
  <si>
    <r>
      <t xml:space="preserve">Superintendente Delegado de Procedimientos Mercantiles
</t>
    </r>
    <r>
      <rPr>
        <b/>
        <sz val="12"/>
        <rFont val="Calibri Light"/>
        <family val="2"/>
      </rPr>
      <t>Patrocinador</t>
    </r>
  </si>
  <si>
    <r>
      <t xml:space="preserve">Director Grupo de Conciliación y Arbitraje Societarios
</t>
    </r>
    <r>
      <rPr>
        <b/>
        <sz val="12"/>
        <rFont val="Calibri Light"/>
        <family val="2"/>
      </rPr>
      <t>Gerente de Proyecto</t>
    </r>
  </si>
  <si>
    <t>No Aplica</t>
  </si>
  <si>
    <t>Ninguna</t>
  </si>
  <si>
    <t xml:space="preserve">Como posibles restricciones encontramos recursos financieros limitados, la necesidad de personal especializado, y desafíos tecnológicos. Además, las regulaciones legales y las expectativas de los interesados. Los plazos para completar la consolidación y la resistencia al cambio dentro de la organización también son factores críticos. Para manejar estas restricciones efectivamente, es crucial desarrollar un el presente plan complementado por las estrategias de mitigación de riesgos, una planificación desde lo presupuestal, y un enfoque continuo en mejorar la calidad, eficiencia y eficacia de los servicios ofrecidos, asegurando así un equilibrio entre las necesidades inmediatas y las metas a corto, mediano y largo plazo del centro. </t>
  </si>
  <si>
    <t xml:space="preserve">Que se cuente con los recursos necesarios de manera oportuna para ejecutar las actividades previstas </t>
  </si>
  <si>
    <t>Los criterios de aceptación de los productos esta dado en términos de cumplimiento de los plazos previstos en el EDT y del cumplimiento de los atributos de calidad definidos por el Gerente del Proyecto durante su ejecución.</t>
  </si>
  <si>
    <t>Director Centro de Conciliación y Arbitraje Empresarial</t>
  </si>
  <si>
    <t>Ajustes al presupuesto asignado al proyecto</t>
  </si>
  <si>
    <t>Planeación e inclusión en el plan anual de adquisiciones.
Seguimiento a la ejecución del presupuesto asignado</t>
  </si>
  <si>
    <t>Director Centro de Conciliación</t>
  </si>
  <si>
    <t>Incremento atípico e inesperado de las solicitudes de conciliación que impidan el cumplimiento de los niveles de servicio definidos</t>
  </si>
  <si>
    <t>Solicitud de asignación de funcionarios</t>
  </si>
  <si>
    <t>Promover la proyección nacional e internacional y la participación en foros especializados.</t>
  </si>
  <si>
    <t>Establecer estrategias que permitan el fortalecimiento del centro  a nivel nacional e internacional  (Proyección nacional e internacional del centro)</t>
  </si>
  <si>
    <t>Material pedagógico, actas de grupo primario, normograma, plan estratégico de proyección y documentación tecnológica relacionada.</t>
  </si>
  <si>
    <t>Líder Técnico</t>
  </si>
  <si>
    <t>Director de TIC</t>
  </si>
  <si>
    <r>
      <t xml:space="preserve">Dirección TIC
</t>
    </r>
    <r>
      <rPr>
        <b/>
        <sz val="12"/>
        <rFont val="Calibri Light"/>
        <family val="2"/>
      </rPr>
      <t>Líder Técnico</t>
    </r>
  </si>
  <si>
    <r>
      <t xml:space="preserve">El alcance del proyecto comprende el diseño e implementación de un plan estratégico integral que permita posicionar al Centro de Conciliación y Arbitraje Empresarial de la Superintendencia de Sociedades como líder en la resolución de conflictos empresariales. Esto incluye la revisión y actualización del marco normativo, la modernización tecnológica mediante herramientas digitales avanzadas para mejorar la eficiencia - eficacia operativa.
Así mismo, el alcance abarca el fortalecimiento del </t>
    </r>
    <r>
      <rPr>
        <b/>
        <sz val="12"/>
        <rFont val="Calibri Light"/>
        <family val="2"/>
      </rPr>
      <t>talento humano a través de programas de capacitación</t>
    </r>
    <r>
      <rPr>
        <sz val="12"/>
        <rFont val="Calibri Light"/>
        <family val="2"/>
      </rPr>
      <t xml:space="preserve"> continúa para árbitros, conciliadores y personal administrativo, asegurando el cumplimiento de altos estándares de calidad y ética. También se desarrollarán materiales pedagógicos y campañas de difusión para educar y promover los servicios del Centro tanto en el ámbito nacional como internacional.
Finalmente, el proyecto incluye la participación activa en foros y eventos especializados para posicionar al Centro como un referente en conciliación y arbitraje empresarial. El éxito del proyecto se medirá mediante indicadores como el aumento en la cantidad y calidad de casos gestionados, la satisfacción de los usuarios y el reconocimiento en el sector empresarial.</t>
    </r>
  </si>
  <si>
    <t>Revisar y actualizar el marco normativo en los instrumentos del Centro</t>
  </si>
  <si>
    <t xml:space="preserve"> - Reglamento Actualizado 
 - Normograma del Centro de Conciliación y Arbitraje empresarial
 - Creación Sitio - repositorio digital (OneDrive - Link)</t>
  </si>
  <si>
    <t>Realizar la Modernización e innovación tecnológica en temas administrativos.</t>
  </si>
  <si>
    <t>Diseñar y ejecutar un programa de capacitación continua para árbitros, conciliadores y personal administrativo.</t>
  </si>
  <si>
    <t>Desarrollar materiales pedagógicos y campañas de difusión (Crear materiales educativos y ejecutar campañas publicitarias para promover los servicios del Centro)</t>
  </si>
  <si>
    <t xml:space="preserve"> - Programa de Capacitación
 - Listas de asistencia</t>
  </si>
  <si>
    <t xml:space="preserve"> - Piezas de comunicación</t>
  </si>
  <si>
    <t xml:space="preserve"> - Informe de las estrategias con las actividades realizadas</t>
  </si>
  <si>
    <t xml:space="preserve"> - Tablero de control Power BI
 - Documentación de flujo para la automatización de procesos - Power Automate</t>
  </si>
  <si>
    <t>TOTAL</t>
  </si>
  <si>
    <t>1 TRIMESTRE</t>
  </si>
  <si>
    <t>2 TRIMESTRE</t>
  </si>
  <si>
    <t>3 TRIMESTRE</t>
  </si>
  <si>
    <t>4 TRIMESTRE</t>
  </si>
  <si>
    <r>
      <rPr>
        <b/>
        <sz val="9"/>
        <color theme="3"/>
        <rFont val="Verdana"/>
        <family val="2"/>
      </rPr>
      <t>Enero</t>
    </r>
    <r>
      <rPr>
        <sz val="9"/>
        <color theme="3"/>
        <rFont val="Verdana"/>
        <family val="2"/>
      </rPr>
      <t xml:space="preserve"> : Solicitud de creación Share point Centro de Conciliación
</t>
    </r>
    <r>
      <rPr>
        <b/>
        <sz val="9"/>
        <color theme="3"/>
        <rFont val="Verdana"/>
        <family val="2"/>
      </rPr>
      <t>Febrero</t>
    </r>
    <r>
      <rPr>
        <sz val="9"/>
        <color theme="3"/>
        <rFont val="Verdana"/>
        <family val="2"/>
      </rPr>
      <t xml:space="preserve">:Entrega Share point Centro
</t>
    </r>
    <r>
      <rPr>
        <b/>
        <sz val="9"/>
        <color theme="3"/>
        <rFont val="Verdana"/>
        <family val="2"/>
      </rPr>
      <t xml:space="preserve">Marzo: </t>
    </r>
    <r>
      <rPr>
        <sz val="9"/>
        <color theme="3"/>
        <rFont val="Verdana"/>
        <family val="2"/>
      </rPr>
      <t xml:space="preserve">Migración informacion  al repositorio digital disponible, suministrada por directora encargada
</t>
    </r>
    <r>
      <rPr>
        <b/>
        <sz val="9"/>
        <color theme="3"/>
        <rFont val="Verdana"/>
        <family val="2"/>
      </rPr>
      <t>Abril</t>
    </r>
    <r>
      <rPr>
        <sz val="9"/>
        <color theme="3"/>
        <rFont val="Verdana"/>
        <family val="2"/>
      </rPr>
      <t xml:space="preserve">: Se crearon las carpetas dentro de share point para la correcta gestión de la información de propiedad del centro.                              </t>
    </r>
    <r>
      <rPr>
        <b/>
        <sz val="9"/>
        <color theme="3"/>
        <rFont val="Verdana"/>
        <family val="2"/>
      </rPr>
      <t>Junio</t>
    </r>
    <r>
      <rPr>
        <sz val="9"/>
        <color theme="3"/>
        <rFont val="Verdana"/>
        <family val="2"/>
      </rPr>
      <t xml:space="preserve">: Actualización de los documentos del proceso de concilación y arbitraje.
</t>
    </r>
    <r>
      <rPr>
        <b/>
        <sz val="9"/>
        <color theme="3"/>
        <rFont val="Verdana"/>
        <family val="2"/>
      </rPr>
      <t>Septiembre</t>
    </r>
    <r>
      <rPr>
        <sz val="9"/>
        <color theme="3"/>
        <rFont val="Verdana"/>
        <family val="2"/>
      </rPr>
      <t>: Se actualizó el reglamento y se remitió dicho documento al delegado para su aprobación, previa revision de la oficina jurídica de la entidad</t>
    </r>
  </si>
  <si>
    <r>
      <rPr>
        <b/>
        <sz val="9"/>
        <color theme="3"/>
        <rFont val="Verdana"/>
        <family val="2"/>
      </rPr>
      <t>Marzo:</t>
    </r>
    <r>
      <rPr>
        <sz val="9"/>
        <color theme="3"/>
        <rFont val="Verdana"/>
        <family val="2"/>
      </rPr>
      <t xml:space="preserve"> Charla Gobierno corporativo.
Visita Fernado Miranda Mendoza. Experiencias proceso arbitral internacional.
Creacion conferecia derecho arbitral.
Creación de conferecnia en "Innovacion y resolucion empresarial: Gobierno Corporativo e insolvencia".  
Se diseñó dos programas de formación para los steakholders del centro, enfocados en arbitraje, insolvencia, gobierno corporativo y conciliacion
</t>
    </r>
    <r>
      <rPr>
        <b/>
        <sz val="9"/>
        <color theme="3"/>
        <rFont val="Verdana"/>
        <family val="2"/>
      </rPr>
      <t>Mayo</t>
    </r>
    <r>
      <rPr>
        <sz val="9"/>
        <color theme="3"/>
        <rFont val="Verdana"/>
        <family val="2"/>
      </rPr>
      <t xml:space="preserve">: Se ejecutó la formarción en fortalecimiento del centro de concilación de la Cámara de comercio de Arauca.                    </t>
    </r>
    <r>
      <rPr>
        <b/>
        <sz val="9"/>
        <color theme="3"/>
        <rFont val="Verdana"/>
        <family val="2"/>
      </rPr>
      <t>Agosto</t>
    </r>
    <r>
      <rPr>
        <sz val="9"/>
        <color theme="3"/>
        <rFont val="Verdana"/>
        <family val="2"/>
      </rPr>
      <t xml:space="preserve">: Se ejecutó la formarción en fortalecimiento del centro de concilación de la Cámara de comercio de Arauca.          </t>
    </r>
    <r>
      <rPr>
        <b/>
        <sz val="9"/>
        <color theme="3"/>
        <rFont val="Verdana"/>
        <family val="2"/>
      </rPr>
      <t>Septiembre</t>
    </r>
    <r>
      <rPr>
        <sz val="9"/>
        <color theme="3"/>
        <rFont val="Verdana"/>
        <family val="2"/>
      </rPr>
      <t>: Se realizó encuetro con la fiscalía general de la nación y se ejecutó la formarción en fortalecimiento del centro de concilación de la Cámara de comercio de Arauca.</t>
    </r>
  </si>
  <si>
    <r>
      <rPr>
        <b/>
        <sz val="9"/>
        <color theme="3"/>
        <rFont val="Verdana"/>
        <family val="2"/>
      </rPr>
      <t>Marzo</t>
    </r>
    <r>
      <rPr>
        <sz val="9"/>
        <color theme="3"/>
        <rFont val="Verdana"/>
        <family val="2"/>
      </rPr>
      <t xml:space="preserve">: Video centro de conciliación 
</t>
    </r>
    <r>
      <rPr>
        <b/>
        <sz val="9"/>
        <color theme="3"/>
        <rFont val="Verdana"/>
        <family val="2"/>
      </rPr>
      <t xml:space="preserve">Abril: </t>
    </r>
    <r>
      <rPr>
        <sz val="9"/>
        <color theme="3"/>
        <rFont val="Verdana"/>
        <family val="2"/>
      </rPr>
      <t xml:space="preserve">Se preparó la nota para difusión interna sobre el reconocimiento del centro de conciliación y arbitraje como el mejor centro público del país y tercero a nivel nacional </t>
    </r>
    <r>
      <rPr>
        <b/>
        <sz val="9"/>
        <color theme="3"/>
        <rFont val="Verdana"/>
        <family val="2"/>
      </rPr>
      <t>Agosto</t>
    </r>
    <r>
      <rPr>
        <sz val="9"/>
        <color theme="3"/>
        <rFont val="Verdana"/>
        <family val="2"/>
      </rPr>
      <t>: Participó el director en el V congreso de derecho societario organizado por la camara de comercio de Medellín.</t>
    </r>
  </si>
  <si>
    <r>
      <rPr>
        <b/>
        <sz val="9"/>
        <color theme="3"/>
        <rFont val="Verdana"/>
        <family val="2"/>
      </rPr>
      <t>Enero</t>
    </r>
    <r>
      <rPr>
        <sz val="9"/>
        <color theme="3"/>
        <rFont val="Verdana"/>
        <family val="2"/>
      </rPr>
      <t xml:space="preserve">: Estructuracion procesos Power Bi
</t>
    </r>
    <r>
      <rPr>
        <b/>
        <sz val="9"/>
        <color theme="3"/>
        <rFont val="Verdana"/>
        <family val="2"/>
      </rPr>
      <t>Febrero</t>
    </r>
    <r>
      <rPr>
        <sz val="9"/>
        <color theme="3"/>
        <rFont val="Verdana"/>
        <family val="2"/>
      </rPr>
      <t xml:space="preserve">:Automatizacion y pruebas procesos administrativos secretariales
</t>
    </r>
    <r>
      <rPr>
        <b/>
        <sz val="9"/>
        <color theme="3"/>
        <rFont val="Verdana"/>
        <family val="2"/>
      </rPr>
      <t>Marzo</t>
    </r>
    <r>
      <rPr>
        <sz val="9"/>
        <color theme="3"/>
        <rFont val="Verdana"/>
        <family val="2"/>
      </rPr>
      <t xml:space="preserve">: Mapa proceso Automate y seguimiento  cuadros con proceso SIG centro
</t>
    </r>
    <r>
      <rPr>
        <b/>
        <sz val="9"/>
        <color theme="3"/>
        <rFont val="Verdana"/>
        <family val="2"/>
      </rPr>
      <t>Junio</t>
    </r>
    <r>
      <rPr>
        <sz val="9"/>
        <color theme="3"/>
        <rFont val="Verdana"/>
        <family val="2"/>
      </rPr>
      <t xml:space="preserve">: Se aprobó la actualización de los formatos de control de los trámites del centro (CAR-FM 001 y CAR-FM 007) y se subió dicho documento al Power Bi con el fin de relaizar pruebas, mientras se surte el proceso de publicación.                                                </t>
    </r>
    <r>
      <rPr>
        <b/>
        <sz val="9"/>
        <color theme="3"/>
        <rFont val="Verdana"/>
        <family val="2"/>
      </rPr>
      <t>Septiembre</t>
    </r>
    <r>
      <rPr>
        <sz val="9"/>
        <color theme="3"/>
        <rFont val="Verdana"/>
        <family val="2"/>
      </rPr>
      <t xml:space="preserve">: Se actualizó la información y se verificó el cuadro control del centro.                   </t>
    </r>
    <r>
      <rPr>
        <b/>
        <sz val="9"/>
        <color theme="3"/>
        <rFont val="Verdana"/>
        <family val="2"/>
      </rPr>
      <t xml:space="preserve">Octubre: </t>
    </r>
    <r>
      <rPr>
        <sz val="9"/>
        <color theme="3"/>
        <rFont val="Verdana"/>
        <family val="2"/>
      </rPr>
      <t>Se actualizó el Powerbi dado el proceso de visita adelantado para la recertificación del centro, permitiendo acreditar los proceso de innovación del centro</t>
    </r>
  </si>
  <si>
    <r>
      <rPr>
        <b/>
        <sz val="9"/>
        <color theme="3"/>
        <rFont val="Verdana"/>
        <family val="2"/>
      </rPr>
      <t>Abril:</t>
    </r>
    <r>
      <rPr>
        <sz val="9"/>
        <color theme="3"/>
        <rFont val="Verdana"/>
        <family val="2"/>
      </rPr>
      <t xml:space="preserve"> Charla Gobierno corporativo.
Visita Fernado Miranda Mendoza. Experiencias proceso arbitral internacional.
Creacion conferecia derecho arbitral.
Creación de conferecnia en "Innovacion y resolucion empresarial: Gobierno Corporativo e insolvencia".  
Visita de Arbitro de la Camara de Comercio de Lima Perú, Dr. Angel Delgado de la Matta, quien compartió sus experiencias respecto del trámite arbitral ejecutivo. 
</t>
    </r>
    <r>
      <rPr>
        <b/>
        <sz val="9"/>
        <color theme="3"/>
        <rFont val="Verdana"/>
        <family val="2"/>
      </rPr>
      <t>Junio</t>
    </r>
    <r>
      <rPr>
        <sz val="9"/>
        <color theme="3"/>
        <rFont val="Verdana"/>
        <family val="2"/>
      </rPr>
      <t xml:space="preserve">: Curso de derecho arbitral societario con el acompañamiento de la universidad Nacional. </t>
    </r>
    <r>
      <rPr>
        <b/>
        <sz val="9"/>
        <color theme="3"/>
        <rFont val="Verdana"/>
        <family val="2"/>
      </rPr>
      <t>Noviembre</t>
    </r>
    <r>
      <rPr>
        <sz val="9"/>
        <color theme="3"/>
        <rFont val="Verdana"/>
        <family val="2"/>
      </rPr>
      <t>: El 5 de noviembre se participó en el XIII Foro de Conciliación Extrajudicial en Derecho: “Retos en el régimen de insolvencia en Colombia y su impacto regional”, evento organizado por la Universidad Pedagógica y Tecnológica de Colombia en Tunja, espacio académico de alto nivel orientado al análisis de los principales desafíos del régimen de insolvencia colombiano, su evolución normativa y jurisprudencial, así como su impacto en el contexto regional. El foro promovió el intercambio de experiencias, buenas prácticas y reflexiones críticas en torno a la conciliación extrajudicial como herramienta estratégica para la gestión de crisis empresariales y la preservación del tejido empresarial.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</si>
</sst>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240A]#,##0"/>
    <numFmt numFmtId="166" formatCode="dd\-mm\-yy"/>
    <numFmt numFmtId="167" formatCode="[$-240A]dddd\ d&quot; de &quot;mmmm&quot; de &quot;yyyy;@"/>
  </numFmts>
  <fonts count="4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0"/>
      <color theme="0"/>
      <name val="Verdana"/>
      <family val="2"/>
    </font>
    <font>
      <b/>
      <sz val="10"/>
      <name val="Verdana"/>
      <family val="2"/>
    </font>
    <font>
      <b/>
      <sz val="12"/>
      <name val="Verdana"/>
      <family val="2"/>
    </font>
    <font>
      <sz val="11"/>
      <name val="Verdana"/>
      <family val="2"/>
    </font>
    <font>
      <sz val="12"/>
      <name val="Verdana"/>
      <family val="2"/>
    </font>
    <font>
      <b/>
      <sz val="14"/>
      <name val="Verdana"/>
      <family val="2"/>
    </font>
    <font>
      <b/>
      <sz val="11"/>
      <name val="Verdana"/>
      <family val="2"/>
    </font>
    <font>
      <sz val="11"/>
      <name val="Calibri Light"/>
      <family val="2"/>
    </font>
    <font>
      <sz val="12"/>
      <name val="Calibri Light"/>
      <family val="2"/>
    </font>
    <font>
      <sz val="10"/>
      <name val="Calibri Light"/>
      <family val="2"/>
    </font>
    <font>
      <sz val="11"/>
      <color theme="10"/>
      <name val="Calibri Light"/>
      <family val="2"/>
    </font>
    <font>
      <b/>
      <sz val="9"/>
      <color indexed="9"/>
      <name val="Verdana"/>
      <family val="2"/>
    </font>
    <font>
      <b/>
      <sz val="8"/>
      <color theme="0"/>
      <name val="Verdana"/>
      <family val="2"/>
    </font>
    <font>
      <b/>
      <sz val="8"/>
      <color indexed="9"/>
      <name val="Verdana"/>
      <family val="2"/>
    </font>
    <font>
      <sz val="8"/>
      <name val="Verdana"/>
      <family val="2"/>
    </font>
    <font>
      <sz val="12"/>
      <color theme="3"/>
      <name val="Verdana"/>
      <family val="2"/>
    </font>
    <font>
      <sz val="9"/>
      <color theme="3"/>
      <name val="Verdana"/>
      <family val="2"/>
    </font>
    <font>
      <sz val="11"/>
      <color theme="0"/>
      <name val="Verdana"/>
      <family val="2"/>
    </font>
    <font>
      <sz val="11"/>
      <name val="Arial"/>
      <family val="2"/>
    </font>
    <font>
      <u/>
      <sz val="12"/>
      <color theme="10"/>
      <name val="Verdana"/>
      <family val="2"/>
    </font>
    <font>
      <sz val="12"/>
      <color rgb="FFFF0000"/>
      <name val="Calibri Light"/>
      <family val="2"/>
    </font>
    <font>
      <b/>
      <sz val="12"/>
      <name val="Calibri Light"/>
      <family val="2"/>
    </font>
    <font>
      <b/>
      <sz val="11"/>
      <color theme="0"/>
      <name val="Verdana"/>
      <family val="2"/>
    </font>
    <font>
      <b/>
      <sz val="9"/>
      <color theme="3"/>
      <name val="Verdana"/>
      <family val="2"/>
    </font>
  </fonts>
  <fills count="7">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s>
  <borders count="4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0" fillId="0" borderId="0" applyNumberFormat="0" applyFill="0" applyBorder="0" applyAlignment="0" applyProtection="0"/>
    <xf numFmtId="9" fontId="11" fillId="0" borderId="0" applyFont="0" applyFill="0" applyBorder="0" applyAlignment="0" applyProtection="0"/>
    <xf numFmtId="0" fontId="10" fillId="0" borderId="0" applyNumberFormat="0" applyFill="0" applyBorder="0" applyAlignment="0" applyProtection="0"/>
  </cellStyleXfs>
  <cellXfs count="353">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2" fillId="0" borderId="0" xfId="0" applyFont="1"/>
    <xf numFmtId="0" fontId="2" fillId="4" borderId="2" xfId="0" applyFont="1" applyFill="1" applyBorder="1"/>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13" fillId="0" borderId="0" xfId="2" applyFont="1" applyAlignment="1">
      <alignment horizontal="center" vertical="center"/>
    </xf>
    <xf numFmtId="0" fontId="14" fillId="5" borderId="2" xfId="0" applyFont="1" applyFill="1" applyBorder="1" applyAlignment="1">
      <alignment horizontal="left" vertical="center"/>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4" fillId="5" borderId="2" xfId="0" applyFont="1" applyFill="1" applyBorder="1" applyAlignment="1">
      <alignment horizontal="center" vertical="center"/>
    </xf>
    <xf numFmtId="0" fontId="14" fillId="5"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2" fillId="0" borderId="2" xfId="0" applyFont="1" applyBorder="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6" fillId="0" borderId="0" xfId="0" applyFont="1"/>
    <xf numFmtId="0" fontId="12" fillId="3" borderId="2" xfId="0" applyFont="1" applyFill="1" applyBorder="1" applyAlignment="1">
      <alignment horizontal="left" vertical="center" wrapText="1"/>
    </xf>
    <xf numFmtId="0" fontId="12" fillId="3"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7" fillId="5" borderId="6" xfId="4" applyFont="1" applyFill="1" applyBorder="1" applyAlignment="1">
      <alignment horizontal="center" vertical="center"/>
    </xf>
    <xf numFmtId="0" fontId="12" fillId="6" borderId="0" xfId="0" applyFont="1" applyFill="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7" fillId="5" borderId="6" xfId="4" applyFont="1" applyFill="1" applyBorder="1" applyAlignment="1">
      <alignment horizontal="center"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15" xfId="0" applyFont="1" applyBorder="1" applyAlignment="1">
      <alignment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6" fillId="3" borderId="0" xfId="0" applyFont="1" applyFill="1"/>
    <xf numFmtId="0" fontId="12" fillId="3" borderId="10" xfId="0" applyFont="1" applyFill="1" applyBorder="1" applyAlignment="1">
      <alignment vertical="center" wrapText="1"/>
    </xf>
    <xf numFmtId="0" fontId="12" fillId="3" borderId="13" xfId="0" applyFont="1" applyFill="1" applyBorder="1" applyAlignment="1">
      <alignment vertical="center" wrapText="1"/>
    </xf>
    <xf numFmtId="0" fontId="12" fillId="3" borderId="15" xfId="0" applyFont="1" applyFill="1" applyBorder="1" applyAlignment="1">
      <alignment vertical="center" wrapText="1"/>
    </xf>
    <xf numFmtId="0" fontId="19" fillId="3" borderId="0" xfId="0" applyFont="1" applyFill="1" applyAlignment="1">
      <alignment horizontal="center" vertical="center"/>
    </xf>
    <xf numFmtId="0" fontId="16" fillId="3" borderId="2" xfId="0" applyFont="1" applyFill="1" applyBorder="1"/>
    <xf numFmtId="0" fontId="18" fillId="5" borderId="2" xfId="0" applyFont="1" applyFill="1" applyBorder="1" applyAlignment="1">
      <alignment horizontal="center" vertical="center"/>
    </xf>
    <xf numFmtId="2" fontId="12" fillId="0" borderId="2"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0" fontId="14" fillId="5" borderId="2" xfId="0" applyFont="1" applyFill="1" applyBorder="1" applyAlignment="1">
      <alignment horizontal="left" vertical="center" wrapText="1"/>
    </xf>
    <xf numFmtId="0" fontId="12" fillId="3" borderId="0" xfId="0" applyFont="1" applyFill="1" applyAlignment="1">
      <alignment vertical="center" wrapText="1"/>
    </xf>
    <xf numFmtId="0" fontId="12" fillId="0" borderId="3" xfId="0" applyFont="1" applyBorder="1" applyAlignment="1">
      <alignment horizontal="center" vertical="center" wrapText="1"/>
    </xf>
    <xf numFmtId="0" fontId="14" fillId="5" borderId="0" xfId="0" applyFont="1" applyFill="1" applyAlignment="1">
      <alignment horizontal="center" vertical="center" wrapText="1"/>
    </xf>
    <xf numFmtId="0" fontId="14" fillId="5" borderId="7" xfId="0" applyFont="1" applyFill="1" applyBorder="1" applyAlignment="1">
      <alignment horizontal="center" vertical="center" wrapText="1"/>
    </xf>
    <xf numFmtId="0" fontId="12" fillId="3" borderId="29" xfId="0" applyFont="1" applyFill="1" applyBorder="1" applyAlignment="1">
      <alignment vertical="center" wrapText="1"/>
    </xf>
    <xf numFmtId="0" fontId="12" fillId="3" borderId="36" xfId="0" applyFont="1" applyFill="1" applyBorder="1" applyAlignment="1">
      <alignment vertical="center" wrapText="1"/>
    </xf>
    <xf numFmtId="0" fontId="12" fillId="3" borderId="41" xfId="0" applyFont="1" applyFill="1" applyBorder="1" applyAlignment="1">
      <alignment vertical="center" wrapText="1"/>
    </xf>
    <xf numFmtId="0" fontId="12" fillId="3" borderId="37" xfId="0" applyFont="1" applyFill="1" applyBorder="1" applyAlignment="1">
      <alignment vertical="center" wrapText="1"/>
    </xf>
    <xf numFmtId="0" fontId="12" fillId="3" borderId="35" xfId="0" applyFont="1" applyFill="1" applyBorder="1" applyAlignment="1">
      <alignment vertical="center" wrapText="1"/>
    </xf>
    <xf numFmtId="0" fontId="22" fillId="3"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0" fontId="22" fillId="3" borderId="0" xfId="0" applyFont="1" applyFill="1" applyAlignment="1">
      <alignment horizontal="justify" vertical="center" wrapText="1"/>
    </xf>
    <xf numFmtId="0" fontId="25" fillId="3" borderId="2"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7" fillId="3" borderId="2" xfId="0" applyFont="1" applyFill="1" applyBorder="1" applyAlignment="1">
      <alignment horizontal="center" vertical="center" wrapText="1"/>
    </xf>
    <xf numFmtId="165" fontId="25" fillId="0" borderId="2" xfId="0" applyNumberFormat="1" applyFont="1" applyBorder="1" applyAlignment="1">
      <alignment horizontal="center" vertical="center" wrapText="1"/>
    </xf>
    <xf numFmtId="0" fontId="28" fillId="3" borderId="2" xfId="4" applyFont="1" applyFill="1" applyBorder="1" applyAlignment="1">
      <alignment horizontal="center" vertical="center" wrapText="1"/>
    </xf>
    <xf numFmtId="0" fontId="10" fillId="3" borderId="2" xfId="6" applyFill="1" applyBorder="1" applyAlignment="1">
      <alignment horizontal="center" vertical="center" wrapText="1"/>
    </xf>
    <xf numFmtId="0" fontId="26" fillId="0" borderId="2" xfId="0" applyFont="1" applyBorder="1" applyAlignment="1">
      <alignment horizontal="center" vertical="center" wrapText="1"/>
    </xf>
    <xf numFmtId="0" fontId="14" fillId="5" borderId="2" xfId="0" applyFont="1" applyFill="1" applyBorder="1" applyAlignment="1">
      <alignment vertical="center"/>
    </xf>
    <xf numFmtId="164" fontId="22" fillId="3" borderId="2" xfId="0" applyNumberFormat="1" applyFont="1" applyFill="1" applyBorder="1" applyAlignment="1">
      <alignment horizontal="center" vertical="center" wrapText="1"/>
    </xf>
    <xf numFmtId="0" fontId="22" fillId="0" borderId="2" xfId="0" applyFont="1" applyBorder="1" applyAlignment="1">
      <alignment horizontal="center" vertical="center" wrapText="1"/>
    </xf>
    <xf numFmtId="164" fontId="12" fillId="3" borderId="2" xfId="0" applyNumberFormat="1"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0" xfId="0" applyFont="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21" fillId="0" borderId="0" xfId="0" applyFont="1" applyAlignment="1">
      <alignment horizontal="center" vertical="center" wrapText="1"/>
    </xf>
    <xf numFmtId="0" fontId="35" fillId="0" borderId="0" xfId="0" applyFont="1" applyAlignment="1">
      <alignment horizontal="center" vertical="center" wrapText="1"/>
    </xf>
    <xf numFmtId="0" fontId="21" fillId="0" borderId="0" xfId="0" applyFont="1"/>
    <xf numFmtId="0" fontId="26" fillId="0" borderId="0" xfId="0" applyFont="1" applyAlignment="1">
      <alignment horizontal="center" vertical="center" wrapText="1"/>
    </xf>
    <xf numFmtId="0" fontId="22" fillId="3" borderId="0" xfId="0" applyFont="1" applyFill="1" applyAlignment="1">
      <alignment horizontal="justify" vertical="center"/>
    </xf>
    <xf numFmtId="0" fontId="22" fillId="0" borderId="0" xfId="0" applyFont="1" applyAlignment="1">
      <alignment horizontal="justify" vertical="center" wrapText="1"/>
    </xf>
    <xf numFmtId="0" fontId="12" fillId="0" borderId="0" xfId="0" applyFont="1" applyAlignment="1">
      <alignment horizontal="justify" vertical="center" wrapText="1"/>
    </xf>
    <xf numFmtId="0" fontId="36" fillId="3" borderId="2" xfId="0" applyFont="1" applyFill="1" applyBorder="1" applyAlignment="1">
      <alignment horizontal="center" vertical="center" wrapText="1"/>
    </xf>
    <xf numFmtId="9" fontId="36" fillId="3"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3" borderId="2" xfId="0" applyFont="1" applyFill="1" applyBorder="1" applyAlignment="1">
      <alignment horizontal="center" vertical="center" wrapText="1"/>
    </xf>
    <xf numFmtId="0" fontId="12" fillId="0" borderId="0" xfId="0" applyFont="1" applyAlignment="1">
      <alignment wrapText="1"/>
    </xf>
    <xf numFmtId="0" fontId="37" fillId="3" borderId="2" xfId="4" applyFont="1" applyFill="1" applyBorder="1" applyAlignment="1">
      <alignment horizontal="center" vertical="center" wrapText="1"/>
    </xf>
    <xf numFmtId="0" fontId="37" fillId="3" borderId="2" xfId="6" applyFont="1" applyFill="1" applyBorder="1" applyAlignment="1">
      <alignment horizontal="center" vertical="center" wrapText="1"/>
    </xf>
    <xf numFmtId="0" fontId="26" fillId="0" borderId="2" xfId="0" applyFont="1" applyBorder="1" applyAlignment="1">
      <alignment horizontal="justify" vertical="center" wrapText="1"/>
    </xf>
    <xf numFmtId="0" fontId="24" fillId="0" borderId="11" xfId="2" applyFont="1" applyBorder="1" applyAlignment="1">
      <alignment vertical="center"/>
    </xf>
    <xf numFmtId="0" fontId="35" fillId="0" borderId="0" xfId="0" applyFont="1" applyAlignment="1">
      <alignment horizontal="center" vertical="center"/>
    </xf>
    <xf numFmtId="0" fontId="24" fillId="0" borderId="0" xfId="2" applyFont="1" applyAlignment="1">
      <alignment vertical="center"/>
    </xf>
    <xf numFmtId="0" fontId="24" fillId="0" borderId="16" xfId="2" applyFont="1" applyBorder="1" applyAlignment="1">
      <alignment vertical="center"/>
    </xf>
    <xf numFmtId="0" fontId="24" fillId="0" borderId="0" xfId="2"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40" fillId="5" borderId="2" xfId="0" applyFont="1" applyFill="1" applyBorder="1" applyAlignment="1">
      <alignment horizontal="center" vertical="center" wrapText="1"/>
    </xf>
    <xf numFmtId="0" fontId="40" fillId="5" borderId="2" xfId="0" applyFont="1" applyFill="1" applyBorder="1" applyAlignment="1">
      <alignment vertical="center" wrapText="1"/>
    </xf>
    <xf numFmtId="9" fontId="34" fillId="0" borderId="2" xfId="5" applyFont="1" applyFill="1" applyBorder="1" applyAlignment="1" applyProtection="1">
      <alignment horizontal="center" vertical="center"/>
    </xf>
    <xf numFmtId="10" fontId="34" fillId="0" borderId="2" xfId="5" applyNumberFormat="1" applyFont="1" applyFill="1" applyBorder="1" applyAlignment="1" applyProtection="1">
      <alignment horizontal="center" vertical="center" wrapText="1"/>
      <protection locked="0"/>
    </xf>
    <xf numFmtId="10" fontId="34" fillId="0" borderId="7" xfId="5" applyNumberFormat="1" applyFont="1" applyFill="1" applyBorder="1" applyAlignment="1" applyProtection="1">
      <alignment horizontal="center" vertical="center" wrapText="1"/>
      <protection locked="0"/>
    </xf>
    <xf numFmtId="0" fontId="32" fillId="0" borderId="0" xfId="0" applyFont="1" applyAlignment="1">
      <alignment horizontal="center" vertical="center" wrapText="1"/>
    </xf>
    <xf numFmtId="0" fontId="41" fillId="0" borderId="0" xfId="0" applyFont="1" applyAlignment="1">
      <alignment horizontal="center" vertical="center"/>
    </xf>
    <xf numFmtId="167" fontId="34" fillId="0" borderId="2" xfId="0" applyNumberFormat="1" applyFont="1" applyBorder="1" applyAlignment="1">
      <alignment horizontal="justify" vertical="center" wrapText="1"/>
    </xf>
    <xf numFmtId="167" fontId="34" fillId="0" borderId="2" xfId="0" applyNumberFormat="1" applyFont="1" applyBorder="1" applyAlignment="1">
      <alignment horizontal="left" vertical="center" wrapText="1"/>
    </xf>
    <xf numFmtId="0" fontId="34" fillId="0" borderId="2" xfId="0" applyFont="1" applyBorder="1" applyAlignment="1">
      <alignment horizontal="center" vertical="center"/>
    </xf>
    <xf numFmtId="167" fontId="34" fillId="0" borderId="2" xfId="0" applyNumberFormat="1" applyFont="1" applyBorder="1" applyAlignment="1">
      <alignment horizontal="center" vertical="center" wrapText="1"/>
    </xf>
    <xf numFmtId="14" fontId="34" fillId="0" borderId="2" xfId="0" applyNumberFormat="1" applyFont="1" applyBorder="1" applyAlignment="1">
      <alignment horizontal="center" vertical="center"/>
    </xf>
    <xf numFmtId="1" fontId="34" fillId="0" borderId="2" xfId="0" applyNumberFormat="1" applyFont="1" applyBorder="1" applyAlignment="1">
      <alignment horizontal="center" vertical="center" wrapText="1"/>
    </xf>
    <xf numFmtId="0" fontId="34" fillId="0" borderId="2" xfId="0" applyFont="1" applyBorder="1" applyAlignment="1" applyProtection="1">
      <alignment horizontal="justify" vertical="center" wrapText="1"/>
      <protection locked="0"/>
    </xf>
    <xf numFmtId="10" fontId="34" fillId="0" borderId="2" xfId="0" applyNumberFormat="1" applyFont="1" applyBorder="1" applyAlignment="1">
      <alignment horizontal="center" vertical="center" wrapText="1"/>
    </xf>
    <xf numFmtId="10" fontId="34" fillId="0" borderId="2" xfId="5" applyNumberFormat="1" applyFont="1" applyFill="1" applyBorder="1" applyAlignment="1" applyProtection="1">
      <alignment horizontal="center" vertical="center" wrapText="1"/>
    </xf>
    <xf numFmtId="0" fontId="34" fillId="0" borderId="0" xfId="0" applyFont="1"/>
    <xf numFmtId="10" fontId="34" fillId="0" borderId="7" xfId="5" applyNumberFormat="1" applyFont="1" applyFill="1" applyBorder="1" applyAlignment="1" applyProtection="1">
      <alignment horizontal="center" vertical="center" wrapText="1"/>
    </xf>
    <xf numFmtId="0" fontId="34" fillId="0" borderId="0" xfId="0" applyFont="1" applyAlignment="1">
      <alignment horizontal="center" vertical="center" wrapText="1"/>
    </xf>
    <xf numFmtId="9" fontId="41" fillId="0" borderId="2" xfId="5" applyFont="1" applyFill="1" applyBorder="1" applyAlignment="1">
      <alignment horizontal="center" vertical="center" wrapText="1"/>
    </xf>
    <xf numFmtId="10" fontId="41" fillId="0" borderId="2" xfId="0" applyNumberFormat="1" applyFont="1" applyBorder="1" applyAlignment="1">
      <alignment horizontal="center" vertical="center" wrapText="1"/>
    </xf>
    <xf numFmtId="10" fontId="41" fillId="0" borderId="2" xfId="5" applyNumberFormat="1" applyFont="1" applyFill="1" applyBorder="1" applyAlignment="1" applyProtection="1">
      <alignment horizontal="center" vertical="center" wrapText="1"/>
    </xf>
    <xf numFmtId="0" fontId="33" fillId="0" borderId="0" xfId="0" applyFont="1" applyAlignment="1">
      <alignment horizontal="center" vertical="center" wrapText="1"/>
    </xf>
    <xf numFmtId="10" fontId="33" fillId="0" borderId="0" xfId="0" applyNumberFormat="1" applyFont="1" applyAlignment="1">
      <alignment horizontal="center" vertical="center" wrapText="1"/>
    </xf>
    <xf numFmtId="10" fontId="33" fillId="0" borderId="0" xfId="0" applyNumberFormat="1" applyFont="1"/>
    <xf numFmtId="10" fontId="22" fillId="0" borderId="0" xfId="0" applyNumberFormat="1" applyFont="1" applyAlignment="1">
      <alignment horizontal="center" vertical="center" wrapText="1"/>
    </xf>
    <xf numFmtId="10" fontId="22" fillId="0" borderId="0" xfId="0" applyNumberFormat="1" applyFont="1"/>
    <xf numFmtId="10" fontId="13" fillId="0" borderId="0" xfId="0" applyNumberFormat="1" applyFont="1" applyAlignment="1">
      <alignment horizontal="center" vertical="center" wrapText="1"/>
    </xf>
    <xf numFmtId="0" fontId="29" fillId="5" borderId="2" xfId="0" applyFont="1" applyFill="1" applyBorder="1" applyAlignment="1">
      <alignment horizontal="center" vertical="center" wrapText="1"/>
    </xf>
    <xf numFmtId="9" fontId="31" fillId="5" borderId="2" xfId="0" applyNumberFormat="1" applyFont="1" applyFill="1" applyBorder="1" applyAlignment="1">
      <alignment horizontal="center" vertical="center" wrapText="1"/>
    </xf>
    <xf numFmtId="166" fontId="29" fillId="5" borderId="2" xfId="0" applyNumberFormat="1" applyFont="1" applyFill="1" applyBorder="1" applyAlignment="1">
      <alignment horizontal="center" vertical="center" wrapText="1"/>
    </xf>
    <xf numFmtId="9" fontId="29" fillId="5" borderId="2"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0" fillId="5" borderId="2" xfId="0" applyFont="1" applyFill="1" applyBorder="1" applyAlignment="1" applyProtection="1">
      <alignment horizontal="center" vertical="center" wrapText="1"/>
      <protection locked="0"/>
    </xf>
    <xf numFmtId="0" fontId="14" fillId="5" borderId="2" xfId="0" applyFont="1" applyFill="1" applyBorder="1" applyAlignment="1">
      <alignment horizontal="left" vertical="center"/>
    </xf>
    <xf numFmtId="0" fontId="23" fillId="0" borderId="2" xfId="0" applyFont="1" applyBorder="1" applyAlignment="1">
      <alignment horizontal="left" vertical="center"/>
    </xf>
    <xf numFmtId="0" fontId="12" fillId="0" borderId="18"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6" xfId="2" applyFont="1" applyBorder="1" applyAlignment="1">
      <alignment horizontal="center" vertical="center"/>
    </xf>
    <xf numFmtId="0" fontId="13" fillId="0" borderId="21" xfId="2" applyFont="1" applyBorder="1" applyAlignment="1">
      <alignment horizontal="center" vertical="center"/>
    </xf>
    <xf numFmtId="0" fontId="13" fillId="0" borderId="2" xfId="2" applyFont="1" applyBorder="1" applyAlignment="1">
      <alignment horizontal="center" vertical="center"/>
    </xf>
    <xf numFmtId="0" fontId="13" fillId="0" borderId="5"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7" xfId="2" applyFont="1" applyBorder="1" applyAlignment="1">
      <alignment horizontal="center" vertical="center"/>
    </xf>
    <xf numFmtId="0" fontId="22" fillId="0" borderId="2" xfId="0" applyFont="1" applyBorder="1" applyAlignment="1">
      <alignment horizontal="justify" vertical="center" wrapText="1"/>
    </xf>
    <xf numFmtId="0" fontId="19" fillId="0" borderId="23" xfId="2" applyFont="1" applyBorder="1" applyAlignment="1">
      <alignment horizontal="center" vertical="center"/>
    </xf>
    <xf numFmtId="0" fontId="19" fillId="0" borderId="24" xfId="2" applyFont="1" applyBorder="1" applyAlignment="1">
      <alignment horizontal="center" vertical="center"/>
    </xf>
    <xf numFmtId="0" fontId="19" fillId="0" borderId="27" xfId="2" applyFont="1" applyBorder="1" applyAlignment="1">
      <alignment horizontal="center" vertical="center"/>
    </xf>
    <xf numFmtId="0" fontId="16" fillId="0" borderId="23" xfId="0" applyFont="1" applyBorder="1" applyAlignment="1">
      <alignment horizontal="left" vertical="center" wrapText="1"/>
    </xf>
    <xf numFmtId="0" fontId="16" fillId="0" borderId="27" xfId="0" applyFont="1" applyBorder="1" applyAlignment="1">
      <alignment horizontal="left" vertical="center" wrapText="1"/>
    </xf>
    <xf numFmtId="0" fontId="22" fillId="3" borderId="5" xfId="0" applyFont="1" applyFill="1" applyBorder="1" applyAlignment="1">
      <alignment horizontal="justify" vertical="center" wrapText="1"/>
    </xf>
    <xf numFmtId="0" fontId="22" fillId="3" borderId="4" xfId="0" applyFont="1" applyFill="1" applyBorder="1" applyAlignment="1">
      <alignment horizontal="justify" vertical="center"/>
    </xf>
    <xf numFmtId="0" fontId="22" fillId="3" borderId="3" xfId="0" applyFont="1" applyFill="1" applyBorder="1" applyAlignment="1">
      <alignment horizontal="justify" vertical="center"/>
    </xf>
    <xf numFmtId="0" fontId="22" fillId="0" borderId="5" xfId="0" applyFont="1" applyBorder="1" applyAlignment="1">
      <alignment horizontal="justify" vertical="center" wrapText="1"/>
    </xf>
    <xf numFmtId="0" fontId="22" fillId="0" borderId="4" xfId="0" applyFont="1" applyBorder="1" applyAlignment="1">
      <alignment horizontal="justify" vertical="center"/>
    </xf>
    <xf numFmtId="0" fontId="22" fillId="0" borderId="3" xfId="0" applyFont="1" applyBorder="1" applyAlignment="1">
      <alignment horizontal="justify" vertical="center"/>
    </xf>
    <xf numFmtId="0" fontId="22" fillId="3" borderId="2" xfId="0" applyFont="1" applyFill="1" applyBorder="1" applyAlignment="1">
      <alignment horizontal="justify" vertical="center" wrapText="1"/>
    </xf>
    <xf numFmtId="0" fontId="14" fillId="5" borderId="9"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5"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wrapText="1"/>
    </xf>
    <xf numFmtId="0" fontId="16" fillId="0" borderId="21" xfId="0" applyFont="1" applyBorder="1" applyAlignment="1">
      <alignment horizontal="left" vertical="center" wrapText="1"/>
    </xf>
    <xf numFmtId="0" fontId="16" fillId="0" borderId="2" xfId="0" applyFont="1" applyBorder="1" applyAlignment="1">
      <alignment horizontal="left" vertical="center" wrapText="1"/>
    </xf>
    <xf numFmtId="0" fontId="16" fillId="0" borderId="22"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26" xfId="2" applyFont="1" applyBorder="1" applyAlignment="1">
      <alignment horizontal="center" vertical="center"/>
    </xf>
    <xf numFmtId="0" fontId="16" fillId="0" borderId="26" xfId="0" applyFont="1" applyBorder="1" applyAlignment="1">
      <alignment horizontal="left" vertical="center" wrapText="1"/>
    </xf>
    <xf numFmtId="0" fontId="19" fillId="0" borderId="21" xfId="2" applyFont="1" applyBorder="1" applyAlignment="1">
      <alignment horizontal="center" vertical="center"/>
    </xf>
    <xf numFmtId="0" fontId="19" fillId="0" borderId="2" xfId="2" applyFont="1" applyBorder="1" applyAlignment="1">
      <alignment horizontal="center" vertical="center"/>
    </xf>
    <xf numFmtId="0" fontId="19" fillId="0" borderId="5" xfId="2" applyFont="1" applyBorder="1" applyAlignment="1">
      <alignment horizontal="center" vertical="center"/>
    </xf>
    <xf numFmtId="0" fontId="16" fillId="0" borderId="5" xfId="0" applyFont="1" applyBorder="1" applyAlignment="1">
      <alignment horizontal="left" vertical="center" wrapText="1"/>
    </xf>
    <xf numFmtId="0" fontId="22" fillId="0" borderId="45" xfId="0" applyFont="1" applyBorder="1" applyAlignment="1">
      <alignment horizontal="justify" vertical="center" wrapText="1"/>
    </xf>
    <xf numFmtId="0" fontId="22" fillId="0" borderId="9" xfId="0" applyFont="1" applyBorder="1" applyAlignment="1">
      <alignment horizontal="justify" vertical="center" wrapText="1"/>
    </xf>
    <xf numFmtId="0" fontId="22" fillId="0" borderId="44" xfId="0" applyFont="1" applyBorder="1" applyAlignment="1">
      <alignment horizontal="justify" vertical="center" wrapText="1"/>
    </xf>
    <xf numFmtId="0" fontId="22" fillId="0" borderId="46" xfId="0" applyFont="1" applyBorder="1" applyAlignment="1">
      <alignment horizontal="justify" vertical="center" wrapText="1"/>
    </xf>
    <xf numFmtId="0" fontId="22" fillId="0" borderId="32" xfId="0" applyFont="1" applyBorder="1" applyAlignment="1">
      <alignment horizontal="justify" vertical="center" wrapText="1"/>
    </xf>
    <xf numFmtId="0" fontId="22" fillId="0" borderId="47" xfId="0" applyFont="1" applyBorder="1" applyAlignment="1">
      <alignment horizontal="justify" vertical="center" wrapText="1"/>
    </xf>
    <xf numFmtId="0" fontId="20" fillId="0" borderId="2" xfId="0" applyFont="1" applyBorder="1" applyAlignment="1">
      <alignment horizontal="left" vertical="center"/>
    </xf>
    <xf numFmtId="0" fontId="14" fillId="5"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13" fillId="0" borderId="28" xfId="2" applyFont="1" applyBorder="1" applyAlignment="1">
      <alignment horizontal="center" vertical="center"/>
    </xf>
    <xf numFmtId="0" fontId="13" fillId="0" borderId="30" xfId="2" applyFont="1" applyBorder="1" applyAlignment="1">
      <alignment horizontal="center" vertical="center"/>
    </xf>
    <xf numFmtId="0" fontId="13" fillId="0" borderId="29" xfId="2" applyFont="1" applyBorder="1" applyAlignment="1">
      <alignment horizontal="center" vertical="center"/>
    </xf>
    <xf numFmtId="0" fontId="13" fillId="0" borderId="40" xfId="2" applyFont="1" applyBorder="1" applyAlignment="1">
      <alignment horizontal="center" vertical="center"/>
    </xf>
    <xf numFmtId="0" fontId="13" fillId="0" borderId="4" xfId="2" applyFont="1" applyBorder="1" applyAlignment="1">
      <alignment horizontal="center" vertical="center"/>
    </xf>
    <xf numFmtId="0" fontId="13" fillId="0" borderId="41" xfId="2" applyFont="1" applyBorder="1" applyAlignment="1">
      <alignment horizontal="center" vertical="center"/>
    </xf>
    <xf numFmtId="0" fontId="13" fillId="0" borderId="42" xfId="2" applyFont="1" applyBorder="1" applyAlignment="1">
      <alignment horizontal="center" vertical="center"/>
    </xf>
    <xf numFmtId="0" fontId="13" fillId="0" borderId="34" xfId="2" applyFont="1" applyBorder="1" applyAlignment="1">
      <alignment horizontal="center" vertical="center"/>
    </xf>
    <xf numFmtId="0" fontId="13" fillId="0" borderId="43" xfId="2" applyFont="1" applyBorder="1" applyAlignment="1">
      <alignment horizontal="center" vertical="center"/>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13" fillId="3" borderId="28" xfId="2" applyFont="1" applyFill="1" applyBorder="1" applyAlignment="1">
      <alignment horizontal="center" vertical="center"/>
    </xf>
    <xf numFmtId="0" fontId="13" fillId="3" borderId="30" xfId="2" applyFont="1" applyFill="1" applyBorder="1" applyAlignment="1">
      <alignment horizontal="center" vertical="center"/>
    </xf>
    <xf numFmtId="0" fontId="13" fillId="3" borderId="40" xfId="2" applyFont="1" applyFill="1" applyBorder="1" applyAlignment="1">
      <alignment horizontal="center" vertical="center"/>
    </xf>
    <xf numFmtId="0" fontId="13" fillId="3" borderId="4" xfId="2" applyFont="1" applyFill="1" applyBorder="1" applyAlignment="1">
      <alignment horizontal="center" vertical="center"/>
    </xf>
    <xf numFmtId="0" fontId="13" fillId="3" borderId="42" xfId="2" applyFont="1" applyFill="1" applyBorder="1" applyAlignment="1">
      <alignment horizontal="center" vertical="center"/>
    </xf>
    <xf numFmtId="0" fontId="13" fillId="3" borderId="34" xfId="2" applyFont="1" applyFill="1" applyBorder="1" applyAlignment="1">
      <alignment horizontal="center" vertical="center"/>
    </xf>
    <xf numFmtId="0" fontId="12" fillId="0" borderId="2" xfId="2" applyFont="1" applyBorder="1" applyAlignment="1">
      <alignment horizontal="justify" vertical="center" wrapText="1"/>
    </xf>
    <xf numFmtId="0" fontId="12" fillId="3" borderId="2" xfId="2" applyFont="1" applyFill="1" applyBorder="1" applyAlignment="1">
      <alignment horizontal="justify" vertical="center" wrapText="1"/>
    </xf>
    <xf numFmtId="0" fontId="12" fillId="3" borderId="5" xfId="2" applyFont="1" applyFill="1" applyBorder="1" applyAlignment="1">
      <alignment horizontal="justify" vertical="center" wrapText="1"/>
    </xf>
    <xf numFmtId="0" fontId="12" fillId="3" borderId="3" xfId="2" applyFont="1" applyFill="1" applyBorder="1" applyAlignment="1">
      <alignment horizontal="justify" vertical="center" wrapText="1"/>
    </xf>
    <xf numFmtId="0" fontId="12" fillId="0" borderId="5" xfId="2" applyFont="1" applyBorder="1" applyAlignment="1">
      <alignment horizontal="justify" vertical="center" wrapText="1"/>
    </xf>
    <xf numFmtId="0" fontId="12" fillId="0" borderId="3" xfId="2" applyFont="1" applyBorder="1" applyAlignment="1">
      <alignment horizontal="justify" vertical="center" wrapText="1"/>
    </xf>
    <xf numFmtId="0" fontId="18" fillId="5" borderId="8" xfId="0" applyFont="1" applyFill="1" applyBorder="1" applyAlignment="1">
      <alignment horizontal="center" vertical="center"/>
    </xf>
    <xf numFmtId="0" fontId="18" fillId="5" borderId="0" xfId="0" applyFont="1" applyFill="1" applyAlignment="1">
      <alignment horizontal="center" vertical="center"/>
    </xf>
    <xf numFmtId="0" fontId="26" fillId="3" borderId="2" xfId="0" applyFont="1" applyFill="1" applyBorder="1" applyAlignment="1">
      <alignment horizontal="left" vertical="center" wrapText="1"/>
    </xf>
    <xf numFmtId="0" fontId="26" fillId="3" borderId="2" xfId="0" applyFont="1" applyFill="1" applyBorder="1" applyAlignment="1">
      <alignment horizontal="left" vertical="center"/>
    </xf>
    <xf numFmtId="0" fontId="18" fillId="5" borderId="5" xfId="0" applyFont="1" applyFill="1" applyBorder="1" applyAlignment="1">
      <alignment horizontal="center" vertical="center"/>
    </xf>
    <xf numFmtId="0" fontId="18" fillId="5" borderId="3" xfId="0" applyFont="1" applyFill="1" applyBorder="1" applyAlignment="1">
      <alignment horizontal="center" vertical="center"/>
    </xf>
    <xf numFmtId="0" fontId="13" fillId="3" borderId="29" xfId="2" applyFont="1" applyFill="1" applyBorder="1" applyAlignment="1">
      <alignment horizontal="center" vertical="center"/>
    </xf>
    <xf numFmtId="0" fontId="13" fillId="3" borderId="41" xfId="2" applyFont="1" applyFill="1" applyBorder="1" applyAlignment="1">
      <alignment horizontal="center" vertical="center"/>
    </xf>
    <xf numFmtId="0" fontId="13" fillId="3" borderId="43" xfId="2" applyFont="1" applyFill="1" applyBorder="1" applyAlignment="1">
      <alignment horizontal="center" vertical="center"/>
    </xf>
    <xf numFmtId="0" fontId="13" fillId="3" borderId="18" xfId="2" applyFont="1" applyFill="1" applyBorder="1" applyAlignment="1">
      <alignment horizontal="center" vertical="center"/>
    </xf>
    <xf numFmtId="0" fontId="13" fillId="3" borderId="19" xfId="2" applyFont="1" applyFill="1" applyBorder="1" applyAlignment="1">
      <alignment horizontal="center" vertical="center"/>
    </xf>
    <xf numFmtId="0" fontId="13" fillId="3" borderId="20" xfId="2" applyFont="1" applyFill="1" applyBorder="1" applyAlignment="1">
      <alignment horizontal="center" vertical="center"/>
    </xf>
    <xf numFmtId="0" fontId="13" fillId="3" borderId="21" xfId="2" applyFont="1" applyFill="1" applyBorder="1" applyAlignment="1">
      <alignment horizontal="center" vertical="center"/>
    </xf>
    <xf numFmtId="0" fontId="13" fillId="3" borderId="2" xfId="2" applyFont="1" applyFill="1" applyBorder="1" applyAlignment="1">
      <alignment horizontal="center" vertical="center"/>
    </xf>
    <xf numFmtId="0" fontId="13" fillId="3" borderId="22" xfId="2" applyFont="1" applyFill="1" applyBorder="1" applyAlignment="1">
      <alignment horizontal="center" vertical="center"/>
    </xf>
    <xf numFmtId="0" fontId="13" fillId="3" borderId="23" xfId="2" applyFont="1" applyFill="1" applyBorder="1" applyAlignment="1">
      <alignment horizontal="center" vertical="center"/>
    </xf>
    <xf numFmtId="0" fontId="13" fillId="3" borderId="24" xfId="2" applyFont="1" applyFill="1" applyBorder="1" applyAlignment="1">
      <alignment horizontal="center" vertical="center"/>
    </xf>
    <xf numFmtId="0" fontId="13" fillId="3" borderId="25" xfId="2"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25" fillId="3" borderId="5"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3" xfId="0" applyFont="1" applyFill="1" applyBorder="1" applyAlignment="1">
      <alignment horizontal="center" vertical="center"/>
    </xf>
    <xf numFmtId="0" fontId="23" fillId="0" borderId="4" xfId="0" applyFont="1" applyBorder="1" applyAlignment="1">
      <alignment horizontal="left" vertical="center"/>
    </xf>
    <xf numFmtId="0" fontId="22" fillId="3"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6" fillId="0" borderId="2" xfId="0" applyFont="1" applyBorder="1" applyAlignment="1">
      <alignment horizontal="justify" vertical="center" wrapText="1"/>
    </xf>
    <xf numFmtId="0" fontId="26" fillId="0" borderId="2" xfId="0" applyFont="1" applyBorder="1" applyAlignment="1">
      <alignment horizontal="justify" vertical="center"/>
    </xf>
    <xf numFmtId="0" fontId="5" fillId="5" borderId="2" xfId="0" applyFont="1" applyFill="1" applyBorder="1" applyAlignment="1">
      <alignment horizontal="left" vertical="center"/>
    </xf>
    <xf numFmtId="0" fontId="26" fillId="0" borderId="2" xfId="0" applyFont="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3" borderId="18"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14" fillId="0" borderId="2" xfId="0" applyFont="1" applyBorder="1" applyAlignment="1">
      <alignment horizontal="left" vertical="center"/>
    </xf>
    <xf numFmtId="0" fontId="24" fillId="0" borderId="2" xfId="0" applyFont="1" applyBorder="1" applyAlignment="1">
      <alignment horizontal="left" vertical="center"/>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9" fillId="0" borderId="2" xfId="0" applyFont="1" applyBorder="1" applyAlignment="1" applyProtection="1">
      <alignment horizontal="center"/>
      <protection locked="0"/>
    </xf>
    <xf numFmtId="0" fontId="24" fillId="3" borderId="38" xfId="2" applyFont="1" applyFill="1" applyBorder="1" applyAlignment="1">
      <alignment horizontal="center" vertical="center"/>
    </xf>
    <xf numFmtId="0" fontId="24" fillId="3" borderId="19" xfId="2" applyFont="1" applyFill="1" applyBorder="1" applyAlignment="1">
      <alignment horizontal="center" vertical="center"/>
    </xf>
    <xf numFmtId="0" fontId="24" fillId="3" borderId="3" xfId="2" applyFont="1" applyFill="1" applyBorder="1" applyAlignment="1">
      <alignment horizontal="center" vertical="center"/>
    </xf>
    <xf numFmtId="0" fontId="24" fillId="3" borderId="2" xfId="2" applyFont="1" applyFill="1" applyBorder="1" applyAlignment="1">
      <alignment horizontal="center" vertical="center"/>
    </xf>
    <xf numFmtId="0" fontId="24" fillId="3" borderId="39" xfId="2" applyFont="1" applyFill="1" applyBorder="1" applyAlignment="1">
      <alignment horizontal="center" vertical="center"/>
    </xf>
    <xf numFmtId="0" fontId="24" fillId="3" borderId="24" xfId="2" applyFont="1" applyFill="1" applyBorder="1" applyAlignment="1">
      <alignment horizontal="center" vertical="center"/>
    </xf>
    <xf numFmtId="0" fontId="40" fillId="5" borderId="2" xfId="0" applyFont="1" applyFill="1" applyBorder="1" applyAlignment="1">
      <alignment horizontal="center" vertical="center"/>
    </xf>
    <xf numFmtId="0" fontId="21" fillId="3" borderId="18"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21" fillId="3" borderId="2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xf numFmtId="0" fontId="21" fillId="0" borderId="2" xfId="0" applyFont="1" applyBorder="1" applyAlignment="1">
      <alignment horizontal="left" vertical="center" wrapText="1"/>
    </xf>
    <xf numFmtId="0" fontId="40" fillId="5" borderId="2" xfId="0" applyFont="1" applyFill="1" applyBorder="1" applyAlignment="1">
      <alignment horizontal="left" vertical="center"/>
    </xf>
    <xf numFmtId="0" fontId="40" fillId="5" borderId="2" xfId="0" applyFont="1" applyFill="1" applyBorder="1" applyAlignment="1">
      <alignment horizontal="center" vertical="center" wrapText="1"/>
    </xf>
    <xf numFmtId="0" fontId="21" fillId="0" borderId="5" xfId="0" applyFont="1" applyBorder="1" applyAlignment="1">
      <alignment horizontal="left" vertical="center" wrapText="1"/>
    </xf>
    <xf numFmtId="0" fontId="21" fillId="0" borderId="4"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14" fontId="34" fillId="0" borderId="2" xfId="0" applyNumberFormat="1" applyFont="1" applyBorder="1" applyAlignment="1" applyProtection="1">
      <alignment horizontal="center" vertical="center"/>
      <protection locked="0"/>
    </xf>
  </cellXfs>
  <cellStyles count="7">
    <cellStyle name="Hipervínculo" xfId="4" builtinId="8"/>
    <cellStyle name="Hyperlink" xfId="6" xr:uid="{F10DA470-AA34-4F67-810D-1E4D13575D66}"/>
    <cellStyle name="Neutral" xfId="1" builtinId="28" customBuiltin="1"/>
    <cellStyle name="Normal" xfId="0" builtinId="0"/>
    <cellStyle name="Normal 2" xfId="2" xr:uid="{00000000-0005-0000-0000-000003000000}"/>
    <cellStyle name="Porcentaje" xfId="5" builtinId="5"/>
    <cellStyle name="Total" xfId="3" builtinId="25" customBuiltin="1"/>
  </cellStyles>
  <dxfs count="13">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139702</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310242</xdr:colOff>
      <xdr:row>1</xdr:row>
      <xdr:rowOff>185058</xdr:rowOff>
    </xdr:from>
    <xdr:to>
      <xdr:col>15</xdr:col>
      <xdr:colOff>49306</xdr:colOff>
      <xdr:row>6</xdr:row>
      <xdr:rowOff>86687</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7674317" y="346983"/>
          <a:ext cx="95826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361950</xdr:colOff>
      <xdr:row>1</xdr:row>
      <xdr:rowOff>47625</xdr:rowOff>
    </xdr:from>
    <xdr:to>
      <xdr:col>2</xdr:col>
      <xdr:colOff>2098862</xdr:colOff>
      <xdr:row>4</xdr:row>
      <xdr:rowOff>105526</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3875" y="2095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80572</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869078</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281609</xdr:colOff>
      <xdr:row>1</xdr:row>
      <xdr:rowOff>99391</xdr:rowOff>
    </xdr:from>
    <xdr:to>
      <xdr:col>1</xdr:col>
      <xdr:colOff>1648239</xdr:colOff>
      <xdr:row>4</xdr:row>
      <xdr:rowOff>150533</xdr:rowOff>
    </xdr:to>
    <xdr:pic>
      <xdr:nvPicPr>
        <xdr:cNvPr id="2" name="Imagen 1">
          <a:extLst>
            <a:ext uri="{FF2B5EF4-FFF2-40B4-BE49-F238E27FC236}">
              <a16:creationId xmlns:a16="http://schemas.microsoft.com/office/drawing/2014/main" id="{05EDE733-3D35-427C-B7E5-9543CC6700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612913" y="273326"/>
          <a:ext cx="1366630" cy="78001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141363</xdr:colOff>
      <xdr:row>1</xdr:row>
      <xdr:rowOff>171601</xdr:rowOff>
    </xdr:from>
    <xdr:to>
      <xdr:col>13</xdr:col>
      <xdr:colOff>78486</xdr:colOff>
      <xdr:row>6</xdr:row>
      <xdr:rowOff>111125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364988" y="330351"/>
          <a:ext cx="953123" cy="1225399"/>
        </a:xfrm>
        <a:prstGeom prst="leftArrow">
          <a:avLst>
            <a:gd name="adj1" fmla="val 50000"/>
            <a:gd name="adj2" fmla="val 50000"/>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370417</xdr:colOff>
      <xdr:row>1</xdr:row>
      <xdr:rowOff>63500</xdr:rowOff>
    </xdr:from>
    <xdr:to>
      <xdr:col>2</xdr:col>
      <xdr:colOff>1133662</xdr:colOff>
      <xdr:row>4</xdr:row>
      <xdr:rowOff>112935</xdr:rowOff>
    </xdr:to>
    <xdr:pic>
      <xdr:nvPicPr>
        <xdr:cNvPr id="2" name="Imagen 1">
          <a:extLst>
            <a:ext uri="{FF2B5EF4-FFF2-40B4-BE49-F238E27FC236}">
              <a16:creationId xmlns:a16="http://schemas.microsoft.com/office/drawing/2014/main" id="{1E319238-D621-4EAF-8EE3-88BB21E45A8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7" y="2222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338666</xdr:colOff>
      <xdr:row>1</xdr:row>
      <xdr:rowOff>63499</xdr:rowOff>
    </xdr:from>
    <xdr:to>
      <xdr:col>1</xdr:col>
      <xdr:colOff>2075578</xdr:colOff>
      <xdr:row>4</xdr:row>
      <xdr:rowOff>112934</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97416" y="21166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91769</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ecabrera@supersociedades.gov.co" TargetMode="External"/><Relationship Id="rId7" Type="http://schemas.openxmlformats.org/officeDocument/2006/relationships/drawing" Target="../drawings/drawing7.xml"/><Relationship Id="rId2" Type="http://schemas.openxmlformats.org/officeDocument/2006/relationships/hyperlink" Target="mailto:cldiaz@supersociedades.gov.co" TargetMode="External"/><Relationship Id="rId1" Type="http://schemas.openxmlformats.org/officeDocument/2006/relationships/hyperlink" Target="mailto:BEscobar@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mjimenez@supersociedades.gov.co" TargetMode="External"/><Relationship Id="rId4" Type="http://schemas.openxmlformats.org/officeDocument/2006/relationships/hyperlink" Target="mailto:morjuela@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5"/>
  <sheetViews>
    <sheetView showGridLines="0" tabSelected="1" zoomScale="85" zoomScaleNormal="85" workbookViewId="0"/>
  </sheetViews>
  <sheetFormatPr baseColWidth="10" defaultColWidth="11.42578125" defaultRowHeight="11.25" x14ac:dyDescent="0.15"/>
  <cols>
    <col min="1" max="1" width="2.5703125" style="16" customWidth="1"/>
    <col min="2" max="2" width="3.28515625" style="16" customWidth="1"/>
    <col min="3" max="3" width="26.5703125" style="16" bestFit="1" customWidth="1"/>
    <col min="4" max="4" width="3.7109375" style="16" customWidth="1"/>
    <col min="5" max="5" width="26.7109375" style="16" bestFit="1" customWidth="1"/>
    <col min="6" max="6" width="3.7109375" style="16" customWidth="1"/>
    <col min="7" max="7" width="26.85546875" style="16" bestFit="1" customWidth="1"/>
    <col min="8" max="8" width="3.7109375" style="16" customWidth="1"/>
    <col min="9" max="9" width="28.42578125" style="16" customWidth="1"/>
    <col min="10" max="10" width="3.7109375" style="16" customWidth="1"/>
    <col min="11" max="11" width="27" style="16" customWidth="1"/>
    <col min="12" max="12" width="2.7109375" style="16" customWidth="1"/>
    <col min="13" max="14" width="7.7109375" style="16" customWidth="1"/>
    <col min="15" max="16" width="5.7109375" style="16" hidden="1" customWidth="1"/>
    <col min="17" max="17" width="10.7109375" style="16" customWidth="1"/>
    <col min="18" max="18" width="20.7109375" style="16" customWidth="1"/>
    <col min="19" max="19" width="9.140625" style="18" customWidth="1"/>
    <col min="20" max="240" width="9.140625" style="16" customWidth="1"/>
    <col min="241" max="16384" width="11.42578125" style="16"/>
  </cols>
  <sheetData>
    <row r="1" spans="2:19" ht="19.5" customHeight="1" thickBot="1" x14ac:dyDescent="0.2"/>
    <row r="2" spans="2:19" ht="26.25" customHeight="1" x14ac:dyDescent="0.15">
      <c r="B2" s="160"/>
      <c r="C2" s="161"/>
      <c r="D2" s="162" t="s">
        <v>124</v>
      </c>
      <c r="E2" s="163"/>
      <c r="F2" s="163"/>
      <c r="G2" s="163"/>
      <c r="H2" s="163"/>
      <c r="I2" s="163"/>
      <c r="J2" s="164"/>
      <c r="K2" s="150" t="s">
        <v>125</v>
      </c>
      <c r="L2" s="151"/>
    </row>
    <row r="3" spans="2:19" ht="23.25" customHeight="1" x14ac:dyDescent="0.15">
      <c r="B3" s="156"/>
      <c r="C3" s="157"/>
      <c r="D3" s="165" t="s">
        <v>126</v>
      </c>
      <c r="E3" s="166"/>
      <c r="F3" s="166"/>
      <c r="G3" s="166"/>
      <c r="H3" s="166"/>
      <c r="I3" s="166"/>
      <c r="J3" s="167"/>
      <c r="K3" s="152" t="s">
        <v>131</v>
      </c>
      <c r="L3" s="153"/>
    </row>
    <row r="4" spans="2:19" ht="24" customHeight="1" x14ac:dyDescent="0.15">
      <c r="B4" s="156"/>
      <c r="C4" s="157"/>
      <c r="D4" s="165" t="s">
        <v>127</v>
      </c>
      <c r="E4" s="166"/>
      <c r="F4" s="166"/>
      <c r="G4" s="166"/>
      <c r="H4" s="166"/>
      <c r="I4" s="166"/>
      <c r="J4" s="167"/>
      <c r="K4" s="152" t="s">
        <v>128</v>
      </c>
      <c r="L4" s="153"/>
    </row>
    <row r="5" spans="2:19" ht="22.5" customHeight="1" thickBot="1" x14ac:dyDescent="0.2">
      <c r="B5" s="158"/>
      <c r="C5" s="159"/>
      <c r="D5" s="168" t="s">
        <v>129</v>
      </c>
      <c r="E5" s="169"/>
      <c r="F5" s="169"/>
      <c r="G5" s="169"/>
      <c r="H5" s="169"/>
      <c r="I5" s="169"/>
      <c r="J5" s="170"/>
      <c r="K5" s="154" t="s">
        <v>130</v>
      </c>
      <c r="L5" s="155"/>
    </row>
    <row r="6" spans="2:19" ht="5.25" customHeight="1" x14ac:dyDescent="0.15">
      <c r="C6" s="22"/>
      <c r="D6" s="22"/>
      <c r="E6" s="22"/>
      <c r="F6" s="22"/>
      <c r="G6" s="22"/>
      <c r="H6" s="22"/>
      <c r="I6" s="22"/>
    </row>
    <row r="7" spans="2:19" ht="29.25" customHeight="1" x14ac:dyDescent="0.2">
      <c r="C7" s="148" t="s">
        <v>0</v>
      </c>
      <c r="D7" s="148"/>
      <c r="E7" s="149" t="s">
        <v>159</v>
      </c>
      <c r="F7" s="149"/>
      <c r="G7" s="149"/>
      <c r="H7" s="149"/>
      <c r="I7" s="149"/>
      <c r="J7" s="149"/>
      <c r="K7" s="149"/>
      <c r="S7" s="16"/>
    </row>
    <row r="8" spans="2:19" ht="6.75" customHeight="1" x14ac:dyDescent="0.2">
      <c r="C8" s="32"/>
      <c r="D8" s="32"/>
      <c r="E8" s="33"/>
      <c r="F8" s="33"/>
      <c r="G8" s="33"/>
      <c r="H8" s="33"/>
      <c r="I8" s="33"/>
      <c r="S8" s="16"/>
    </row>
    <row r="9" spans="2:19" ht="6.75" customHeight="1" thickBot="1" x14ac:dyDescent="0.25">
      <c r="C9" s="32"/>
      <c r="D9" s="32"/>
      <c r="E9" s="33"/>
      <c r="F9" s="33"/>
      <c r="G9" s="33"/>
      <c r="H9" s="33"/>
      <c r="I9" s="33"/>
      <c r="S9" s="16"/>
    </row>
    <row r="10" spans="2:19" ht="12" thickBot="1" x14ac:dyDescent="0.2">
      <c r="B10" s="37"/>
      <c r="C10" s="38"/>
      <c r="D10" s="38"/>
      <c r="E10" s="38"/>
      <c r="F10" s="38"/>
      <c r="G10" s="38"/>
      <c r="H10" s="38"/>
      <c r="I10" s="38"/>
      <c r="J10" s="38"/>
      <c r="K10" s="38"/>
      <c r="L10" s="39"/>
    </row>
    <row r="11" spans="2:19" ht="39.950000000000003" customHeight="1" thickBot="1" x14ac:dyDescent="0.2">
      <c r="B11" s="40"/>
      <c r="C11" s="47" t="s">
        <v>35</v>
      </c>
      <c r="D11" s="42"/>
      <c r="E11" s="41" t="s">
        <v>36</v>
      </c>
      <c r="F11" s="42"/>
      <c r="G11" s="41" t="s">
        <v>49</v>
      </c>
      <c r="H11" s="42"/>
      <c r="I11" s="47" t="s">
        <v>72</v>
      </c>
      <c r="J11" s="42"/>
      <c r="K11" s="47" t="s">
        <v>50</v>
      </c>
      <c r="L11" s="43"/>
    </row>
    <row r="12" spans="2:19" ht="15" customHeight="1" thickBot="1" x14ac:dyDescent="0.2">
      <c r="B12" s="40"/>
      <c r="C12" s="42"/>
      <c r="D12" s="42"/>
      <c r="E12" s="42"/>
      <c r="F12" s="42"/>
      <c r="G12" s="42"/>
      <c r="H12" s="42"/>
      <c r="I12" s="42"/>
      <c r="J12" s="42"/>
      <c r="K12" s="42"/>
      <c r="L12" s="43"/>
    </row>
    <row r="13" spans="2:19" ht="39.950000000000003" customHeight="1" thickBot="1" x14ac:dyDescent="0.2">
      <c r="B13" s="40"/>
      <c r="C13" s="41" t="s">
        <v>37</v>
      </c>
      <c r="D13" s="42"/>
      <c r="E13" s="41" t="s">
        <v>38</v>
      </c>
      <c r="F13" s="42"/>
      <c r="G13" s="41" t="s">
        <v>39</v>
      </c>
      <c r="H13" s="42"/>
      <c r="I13" s="41" t="s">
        <v>51</v>
      </c>
      <c r="J13" s="42"/>
      <c r="K13" s="47" t="s">
        <v>40</v>
      </c>
      <c r="L13" s="43"/>
    </row>
    <row r="14" spans="2:19" ht="15" customHeight="1" thickBot="1" x14ac:dyDescent="0.2">
      <c r="B14" s="40"/>
      <c r="C14" s="42"/>
      <c r="D14" s="42"/>
      <c r="E14" s="42"/>
      <c r="F14" s="42"/>
      <c r="G14" s="42"/>
      <c r="H14" s="42"/>
      <c r="I14" s="42"/>
      <c r="J14" s="42"/>
      <c r="K14" s="42"/>
      <c r="L14" s="43"/>
    </row>
    <row r="15" spans="2:19" ht="37.5" customHeight="1" thickBot="1" x14ac:dyDescent="0.2">
      <c r="B15" s="40"/>
      <c r="C15" s="42"/>
      <c r="D15" s="42"/>
      <c r="E15" s="42"/>
      <c r="F15" s="42"/>
      <c r="G15" s="47" t="s">
        <v>41</v>
      </c>
      <c r="H15" s="42"/>
      <c r="I15" s="42"/>
      <c r="J15" s="42"/>
      <c r="K15" s="42"/>
      <c r="L15" s="43"/>
    </row>
    <row r="16" spans="2:19" ht="12" thickBot="1" x14ac:dyDescent="0.2">
      <c r="B16" s="44"/>
      <c r="C16" s="45"/>
      <c r="D16" s="45"/>
      <c r="E16" s="45"/>
      <c r="F16" s="45"/>
      <c r="G16" s="45"/>
      <c r="H16" s="45"/>
      <c r="I16" s="45"/>
      <c r="J16" s="45"/>
      <c r="K16" s="45"/>
      <c r="L16" s="46"/>
    </row>
    <row r="17" ht="37.5" customHeight="1" x14ac:dyDescent="0.15"/>
    <row r="19" ht="37.5" customHeight="1" x14ac:dyDescent="0.15"/>
    <row r="21" ht="37.5" customHeight="1" x14ac:dyDescent="0.15"/>
    <row r="23" ht="37.5" customHeight="1" x14ac:dyDescent="0.15"/>
    <row r="25"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H17:H65494 J17:J65494"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E13" location="Requerimientos!Área_de_impresión" display="REQUERIMIENTOS" xr:uid="{00000000-0004-0000-0000-000003000000}"/>
    <hyperlink ref="G13" location="Alcance!Área_de_impresión" display="ALCANCE" xr:uid="{00000000-0004-0000-0000-000004000000}"/>
    <hyperlink ref="K13" location="'Plan de comunicaciones'!Área_de_impresión" display="PLAN DE COMUNICACIONES" xr:uid="{00000000-0004-0000-0000-000005000000}"/>
    <hyperlink ref="I13" location="'EDT- Actividades'!A1" display="EDT-Actividades" xr:uid="{00000000-0004-0000-0000-000006000000}"/>
    <hyperlink ref="C13" location="Interesados!Área_de_impresión" display="INTERESADOS" xr:uid="{00000000-0004-0000-0000-000007000000}"/>
    <hyperlink ref="G15" location="'Riesgos-Cronograma'!Área_de_impresión" display="RIESGOS - CRONOGRAMA" xr:uid="{00000000-0004-0000-0000-000008000000}"/>
    <hyperlink ref="I11" location="'Comunicaciones internas'!A1" display="COMUNICACIONES INTERNAS" xr:uid="{00000000-0004-0000-0000-000009000000}"/>
    <hyperlink ref="G11" location="'Recursos Humanos'!Área_de_impresión" display="RECURSOS HUMANOS" xr:uid="{00000000-0004-0000-0000-00000A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20"/>
  <sheetViews>
    <sheetView showGridLines="0" topLeftCell="A14" zoomScale="90" zoomScaleNormal="90" workbookViewId="0">
      <selection activeCell="G28" sqref="G28"/>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00"/>
      <c r="C2" s="301"/>
      <c r="D2" s="306" t="s">
        <v>124</v>
      </c>
      <c r="E2" s="307"/>
      <c r="F2" s="307"/>
      <c r="G2" s="307"/>
      <c r="H2" s="307"/>
      <c r="I2" s="307"/>
      <c r="J2" s="308"/>
      <c r="K2" s="14"/>
      <c r="L2" s="12"/>
      <c r="M2" s="294" t="str">
        <f>Proyecto!K2</f>
        <v>Codigo: GC-F-015</v>
      </c>
      <c r="N2" s="294"/>
      <c r="O2" s="294"/>
      <c r="P2" s="295"/>
      <c r="S2" s="4"/>
      <c r="T2" s="4"/>
      <c r="U2" s="7"/>
    </row>
    <row r="3" spans="2:31" ht="23.25" customHeight="1" x14ac:dyDescent="0.2">
      <c r="B3" s="302"/>
      <c r="C3" s="303"/>
      <c r="D3" s="309" t="s">
        <v>126</v>
      </c>
      <c r="E3" s="310"/>
      <c r="F3" s="310"/>
      <c r="G3" s="310"/>
      <c r="H3" s="310"/>
      <c r="I3" s="310"/>
      <c r="J3" s="311"/>
      <c r="K3" s="10"/>
      <c r="L3" s="11"/>
      <c r="M3" s="296" t="str">
        <f>Proyecto!K3</f>
        <v>Fecha: 17 de septiembre de 2014</v>
      </c>
      <c r="N3" s="296"/>
      <c r="O3" s="296"/>
      <c r="P3" s="297"/>
      <c r="S3" s="4"/>
      <c r="T3" s="4"/>
      <c r="U3" s="7"/>
    </row>
    <row r="4" spans="2:31" ht="24" customHeight="1" x14ac:dyDescent="0.2">
      <c r="B4" s="302"/>
      <c r="C4" s="303"/>
      <c r="D4" s="309" t="s">
        <v>127</v>
      </c>
      <c r="E4" s="310"/>
      <c r="F4" s="310"/>
      <c r="G4" s="310"/>
      <c r="H4" s="310"/>
      <c r="I4" s="310"/>
      <c r="J4" s="311"/>
      <c r="K4" s="10"/>
      <c r="L4" s="11"/>
      <c r="M4" s="296" t="str">
        <f>Proyecto!K4</f>
        <v>Version 001</v>
      </c>
      <c r="N4" s="296"/>
      <c r="O4" s="296"/>
      <c r="P4" s="297"/>
      <c r="U4" s="7"/>
    </row>
    <row r="5" spans="2:31" ht="22.5" customHeight="1" thickBot="1" x14ac:dyDescent="0.25">
      <c r="B5" s="304"/>
      <c r="C5" s="305"/>
      <c r="D5" s="312" t="s">
        <v>129</v>
      </c>
      <c r="E5" s="313"/>
      <c r="F5" s="313"/>
      <c r="G5" s="313"/>
      <c r="H5" s="313"/>
      <c r="I5" s="313"/>
      <c r="J5" s="314"/>
      <c r="K5" s="15"/>
      <c r="L5" s="13"/>
      <c r="M5" s="298" t="s">
        <v>130</v>
      </c>
      <c r="N5" s="298"/>
      <c r="O5" s="298"/>
      <c r="P5" s="299"/>
    </row>
    <row r="6" spans="2:31" ht="5.25" customHeight="1" x14ac:dyDescent="0.2">
      <c r="B6" s="3"/>
      <c r="C6" s="3"/>
      <c r="D6" s="3"/>
      <c r="E6" s="3"/>
      <c r="F6" s="3"/>
      <c r="G6" s="3"/>
      <c r="H6" s="3"/>
      <c r="I6" s="3"/>
      <c r="J6" s="3"/>
      <c r="K6" s="3"/>
      <c r="L6" s="3"/>
      <c r="M6" s="3"/>
      <c r="N6" s="3"/>
      <c r="O6" s="3"/>
      <c r="P6" s="3"/>
    </row>
    <row r="7" spans="2:31" ht="29.25" customHeight="1" x14ac:dyDescent="0.2">
      <c r="B7" s="292" t="s">
        <v>0</v>
      </c>
      <c r="C7" s="292"/>
      <c r="D7" s="214" t="str">
        <f>Proyecto!$E$7</f>
        <v>Posicionamiento del Centro de Conciliación y Arbitraje Empresarial - 2025</v>
      </c>
      <c r="E7" s="214"/>
      <c r="F7" s="214"/>
      <c r="G7" s="214"/>
      <c r="H7" s="214"/>
      <c r="I7" s="214"/>
      <c r="J7" s="214"/>
      <c r="K7" s="214"/>
      <c r="L7" s="214"/>
      <c r="M7" s="214"/>
      <c r="N7" s="214"/>
      <c r="O7" s="214"/>
      <c r="P7" s="214"/>
      <c r="AE7" s="1"/>
    </row>
    <row r="8" spans="2:31" ht="6.75" customHeight="1" x14ac:dyDescent="0.2">
      <c r="B8" s="5"/>
      <c r="C8" s="5"/>
      <c r="D8" s="6"/>
      <c r="E8" s="6"/>
      <c r="F8" s="6"/>
      <c r="G8" s="6"/>
      <c r="H8" s="6"/>
      <c r="I8" s="6"/>
      <c r="J8" s="6"/>
      <c r="K8" s="6"/>
      <c r="L8" s="6"/>
      <c r="M8" s="6"/>
      <c r="N8" s="6"/>
      <c r="O8" s="6"/>
      <c r="P8" s="6"/>
      <c r="AE8" s="1"/>
    </row>
    <row r="10" spans="2:31" ht="151.5" customHeight="1" x14ac:dyDescent="0.2">
      <c r="B10" s="292" t="s">
        <v>29</v>
      </c>
      <c r="C10" s="292"/>
      <c r="D10" s="290" t="s">
        <v>218</v>
      </c>
      <c r="E10" s="291"/>
      <c r="F10" s="291"/>
      <c r="G10" s="291"/>
      <c r="H10" s="291"/>
      <c r="I10" s="291"/>
      <c r="J10" s="291"/>
      <c r="K10" s="291"/>
      <c r="L10" s="291"/>
      <c r="M10" s="291"/>
      <c r="N10" s="291"/>
      <c r="O10" s="291"/>
      <c r="P10" s="291"/>
      <c r="AE10" s="1"/>
    </row>
    <row r="11" spans="2:31" ht="15.75" x14ac:dyDescent="0.2">
      <c r="D11" s="95"/>
      <c r="E11" s="95"/>
      <c r="F11" s="95"/>
      <c r="G11" s="95"/>
      <c r="H11" s="95"/>
      <c r="I11" s="95"/>
      <c r="J11" s="95"/>
      <c r="K11" s="95"/>
      <c r="L11" s="95"/>
      <c r="M11" s="95"/>
      <c r="N11" s="95"/>
      <c r="O11" s="95"/>
      <c r="P11" s="95"/>
    </row>
    <row r="12" spans="2:31" ht="30" customHeight="1" x14ac:dyDescent="0.2">
      <c r="B12" s="292" t="s">
        <v>30</v>
      </c>
      <c r="C12" s="292"/>
      <c r="D12" s="293" t="s">
        <v>202</v>
      </c>
      <c r="E12" s="293"/>
      <c r="F12" s="293"/>
      <c r="G12" s="293"/>
      <c r="H12" s="293"/>
      <c r="I12" s="293"/>
      <c r="J12" s="293"/>
      <c r="K12" s="293"/>
      <c r="L12" s="293"/>
      <c r="M12" s="293"/>
      <c r="N12" s="293"/>
      <c r="O12" s="293"/>
      <c r="P12" s="293"/>
    </row>
    <row r="13" spans="2:31" ht="6.75" customHeight="1" x14ac:dyDescent="0.2">
      <c r="B13" s="5"/>
      <c r="C13" s="5"/>
      <c r="D13" s="89"/>
      <c r="E13" s="89"/>
      <c r="F13" s="89"/>
      <c r="G13" s="89"/>
      <c r="H13" s="89"/>
      <c r="I13" s="89"/>
      <c r="J13" s="89"/>
      <c r="K13" s="89"/>
      <c r="L13" s="89"/>
      <c r="M13" s="89"/>
      <c r="N13" s="89"/>
      <c r="O13" s="89"/>
      <c r="P13" s="89"/>
      <c r="AE13" s="1"/>
    </row>
    <row r="14" spans="2:31" ht="92.25" customHeight="1" x14ac:dyDescent="0.2">
      <c r="B14" s="292" t="s">
        <v>31</v>
      </c>
      <c r="C14" s="292"/>
      <c r="D14" s="290" t="s">
        <v>203</v>
      </c>
      <c r="E14" s="291"/>
      <c r="F14" s="291"/>
      <c r="G14" s="291"/>
      <c r="H14" s="291"/>
      <c r="I14" s="291"/>
      <c r="J14" s="291"/>
      <c r="K14" s="291"/>
      <c r="L14" s="291"/>
      <c r="M14" s="291"/>
      <c r="N14" s="291"/>
      <c r="O14" s="291"/>
      <c r="P14" s="291"/>
    </row>
    <row r="15" spans="2:31" ht="6.75" customHeight="1" x14ac:dyDescent="0.2">
      <c r="B15" s="5"/>
      <c r="C15" s="5"/>
      <c r="D15" s="89"/>
      <c r="E15" s="89"/>
      <c r="F15" s="89"/>
      <c r="G15" s="89"/>
      <c r="H15" s="89"/>
      <c r="I15" s="89"/>
      <c r="J15" s="89"/>
      <c r="K15" s="89"/>
      <c r="L15" s="89"/>
      <c r="M15" s="89"/>
      <c r="N15" s="89"/>
      <c r="O15" s="89"/>
      <c r="P15" s="89"/>
      <c r="AE15" s="1"/>
    </row>
    <row r="16" spans="2:31" ht="34.5" customHeight="1" x14ac:dyDescent="0.2">
      <c r="B16" s="292" t="s">
        <v>32</v>
      </c>
      <c r="C16" s="292"/>
      <c r="D16" s="290" t="s">
        <v>204</v>
      </c>
      <c r="E16" s="290"/>
      <c r="F16" s="290"/>
      <c r="G16" s="290"/>
      <c r="H16" s="290"/>
      <c r="I16" s="290"/>
      <c r="J16" s="290"/>
      <c r="K16" s="290"/>
      <c r="L16" s="290"/>
      <c r="M16" s="290"/>
      <c r="N16" s="290"/>
      <c r="O16" s="290"/>
      <c r="P16" s="290"/>
    </row>
    <row r="17" spans="2:31" ht="6.75" customHeight="1" x14ac:dyDescent="0.2">
      <c r="B17" s="5"/>
      <c r="C17" s="5"/>
      <c r="D17" s="89"/>
      <c r="E17" s="89"/>
      <c r="F17" s="89"/>
      <c r="G17" s="89"/>
      <c r="H17" s="89"/>
      <c r="I17" s="89"/>
      <c r="J17" s="89"/>
      <c r="K17" s="89"/>
      <c r="L17" s="89"/>
      <c r="M17" s="89"/>
      <c r="N17" s="89"/>
      <c r="O17" s="89"/>
      <c r="P17" s="89"/>
      <c r="AE17" s="1"/>
    </row>
    <row r="18" spans="2:31" ht="45.75" customHeight="1" x14ac:dyDescent="0.2">
      <c r="B18" s="292" t="s">
        <v>33</v>
      </c>
      <c r="C18" s="292"/>
      <c r="D18" s="293" t="s">
        <v>214</v>
      </c>
      <c r="E18" s="293"/>
      <c r="F18" s="293"/>
      <c r="G18" s="293"/>
      <c r="H18" s="293"/>
      <c r="I18" s="293"/>
      <c r="J18" s="293"/>
      <c r="K18" s="293"/>
      <c r="L18" s="293"/>
      <c r="M18" s="293"/>
      <c r="N18" s="293"/>
      <c r="O18" s="293"/>
      <c r="P18" s="293"/>
    </row>
    <row r="19" spans="2:31" ht="6.75" customHeight="1" x14ac:dyDescent="0.2">
      <c r="B19" s="5"/>
      <c r="C19" s="5"/>
      <c r="D19" s="89"/>
      <c r="E19" s="89"/>
      <c r="F19" s="89"/>
      <c r="G19" s="89"/>
      <c r="H19" s="89"/>
      <c r="I19" s="89"/>
      <c r="J19" s="89"/>
      <c r="K19" s="89"/>
      <c r="L19" s="89"/>
      <c r="M19" s="89"/>
      <c r="N19" s="89"/>
      <c r="O19" s="89"/>
      <c r="P19" s="89"/>
      <c r="AE19" s="1"/>
    </row>
    <row r="20" spans="2:31" ht="40.5" customHeight="1" x14ac:dyDescent="0.2">
      <c r="B20" s="292" t="s">
        <v>34</v>
      </c>
      <c r="C20" s="292"/>
      <c r="D20" s="290" t="s">
        <v>205</v>
      </c>
      <c r="E20" s="291"/>
      <c r="F20" s="291"/>
      <c r="G20" s="291"/>
      <c r="H20" s="291"/>
      <c r="I20" s="291"/>
      <c r="J20" s="291"/>
      <c r="K20" s="291"/>
      <c r="L20" s="291"/>
      <c r="M20" s="291"/>
      <c r="N20" s="291"/>
      <c r="O20" s="291"/>
      <c r="P20" s="291"/>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Q11:U12 O9:U9 G9:M9 W9:AC9 W18:AC18 O14:U14 W14:AC14 O16:U16 O18:U18 W20:AC65492 W16:AC16 W11:AC12 O20:U65492 G20:M65492 G18:M18 O11:P11 G11:M11 G16:M16 G14:M14" xr:uid="{00000000-0002-0000-09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pageSetUpPr fitToPage="1"/>
  </sheetPr>
  <dimension ref="B1:AS21"/>
  <sheetViews>
    <sheetView showGridLines="0" topLeftCell="A7" zoomScaleNormal="100" workbookViewId="0">
      <pane xSplit="6" ySplit="3" topLeftCell="G10" activePane="bottomRight" state="frozen"/>
      <selection activeCell="A7" sqref="A7"/>
      <selection pane="topRight" activeCell="F7" sqref="F7"/>
      <selection pane="bottomLeft" activeCell="A10" sqref="A10"/>
      <selection pane="bottomRight" activeCell="D1" sqref="D1"/>
    </sheetView>
  </sheetViews>
  <sheetFormatPr baseColWidth="10" defaultColWidth="11.42578125" defaultRowHeight="11.25" x14ac:dyDescent="0.15"/>
  <cols>
    <col min="1" max="1" width="2.140625" style="16" customWidth="1"/>
    <col min="2" max="2" width="4" style="16" customWidth="1"/>
    <col min="3" max="3" width="48.85546875" style="16" customWidth="1"/>
    <col min="4" max="4" width="46.7109375" style="16" customWidth="1"/>
    <col min="5" max="5" width="9.140625" style="16" customWidth="1"/>
    <col min="6" max="6" width="11.5703125" style="16" bestFit="1" customWidth="1"/>
    <col min="7" max="7" width="26.7109375" style="16" customWidth="1"/>
    <col min="8" max="9" width="17.5703125" style="16" customWidth="1"/>
    <col min="10" max="10" width="16.85546875" style="16" customWidth="1"/>
    <col min="11" max="11" width="44.5703125" style="16" customWidth="1"/>
    <col min="12" max="12" width="19.85546875" style="16" customWidth="1"/>
    <col min="13" max="13" width="20.7109375" style="16" customWidth="1"/>
    <col min="14" max="14" width="11.5703125" style="18" hidden="1" customWidth="1"/>
    <col min="15" max="35" width="9.140625" style="16" hidden="1" customWidth="1"/>
    <col min="36" max="36" width="11" style="16" hidden="1" customWidth="1"/>
    <col min="37" max="37" width="9.140625" style="16" hidden="1" customWidth="1"/>
    <col min="38" max="38" width="10.42578125" style="16" hidden="1" customWidth="1"/>
    <col min="39" max="39" width="13.85546875" style="16" hidden="1" customWidth="1"/>
    <col min="40" max="41" width="9.140625" style="16" hidden="1" customWidth="1"/>
    <col min="42" max="235" width="9.140625" style="16" customWidth="1"/>
    <col min="236" max="16384" width="11.42578125" style="16"/>
  </cols>
  <sheetData>
    <row r="1" spans="2:45" ht="12" thickBot="1" x14ac:dyDescent="0.2"/>
    <row r="2" spans="2:45" ht="26.25" customHeight="1" x14ac:dyDescent="0.2">
      <c r="C2" s="317"/>
      <c r="D2" s="223" t="s">
        <v>124</v>
      </c>
      <c r="E2" s="223"/>
      <c r="F2" s="223"/>
      <c r="G2" s="223"/>
      <c r="H2" s="223"/>
      <c r="I2" s="223"/>
      <c r="J2" s="223"/>
      <c r="K2" s="223"/>
      <c r="L2" s="150" t="str">
        <f>Proyecto!K2</f>
        <v>Codigo: GC-F-015</v>
      </c>
      <c r="M2" s="151"/>
      <c r="N2" s="17"/>
      <c r="O2" s="17"/>
    </row>
    <row r="3" spans="2:45" ht="23.25" customHeight="1" x14ac:dyDescent="0.2">
      <c r="C3" s="318"/>
      <c r="D3" s="226" t="s">
        <v>126</v>
      </c>
      <c r="E3" s="226"/>
      <c r="F3" s="226"/>
      <c r="G3" s="226"/>
      <c r="H3" s="226"/>
      <c r="I3" s="226"/>
      <c r="J3" s="226"/>
      <c r="K3" s="226"/>
      <c r="L3" s="152" t="str">
        <f>Proyecto!K3</f>
        <v>Fecha: 17 de septiembre de 2014</v>
      </c>
      <c r="M3" s="153"/>
      <c r="N3" s="17"/>
      <c r="O3" s="17"/>
    </row>
    <row r="4" spans="2:45" ht="24" customHeight="1" x14ac:dyDescent="0.2">
      <c r="C4" s="318"/>
      <c r="D4" s="226" t="s">
        <v>127</v>
      </c>
      <c r="E4" s="226"/>
      <c r="F4" s="226"/>
      <c r="G4" s="226"/>
      <c r="H4" s="226"/>
      <c r="I4" s="226"/>
      <c r="J4" s="226"/>
      <c r="K4" s="226"/>
      <c r="L4" s="152" t="str">
        <f>Proyecto!K4</f>
        <v>Version 001</v>
      </c>
      <c r="M4" s="153"/>
      <c r="N4" s="17"/>
      <c r="O4" s="17"/>
    </row>
    <row r="5" spans="2:45" ht="22.5" customHeight="1" thickBot="1" x14ac:dyDescent="0.25">
      <c r="C5" s="319"/>
      <c r="D5" s="229" t="s">
        <v>129</v>
      </c>
      <c r="E5" s="229"/>
      <c r="F5" s="229"/>
      <c r="G5" s="229"/>
      <c r="H5" s="229"/>
      <c r="I5" s="229"/>
      <c r="J5" s="229"/>
      <c r="K5" s="229"/>
      <c r="L5" s="154" t="s">
        <v>130</v>
      </c>
      <c r="M5" s="155"/>
      <c r="N5" s="17"/>
      <c r="O5" s="17"/>
    </row>
    <row r="6" spans="2:45" ht="5.25" customHeight="1" x14ac:dyDescent="0.15">
      <c r="C6" s="22"/>
      <c r="D6" s="22"/>
      <c r="E6" s="22"/>
      <c r="F6" s="22"/>
    </row>
    <row r="7" spans="2:45" ht="29.25" customHeight="1" x14ac:dyDescent="0.2">
      <c r="C7" s="315" t="s">
        <v>0</v>
      </c>
      <c r="D7" s="315"/>
      <c r="E7" s="316" t="str">
        <f>Proyecto!$E$7</f>
        <v>Posicionamiento del Centro de Conciliación y Arbitraje Empresarial - 2025</v>
      </c>
      <c r="F7" s="316"/>
      <c r="G7" s="316"/>
      <c r="H7" s="316"/>
      <c r="I7" s="316"/>
      <c r="J7" s="316"/>
      <c r="K7" s="316"/>
      <c r="L7" s="316"/>
      <c r="M7" s="316"/>
      <c r="N7" s="16"/>
    </row>
    <row r="8" spans="2:45" ht="12.75" x14ac:dyDescent="0.2">
      <c r="N8" s="320" t="s">
        <v>145</v>
      </c>
      <c r="O8" s="320"/>
      <c r="P8" s="320" t="s">
        <v>146</v>
      </c>
      <c r="Q8" s="320"/>
      <c r="R8" s="320" t="s">
        <v>147</v>
      </c>
      <c r="S8" s="320"/>
      <c r="T8" s="320" t="s">
        <v>148</v>
      </c>
      <c r="U8" s="320"/>
      <c r="V8" s="320" t="s">
        <v>149</v>
      </c>
      <c r="W8" s="320"/>
      <c r="X8" s="320" t="s">
        <v>150</v>
      </c>
      <c r="Y8" s="320"/>
      <c r="Z8" s="320" t="s">
        <v>151</v>
      </c>
      <c r="AA8" s="320"/>
      <c r="AB8" s="320" t="s">
        <v>152</v>
      </c>
      <c r="AC8" s="320"/>
      <c r="AD8" s="320" t="s">
        <v>153</v>
      </c>
      <c r="AE8" s="320"/>
      <c r="AF8" s="320" t="s">
        <v>154</v>
      </c>
      <c r="AG8" s="320"/>
      <c r="AH8" s="320" t="s">
        <v>155</v>
      </c>
      <c r="AI8" s="320"/>
      <c r="AJ8" s="320" t="s">
        <v>156</v>
      </c>
      <c r="AK8" s="320"/>
      <c r="AL8" s="320" t="s">
        <v>228</v>
      </c>
      <c r="AM8" s="320"/>
    </row>
    <row r="9" spans="2:45" ht="51.75" customHeight="1" x14ac:dyDescent="0.2">
      <c r="C9" s="142" t="s">
        <v>79</v>
      </c>
      <c r="D9" s="142" t="s">
        <v>80</v>
      </c>
      <c r="E9" s="142" t="s">
        <v>81</v>
      </c>
      <c r="F9" s="143" t="s">
        <v>82</v>
      </c>
      <c r="G9" s="142" t="s">
        <v>83</v>
      </c>
      <c r="H9" s="144" t="s">
        <v>92</v>
      </c>
      <c r="I9" s="144" t="s">
        <v>93</v>
      </c>
      <c r="J9" s="144" t="s">
        <v>94</v>
      </c>
      <c r="K9" s="145" t="s">
        <v>84</v>
      </c>
      <c r="L9" s="142" t="s">
        <v>85</v>
      </c>
      <c r="M9" s="142" t="s">
        <v>86</v>
      </c>
      <c r="N9" s="146" t="s">
        <v>157</v>
      </c>
      <c r="O9" s="147" t="s">
        <v>158</v>
      </c>
      <c r="P9" s="147" t="s">
        <v>157</v>
      </c>
      <c r="Q9" s="147" t="s">
        <v>158</v>
      </c>
      <c r="R9" s="147" t="s">
        <v>157</v>
      </c>
      <c r="S9" s="147" t="s">
        <v>158</v>
      </c>
      <c r="T9" s="147" t="s">
        <v>157</v>
      </c>
      <c r="U9" s="147" t="s">
        <v>158</v>
      </c>
      <c r="V9" s="147" t="s">
        <v>157</v>
      </c>
      <c r="W9" s="147" t="s">
        <v>158</v>
      </c>
      <c r="X9" s="147" t="s">
        <v>157</v>
      </c>
      <c r="Y9" s="147" t="s">
        <v>158</v>
      </c>
      <c r="Z9" s="147" t="s">
        <v>157</v>
      </c>
      <c r="AA9" s="147" t="s">
        <v>158</v>
      </c>
      <c r="AB9" s="147" t="s">
        <v>157</v>
      </c>
      <c r="AC9" s="147" t="s">
        <v>158</v>
      </c>
      <c r="AD9" s="147" t="s">
        <v>157</v>
      </c>
      <c r="AE9" s="147" t="s">
        <v>158</v>
      </c>
      <c r="AF9" s="147" t="s">
        <v>157</v>
      </c>
      <c r="AG9" s="147" t="s">
        <v>158</v>
      </c>
      <c r="AH9" s="147" t="s">
        <v>157</v>
      </c>
      <c r="AI9" s="147" t="s">
        <v>158</v>
      </c>
      <c r="AJ9" s="147" t="s">
        <v>157</v>
      </c>
      <c r="AK9" s="147" t="s">
        <v>158</v>
      </c>
      <c r="AL9" s="147" t="s">
        <v>157</v>
      </c>
      <c r="AM9" s="147" t="s">
        <v>158</v>
      </c>
      <c r="AN9" s="119"/>
      <c r="AO9" s="119"/>
      <c r="AP9" s="119"/>
      <c r="AQ9" s="119"/>
      <c r="AR9" s="119"/>
      <c r="AS9" s="119"/>
    </row>
    <row r="10" spans="2:45" s="130" customFormat="1" ht="168.75" x14ac:dyDescent="0.15">
      <c r="B10" s="120">
        <v>1</v>
      </c>
      <c r="C10" s="121" t="s">
        <v>219</v>
      </c>
      <c r="D10" s="122" t="s">
        <v>220</v>
      </c>
      <c r="E10" s="123">
        <v>3</v>
      </c>
      <c r="F10" s="116">
        <v>0.25</v>
      </c>
      <c r="G10" s="124" t="s">
        <v>206</v>
      </c>
      <c r="H10" s="125">
        <v>45672</v>
      </c>
      <c r="I10" s="125">
        <v>45930</v>
      </c>
      <c r="J10" s="126">
        <f>+(I10-H10)/4</f>
        <v>64.5</v>
      </c>
      <c r="K10" s="127" t="s">
        <v>233</v>
      </c>
      <c r="L10" s="352">
        <v>45930</v>
      </c>
      <c r="M10" s="128">
        <f>+O10+Q10+S10+U10+W10+Y10+AA10+AC10+AE10+AG10+AI10+AK10</f>
        <v>0.25</v>
      </c>
      <c r="N10" s="129">
        <v>0.02</v>
      </c>
      <c r="O10" s="117">
        <v>0.02</v>
      </c>
      <c r="P10" s="129">
        <v>0.02</v>
      </c>
      <c r="Q10" s="117">
        <v>0.02</v>
      </c>
      <c r="R10" s="129">
        <v>0.02</v>
      </c>
      <c r="S10" s="117">
        <v>0.02</v>
      </c>
      <c r="T10" s="129">
        <v>0.04</v>
      </c>
      <c r="U10" s="117">
        <v>0.04</v>
      </c>
      <c r="V10" s="129"/>
      <c r="W10" s="117"/>
      <c r="X10" s="129">
        <v>0.1</v>
      </c>
      <c r="Y10" s="117">
        <v>0.1</v>
      </c>
      <c r="Z10" s="129"/>
      <c r="AA10" s="117"/>
      <c r="AB10" s="129"/>
      <c r="AC10" s="117"/>
      <c r="AD10" s="129">
        <v>0.05</v>
      </c>
      <c r="AE10" s="117">
        <v>0.05</v>
      </c>
      <c r="AF10" s="129"/>
      <c r="AG10" s="117"/>
      <c r="AH10" s="129"/>
      <c r="AI10" s="117"/>
      <c r="AJ10" s="129"/>
      <c r="AK10" s="117"/>
      <c r="AL10" s="129">
        <v>0.25</v>
      </c>
      <c r="AM10" s="129">
        <f>+AI10+AG10+AE10+AC10+AA10+Y10+W10+U10+S10+Q10+O10+AK10</f>
        <v>0.25</v>
      </c>
    </row>
    <row r="11" spans="2:45" s="130" customFormat="1" ht="81.75" customHeight="1" x14ac:dyDescent="0.15">
      <c r="B11" s="120">
        <v>2</v>
      </c>
      <c r="C11" s="121" t="s">
        <v>221</v>
      </c>
      <c r="D11" s="122" t="s">
        <v>227</v>
      </c>
      <c r="E11" s="123">
        <v>2</v>
      </c>
      <c r="F11" s="116">
        <v>0.3</v>
      </c>
      <c r="G11" s="124" t="s">
        <v>206</v>
      </c>
      <c r="H11" s="125">
        <v>45672</v>
      </c>
      <c r="I11" s="125">
        <v>45960</v>
      </c>
      <c r="J11" s="126">
        <f t="shared" ref="J11:J14" si="0">+(I11-H11)/4</f>
        <v>72</v>
      </c>
      <c r="K11" s="127" t="s">
        <v>236</v>
      </c>
      <c r="L11" s="352">
        <v>45960</v>
      </c>
      <c r="M11" s="128">
        <f>+O11+Q11+S11+U11+W11+Y11+AA11+AC11+AE11+AG11+AI11+AK11</f>
        <v>0.3</v>
      </c>
      <c r="N11" s="129">
        <v>0.03</v>
      </c>
      <c r="O11" s="117">
        <v>0.03</v>
      </c>
      <c r="P11" s="129">
        <v>0.03</v>
      </c>
      <c r="Q11" s="117">
        <v>0.03</v>
      </c>
      <c r="R11" s="129">
        <v>0.03</v>
      </c>
      <c r="S11" s="117">
        <v>0.03</v>
      </c>
      <c r="T11" s="129"/>
      <c r="U11" s="117"/>
      <c r="V11" s="129"/>
      <c r="W11" s="117"/>
      <c r="X11" s="129">
        <v>0.11</v>
      </c>
      <c r="Y11" s="117">
        <v>0.11</v>
      </c>
      <c r="Z11" s="129"/>
      <c r="AA11" s="117"/>
      <c r="AB11" s="129"/>
      <c r="AC11" s="117"/>
      <c r="AD11" s="129">
        <v>0.05</v>
      </c>
      <c r="AE11" s="117">
        <v>0.05</v>
      </c>
      <c r="AF11" s="129">
        <v>0.05</v>
      </c>
      <c r="AG11" s="117">
        <v>0.05</v>
      </c>
      <c r="AH11" s="129"/>
      <c r="AI11" s="117"/>
      <c r="AJ11" s="129"/>
      <c r="AK11" s="117"/>
      <c r="AL11" s="129">
        <v>0.3</v>
      </c>
      <c r="AM11" s="129">
        <f t="shared" ref="AM11:AM14" si="1">+AI11+AG11+AE11+AC11+AA11+Y11+W11+U11+S11+Q11+O11+AK11</f>
        <v>0.30000000000000004</v>
      </c>
    </row>
    <row r="12" spans="2:45" s="130" customFormat="1" ht="105" customHeight="1" x14ac:dyDescent="0.15">
      <c r="B12" s="120">
        <v>3</v>
      </c>
      <c r="C12" s="121" t="s">
        <v>222</v>
      </c>
      <c r="D12" s="122" t="s">
        <v>224</v>
      </c>
      <c r="E12" s="123">
        <v>2</v>
      </c>
      <c r="F12" s="116">
        <v>0.2</v>
      </c>
      <c r="G12" s="124" t="s">
        <v>206</v>
      </c>
      <c r="H12" s="125">
        <v>45719</v>
      </c>
      <c r="I12" s="125">
        <v>45930</v>
      </c>
      <c r="J12" s="126">
        <f t="shared" si="0"/>
        <v>52.75</v>
      </c>
      <c r="K12" s="127" t="s">
        <v>234</v>
      </c>
      <c r="L12" s="352">
        <v>45930</v>
      </c>
      <c r="M12" s="128">
        <f>+O12+Q12+S12+U12+W12+Y12+AA12+AC12+AE12+AG12+AI12+AK12</f>
        <v>0.2</v>
      </c>
      <c r="N12" s="129"/>
      <c r="O12" s="117"/>
      <c r="P12" s="129"/>
      <c r="Q12" s="117"/>
      <c r="R12" s="129">
        <v>0.05</v>
      </c>
      <c r="S12" s="117">
        <v>0.05</v>
      </c>
      <c r="T12" s="129"/>
      <c r="U12" s="117"/>
      <c r="V12" s="129">
        <v>0.05</v>
      </c>
      <c r="W12" s="117">
        <v>0.05</v>
      </c>
      <c r="X12" s="129"/>
      <c r="Y12" s="117"/>
      <c r="Z12" s="129"/>
      <c r="AA12" s="117"/>
      <c r="AB12" s="129">
        <v>0.05</v>
      </c>
      <c r="AC12" s="117">
        <v>0.05</v>
      </c>
      <c r="AD12" s="129">
        <v>0.05</v>
      </c>
      <c r="AE12" s="117">
        <v>0.05</v>
      </c>
      <c r="AF12" s="129"/>
      <c r="AG12" s="117"/>
      <c r="AH12" s="129"/>
      <c r="AI12" s="117"/>
      <c r="AJ12" s="129"/>
      <c r="AK12" s="117"/>
      <c r="AL12" s="129">
        <v>0.2</v>
      </c>
      <c r="AM12" s="129">
        <f t="shared" si="1"/>
        <v>0.2</v>
      </c>
    </row>
    <row r="13" spans="2:45" s="130" customFormat="1" ht="54.75" customHeight="1" x14ac:dyDescent="0.15">
      <c r="B13" s="120">
        <v>4</v>
      </c>
      <c r="C13" s="121" t="s">
        <v>223</v>
      </c>
      <c r="D13" s="122" t="s">
        <v>225</v>
      </c>
      <c r="E13" s="123">
        <v>4</v>
      </c>
      <c r="F13" s="116">
        <v>0.15</v>
      </c>
      <c r="G13" s="124" t="s">
        <v>206</v>
      </c>
      <c r="H13" s="125">
        <v>45719</v>
      </c>
      <c r="I13" s="125">
        <v>45899</v>
      </c>
      <c r="J13" s="126">
        <f t="shared" si="0"/>
        <v>45</v>
      </c>
      <c r="K13" s="127" t="s">
        <v>235</v>
      </c>
      <c r="L13" s="352">
        <v>45899</v>
      </c>
      <c r="M13" s="128">
        <f>+O13+Q13+S13+U13+W13+Y13+AA13+AC13+AE13+AG13+AI13+AK13</f>
        <v>0.15000000000000002</v>
      </c>
      <c r="N13" s="129"/>
      <c r="O13" s="117"/>
      <c r="P13" s="129"/>
      <c r="Q13" s="117"/>
      <c r="R13" s="129">
        <v>0.05</v>
      </c>
      <c r="S13" s="117">
        <v>0.05</v>
      </c>
      <c r="T13" s="129"/>
      <c r="U13" s="117"/>
      <c r="V13" s="129"/>
      <c r="W13" s="117"/>
      <c r="X13" s="129">
        <v>0.05</v>
      </c>
      <c r="Y13" s="117">
        <v>0.05</v>
      </c>
      <c r="Z13" s="129"/>
      <c r="AA13" s="117"/>
      <c r="AB13" s="129">
        <v>0.05</v>
      </c>
      <c r="AC13" s="117">
        <v>0.05</v>
      </c>
      <c r="AD13" s="129"/>
      <c r="AE13" s="117"/>
      <c r="AF13" s="129"/>
      <c r="AG13" s="117"/>
      <c r="AH13" s="129"/>
      <c r="AI13" s="117"/>
      <c r="AJ13" s="129"/>
      <c r="AK13" s="117"/>
      <c r="AL13" s="129">
        <v>0.15</v>
      </c>
      <c r="AM13" s="129">
        <f t="shared" si="1"/>
        <v>0.15000000000000002</v>
      </c>
    </row>
    <row r="14" spans="2:45" s="130" customFormat="1" ht="55.5" customHeight="1" x14ac:dyDescent="0.15">
      <c r="B14" s="120">
        <v>5</v>
      </c>
      <c r="C14" s="121" t="s">
        <v>213</v>
      </c>
      <c r="D14" s="122" t="s">
        <v>226</v>
      </c>
      <c r="E14" s="123">
        <v>1</v>
      </c>
      <c r="F14" s="116">
        <v>0.1</v>
      </c>
      <c r="G14" s="124" t="s">
        <v>206</v>
      </c>
      <c r="H14" s="125">
        <v>45768</v>
      </c>
      <c r="I14" s="125">
        <v>45991</v>
      </c>
      <c r="J14" s="126">
        <f t="shared" si="0"/>
        <v>55.75</v>
      </c>
      <c r="K14" s="127" t="s">
        <v>237</v>
      </c>
      <c r="L14" s="352">
        <v>45991</v>
      </c>
      <c r="M14" s="128">
        <f>+O14+Q14+S14+U14+W14+Y14+AA14+AC14+AE14+AG14+AI14+AK14</f>
        <v>0.1</v>
      </c>
      <c r="N14" s="131"/>
      <c r="O14" s="118"/>
      <c r="P14" s="131"/>
      <c r="Q14" s="118"/>
      <c r="R14" s="131"/>
      <c r="S14" s="118"/>
      <c r="T14" s="131">
        <v>0.03</v>
      </c>
      <c r="U14" s="118">
        <v>0.03</v>
      </c>
      <c r="V14" s="131"/>
      <c r="W14" s="118"/>
      <c r="X14" s="131">
        <v>0.03</v>
      </c>
      <c r="Y14" s="118">
        <v>0.03</v>
      </c>
      <c r="Z14" s="131"/>
      <c r="AA14" s="118"/>
      <c r="AB14" s="131"/>
      <c r="AC14" s="118"/>
      <c r="AD14" s="131"/>
      <c r="AE14" s="118"/>
      <c r="AF14" s="131"/>
      <c r="AG14" s="118"/>
      <c r="AH14" s="131">
        <v>0.04</v>
      </c>
      <c r="AI14" s="118">
        <v>0.04</v>
      </c>
      <c r="AJ14" s="131"/>
      <c r="AK14" s="118"/>
      <c r="AL14" s="129">
        <f>+AH14+AF14+AD14+AB14+Z14+X14+V14+T14+R14+P14+N14+AJ14</f>
        <v>0.1</v>
      </c>
      <c r="AM14" s="129">
        <f t="shared" si="1"/>
        <v>0.1</v>
      </c>
    </row>
    <row r="15" spans="2:45" s="132" customFormat="1" ht="27.75" customHeight="1" x14ac:dyDescent="0.2">
      <c r="F15" s="133">
        <f>+SUM(F10:F14)</f>
        <v>1</v>
      </c>
      <c r="M15" s="134">
        <f t="shared" ref="M15:AK15" si="2">+SUM(M10:M14)</f>
        <v>1</v>
      </c>
      <c r="N15" s="135">
        <f t="shared" si="2"/>
        <v>0.05</v>
      </c>
      <c r="O15" s="135">
        <f t="shared" si="2"/>
        <v>0.05</v>
      </c>
      <c r="P15" s="135">
        <f t="shared" si="2"/>
        <v>0.05</v>
      </c>
      <c r="Q15" s="135">
        <f t="shared" si="2"/>
        <v>0.05</v>
      </c>
      <c r="R15" s="135">
        <f t="shared" si="2"/>
        <v>0.15000000000000002</v>
      </c>
      <c r="S15" s="135">
        <f t="shared" si="2"/>
        <v>0.15000000000000002</v>
      </c>
      <c r="T15" s="135">
        <f t="shared" si="2"/>
        <v>7.0000000000000007E-2</v>
      </c>
      <c r="U15" s="135">
        <f t="shared" si="2"/>
        <v>7.0000000000000007E-2</v>
      </c>
      <c r="V15" s="135">
        <f t="shared" si="2"/>
        <v>0.05</v>
      </c>
      <c r="W15" s="135">
        <f t="shared" si="2"/>
        <v>0.05</v>
      </c>
      <c r="X15" s="135">
        <f t="shared" si="2"/>
        <v>0.29000000000000004</v>
      </c>
      <c r="Y15" s="135">
        <f t="shared" si="2"/>
        <v>0.29000000000000004</v>
      </c>
      <c r="Z15" s="135">
        <f t="shared" si="2"/>
        <v>0</v>
      </c>
      <c r="AA15" s="135">
        <f t="shared" si="2"/>
        <v>0</v>
      </c>
      <c r="AB15" s="135">
        <f t="shared" si="2"/>
        <v>0.1</v>
      </c>
      <c r="AC15" s="135">
        <f t="shared" si="2"/>
        <v>0.1</v>
      </c>
      <c r="AD15" s="135">
        <f t="shared" si="2"/>
        <v>0.15000000000000002</v>
      </c>
      <c r="AE15" s="135">
        <f t="shared" si="2"/>
        <v>0.15000000000000002</v>
      </c>
      <c r="AF15" s="135">
        <f t="shared" si="2"/>
        <v>0.05</v>
      </c>
      <c r="AG15" s="135">
        <f t="shared" si="2"/>
        <v>0.05</v>
      </c>
      <c r="AH15" s="135">
        <f t="shared" si="2"/>
        <v>0.04</v>
      </c>
      <c r="AI15" s="135">
        <f t="shared" si="2"/>
        <v>0.04</v>
      </c>
      <c r="AJ15" s="135">
        <f>+SUM(AJ10:AJ14)</f>
        <v>0</v>
      </c>
      <c r="AK15" s="135">
        <f t="shared" si="2"/>
        <v>0</v>
      </c>
      <c r="AL15" s="135">
        <f>+SUM(AL10:AL14)</f>
        <v>1</v>
      </c>
      <c r="AM15" s="135">
        <f t="shared" ref="AM15" si="3">+SUM(AM10:AM14)</f>
        <v>1</v>
      </c>
    </row>
    <row r="16" spans="2:45" s="132" customFormat="1" ht="15" x14ac:dyDescent="0.15">
      <c r="M16" s="136"/>
      <c r="N16" s="130"/>
    </row>
    <row r="17" spans="12:14" s="132" customFormat="1" ht="15" x14ac:dyDescent="0.2">
      <c r="L17" s="132" t="s">
        <v>229</v>
      </c>
      <c r="M17" s="137">
        <f>+N15+P15+R15</f>
        <v>0.25</v>
      </c>
      <c r="N17" s="138">
        <f>+O15+Q15+S15</f>
        <v>0.25</v>
      </c>
    </row>
    <row r="18" spans="12:14" s="132" customFormat="1" ht="15" x14ac:dyDescent="0.2">
      <c r="L18" s="132" t="s">
        <v>230</v>
      </c>
      <c r="M18" s="137">
        <f>+T15+V15+X15</f>
        <v>0.41000000000000003</v>
      </c>
      <c r="N18" s="138">
        <f>+U15+W15+Y15</f>
        <v>0.41000000000000003</v>
      </c>
    </row>
    <row r="19" spans="12:14" s="132" customFormat="1" ht="15" x14ac:dyDescent="0.2">
      <c r="L19" s="132" t="s">
        <v>231</v>
      </c>
      <c r="M19" s="137">
        <f>+Z15+AB15+AD15</f>
        <v>0.25</v>
      </c>
      <c r="N19" s="138">
        <f>AA15+AE15+AC15</f>
        <v>0.25</v>
      </c>
    </row>
    <row r="20" spans="12:14" ht="15" x14ac:dyDescent="0.2">
      <c r="L20" s="16" t="s">
        <v>232</v>
      </c>
      <c r="M20" s="139">
        <f>+AH15+AJ15+AF15</f>
        <v>0.09</v>
      </c>
      <c r="N20" s="140">
        <f>+AG15+AI15+AK15</f>
        <v>0.09</v>
      </c>
    </row>
    <row r="21" spans="12:14" x14ac:dyDescent="0.2">
      <c r="M21" s="141">
        <f>+SUM(M17:M20)</f>
        <v>1</v>
      </c>
      <c r="N21" s="141">
        <f>+SUM(N17:N20)</f>
        <v>1</v>
      </c>
    </row>
  </sheetData>
  <sheetProtection algorithmName="SHA-512" hashValue="z7Ddk1z67wn9baFL+Tprb8Tv3/G5+lbhg7GbAaZA1BCBUBGUnJCzAS4QO4TAZ8F28AkV5nLsOv+qohzuJD5Psw==" saltValue="1E5pREqe2rMQ886927noBA==" spinCount="100000" sheet="1" objects="1" scenarios="1" formatCells="0" formatColumns="0"/>
  <mergeCells count="24">
    <mergeCell ref="AL8:AM8"/>
    <mergeCell ref="X8:Y8"/>
    <mergeCell ref="AJ8:AK8"/>
    <mergeCell ref="Z8:AA8"/>
    <mergeCell ref="AB8:AC8"/>
    <mergeCell ref="AD8:AE8"/>
    <mergeCell ref="AF8:AG8"/>
    <mergeCell ref="AH8:AI8"/>
    <mergeCell ref="N8:O8"/>
    <mergeCell ref="P8:Q8"/>
    <mergeCell ref="R8:S8"/>
    <mergeCell ref="T8:U8"/>
    <mergeCell ref="V8:W8"/>
    <mergeCell ref="C7:D7"/>
    <mergeCell ref="E7:M7"/>
    <mergeCell ref="D2:K2"/>
    <mergeCell ref="C2:C5"/>
    <mergeCell ref="D3:K3"/>
    <mergeCell ref="D4:K4"/>
    <mergeCell ref="D5:K5"/>
    <mergeCell ref="L2:M2"/>
    <mergeCell ref="L3:M3"/>
    <mergeCell ref="L4:M4"/>
    <mergeCell ref="L5:M5"/>
  </mergeCells>
  <dataValidations count="1">
    <dataValidation type="whole" allowBlank="1" showInputMessage="1" showErrorMessage="1" sqref="G8:L8 G16:K65450 L23:L65450" xr:uid="{00000000-0002-0000-0A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16"/>
  <sheetViews>
    <sheetView showGridLines="0" topLeftCell="A12" zoomScale="90" zoomScaleNormal="90" workbookViewId="0">
      <selection activeCell="B14" sqref="B14"/>
    </sheetView>
  </sheetViews>
  <sheetFormatPr baseColWidth="10" defaultColWidth="11.42578125" defaultRowHeight="14.25" x14ac:dyDescent="0.2"/>
  <cols>
    <col min="1" max="1" width="2.42578125" style="92" customWidth="1"/>
    <col min="2" max="2" width="14.5703125" style="92" customWidth="1"/>
    <col min="3" max="3" width="14.140625" style="92" customWidth="1"/>
    <col min="4" max="4" width="18.28515625" style="92" customWidth="1"/>
    <col min="5" max="5" width="17.140625" style="92" customWidth="1"/>
    <col min="6" max="6" width="23.140625" style="92" customWidth="1"/>
    <col min="7" max="8" width="20.28515625" style="92" customWidth="1"/>
    <col min="9" max="10" width="5.7109375" style="92" customWidth="1"/>
    <col min="11" max="11" width="5.7109375" style="92" hidden="1" customWidth="1"/>
    <col min="12" max="12" width="8.7109375" style="92" hidden="1" customWidth="1"/>
    <col min="13" max="13" width="14.5703125" style="92" customWidth="1"/>
    <col min="14" max="14" width="17.7109375" style="92" bestFit="1" customWidth="1"/>
    <col min="15" max="15" width="2.5703125" style="92" customWidth="1"/>
    <col min="16" max="16" width="2.42578125" style="92" customWidth="1"/>
    <col min="17" max="17" width="7.7109375" style="92" customWidth="1"/>
    <col min="18" max="18" width="0.7109375" style="93" customWidth="1"/>
    <col min="19" max="19" width="1" style="92" customWidth="1"/>
    <col min="20" max="20" width="1.5703125" style="92" customWidth="1"/>
    <col min="21" max="21" width="1.140625" style="93" customWidth="1"/>
    <col min="22" max="22" width="20.7109375" style="92" customWidth="1"/>
    <col min="23" max="26" width="7.7109375" style="92" customWidth="1"/>
    <col min="27" max="28" width="5.7109375" style="92" hidden="1" customWidth="1"/>
    <col min="29" max="29" width="10.7109375" style="92" customWidth="1"/>
    <col min="30" max="30" width="20.7109375" style="92" customWidth="1"/>
    <col min="31" max="31" width="9.140625" style="94" customWidth="1"/>
    <col min="32" max="252" width="9.140625" style="92" customWidth="1"/>
    <col min="253" max="16384" width="11.42578125" style="92"/>
  </cols>
  <sheetData>
    <row r="1" spans="2:31" ht="15" thickBot="1" x14ac:dyDescent="0.25"/>
    <row r="2" spans="2:31" ht="26.25" customHeight="1" x14ac:dyDescent="0.2">
      <c r="B2" s="328"/>
      <c r="C2" s="329"/>
      <c r="D2" s="321" t="s">
        <v>124</v>
      </c>
      <c r="E2" s="322"/>
      <c r="F2" s="322"/>
      <c r="G2" s="322"/>
      <c r="H2" s="322"/>
      <c r="I2" s="322"/>
      <c r="J2" s="322"/>
      <c r="K2" s="107"/>
      <c r="L2" s="107"/>
      <c r="M2" s="334" t="str">
        <f>Proyecto!K2</f>
        <v>Codigo: GC-F-015</v>
      </c>
      <c r="N2" s="335"/>
      <c r="O2" s="335"/>
      <c r="P2" s="336"/>
      <c r="S2" s="93"/>
      <c r="T2" s="93" t="s">
        <v>136</v>
      </c>
      <c r="U2" s="108"/>
    </row>
    <row r="3" spans="2:31" ht="23.25" customHeight="1" x14ac:dyDescent="0.2">
      <c r="B3" s="330"/>
      <c r="C3" s="331"/>
      <c r="D3" s="323" t="s">
        <v>126</v>
      </c>
      <c r="E3" s="324"/>
      <c r="F3" s="324"/>
      <c r="G3" s="324"/>
      <c r="H3" s="324"/>
      <c r="I3" s="324"/>
      <c r="J3" s="324"/>
      <c r="K3" s="109"/>
      <c r="L3" s="109"/>
      <c r="M3" s="337" t="str">
        <f>Proyecto!K3</f>
        <v>Fecha: 17 de septiembre de 2014</v>
      </c>
      <c r="N3" s="338"/>
      <c r="O3" s="338"/>
      <c r="P3" s="339"/>
      <c r="S3" s="93"/>
      <c r="T3" s="93" t="s">
        <v>137</v>
      </c>
      <c r="U3" s="108"/>
    </row>
    <row r="4" spans="2:31" ht="24" customHeight="1" x14ac:dyDescent="0.2">
      <c r="B4" s="330"/>
      <c r="C4" s="331"/>
      <c r="D4" s="323" t="s">
        <v>127</v>
      </c>
      <c r="E4" s="324"/>
      <c r="F4" s="324"/>
      <c r="G4" s="324"/>
      <c r="H4" s="324"/>
      <c r="I4" s="324"/>
      <c r="J4" s="324"/>
      <c r="K4" s="109"/>
      <c r="L4" s="109"/>
      <c r="M4" s="337" t="str">
        <f>Proyecto!K4</f>
        <v>Version 001</v>
      </c>
      <c r="N4" s="338"/>
      <c r="O4" s="338"/>
      <c r="P4" s="339"/>
      <c r="T4" s="93" t="s">
        <v>138</v>
      </c>
      <c r="U4" s="108"/>
    </row>
    <row r="5" spans="2:31" ht="22.5" customHeight="1" thickBot="1" x14ac:dyDescent="0.25">
      <c r="B5" s="332"/>
      <c r="C5" s="333"/>
      <c r="D5" s="325" t="s">
        <v>129</v>
      </c>
      <c r="E5" s="326"/>
      <c r="F5" s="326"/>
      <c r="G5" s="326"/>
      <c r="H5" s="326"/>
      <c r="I5" s="326"/>
      <c r="J5" s="326"/>
      <c r="K5" s="110"/>
      <c r="L5" s="110"/>
      <c r="M5" s="340" t="s">
        <v>130</v>
      </c>
      <c r="N5" s="341"/>
      <c r="O5" s="341"/>
      <c r="P5" s="342"/>
      <c r="T5" s="93" t="s">
        <v>139</v>
      </c>
    </row>
    <row r="6" spans="2:31" ht="5.25" customHeight="1" x14ac:dyDescent="0.2">
      <c r="B6" s="111"/>
      <c r="C6" s="111"/>
      <c r="D6" s="111"/>
      <c r="E6" s="111"/>
      <c r="F6" s="111"/>
      <c r="G6" s="111"/>
      <c r="H6" s="111"/>
      <c r="I6" s="111"/>
      <c r="J6" s="111"/>
      <c r="K6" s="111"/>
      <c r="L6" s="111"/>
      <c r="M6" s="111"/>
      <c r="N6" s="111"/>
      <c r="O6" s="111"/>
      <c r="P6" s="111"/>
      <c r="T6" s="93"/>
    </row>
    <row r="7" spans="2:31" ht="29.25" customHeight="1" x14ac:dyDescent="0.2">
      <c r="B7" s="344" t="s">
        <v>0</v>
      </c>
      <c r="C7" s="344"/>
      <c r="D7" s="316" t="str">
        <f>Proyecto!$E$7</f>
        <v>Posicionamiento del Centro de Conciliación y Arbitraje Empresarial - 2025</v>
      </c>
      <c r="E7" s="316"/>
      <c r="F7" s="316"/>
      <c r="G7" s="316"/>
      <c r="H7" s="316"/>
      <c r="I7" s="316"/>
      <c r="J7" s="316"/>
      <c r="K7" s="316"/>
      <c r="L7" s="316"/>
      <c r="M7" s="316"/>
      <c r="N7" s="316"/>
      <c r="O7" s="316"/>
      <c r="P7" s="316"/>
      <c r="AE7" s="92"/>
    </row>
    <row r="8" spans="2:31" ht="6.75" customHeight="1" x14ac:dyDescent="0.2">
      <c r="B8" s="112"/>
      <c r="C8" s="112"/>
      <c r="D8" s="113"/>
      <c r="E8" s="113"/>
      <c r="F8" s="113"/>
      <c r="G8" s="113"/>
      <c r="H8" s="113"/>
      <c r="I8" s="113"/>
      <c r="J8" s="113"/>
      <c r="K8" s="113"/>
      <c r="L8" s="113"/>
      <c r="M8" s="113"/>
      <c r="N8" s="113"/>
      <c r="O8" s="113"/>
      <c r="P8" s="113"/>
      <c r="AE8" s="92"/>
    </row>
    <row r="10" spans="2:31" ht="21.95" customHeight="1" x14ac:dyDescent="0.2">
      <c r="B10" s="327" t="s">
        <v>22</v>
      </c>
      <c r="C10" s="327"/>
      <c r="D10" s="327"/>
      <c r="E10" s="327"/>
      <c r="F10" s="327"/>
      <c r="G10" s="327"/>
      <c r="H10" s="327"/>
      <c r="I10" s="327"/>
      <c r="J10" s="327"/>
      <c r="K10" s="327"/>
      <c r="L10" s="327"/>
      <c r="M10" s="327"/>
      <c r="N10" s="327"/>
      <c r="O10" s="327"/>
      <c r="P10" s="327"/>
    </row>
    <row r="11" spans="2:31" ht="21.95" customHeight="1" x14ac:dyDescent="0.2">
      <c r="B11" s="345" t="s">
        <v>132</v>
      </c>
      <c r="C11" s="345"/>
      <c r="D11" s="345"/>
      <c r="E11" s="345"/>
      <c r="F11" s="114" t="s">
        <v>133</v>
      </c>
      <c r="G11" s="345" t="s">
        <v>134</v>
      </c>
      <c r="H11" s="345"/>
      <c r="I11" s="345"/>
      <c r="J11" s="345"/>
      <c r="K11" s="115"/>
      <c r="L11" s="115"/>
      <c r="M11" s="345" t="s">
        <v>135</v>
      </c>
      <c r="N11" s="345"/>
      <c r="O11" s="345"/>
      <c r="P11" s="345"/>
    </row>
    <row r="12" spans="2:31" ht="77.25" customHeight="1" x14ac:dyDescent="0.2">
      <c r="B12" s="343" t="s">
        <v>207</v>
      </c>
      <c r="C12" s="343"/>
      <c r="D12" s="343"/>
      <c r="E12" s="343"/>
      <c r="F12" s="90" t="s">
        <v>137</v>
      </c>
      <c r="G12" s="346" t="s">
        <v>208</v>
      </c>
      <c r="H12" s="347"/>
      <c r="I12" s="347"/>
      <c r="J12" s="348"/>
      <c r="K12" s="91"/>
      <c r="L12" s="91"/>
      <c r="M12" s="349" t="s">
        <v>209</v>
      </c>
      <c r="N12" s="350"/>
      <c r="O12" s="350"/>
      <c r="P12" s="351"/>
    </row>
    <row r="13" spans="2:31" ht="83.25" customHeight="1" x14ac:dyDescent="0.2">
      <c r="B13" s="343" t="s">
        <v>210</v>
      </c>
      <c r="C13" s="343"/>
      <c r="D13" s="343"/>
      <c r="E13" s="343"/>
      <c r="F13" s="90" t="s">
        <v>136</v>
      </c>
      <c r="G13" s="346" t="s">
        <v>211</v>
      </c>
      <c r="H13" s="347"/>
      <c r="I13" s="347"/>
      <c r="J13" s="348"/>
      <c r="K13" s="91"/>
      <c r="L13" s="91"/>
      <c r="M13" s="349" t="s">
        <v>209</v>
      </c>
      <c r="N13" s="350"/>
      <c r="O13" s="350"/>
      <c r="P13" s="351"/>
    </row>
    <row r="15" spans="2:31" ht="21.95" customHeight="1" x14ac:dyDescent="0.2">
      <c r="B15" s="327" t="s">
        <v>23</v>
      </c>
      <c r="C15" s="327"/>
      <c r="D15" s="327"/>
      <c r="E15" s="327"/>
      <c r="F15" s="327"/>
      <c r="G15" s="327"/>
      <c r="H15" s="327"/>
      <c r="I15" s="327"/>
      <c r="J15" s="327"/>
      <c r="K15" s="327"/>
      <c r="L15" s="327"/>
      <c r="M15" s="327"/>
      <c r="N15" s="327"/>
      <c r="O15" s="327"/>
      <c r="P15" s="327"/>
    </row>
    <row r="16" spans="2:31" ht="21.95" customHeight="1" x14ac:dyDescent="0.2">
      <c r="B16" s="343" t="s">
        <v>24</v>
      </c>
      <c r="C16" s="343"/>
      <c r="D16" s="343"/>
      <c r="E16" s="343"/>
      <c r="F16" s="343"/>
      <c r="G16" s="343"/>
      <c r="H16" s="343"/>
      <c r="I16" s="343"/>
      <c r="J16" s="343"/>
      <c r="K16" s="343"/>
      <c r="L16" s="343"/>
      <c r="M16" s="343"/>
      <c r="N16" s="343"/>
      <c r="O16" s="343"/>
      <c r="P16" s="343"/>
    </row>
  </sheetData>
  <mergeCells count="23">
    <mergeCell ref="B15:P15"/>
    <mergeCell ref="B16:P16"/>
    <mergeCell ref="B7:C7"/>
    <mergeCell ref="D7:P7"/>
    <mergeCell ref="B11:E11"/>
    <mergeCell ref="G11:J11"/>
    <mergeCell ref="M11:P11"/>
    <mergeCell ref="B12:E12"/>
    <mergeCell ref="G12:J12"/>
    <mergeCell ref="M12:P12"/>
    <mergeCell ref="B13:E13"/>
    <mergeCell ref="G13:J13"/>
    <mergeCell ref="M13:P13"/>
    <mergeCell ref="D2:J2"/>
    <mergeCell ref="D3:J3"/>
    <mergeCell ref="D4:J4"/>
    <mergeCell ref="D5:J5"/>
    <mergeCell ref="B10:P10"/>
    <mergeCell ref="B2:C5"/>
    <mergeCell ref="M2:P2"/>
    <mergeCell ref="M3:P3"/>
    <mergeCell ref="M4:P4"/>
    <mergeCell ref="M5:P5"/>
  </mergeCells>
  <conditionalFormatting sqref="F12:F13">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4:P14 G14:M14 G17:M65503 G9:M9 Q9:U65503 W9:AC65503" xr:uid="{00000000-0002-0000-0B00-000000000000}">
      <formula1>1</formula1>
      <formula2>5</formula2>
    </dataValidation>
    <dataValidation type="list" allowBlank="1" showInputMessage="1" showErrorMessage="1" sqref="F12:F13" xr:uid="{2EAB6285-E0AB-406D-80A7-1433102ADBB2}">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107</v>
      </c>
      <c r="C4" s="9" t="s">
        <v>57</v>
      </c>
      <c r="E4" s="9" t="s">
        <v>58</v>
      </c>
      <c r="G4" s="9" t="s">
        <v>59</v>
      </c>
      <c r="I4" s="9" t="s">
        <v>66</v>
      </c>
      <c r="K4" s="9" t="s">
        <v>67</v>
      </c>
      <c r="M4" s="9"/>
      <c r="O4" s="9" t="s">
        <v>99</v>
      </c>
      <c r="Q4" s="9" t="s">
        <v>110</v>
      </c>
    </row>
    <row r="5" spans="1:17" x14ac:dyDescent="0.2">
      <c r="A5" t="s">
        <v>108</v>
      </c>
      <c r="C5" s="8" t="s">
        <v>52</v>
      </c>
      <c r="E5" s="8" t="s">
        <v>53</v>
      </c>
      <c r="G5" s="8" t="s">
        <v>60</v>
      </c>
      <c r="I5" s="8" t="s">
        <v>96</v>
      </c>
      <c r="K5" s="8" t="s">
        <v>68</v>
      </c>
      <c r="M5" t="s">
        <v>87</v>
      </c>
      <c r="O5" s="8" t="s">
        <v>100</v>
      </c>
      <c r="Q5" t="s">
        <v>113</v>
      </c>
    </row>
    <row r="6" spans="1:17" x14ac:dyDescent="0.2">
      <c r="A6" t="s">
        <v>109</v>
      </c>
      <c r="C6" s="8" t="s">
        <v>55</v>
      </c>
      <c r="E6" s="8" t="s">
        <v>56</v>
      </c>
      <c r="G6" s="8" t="s">
        <v>61</v>
      </c>
      <c r="I6" s="8" t="s">
        <v>97</v>
      </c>
      <c r="K6" s="8" t="s">
        <v>69</v>
      </c>
      <c r="M6" t="s">
        <v>95</v>
      </c>
      <c r="O6" s="8" t="s">
        <v>101</v>
      </c>
      <c r="Q6" t="s">
        <v>114</v>
      </c>
    </row>
    <row r="7" spans="1:17" x14ac:dyDescent="0.2">
      <c r="C7" s="8" t="s">
        <v>54</v>
      </c>
      <c r="G7" s="8" t="s">
        <v>62</v>
      </c>
      <c r="K7" s="8" t="s">
        <v>70</v>
      </c>
      <c r="O7" s="8" t="s">
        <v>102</v>
      </c>
      <c r="Q7" t="s">
        <v>115</v>
      </c>
    </row>
    <row r="8" spans="1:17" x14ac:dyDescent="0.2">
      <c r="O8" s="8" t="s">
        <v>103</v>
      </c>
      <c r="Q8" t="s">
        <v>116</v>
      </c>
    </row>
    <row r="9" spans="1:17" x14ac:dyDescent="0.2">
      <c r="O9" s="8" t="s">
        <v>104</v>
      </c>
      <c r="Q9" t="s">
        <v>117</v>
      </c>
    </row>
    <row r="10" spans="1:17" x14ac:dyDescent="0.2">
      <c r="O10" s="8" t="s">
        <v>105</v>
      </c>
      <c r="Q10" t="s">
        <v>118</v>
      </c>
    </row>
    <row r="11" spans="1:17" x14ac:dyDescent="0.2">
      <c r="O11" s="8" t="s">
        <v>78</v>
      </c>
      <c r="Q11" t="s">
        <v>119</v>
      </c>
    </row>
    <row r="12" spans="1:17" x14ac:dyDescent="0.2">
      <c r="Q12" t="s">
        <v>120</v>
      </c>
    </row>
    <row r="14" spans="1:17" x14ac:dyDescent="0.2">
      <c r="Q14" s="9"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8"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30"/>
  <sheetViews>
    <sheetView showGridLines="0" topLeftCell="A12" zoomScale="80" zoomScaleNormal="80" workbookViewId="0">
      <selection activeCell="E16" sqref="E16:P17"/>
    </sheetView>
  </sheetViews>
  <sheetFormatPr baseColWidth="10" defaultColWidth="11.42578125" defaultRowHeight="11.25" x14ac:dyDescent="0.15"/>
  <cols>
    <col min="1" max="1" width="2.28515625" style="16" customWidth="1"/>
    <col min="2" max="2" width="14.5703125" style="16" customWidth="1"/>
    <col min="3" max="3" width="14.140625" style="16" customWidth="1"/>
    <col min="4" max="4" width="14.42578125" style="16" customWidth="1"/>
    <col min="5" max="5" width="17.140625" style="16" customWidth="1"/>
    <col min="6" max="6" width="23.140625" style="16" customWidth="1"/>
    <col min="7" max="8" width="20.28515625" style="16" customWidth="1"/>
    <col min="9" max="10" width="5.7109375" style="16" customWidth="1"/>
    <col min="11" max="11" width="5.7109375" style="16" hidden="1" customWidth="1"/>
    <col min="12" max="12" width="8.7109375" style="16" hidden="1" customWidth="1"/>
    <col min="13" max="13" width="14.5703125" style="16" customWidth="1"/>
    <col min="14" max="14" width="17.7109375" style="16" bestFit="1" customWidth="1"/>
    <col min="15" max="15" width="2.5703125" style="16" customWidth="1"/>
    <col min="16" max="16" width="2.42578125" style="16" customWidth="1"/>
    <col min="17" max="17" width="7.7109375" style="16" customWidth="1"/>
    <col min="18" max="18" width="0.7109375" style="29" customWidth="1"/>
    <col min="19" max="19" width="1" style="16" customWidth="1"/>
    <col min="20" max="20" width="1.5703125" style="16" customWidth="1"/>
    <col min="21" max="21" width="1.140625" style="29" customWidth="1"/>
    <col min="22" max="22" width="20.7109375" style="16" customWidth="1"/>
    <col min="23" max="26" width="7.7109375" style="16" customWidth="1"/>
    <col min="27" max="28" width="5.7109375" style="16" hidden="1" customWidth="1"/>
    <col min="29" max="29" width="10.7109375" style="16" customWidth="1"/>
    <col min="30" max="30" width="20.7109375" style="16" customWidth="1"/>
    <col min="31" max="31" width="9.140625" style="18" customWidth="1"/>
    <col min="32" max="252" width="9.140625" style="16" customWidth="1"/>
    <col min="253" max="16384" width="11.42578125" style="16"/>
  </cols>
  <sheetData>
    <row r="1" spans="2:31" ht="12" thickBot="1" x14ac:dyDescent="0.2"/>
    <row r="2" spans="2:31" ht="26.25" customHeight="1" x14ac:dyDescent="0.15">
      <c r="B2" s="160"/>
      <c r="C2" s="161"/>
      <c r="D2" s="200" t="s">
        <v>124</v>
      </c>
      <c r="E2" s="201"/>
      <c r="F2" s="201"/>
      <c r="G2" s="201"/>
      <c r="H2" s="201"/>
      <c r="I2" s="201"/>
      <c r="J2" s="202"/>
      <c r="K2" s="188" t="s">
        <v>125</v>
      </c>
      <c r="L2" s="203"/>
      <c r="M2" s="188" t="str">
        <f>Proyecto!K2</f>
        <v>Codigo: GC-F-015</v>
      </c>
      <c r="N2" s="189"/>
      <c r="O2" s="189"/>
      <c r="P2" s="190"/>
      <c r="S2" s="29"/>
      <c r="T2" s="29"/>
      <c r="U2" s="30"/>
    </row>
    <row r="3" spans="2:31" ht="23.25" customHeight="1" x14ac:dyDescent="0.15">
      <c r="B3" s="156"/>
      <c r="C3" s="157"/>
      <c r="D3" s="204" t="s">
        <v>126</v>
      </c>
      <c r="E3" s="205"/>
      <c r="F3" s="205"/>
      <c r="G3" s="205"/>
      <c r="H3" s="205"/>
      <c r="I3" s="205"/>
      <c r="J3" s="206"/>
      <c r="K3" s="194" t="s">
        <v>131</v>
      </c>
      <c r="L3" s="207"/>
      <c r="M3" s="191" t="str">
        <f>Proyecto!K3</f>
        <v>Fecha: 17 de septiembre de 2014</v>
      </c>
      <c r="N3" s="192"/>
      <c r="O3" s="192"/>
      <c r="P3" s="193"/>
      <c r="S3" s="29"/>
      <c r="T3" s="29"/>
      <c r="U3" s="30"/>
    </row>
    <row r="4" spans="2:31" ht="24" customHeight="1" x14ac:dyDescent="0.15">
      <c r="B4" s="156"/>
      <c r="C4" s="157"/>
      <c r="D4" s="204" t="s">
        <v>127</v>
      </c>
      <c r="E4" s="205"/>
      <c r="F4" s="205"/>
      <c r="G4" s="205"/>
      <c r="H4" s="205"/>
      <c r="I4" s="205"/>
      <c r="J4" s="206"/>
      <c r="K4" s="194" t="s">
        <v>128</v>
      </c>
      <c r="L4" s="207"/>
      <c r="M4" s="194" t="str">
        <f>Proyecto!K4</f>
        <v>Version 001</v>
      </c>
      <c r="N4" s="195"/>
      <c r="O4" s="195"/>
      <c r="P4" s="196"/>
      <c r="U4" s="30"/>
    </row>
    <row r="5" spans="2:31" ht="22.5" customHeight="1" thickBot="1" x14ac:dyDescent="0.2">
      <c r="B5" s="158"/>
      <c r="C5" s="159"/>
      <c r="D5" s="172" t="s">
        <v>129</v>
      </c>
      <c r="E5" s="173"/>
      <c r="F5" s="173"/>
      <c r="G5" s="173"/>
      <c r="H5" s="173"/>
      <c r="I5" s="173"/>
      <c r="J5" s="174"/>
      <c r="K5" s="175" t="s">
        <v>130</v>
      </c>
      <c r="L5" s="176"/>
      <c r="M5" s="197" t="s">
        <v>130</v>
      </c>
      <c r="N5" s="198"/>
      <c r="O5" s="198"/>
      <c r="P5" s="199"/>
    </row>
    <row r="6" spans="2:31" ht="5.25" customHeight="1" x14ac:dyDescent="0.15">
      <c r="B6" s="22"/>
      <c r="C6" s="22"/>
      <c r="D6" s="22"/>
      <c r="E6" s="22"/>
      <c r="F6" s="22"/>
      <c r="G6" s="22"/>
      <c r="H6" s="22"/>
      <c r="I6" s="22"/>
      <c r="J6" s="22"/>
      <c r="K6" s="22"/>
      <c r="L6" s="22"/>
      <c r="M6" s="22"/>
      <c r="N6" s="22"/>
      <c r="O6" s="22"/>
      <c r="P6" s="22"/>
    </row>
    <row r="7" spans="2:31" ht="29.25" customHeight="1" x14ac:dyDescent="0.2">
      <c r="B7" s="148" t="s">
        <v>0</v>
      </c>
      <c r="C7" s="148"/>
      <c r="D7" s="149" t="str">
        <f>Proyecto!$E$7</f>
        <v>Posicionamiento del Centro de Conciliación y Arbitraje Empresarial - 2025</v>
      </c>
      <c r="E7" s="149"/>
      <c r="F7" s="149"/>
      <c r="G7" s="149"/>
      <c r="H7" s="149"/>
      <c r="I7" s="149"/>
      <c r="J7" s="149"/>
      <c r="K7" s="149"/>
      <c r="L7" s="149"/>
      <c r="M7" s="149"/>
      <c r="N7" s="149"/>
      <c r="O7" s="149"/>
      <c r="P7" s="149"/>
      <c r="AE7" s="16"/>
    </row>
    <row r="8" spans="2:31" ht="6.75" customHeight="1" x14ac:dyDescent="0.2">
      <c r="B8" s="32"/>
      <c r="C8" s="32"/>
      <c r="D8" s="33"/>
      <c r="E8" s="33"/>
      <c r="F8" s="33"/>
      <c r="G8" s="33"/>
      <c r="H8" s="33"/>
      <c r="I8" s="33"/>
      <c r="J8" s="33"/>
      <c r="K8" s="33"/>
      <c r="L8" s="33"/>
      <c r="M8" s="33"/>
      <c r="N8" s="33"/>
      <c r="O8" s="33"/>
      <c r="P8" s="33"/>
      <c r="AE8" s="16"/>
    </row>
    <row r="9" spans="2:31" ht="36" customHeight="1" x14ac:dyDescent="0.2">
      <c r="B9" s="186" t="s">
        <v>25</v>
      </c>
      <c r="C9" s="187"/>
      <c r="D9" s="180" t="s">
        <v>160</v>
      </c>
      <c r="E9" s="181"/>
      <c r="F9" s="181"/>
      <c r="G9" s="181"/>
      <c r="H9" s="181"/>
      <c r="I9" s="181"/>
      <c r="J9" s="181"/>
      <c r="K9" s="181"/>
      <c r="L9" s="181"/>
      <c r="M9" s="181"/>
      <c r="N9" s="181"/>
      <c r="O9" s="181"/>
      <c r="P9" s="182"/>
      <c r="AE9" s="16"/>
    </row>
    <row r="10" spans="2:31" s="34" customFormat="1" ht="7.5" customHeight="1" x14ac:dyDescent="0.2">
      <c r="D10" s="96"/>
      <c r="E10" s="96"/>
      <c r="F10" s="96"/>
      <c r="G10" s="96"/>
      <c r="H10" s="96"/>
      <c r="I10" s="96"/>
      <c r="J10" s="96"/>
      <c r="K10" s="96"/>
      <c r="L10" s="96"/>
      <c r="M10" s="96"/>
      <c r="N10" s="96"/>
      <c r="O10" s="96"/>
      <c r="P10" s="96"/>
    </row>
    <row r="11" spans="2:31" ht="39.75" customHeight="1" x14ac:dyDescent="0.2">
      <c r="B11" s="186" t="s">
        <v>26</v>
      </c>
      <c r="C11" s="187"/>
      <c r="D11" s="177" t="s">
        <v>161</v>
      </c>
      <c r="E11" s="178"/>
      <c r="F11" s="178"/>
      <c r="G11" s="178"/>
      <c r="H11" s="178"/>
      <c r="I11" s="178"/>
      <c r="J11" s="178"/>
      <c r="K11" s="178"/>
      <c r="L11" s="178"/>
      <c r="M11" s="178"/>
      <c r="N11" s="178"/>
      <c r="O11" s="178"/>
      <c r="P11" s="179"/>
      <c r="AE11" s="16"/>
    </row>
    <row r="12" spans="2:31" ht="5.25" customHeight="1" x14ac:dyDescent="0.2">
      <c r="B12" s="24"/>
      <c r="C12" s="24"/>
      <c r="D12" s="36"/>
      <c r="E12" s="36"/>
      <c r="F12" s="36"/>
      <c r="G12" s="36"/>
      <c r="H12" s="36"/>
      <c r="I12" s="36"/>
      <c r="J12" s="36"/>
      <c r="K12" s="36"/>
      <c r="L12" s="36"/>
      <c r="M12" s="36"/>
      <c r="N12" s="36"/>
      <c r="O12" s="36"/>
      <c r="P12" s="36"/>
      <c r="AE12" s="16"/>
    </row>
    <row r="13" spans="2:31" ht="26.25" customHeight="1" x14ac:dyDescent="0.2">
      <c r="B13" s="184" t="s">
        <v>106</v>
      </c>
      <c r="C13" s="184"/>
      <c r="D13" s="73" t="s">
        <v>1</v>
      </c>
      <c r="E13" s="183" t="s">
        <v>162</v>
      </c>
      <c r="F13" s="183"/>
      <c r="G13" s="183"/>
      <c r="H13" s="183"/>
      <c r="I13" s="183"/>
      <c r="J13" s="183"/>
      <c r="K13" s="183"/>
      <c r="L13" s="183"/>
      <c r="M13" s="183"/>
      <c r="N13" s="183"/>
      <c r="O13" s="183"/>
      <c r="P13" s="183"/>
      <c r="AE13" s="16"/>
    </row>
    <row r="14" spans="2:31" ht="39" customHeight="1" x14ac:dyDescent="0.2">
      <c r="B14" s="185"/>
      <c r="C14" s="185"/>
      <c r="D14" s="74" t="s">
        <v>108</v>
      </c>
      <c r="E14" s="183"/>
      <c r="F14" s="183"/>
      <c r="G14" s="183"/>
      <c r="H14" s="183"/>
      <c r="I14" s="183"/>
      <c r="J14" s="183"/>
      <c r="K14" s="183"/>
      <c r="L14" s="183"/>
      <c r="M14" s="183"/>
      <c r="N14" s="183"/>
      <c r="O14" s="183"/>
      <c r="P14" s="183"/>
      <c r="AE14" s="16"/>
    </row>
    <row r="15" spans="2:31" ht="5.25" customHeight="1" x14ac:dyDescent="0.2">
      <c r="B15" s="24"/>
      <c r="C15" s="24"/>
      <c r="D15" s="75"/>
      <c r="E15" s="76"/>
      <c r="F15" s="76"/>
      <c r="G15" s="76"/>
      <c r="H15" s="76"/>
      <c r="I15" s="76"/>
      <c r="J15" s="76"/>
      <c r="K15" s="76"/>
      <c r="L15" s="76"/>
      <c r="M15" s="76"/>
      <c r="N15" s="76"/>
      <c r="O15" s="76"/>
      <c r="P15" s="76"/>
      <c r="AE15" s="16"/>
    </row>
    <row r="16" spans="2:31" ht="22.5" customHeight="1" x14ac:dyDescent="0.2">
      <c r="B16" s="184" t="s">
        <v>106</v>
      </c>
      <c r="C16" s="184"/>
      <c r="D16" s="73" t="s">
        <v>1</v>
      </c>
      <c r="E16" s="171" t="s">
        <v>163</v>
      </c>
      <c r="F16" s="171"/>
      <c r="G16" s="171"/>
      <c r="H16" s="171"/>
      <c r="I16" s="171"/>
      <c r="J16" s="171"/>
      <c r="K16" s="171"/>
      <c r="L16" s="171"/>
      <c r="M16" s="171"/>
      <c r="N16" s="171"/>
      <c r="O16" s="171"/>
      <c r="P16" s="171"/>
      <c r="AE16" s="16"/>
    </row>
    <row r="17" spans="2:31" ht="39.75" customHeight="1" x14ac:dyDescent="0.2">
      <c r="B17" s="185"/>
      <c r="C17" s="185"/>
      <c r="D17" s="74" t="s">
        <v>109</v>
      </c>
      <c r="E17" s="171"/>
      <c r="F17" s="171"/>
      <c r="G17" s="171"/>
      <c r="H17" s="171"/>
      <c r="I17" s="171"/>
      <c r="J17" s="171"/>
      <c r="K17" s="171"/>
      <c r="L17" s="171"/>
      <c r="M17" s="171"/>
      <c r="N17" s="171"/>
      <c r="O17" s="171"/>
      <c r="P17" s="171"/>
      <c r="AE17" s="16"/>
    </row>
    <row r="18" spans="2:31" ht="5.25" customHeight="1" x14ac:dyDescent="0.2">
      <c r="B18" s="24"/>
      <c r="C18" s="24"/>
      <c r="D18" s="75"/>
      <c r="E18" s="97"/>
      <c r="F18" s="97"/>
      <c r="G18" s="97"/>
      <c r="H18" s="97"/>
      <c r="I18" s="97"/>
      <c r="J18" s="97"/>
      <c r="K18" s="97"/>
      <c r="L18" s="97"/>
      <c r="M18" s="97"/>
      <c r="N18" s="97"/>
      <c r="O18" s="97"/>
      <c r="P18" s="97"/>
      <c r="AE18" s="16"/>
    </row>
    <row r="19" spans="2:31" ht="22.5" customHeight="1" x14ac:dyDescent="0.2">
      <c r="B19" s="184" t="s">
        <v>106</v>
      </c>
      <c r="C19" s="184"/>
      <c r="D19" s="73" t="s">
        <v>1</v>
      </c>
      <c r="E19" s="208" t="s">
        <v>164</v>
      </c>
      <c r="F19" s="209"/>
      <c r="G19" s="209"/>
      <c r="H19" s="209"/>
      <c r="I19" s="209"/>
      <c r="J19" s="209"/>
      <c r="K19" s="209"/>
      <c r="L19" s="209"/>
      <c r="M19" s="209"/>
      <c r="N19" s="209"/>
      <c r="O19" s="209"/>
      <c r="P19" s="210"/>
      <c r="AE19" s="16"/>
    </row>
    <row r="20" spans="2:31" ht="21" customHeight="1" x14ac:dyDescent="0.2">
      <c r="B20" s="185"/>
      <c r="C20" s="185"/>
      <c r="D20" s="74" t="s">
        <v>109</v>
      </c>
      <c r="E20" s="211"/>
      <c r="F20" s="212"/>
      <c r="G20" s="212"/>
      <c r="H20" s="212"/>
      <c r="I20" s="212"/>
      <c r="J20" s="212"/>
      <c r="K20" s="212"/>
      <c r="L20" s="212"/>
      <c r="M20" s="212"/>
      <c r="N20" s="212"/>
      <c r="O20" s="212"/>
      <c r="P20" s="213"/>
      <c r="AE20" s="16"/>
    </row>
    <row r="21" spans="2:31" ht="5.25" customHeight="1" x14ac:dyDescent="0.2">
      <c r="B21" s="24"/>
      <c r="C21" s="24"/>
      <c r="D21" s="75"/>
      <c r="E21" s="98"/>
      <c r="F21" s="98"/>
      <c r="G21" s="98"/>
      <c r="H21" s="98"/>
      <c r="I21" s="98"/>
      <c r="J21" s="98"/>
      <c r="K21" s="98"/>
      <c r="L21" s="98"/>
      <c r="M21" s="98"/>
      <c r="N21" s="98"/>
      <c r="O21" s="98"/>
      <c r="P21" s="98"/>
      <c r="AE21" s="16"/>
    </row>
    <row r="22" spans="2:31" ht="22.5" customHeight="1" x14ac:dyDescent="0.2">
      <c r="B22" s="184" t="s">
        <v>106</v>
      </c>
      <c r="C22" s="184"/>
      <c r="D22" s="73" t="s">
        <v>1</v>
      </c>
      <c r="E22" s="171" t="s">
        <v>212</v>
      </c>
      <c r="F22" s="171"/>
      <c r="G22" s="171"/>
      <c r="H22" s="171"/>
      <c r="I22" s="171"/>
      <c r="J22" s="171"/>
      <c r="K22" s="171"/>
      <c r="L22" s="171"/>
      <c r="M22" s="171"/>
      <c r="N22" s="171"/>
      <c r="O22" s="171"/>
      <c r="P22" s="171"/>
      <c r="AE22" s="16"/>
    </row>
    <row r="23" spans="2:31" ht="21" customHeight="1" x14ac:dyDescent="0.2">
      <c r="B23" s="185"/>
      <c r="C23" s="185"/>
      <c r="D23" s="74" t="s">
        <v>109</v>
      </c>
      <c r="E23" s="171"/>
      <c r="F23" s="171"/>
      <c r="G23" s="171"/>
      <c r="H23" s="171"/>
      <c r="I23" s="171"/>
      <c r="J23" s="171"/>
      <c r="K23" s="171"/>
      <c r="L23" s="171"/>
      <c r="M23" s="171"/>
      <c r="N23" s="171"/>
      <c r="O23" s="171"/>
      <c r="P23" s="171"/>
      <c r="AE23" s="16"/>
    </row>
    <row r="24" spans="2:31" ht="5.25" customHeight="1" x14ac:dyDescent="0.2">
      <c r="B24" s="24"/>
      <c r="C24" s="24"/>
      <c r="D24" s="75"/>
      <c r="E24" s="97"/>
      <c r="F24" s="97"/>
      <c r="G24" s="97"/>
      <c r="H24" s="97"/>
      <c r="I24" s="97"/>
      <c r="J24" s="97"/>
      <c r="K24" s="97"/>
      <c r="L24" s="97"/>
      <c r="M24" s="97"/>
      <c r="N24" s="97"/>
      <c r="O24" s="97"/>
      <c r="P24" s="97"/>
      <c r="AE24" s="16"/>
    </row>
    <row r="25" spans="2:31" ht="22.5" customHeight="1" x14ac:dyDescent="0.2">
      <c r="B25" s="184" t="s">
        <v>106</v>
      </c>
      <c r="C25" s="184"/>
      <c r="D25" s="73" t="s">
        <v>1</v>
      </c>
      <c r="E25" s="171" t="s">
        <v>165</v>
      </c>
      <c r="F25" s="171"/>
      <c r="G25" s="171"/>
      <c r="H25" s="171"/>
      <c r="I25" s="171"/>
      <c r="J25" s="171"/>
      <c r="K25" s="171"/>
      <c r="L25" s="171"/>
      <c r="M25" s="171"/>
      <c r="N25" s="171"/>
      <c r="O25" s="171"/>
      <c r="P25" s="171"/>
      <c r="AE25" s="16"/>
    </row>
    <row r="26" spans="2:31" ht="21" customHeight="1" x14ac:dyDescent="0.2">
      <c r="B26" s="185"/>
      <c r="C26" s="185"/>
      <c r="D26" s="74" t="s">
        <v>109</v>
      </c>
      <c r="E26" s="171"/>
      <c r="F26" s="171"/>
      <c r="G26" s="171"/>
      <c r="H26" s="171"/>
      <c r="I26" s="171"/>
      <c r="J26" s="171"/>
      <c r="K26" s="171"/>
      <c r="L26" s="171"/>
      <c r="M26" s="171"/>
      <c r="N26" s="171"/>
      <c r="O26" s="171"/>
      <c r="P26" s="171"/>
      <c r="AE26" s="16"/>
    </row>
    <row r="27" spans="2:31" ht="5.25" customHeight="1" x14ac:dyDescent="0.2">
      <c r="B27" s="24"/>
      <c r="C27" s="24"/>
      <c r="D27" s="75"/>
      <c r="E27" s="97"/>
      <c r="F27" s="97"/>
      <c r="G27" s="97"/>
      <c r="H27" s="97"/>
      <c r="I27" s="97"/>
      <c r="J27" s="97"/>
      <c r="K27" s="97"/>
      <c r="L27" s="97"/>
      <c r="M27" s="97"/>
      <c r="N27" s="97"/>
      <c r="O27" s="97"/>
      <c r="P27" s="97"/>
      <c r="AE27" s="16"/>
    </row>
    <row r="28" spans="2:31" ht="5.25" customHeight="1" x14ac:dyDescent="0.2">
      <c r="B28" s="24"/>
      <c r="C28" s="24"/>
      <c r="D28" s="75"/>
      <c r="E28" s="97"/>
      <c r="F28" s="97"/>
      <c r="G28" s="97"/>
      <c r="H28" s="97"/>
      <c r="I28" s="97"/>
      <c r="J28" s="97"/>
      <c r="K28" s="97"/>
      <c r="L28" s="97"/>
      <c r="M28" s="97"/>
      <c r="N28" s="97"/>
      <c r="O28" s="97"/>
      <c r="P28" s="97"/>
      <c r="AE28" s="16"/>
    </row>
    <row r="29" spans="2:31" ht="22.5" customHeight="1" x14ac:dyDescent="0.2">
      <c r="B29" s="184" t="s">
        <v>106</v>
      </c>
      <c r="C29" s="184"/>
      <c r="D29" s="73" t="s">
        <v>1</v>
      </c>
      <c r="E29" s="171" t="s">
        <v>166</v>
      </c>
      <c r="F29" s="171"/>
      <c r="G29" s="171"/>
      <c r="H29" s="171"/>
      <c r="I29" s="171"/>
      <c r="J29" s="171"/>
      <c r="K29" s="171"/>
      <c r="L29" s="171"/>
      <c r="M29" s="171"/>
      <c r="N29" s="171"/>
      <c r="O29" s="171"/>
      <c r="P29" s="171"/>
      <c r="AE29" s="16"/>
    </row>
    <row r="30" spans="2:31" ht="21" customHeight="1" x14ac:dyDescent="0.2">
      <c r="B30" s="185"/>
      <c r="C30" s="185"/>
      <c r="D30" s="74" t="s">
        <v>109</v>
      </c>
      <c r="E30" s="171"/>
      <c r="F30" s="171"/>
      <c r="G30" s="171"/>
      <c r="H30" s="171"/>
      <c r="I30" s="171"/>
      <c r="J30" s="171"/>
      <c r="K30" s="171"/>
      <c r="L30" s="171"/>
      <c r="M30" s="171"/>
      <c r="N30" s="171"/>
      <c r="O30" s="171"/>
      <c r="P30" s="171"/>
      <c r="AE30" s="16"/>
    </row>
  </sheetData>
  <mergeCells count="34">
    <mergeCell ref="B19:C20"/>
    <mergeCell ref="E19:P20"/>
    <mergeCell ref="B13:C14"/>
    <mergeCell ref="B25:C26"/>
    <mergeCell ref="B29:C30"/>
    <mergeCell ref="E22:P23"/>
    <mergeCell ref="E25:P26"/>
    <mergeCell ref="B22:C23"/>
    <mergeCell ref="M3:P3"/>
    <mergeCell ref="M4:P4"/>
    <mergeCell ref="M5:P5"/>
    <mergeCell ref="D7:P7"/>
    <mergeCell ref="D2:J2"/>
    <mergeCell ref="K2:L2"/>
    <mergeCell ref="D3:J3"/>
    <mergeCell ref="K3:L3"/>
    <mergeCell ref="D4:J4"/>
    <mergeCell ref="K4:L4"/>
    <mergeCell ref="B2:C2"/>
    <mergeCell ref="B3:C3"/>
    <mergeCell ref="B4:C4"/>
    <mergeCell ref="E29:P30"/>
    <mergeCell ref="D5:J5"/>
    <mergeCell ref="K5:L5"/>
    <mergeCell ref="D11:P11"/>
    <mergeCell ref="D9:P9"/>
    <mergeCell ref="B5:C5"/>
    <mergeCell ref="E13:P14"/>
    <mergeCell ref="B16:C17"/>
    <mergeCell ref="E16:P17"/>
    <mergeCell ref="B7:C7"/>
    <mergeCell ref="B11:C11"/>
    <mergeCell ref="B9:C9"/>
    <mergeCell ref="M2:P2"/>
  </mergeCells>
  <dataValidations count="1">
    <dataValidation type="whole" allowBlank="1" showInputMessage="1" showErrorMessage="1" sqref="O31:P65480 G31:M65480 G15:M15 O15:P15 O18:P18 G18:M18 G21:M21 O21:P21 Q31:U65482 W31:AC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D14 D17 D26 D20 D23 D30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B1:X13"/>
  <sheetViews>
    <sheetView showGridLines="0" topLeftCell="A2" zoomScale="90" zoomScaleNormal="90" workbookViewId="0">
      <selection activeCell="D12" sqref="D12:E12"/>
    </sheetView>
  </sheetViews>
  <sheetFormatPr baseColWidth="10" defaultColWidth="11.42578125" defaultRowHeight="11.25" x14ac:dyDescent="0.15"/>
  <cols>
    <col min="1" max="1" width="2.42578125" style="16" customWidth="1"/>
    <col min="2" max="2" width="14.5703125" style="16" customWidth="1"/>
    <col min="3" max="3" width="14.140625" style="16" customWidth="1"/>
    <col min="4" max="4" width="18.28515625" style="16" customWidth="1"/>
    <col min="5" max="5" width="17.140625" style="16" customWidth="1"/>
    <col min="6" max="7" width="23.140625" style="16" customWidth="1"/>
    <col min="8" max="8" width="20.28515625" style="16" customWidth="1"/>
    <col min="9" max="9" width="37.7109375" style="16" customWidth="1"/>
    <col min="10" max="10" width="7.7109375" style="16" customWidth="1"/>
    <col min="11" max="11" width="0.7109375" style="16" customWidth="1"/>
    <col min="12" max="12" width="1" style="16" customWidth="1"/>
    <col min="13" max="13" width="1.5703125" style="16" customWidth="1"/>
    <col min="14" max="14" width="1.7109375" style="17" customWidth="1"/>
    <col min="15" max="15" width="20.7109375" style="16" customWidth="1"/>
    <col min="16" max="19" width="7.7109375" style="16" customWidth="1"/>
    <col min="20" max="21" width="5.7109375" style="16" hidden="1" customWidth="1"/>
    <col min="22" max="22" width="10.7109375" style="16" customWidth="1"/>
    <col min="23" max="23" width="20.7109375" style="16" customWidth="1"/>
    <col min="24" max="24" width="9.140625" style="18" customWidth="1"/>
    <col min="25" max="245" width="9.140625" style="16" customWidth="1"/>
    <col min="246" max="16384" width="11.42578125" style="16"/>
  </cols>
  <sheetData>
    <row r="1" spans="2:24" ht="12" thickBot="1" x14ac:dyDescent="0.2"/>
    <row r="2" spans="2:24" ht="26.25" customHeight="1" x14ac:dyDescent="0.15">
      <c r="B2" s="160"/>
      <c r="C2" s="161"/>
      <c r="D2" s="222" t="s">
        <v>124</v>
      </c>
      <c r="E2" s="223"/>
      <c r="F2" s="223"/>
      <c r="G2" s="223"/>
      <c r="H2" s="224"/>
      <c r="I2" s="19" t="str">
        <f>Proyecto!K2</f>
        <v>Codigo: GC-F-015</v>
      </c>
      <c r="J2" s="17"/>
      <c r="K2" s="17"/>
      <c r="L2" s="17"/>
      <c r="N2" s="16"/>
      <c r="T2" s="18"/>
      <c r="X2" s="16"/>
    </row>
    <row r="3" spans="2:24" ht="23.25" customHeight="1" x14ac:dyDescent="0.15">
      <c r="B3" s="156"/>
      <c r="C3" s="157"/>
      <c r="D3" s="225" t="s">
        <v>126</v>
      </c>
      <c r="E3" s="226"/>
      <c r="F3" s="226"/>
      <c r="G3" s="226"/>
      <c r="H3" s="227"/>
      <c r="I3" s="20" t="str">
        <f>Proyecto!K3</f>
        <v>Fecha: 17 de septiembre de 2014</v>
      </c>
      <c r="J3" s="17"/>
      <c r="K3" s="17"/>
      <c r="L3" s="17"/>
      <c r="N3" s="16"/>
      <c r="T3" s="18"/>
      <c r="X3" s="16"/>
    </row>
    <row r="4" spans="2:24" ht="24" customHeight="1" x14ac:dyDescent="0.15">
      <c r="B4" s="156"/>
      <c r="C4" s="157"/>
      <c r="D4" s="225" t="s">
        <v>127</v>
      </c>
      <c r="E4" s="226"/>
      <c r="F4" s="226"/>
      <c r="G4" s="226"/>
      <c r="H4" s="227"/>
      <c r="I4" s="20" t="str">
        <f>Proyecto!K4</f>
        <v>Version 001</v>
      </c>
      <c r="J4" s="17"/>
      <c r="K4" s="17"/>
      <c r="L4" s="17"/>
      <c r="N4" s="16"/>
      <c r="T4" s="18"/>
      <c r="X4" s="16"/>
    </row>
    <row r="5" spans="2:24" ht="22.5" customHeight="1" thickBot="1" x14ac:dyDescent="0.2">
      <c r="B5" s="158"/>
      <c r="C5" s="159"/>
      <c r="D5" s="228" t="s">
        <v>129</v>
      </c>
      <c r="E5" s="229"/>
      <c r="F5" s="229"/>
      <c r="G5" s="229"/>
      <c r="H5" s="230"/>
      <c r="I5" s="21" t="s">
        <v>130</v>
      </c>
      <c r="J5" s="17"/>
      <c r="K5" s="17"/>
      <c r="L5" s="17"/>
      <c r="N5" s="16"/>
      <c r="T5" s="18"/>
      <c r="X5" s="16"/>
    </row>
    <row r="6" spans="2:24" ht="5.25" customHeight="1" x14ac:dyDescent="0.15">
      <c r="B6" s="22"/>
      <c r="C6" s="22"/>
      <c r="D6" s="22"/>
      <c r="E6" s="22"/>
      <c r="F6" s="22"/>
      <c r="G6" s="22"/>
      <c r="H6" s="22"/>
      <c r="I6" s="22"/>
    </row>
    <row r="7" spans="2:24" ht="29.25" customHeight="1" x14ac:dyDescent="0.2">
      <c r="B7" s="148" t="s">
        <v>0</v>
      </c>
      <c r="C7" s="148"/>
      <c r="D7" s="214" t="str">
        <f>Proyecto!$E$7</f>
        <v>Posicionamiento del Centro de Conciliación y Arbitraje Empresarial - 2025</v>
      </c>
      <c r="E7" s="214"/>
      <c r="F7" s="214"/>
      <c r="G7" s="214"/>
      <c r="H7" s="214"/>
      <c r="I7" s="214"/>
      <c r="X7" s="16"/>
    </row>
    <row r="8" spans="2:24" ht="10.5" customHeight="1" x14ac:dyDescent="0.2">
      <c r="B8" s="24"/>
      <c r="C8" s="24"/>
      <c r="D8" s="25"/>
      <c r="E8" s="25"/>
      <c r="F8" s="25"/>
      <c r="G8" s="25"/>
      <c r="H8" s="25"/>
      <c r="I8" s="25"/>
      <c r="X8" s="16"/>
    </row>
    <row r="9" spans="2:24" ht="18.75" customHeight="1" x14ac:dyDescent="0.2">
      <c r="B9" s="220" t="s">
        <v>112</v>
      </c>
      <c r="C9" s="220"/>
      <c r="D9" s="220"/>
      <c r="E9" s="220"/>
      <c r="F9" s="220"/>
      <c r="G9" s="220"/>
      <c r="H9" s="220"/>
      <c r="I9" s="220"/>
      <c r="X9" s="16"/>
    </row>
    <row r="10" spans="2:24" ht="28.5" customHeight="1" x14ac:dyDescent="0.2">
      <c r="B10" s="215" t="s">
        <v>27</v>
      </c>
      <c r="C10" s="215"/>
      <c r="D10" s="221" t="s">
        <v>168</v>
      </c>
      <c r="E10" s="221"/>
      <c r="F10" s="221"/>
      <c r="G10" s="221"/>
      <c r="H10" s="221"/>
      <c r="I10" s="221"/>
      <c r="X10" s="16"/>
    </row>
    <row r="11" spans="2:24" ht="22.5" customHeight="1" x14ac:dyDescent="0.2">
      <c r="B11" s="215" t="s">
        <v>1</v>
      </c>
      <c r="C11" s="215"/>
      <c r="D11" s="215" t="s">
        <v>2</v>
      </c>
      <c r="E11" s="215"/>
      <c r="F11" s="27" t="s">
        <v>3</v>
      </c>
      <c r="G11" s="27" t="s">
        <v>110</v>
      </c>
      <c r="H11" s="27" t="s">
        <v>4</v>
      </c>
      <c r="I11" s="27" t="s">
        <v>111</v>
      </c>
      <c r="X11" s="16"/>
    </row>
    <row r="12" spans="2:24" ht="51" customHeight="1" x14ac:dyDescent="0.2">
      <c r="B12" s="219" t="s">
        <v>52</v>
      </c>
      <c r="C12" s="219"/>
      <c r="D12" s="219" t="s">
        <v>167</v>
      </c>
      <c r="E12" s="219"/>
      <c r="F12" s="100">
        <v>1</v>
      </c>
      <c r="G12" s="99" t="s">
        <v>116</v>
      </c>
      <c r="H12" s="99" t="s">
        <v>53</v>
      </c>
      <c r="I12" s="28"/>
      <c r="X12" s="16"/>
    </row>
    <row r="13" spans="2:24" ht="34.5" customHeight="1" x14ac:dyDescent="0.2">
      <c r="B13" s="215" t="s">
        <v>5</v>
      </c>
      <c r="C13" s="215"/>
      <c r="D13" s="216" t="s">
        <v>140</v>
      </c>
      <c r="E13" s="217"/>
      <c r="F13" s="217"/>
      <c r="G13" s="217"/>
      <c r="H13" s="217"/>
      <c r="I13" s="218"/>
      <c r="X13" s="16"/>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345 J14:N65345 H14:H65345" xr:uid="{00000000-0002-0000-0200-000000000000}">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0"/>
  <sheetViews>
    <sheetView showGridLines="0" topLeftCell="A3" zoomScale="90" zoomScaleNormal="90" workbookViewId="0">
      <selection activeCell="C10" sqref="C10"/>
    </sheetView>
  </sheetViews>
  <sheetFormatPr baseColWidth="10" defaultColWidth="11.42578125" defaultRowHeight="11.25" x14ac:dyDescent="0.15"/>
  <cols>
    <col min="1" max="1" width="2.42578125" style="16" customWidth="1"/>
    <col min="2" max="2" width="37.140625" style="16" customWidth="1"/>
    <col min="3" max="3" width="39.42578125" style="16" customWidth="1"/>
    <col min="4" max="4" width="8.85546875" style="16" customWidth="1"/>
    <col min="5" max="5" width="5.7109375" style="16" customWidth="1"/>
    <col min="6" max="6" width="39.7109375" style="16" customWidth="1"/>
    <col min="7" max="7" width="7.7109375" style="16" customWidth="1"/>
    <col min="8" max="8" width="0.7109375" style="29" customWidth="1"/>
    <col min="9" max="9" width="1" style="16" customWidth="1"/>
    <col min="10" max="10" width="1.5703125" style="16" customWidth="1"/>
    <col min="11" max="11" width="1.140625" style="29" customWidth="1"/>
    <col min="12" max="12" width="16.7109375" style="16" customWidth="1"/>
    <col min="13" max="16" width="7.7109375" style="16" customWidth="1"/>
    <col min="17" max="18" width="5.7109375" style="16" hidden="1" customWidth="1"/>
    <col min="19" max="19" width="10.7109375" style="16" customWidth="1"/>
    <col min="20" max="20" width="20.7109375" style="16" customWidth="1"/>
    <col min="21" max="21" width="9.140625" style="18" customWidth="1"/>
    <col min="22" max="242" width="9.140625" style="16" customWidth="1"/>
    <col min="243" max="16384" width="11.42578125" style="16"/>
  </cols>
  <sheetData>
    <row r="1" spans="1:21" ht="12" thickBot="1" x14ac:dyDescent="0.2"/>
    <row r="2" spans="1:21" ht="26.25" customHeight="1" x14ac:dyDescent="0.15">
      <c r="B2" s="54"/>
      <c r="C2" s="240" t="s">
        <v>124</v>
      </c>
      <c r="D2" s="241"/>
      <c r="E2" s="241"/>
      <c r="F2" s="241"/>
      <c r="G2" s="231" t="str">
        <f>Proyecto!K2</f>
        <v>Codigo: GC-F-015</v>
      </c>
      <c r="H2" s="232"/>
      <c r="I2" s="232"/>
      <c r="J2" s="232"/>
      <c r="K2" s="232"/>
      <c r="L2" s="233"/>
    </row>
    <row r="3" spans="1:21" ht="23.25" customHeight="1" x14ac:dyDescent="0.15">
      <c r="B3" s="55"/>
      <c r="C3" s="242" t="s">
        <v>126</v>
      </c>
      <c r="D3" s="243"/>
      <c r="E3" s="243"/>
      <c r="F3" s="243"/>
      <c r="G3" s="234" t="str">
        <f>Proyecto!K3</f>
        <v>Fecha: 17 de septiembre de 2014</v>
      </c>
      <c r="H3" s="235"/>
      <c r="I3" s="235"/>
      <c r="J3" s="235"/>
      <c r="K3" s="235"/>
      <c r="L3" s="236"/>
    </row>
    <row r="4" spans="1:21" ht="24" customHeight="1" x14ac:dyDescent="0.15">
      <c r="B4" s="55"/>
      <c r="C4" s="242" t="s">
        <v>127</v>
      </c>
      <c r="D4" s="243"/>
      <c r="E4" s="243"/>
      <c r="F4" s="243"/>
      <c r="G4" s="234" t="str">
        <f>Proyecto!K4</f>
        <v>Version 001</v>
      </c>
      <c r="H4" s="235"/>
      <c r="I4" s="235"/>
      <c r="J4" s="235"/>
      <c r="K4" s="235"/>
      <c r="L4" s="236"/>
    </row>
    <row r="5" spans="1:21" ht="22.5" customHeight="1" thickBot="1" x14ac:dyDescent="0.2">
      <c r="B5" s="56"/>
      <c r="C5" s="244" t="s">
        <v>129</v>
      </c>
      <c r="D5" s="245"/>
      <c r="E5" s="245"/>
      <c r="F5" s="245"/>
      <c r="G5" s="237" t="s">
        <v>130</v>
      </c>
      <c r="H5" s="238"/>
      <c r="I5" s="238"/>
      <c r="J5" s="238"/>
      <c r="K5" s="238"/>
      <c r="L5" s="239"/>
    </row>
    <row r="6" spans="1:21" ht="5.25" customHeight="1" x14ac:dyDescent="0.15">
      <c r="A6" s="29" t="str">
        <f>Proyecto!$E$7</f>
        <v>Posicionamiento del Centro de Conciliación y Arbitraje Empresarial - 2025</v>
      </c>
      <c r="B6" s="22"/>
      <c r="C6" s="22"/>
      <c r="D6" s="22"/>
      <c r="E6" s="22"/>
      <c r="F6" s="22"/>
    </row>
    <row r="7" spans="1:21" ht="29.25" customHeight="1" x14ac:dyDescent="0.2">
      <c r="B7" s="23" t="s">
        <v>0</v>
      </c>
      <c r="C7" s="214" t="str">
        <f>Proyecto!$E$7</f>
        <v>Posicionamiento del Centro de Conciliación y Arbitraje Empresarial - 2025</v>
      </c>
      <c r="D7" s="214"/>
      <c r="E7" s="214"/>
      <c r="F7" s="214"/>
      <c r="U7" s="16"/>
    </row>
    <row r="10" spans="1:21" ht="24" customHeight="1" x14ac:dyDescent="0.15">
      <c r="B10" s="62" t="s">
        <v>88</v>
      </c>
      <c r="C10" s="60" t="s">
        <v>95</v>
      </c>
    </row>
    <row r="11" spans="1:21" ht="6" customHeight="1" x14ac:dyDescent="0.15"/>
    <row r="12" spans="1:21" ht="18" customHeight="1" x14ac:dyDescent="0.15">
      <c r="B12" s="23" t="s">
        <v>47</v>
      </c>
      <c r="C12" s="80"/>
    </row>
    <row r="13" spans="1:21" ht="6" customHeight="1" x14ac:dyDescent="0.15"/>
    <row r="14" spans="1:21" ht="18" customHeight="1" x14ac:dyDescent="0.15">
      <c r="B14" s="23" t="s">
        <v>48</v>
      </c>
      <c r="C14" s="60"/>
    </row>
    <row r="15" spans="1:21" ht="6" customHeight="1" x14ac:dyDescent="0.15"/>
    <row r="16" spans="1:21" ht="18" customHeight="1" x14ac:dyDescent="0.15">
      <c r="B16" s="23" t="s">
        <v>44</v>
      </c>
      <c r="C16" s="80"/>
    </row>
    <row r="17" spans="2:3" ht="6" customHeight="1" x14ac:dyDescent="0.15"/>
    <row r="18" spans="2:3" ht="18" customHeight="1" x14ac:dyDescent="0.15">
      <c r="B18" s="23" t="s">
        <v>45</v>
      </c>
      <c r="C18" s="61">
        <v>0</v>
      </c>
    </row>
    <row r="19" spans="2:3" ht="6" customHeight="1" x14ac:dyDescent="0.15"/>
    <row r="20" spans="2:3" ht="18" customHeight="1" x14ac:dyDescent="0.15">
      <c r="B20" s="23" t="s">
        <v>46</v>
      </c>
      <c r="C20" s="61">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xr:uid="{00000000-0002-0000-05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16"/>
  <sheetViews>
    <sheetView showGridLines="0" topLeftCell="A4" zoomScale="90" zoomScaleNormal="90" workbookViewId="0">
      <selection activeCell="B16" sqref="B16"/>
    </sheetView>
  </sheetViews>
  <sheetFormatPr baseColWidth="10" defaultColWidth="11.42578125" defaultRowHeight="11.25" x14ac:dyDescent="0.15"/>
  <cols>
    <col min="1" max="1" width="2.42578125" style="16" customWidth="1"/>
    <col min="2" max="2" width="34.28515625" style="16" customWidth="1"/>
    <col min="3" max="3" width="39.42578125" style="16" customWidth="1"/>
    <col min="4" max="4" width="50.85546875" style="16" customWidth="1"/>
    <col min="5" max="5" width="8.85546875" style="16" customWidth="1"/>
    <col min="6" max="6" width="5.7109375" style="16" customWidth="1"/>
    <col min="7" max="7" width="49.85546875" style="16" customWidth="1"/>
    <col min="8" max="8" width="7.7109375" style="16" customWidth="1"/>
    <col min="9" max="9" width="0.7109375" style="29" customWidth="1"/>
    <col min="10" max="10" width="1" style="16" customWidth="1"/>
    <col min="11" max="11" width="1.5703125" style="16" customWidth="1"/>
    <col min="12" max="12" width="1.140625" style="29" customWidth="1"/>
    <col min="13" max="13" width="20.7109375" style="16" customWidth="1"/>
    <col min="14" max="17" width="7.7109375" style="16" customWidth="1"/>
    <col min="18" max="19" width="5.7109375" style="16" hidden="1" customWidth="1"/>
    <col min="20" max="20" width="10.7109375" style="16" customWidth="1"/>
    <col min="21" max="21" width="20.7109375" style="16" customWidth="1"/>
    <col min="22" max="22" width="9.140625" style="18" customWidth="1"/>
    <col min="23" max="243" width="9.140625" style="16" customWidth="1"/>
    <col min="244" max="16384" width="11.42578125" style="16"/>
  </cols>
  <sheetData>
    <row r="1" spans="2:22" ht="12" thickBot="1" x14ac:dyDescent="0.2"/>
    <row r="2" spans="2:22" ht="26.25" customHeight="1" x14ac:dyDescent="0.15">
      <c r="B2" s="48"/>
      <c r="C2" s="222" t="s">
        <v>124</v>
      </c>
      <c r="D2" s="223"/>
      <c r="E2" s="223"/>
      <c r="F2" s="224"/>
      <c r="G2" s="19" t="str">
        <f>Proyecto!K2</f>
        <v>Codigo: GC-F-015</v>
      </c>
      <c r="H2" s="29"/>
      <c r="J2" s="30"/>
      <c r="L2" s="16"/>
      <c r="T2" s="18"/>
      <c r="V2" s="16"/>
    </row>
    <row r="3" spans="2:22" ht="23.25" customHeight="1" x14ac:dyDescent="0.15">
      <c r="B3" s="49"/>
      <c r="C3" s="225" t="s">
        <v>126</v>
      </c>
      <c r="D3" s="226"/>
      <c r="E3" s="226"/>
      <c r="F3" s="227"/>
      <c r="G3" s="20" t="str">
        <f>Proyecto!K3</f>
        <v>Fecha: 17 de septiembre de 2014</v>
      </c>
      <c r="H3" s="29"/>
      <c r="J3" s="30"/>
      <c r="L3" s="16"/>
      <c r="T3" s="18"/>
      <c r="V3" s="16"/>
    </row>
    <row r="4" spans="2:22" ht="24" customHeight="1" x14ac:dyDescent="0.15">
      <c r="B4" s="49"/>
      <c r="C4" s="225" t="s">
        <v>127</v>
      </c>
      <c r="D4" s="226"/>
      <c r="E4" s="226"/>
      <c r="F4" s="227"/>
      <c r="G4" s="20" t="str">
        <f>Proyecto!K4</f>
        <v>Version 001</v>
      </c>
      <c r="I4" s="16"/>
      <c r="J4" s="30"/>
      <c r="L4" s="16"/>
      <c r="T4" s="18"/>
      <c r="V4" s="16"/>
    </row>
    <row r="5" spans="2:22" ht="22.5" customHeight="1" thickBot="1" x14ac:dyDescent="0.2">
      <c r="B5" s="50"/>
      <c r="C5" s="228" t="s">
        <v>129</v>
      </c>
      <c r="D5" s="229"/>
      <c r="E5" s="229"/>
      <c r="F5" s="230"/>
      <c r="G5" s="21" t="s">
        <v>130</v>
      </c>
      <c r="I5" s="16"/>
      <c r="J5" s="29"/>
      <c r="L5" s="16"/>
      <c r="T5" s="18"/>
      <c r="V5" s="16"/>
    </row>
    <row r="6" spans="2:22" ht="5.25" customHeight="1" x14ac:dyDescent="0.15">
      <c r="B6" s="22"/>
      <c r="C6" s="22"/>
      <c r="D6" s="22"/>
      <c r="E6" s="22"/>
      <c r="F6" s="22"/>
      <c r="G6" s="22"/>
    </row>
    <row r="7" spans="2:22" ht="29.25" customHeight="1" x14ac:dyDescent="0.2">
      <c r="B7" s="23" t="s">
        <v>0</v>
      </c>
      <c r="C7" s="214" t="str">
        <f>Proyecto!$E$7</f>
        <v>Posicionamiento del Centro de Conciliación y Arbitraje Empresarial - 2025</v>
      </c>
      <c r="D7" s="214"/>
      <c r="E7" s="214"/>
      <c r="F7" s="214"/>
      <c r="G7" s="214"/>
      <c r="V7" s="16"/>
    </row>
    <row r="9" spans="2:22" ht="18" customHeight="1" x14ac:dyDescent="0.15">
      <c r="B9" s="220" t="s">
        <v>43</v>
      </c>
      <c r="C9" s="220"/>
      <c r="D9" s="220"/>
      <c r="E9" s="220"/>
      <c r="F9" s="220"/>
      <c r="G9" s="220"/>
    </row>
    <row r="10" spans="2:22" s="34" customFormat="1" ht="15" customHeight="1" x14ac:dyDescent="0.2"/>
    <row r="11" spans="2:22" ht="20.25" customHeight="1" x14ac:dyDescent="0.15">
      <c r="B11" s="27" t="s">
        <v>75</v>
      </c>
      <c r="C11" s="27" t="s">
        <v>6</v>
      </c>
      <c r="D11" s="27" t="s">
        <v>14</v>
      </c>
      <c r="E11" s="27" t="s">
        <v>42</v>
      </c>
      <c r="F11" s="220" t="s">
        <v>15</v>
      </c>
      <c r="G11" s="220"/>
    </row>
    <row r="12" spans="2:22" ht="56.25" x14ac:dyDescent="0.15">
      <c r="B12" s="51" t="s">
        <v>60</v>
      </c>
      <c r="C12" s="101" t="s">
        <v>176</v>
      </c>
      <c r="D12" s="31" t="s">
        <v>63</v>
      </c>
      <c r="E12" s="52" t="s">
        <v>96</v>
      </c>
      <c r="F12" s="246" t="s">
        <v>169</v>
      </c>
      <c r="G12" s="246"/>
    </row>
    <row r="13" spans="2:22" ht="125.25" customHeight="1" x14ac:dyDescent="0.15">
      <c r="B13" s="51" t="s">
        <v>61</v>
      </c>
      <c r="C13" s="102" t="s">
        <v>173</v>
      </c>
      <c r="D13" s="31" t="s">
        <v>64</v>
      </c>
      <c r="E13" s="52" t="s">
        <v>96</v>
      </c>
      <c r="F13" s="247" t="s">
        <v>170</v>
      </c>
      <c r="G13" s="247"/>
    </row>
    <row r="14" spans="2:22" ht="67.5" x14ac:dyDescent="0.15">
      <c r="B14" s="51" t="s">
        <v>62</v>
      </c>
      <c r="C14" s="102" t="s">
        <v>174</v>
      </c>
      <c r="D14" s="31" t="s">
        <v>65</v>
      </c>
      <c r="E14" s="52" t="s">
        <v>96</v>
      </c>
      <c r="F14" s="248" t="s">
        <v>171</v>
      </c>
      <c r="G14" s="249"/>
    </row>
    <row r="15" spans="2:22" ht="69" customHeight="1" x14ac:dyDescent="0.15">
      <c r="B15" s="51" t="s">
        <v>62</v>
      </c>
      <c r="C15" s="101" t="s">
        <v>175</v>
      </c>
      <c r="D15" s="31" t="s">
        <v>141</v>
      </c>
      <c r="E15" s="52" t="s">
        <v>96</v>
      </c>
      <c r="F15" s="250" t="s">
        <v>172</v>
      </c>
      <c r="G15" s="251"/>
    </row>
    <row r="16" spans="2:22" ht="56.25" x14ac:dyDescent="0.15">
      <c r="B16" s="51" t="s">
        <v>215</v>
      </c>
      <c r="C16" s="101" t="s">
        <v>216</v>
      </c>
      <c r="D16" s="31" t="s">
        <v>141</v>
      </c>
      <c r="E16" s="52" t="s">
        <v>96</v>
      </c>
      <c r="F16" s="250" t="s">
        <v>172</v>
      </c>
      <c r="G16" s="251"/>
    </row>
  </sheetData>
  <mergeCells count="12">
    <mergeCell ref="F12:G12"/>
    <mergeCell ref="F13:G13"/>
    <mergeCell ref="F14:G14"/>
    <mergeCell ref="F15:G15"/>
    <mergeCell ref="F16:G16"/>
    <mergeCell ref="C2:F2"/>
    <mergeCell ref="C3:F3"/>
    <mergeCell ref="C4:F4"/>
    <mergeCell ref="C5:F5"/>
    <mergeCell ref="F11:G11"/>
    <mergeCell ref="C7:G7"/>
    <mergeCell ref="B9:G9"/>
  </mergeCells>
  <conditionalFormatting sqref="C15:C16">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dataValidations count="1">
    <dataValidation type="whole" allowBlank="1" showInputMessage="1" showErrorMessage="1" sqref="E8:G8 N8:T65479 H8:L65479 E17:G65479" xr:uid="{00000000-0002-0000-03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'No tocar'!$G$5:$G$7</xm:f>
          </x14:formula1>
          <xm:sqref>B12:B13</xm:sqref>
        </x14:dataValidation>
        <x14:dataValidation type="list" allowBlank="1" showInputMessage="1" showErrorMessage="1" xr:uid="{00000000-0002-0000-0300-000002000000}">
          <x14:formula1>
            <xm:f>'No tocar'!$I$5:$I$6</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H18"/>
  <sheetViews>
    <sheetView topLeftCell="A8" zoomScaleNormal="100" workbookViewId="0">
      <selection activeCell="G14" sqref="G14"/>
    </sheetView>
  </sheetViews>
  <sheetFormatPr baseColWidth="10" defaultColWidth="11.42578125" defaultRowHeight="12.75" x14ac:dyDescent="0.2"/>
  <cols>
    <col min="1" max="1" width="5" style="53" customWidth="1"/>
    <col min="2" max="2" width="30.28515625" style="53" customWidth="1"/>
    <col min="3" max="3" width="25" style="53" customWidth="1"/>
    <col min="4" max="4" width="11.42578125" style="53"/>
    <col min="5" max="5" width="33" style="53" customWidth="1"/>
    <col min="6" max="6" width="20.7109375" style="53" customWidth="1"/>
    <col min="7" max="7" width="25.5703125" style="53" customWidth="1"/>
    <col min="8" max="8" width="15" style="53" customWidth="1"/>
    <col min="9" max="16384" width="11.42578125" style="53"/>
  </cols>
  <sheetData>
    <row r="1" spans="2:8" ht="13.5" thickBot="1" x14ac:dyDescent="0.25"/>
    <row r="2" spans="2:8" ht="18" customHeight="1" x14ac:dyDescent="0.2">
      <c r="B2" s="54"/>
      <c r="C2" s="240" t="s">
        <v>124</v>
      </c>
      <c r="D2" s="241"/>
      <c r="E2" s="241"/>
      <c r="F2" s="258"/>
      <c r="G2" s="231" t="str">
        <f>Proyecto!K2</f>
        <v>Codigo: GC-F-015</v>
      </c>
      <c r="H2" s="233"/>
    </row>
    <row r="3" spans="2:8" ht="19.5" customHeight="1" x14ac:dyDescent="0.2">
      <c r="B3" s="55"/>
      <c r="C3" s="242" t="s">
        <v>126</v>
      </c>
      <c r="D3" s="243"/>
      <c r="E3" s="243"/>
      <c r="F3" s="259"/>
      <c r="G3" s="234" t="str">
        <f>Proyecto!K3</f>
        <v>Fecha: 17 de septiembre de 2014</v>
      </c>
      <c r="H3" s="236"/>
    </row>
    <row r="4" spans="2:8" ht="19.5" customHeight="1" x14ac:dyDescent="0.2">
      <c r="B4" s="55"/>
      <c r="C4" s="242" t="s">
        <v>127</v>
      </c>
      <c r="D4" s="243"/>
      <c r="E4" s="243"/>
      <c r="F4" s="259"/>
      <c r="G4" s="234" t="str">
        <f>Proyecto!K4</f>
        <v>Version 001</v>
      </c>
      <c r="H4" s="236"/>
    </row>
    <row r="5" spans="2:8" ht="21.75" customHeight="1" thickBot="1" x14ac:dyDescent="0.25">
      <c r="B5" s="56"/>
      <c r="C5" s="244" t="s">
        <v>129</v>
      </c>
      <c r="D5" s="245"/>
      <c r="E5" s="245"/>
      <c r="F5" s="260"/>
      <c r="G5" s="237" t="s">
        <v>130</v>
      </c>
      <c r="H5" s="239"/>
    </row>
    <row r="6" spans="2:8" ht="21" customHeight="1" x14ac:dyDescent="0.2"/>
    <row r="7" spans="2:8" ht="22.5" customHeight="1" x14ac:dyDescent="0.2">
      <c r="B7" s="252" t="s">
        <v>77</v>
      </c>
      <c r="C7" s="253"/>
      <c r="D7" s="253"/>
      <c r="E7" s="253"/>
      <c r="F7" s="253"/>
      <c r="G7" s="253"/>
      <c r="H7" s="253"/>
    </row>
    <row r="8" spans="2:8" ht="103.5" customHeight="1" x14ac:dyDescent="0.2">
      <c r="B8" s="254" t="s">
        <v>142</v>
      </c>
      <c r="C8" s="255"/>
      <c r="D8" s="255"/>
      <c r="E8" s="255"/>
      <c r="F8" s="255"/>
      <c r="G8" s="255"/>
      <c r="H8" s="255"/>
    </row>
    <row r="11" spans="2:8" ht="22.5" customHeight="1" x14ac:dyDescent="0.2">
      <c r="B11" s="256" t="s">
        <v>74</v>
      </c>
      <c r="C11" s="257"/>
      <c r="E11" s="252" t="s">
        <v>76</v>
      </c>
      <c r="F11" s="253"/>
      <c r="G11" s="253"/>
      <c r="H11" s="253"/>
    </row>
    <row r="13" spans="2:8" ht="20.25" customHeight="1" x14ac:dyDescent="0.2">
      <c r="B13" s="59" t="s">
        <v>6</v>
      </c>
      <c r="C13" s="59" t="s">
        <v>75</v>
      </c>
      <c r="D13" s="57"/>
      <c r="E13" s="59" t="s">
        <v>6</v>
      </c>
      <c r="F13" s="59" t="s">
        <v>75</v>
      </c>
      <c r="G13" s="59" t="s">
        <v>73</v>
      </c>
      <c r="H13" s="59" t="s">
        <v>91</v>
      </c>
    </row>
    <row r="14" spans="2:8" ht="54" customHeight="1" x14ac:dyDescent="0.2">
      <c r="B14" s="79" t="str">
        <f>+'Recursos Humanos'!C12</f>
        <v>Superintendente Delegado de Procedimientos Mercantiles</v>
      </c>
      <c r="C14" s="78" t="str">
        <f>+'Recursos Humanos'!B12</f>
        <v>Patrocinador</v>
      </c>
      <c r="E14" s="58"/>
      <c r="F14" s="58"/>
      <c r="G14" s="58"/>
      <c r="H14" s="58"/>
    </row>
    <row r="15" spans="2:8" ht="64.5" customHeight="1" x14ac:dyDescent="0.2">
      <c r="B15" s="79" t="str">
        <f>+'Recursos Humanos'!C13</f>
        <v>Director Centro de Conciliación y Arbitraje Societarios</v>
      </c>
      <c r="C15" s="78" t="str">
        <f>+'Recursos Humanos'!B13</f>
        <v>Gerente</v>
      </c>
      <c r="E15" s="58"/>
      <c r="F15" s="58"/>
      <c r="G15" s="58"/>
      <c r="H15" s="58"/>
    </row>
    <row r="16" spans="2:8" ht="54.75" customHeight="1" x14ac:dyDescent="0.2">
      <c r="B16" s="79" t="str">
        <f>+'Recursos Humanos'!C14</f>
        <v>Coordinador Grupo de Conciliación y Arbitraje Societarios</v>
      </c>
      <c r="C16" s="78" t="str">
        <f>+'Recursos Humanos'!B14</f>
        <v>Lider funcional</v>
      </c>
      <c r="E16" s="58"/>
      <c r="F16" s="58"/>
      <c r="G16" s="58"/>
      <c r="H16" s="58"/>
    </row>
    <row r="17" spans="2:8" ht="64.5" customHeight="1" x14ac:dyDescent="0.2">
      <c r="B17" s="79" t="str">
        <f>+'Recursos Humanos'!C15</f>
        <v>Asesora Despacho del Superintendente de Sociedades</v>
      </c>
      <c r="C17" s="78" t="str">
        <f>+'Recursos Humanos'!B15</f>
        <v>Lider funcional</v>
      </c>
      <c r="E17" s="58"/>
      <c r="F17" s="58"/>
      <c r="G17" s="58"/>
      <c r="H17" s="58"/>
    </row>
    <row r="18" spans="2:8" ht="54" customHeight="1" x14ac:dyDescent="0.2">
      <c r="B18" s="79" t="str">
        <f>+'Recursos Humanos'!C16</f>
        <v>Director de TIC</v>
      </c>
      <c r="C18" s="78" t="str">
        <f>+'Recursos Humanos'!B16</f>
        <v>Líder Técnico</v>
      </c>
      <c r="E18" s="58"/>
      <c r="F18" s="58"/>
      <c r="G18" s="58"/>
      <c r="H18" s="58"/>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P20"/>
  <sheetViews>
    <sheetView showGridLines="0" topLeftCell="A8" zoomScale="60" zoomScaleNormal="60" workbookViewId="0">
      <selection activeCell="G18" sqref="G18"/>
    </sheetView>
  </sheetViews>
  <sheetFormatPr baseColWidth="10" defaultColWidth="11.42578125" defaultRowHeight="11.25" x14ac:dyDescent="0.15"/>
  <cols>
    <col min="1" max="1" width="2.42578125" style="16" customWidth="1"/>
    <col min="2" max="2" width="14.5703125" style="16" customWidth="1"/>
    <col min="3" max="3" width="24.140625" style="16" customWidth="1"/>
    <col min="4" max="4" width="42" style="16" customWidth="1"/>
    <col min="5" max="5" width="17.140625" style="16" customWidth="1"/>
    <col min="6" max="6" width="55.140625" style="16" customWidth="1"/>
    <col min="7" max="7" width="22.7109375" style="16" customWidth="1"/>
    <col min="8" max="8" width="31.140625" style="16" customWidth="1"/>
    <col min="9"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270"/>
      <c r="C2" s="271"/>
      <c r="D2" s="261" t="s">
        <v>124</v>
      </c>
      <c r="E2" s="262"/>
      <c r="F2" s="262"/>
      <c r="G2" s="263"/>
      <c r="H2" s="67" t="str">
        <f>Proyecto!K2</f>
        <v>Codigo: GC-F-015</v>
      </c>
    </row>
    <row r="3" spans="2:16" ht="23.25" customHeight="1" x14ac:dyDescent="0.15">
      <c r="B3" s="272"/>
      <c r="C3" s="273"/>
      <c r="D3" s="264" t="s">
        <v>126</v>
      </c>
      <c r="E3" s="265"/>
      <c r="F3" s="265"/>
      <c r="G3" s="266"/>
      <c r="H3" s="68" t="str">
        <f>Proyecto!K3</f>
        <v>Fecha: 17 de septiembre de 2014</v>
      </c>
    </row>
    <row r="4" spans="2:16" ht="24" customHeight="1" x14ac:dyDescent="0.15">
      <c r="B4" s="272"/>
      <c r="C4" s="273"/>
      <c r="D4" s="264" t="s">
        <v>127</v>
      </c>
      <c r="E4" s="265"/>
      <c r="F4" s="265"/>
      <c r="G4" s="266"/>
      <c r="H4" s="69" t="str">
        <f>Proyecto!K4</f>
        <v>Version 001</v>
      </c>
    </row>
    <row r="5" spans="2:16" ht="22.5" customHeight="1" thickBot="1" x14ac:dyDescent="0.2">
      <c r="B5" s="274"/>
      <c r="C5" s="275"/>
      <c r="D5" s="267" t="s">
        <v>129</v>
      </c>
      <c r="E5" s="268"/>
      <c r="F5" s="268"/>
      <c r="G5" s="269"/>
      <c r="H5" s="70" t="s">
        <v>130</v>
      </c>
    </row>
    <row r="6" spans="2:16" ht="5.25" customHeight="1" x14ac:dyDescent="0.15">
      <c r="B6" s="22"/>
      <c r="C6" s="22"/>
      <c r="D6" s="22"/>
      <c r="E6" s="22"/>
      <c r="F6" s="22"/>
      <c r="G6" s="22"/>
      <c r="H6" s="22"/>
    </row>
    <row r="7" spans="2:16" ht="29.25" customHeight="1" x14ac:dyDescent="0.2">
      <c r="B7" s="148" t="s">
        <v>0</v>
      </c>
      <c r="C7" s="148"/>
      <c r="D7" s="214" t="str">
        <f>Proyecto!$E$7</f>
        <v>Posicionamiento del Centro de Conciliación y Arbitraje Empresarial - 2025</v>
      </c>
      <c r="E7" s="214"/>
      <c r="F7" s="214"/>
      <c r="G7" s="214"/>
      <c r="H7" s="214"/>
      <c r="P7" s="16"/>
    </row>
    <row r="8" spans="2:16" s="34" customFormat="1" ht="19.5" customHeight="1" x14ac:dyDescent="0.2"/>
    <row r="9" spans="2:16" ht="30" customHeight="1" x14ac:dyDescent="0.15">
      <c r="B9" s="276" t="s">
        <v>37</v>
      </c>
      <c r="C9" s="277"/>
      <c r="D9" s="277"/>
      <c r="E9" s="277"/>
      <c r="F9" s="277"/>
      <c r="G9" s="277"/>
      <c r="H9" s="277"/>
    </row>
    <row r="10" spans="2:16" ht="9.75" customHeight="1" x14ac:dyDescent="0.2">
      <c r="B10" s="273"/>
      <c r="C10" s="273"/>
      <c r="D10" s="273"/>
      <c r="E10" s="273"/>
      <c r="F10" s="273"/>
      <c r="G10" s="273"/>
      <c r="H10" s="273"/>
      <c r="P10" s="16"/>
    </row>
    <row r="11" spans="2:16" ht="25.5" customHeight="1" x14ac:dyDescent="0.2">
      <c r="B11" s="215" t="s">
        <v>6</v>
      </c>
      <c r="C11" s="215"/>
      <c r="D11" s="27" t="s">
        <v>7</v>
      </c>
      <c r="E11" s="26" t="s">
        <v>71</v>
      </c>
      <c r="F11" s="27" t="s">
        <v>11</v>
      </c>
      <c r="G11" s="27" t="s">
        <v>98</v>
      </c>
      <c r="H11" s="27" t="s">
        <v>8</v>
      </c>
      <c r="P11" s="16"/>
    </row>
    <row r="12" spans="2:16" ht="39.950000000000003" customHeight="1" x14ac:dyDescent="0.2">
      <c r="B12" s="280" t="s">
        <v>177</v>
      </c>
      <c r="C12" s="281"/>
      <c r="D12" s="72" t="s">
        <v>178</v>
      </c>
      <c r="E12" s="72">
        <v>6012201000</v>
      </c>
      <c r="F12" s="104" t="s">
        <v>179</v>
      </c>
      <c r="G12" s="72" t="s">
        <v>96</v>
      </c>
      <c r="H12" s="86" t="s">
        <v>68</v>
      </c>
      <c r="P12" s="16"/>
    </row>
    <row r="13" spans="2:16" ht="73.5" customHeight="1" x14ac:dyDescent="0.2">
      <c r="B13" s="280" t="s">
        <v>180</v>
      </c>
      <c r="C13" s="281"/>
      <c r="D13" s="72" t="str">
        <f>+'Recursos Humanos'!C12</f>
        <v>Superintendente Delegado de Procedimientos Mercantiles</v>
      </c>
      <c r="E13" s="72">
        <v>6012201000</v>
      </c>
      <c r="F13" s="104" t="s">
        <v>143</v>
      </c>
      <c r="G13" s="72" t="s">
        <v>96</v>
      </c>
      <c r="H13" s="86" t="s">
        <v>68</v>
      </c>
      <c r="P13" s="16"/>
    </row>
    <row r="14" spans="2:16" ht="69.75" customHeight="1" x14ac:dyDescent="0.2">
      <c r="B14" s="280" t="s">
        <v>181</v>
      </c>
      <c r="C14" s="281"/>
      <c r="D14" s="72" t="str">
        <f>+'Recursos Humanos'!C13</f>
        <v>Director Centro de Conciliación y Arbitraje Societarios</v>
      </c>
      <c r="E14" s="72">
        <v>6015941000</v>
      </c>
      <c r="F14" s="104" t="s">
        <v>182</v>
      </c>
      <c r="G14" s="72" t="s">
        <v>183</v>
      </c>
      <c r="H14" s="86" t="s">
        <v>68</v>
      </c>
      <c r="P14" s="16"/>
    </row>
    <row r="15" spans="2:16" ht="56.25" customHeight="1" x14ac:dyDescent="0.15">
      <c r="B15" s="280" t="s">
        <v>184</v>
      </c>
      <c r="C15" s="281"/>
      <c r="D15" s="72" t="str">
        <f>+'Recursos Humanos'!C14</f>
        <v>Coordinador Grupo de Conciliación y Arbitraje Societarios</v>
      </c>
      <c r="E15" s="72">
        <v>6015941000</v>
      </c>
      <c r="F15" s="104" t="s">
        <v>185</v>
      </c>
      <c r="G15" s="72" t="s">
        <v>183</v>
      </c>
      <c r="H15" s="86" t="s">
        <v>68</v>
      </c>
      <c r="O15" s="103"/>
      <c r="P15" s="16"/>
    </row>
    <row r="16" spans="2:16" ht="54.75" customHeight="1" x14ac:dyDescent="0.2">
      <c r="B16" s="282" t="s">
        <v>186</v>
      </c>
      <c r="C16" s="283"/>
      <c r="D16" s="72" t="str">
        <f>+'Recursos Humanos'!C15</f>
        <v>Asesora Despacho del Superintendente de Sociedades</v>
      </c>
      <c r="E16" s="72">
        <v>6012201000</v>
      </c>
      <c r="F16" s="104" t="s">
        <v>187</v>
      </c>
      <c r="G16" s="72" t="s">
        <v>183</v>
      </c>
      <c r="H16" s="86" t="s">
        <v>68</v>
      </c>
      <c r="P16" s="16"/>
    </row>
    <row r="17" spans="2:16" ht="39.950000000000003" customHeight="1" x14ac:dyDescent="0.15">
      <c r="B17" s="280"/>
      <c r="C17" s="281"/>
      <c r="D17" s="72" t="str">
        <f>+'Recursos Humanos'!C16</f>
        <v>Director de TIC</v>
      </c>
      <c r="E17" s="72">
        <v>6012201000</v>
      </c>
      <c r="F17" s="105"/>
      <c r="G17" s="72" t="s">
        <v>183</v>
      </c>
      <c r="H17" s="86" t="s">
        <v>68</v>
      </c>
      <c r="O17" s="103"/>
      <c r="P17" s="16"/>
    </row>
    <row r="18" spans="2:16" ht="39.950000000000003" customHeight="1" x14ac:dyDescent="0.2">
      <c r="B18" s="278"/>
      <c r="C18" s="279"/>
      <c r="D18" s="77"/>
      <c r="E18" s="81"/>
      <c r="F18" s="82"/>
      <c r="G18" s="77"/>
      <c r="H18" s="77"/>
      <c r="P18" s="16"/>
    </row>
    <row r="19" spans="2:16" ht="39.950000000000003" customHeight="1" x14ac:dyDescent="0.15">
      <c r="B19" s="278"/>
      <c r="C19" s="279"/>
      <c r="D19" s="77"/>
      <c r="E19" s="81"/>
      <c r="F19" s="82"/>
      <c r="G19" s="77"/>
      <c r="H19" s="77"/>
      <c r="O19" s="18"/>
      <c r="P19" s="16"/>
    </row>
    <row r="20" spans="2:16" ht="39.950000000000003" customHeight="1" x14ac:dyDescent="0.2">
      <c r="B20" s="278"/>
      <c r="C20" s="279"/>
      <c r="D20" s="77"/>
      <c r="E20" s="81"/>
      <c r="F20" s="82"/>
      <c r="G20" s="77"/>
      <c r="H20" s="77"/>
      <c r="P20" s="16"/>
    </row>
  </sheetData>
  <mergeCells count="19">
    <mergeCell ref="B7:C7"/>
    <mergeCell ref="D7:H7"/>
    <mergeCell ref="B9:H9"/>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1:D20">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F21:N65480" xr:uid="{00000000-0002-0000-0600-000000000000}">
      <formula1>1</formula1>
      <formula2>5</formula2>
    </dataValidation>
  </dataValidations>
  <hyperlinks>
    <hyperlink ref="F12" r:id="rId1" xr:uid="{72786239-8CDA-4566-B008-44ED50D709F4}"/>
    <hyperlink ref="F15" r:id="rId2" xr:uid="{5EE0AB8C-2B93-449D-8B14-AABF9DEB6B7A}"/>
    <hyperlink ref="F13" r:id="rId3" xr:uid="{CB3F13CC-5692-419D-9397-916F477C8EBC}"/>
    <hyperlink ref="F14" r:id="rId4" xr:uid="{63EF072F-B9E9-406C-80D0-085445D38E59}"/>
    <hyperlink ref="F16" r:id="rId5" xr:uid="{FFDFAA37-3016-483A-AB07-B8A8ABF2406C}"/>
  </hyperlinks>
  <pageMargins left="0.39370078740157483" right="0.39370078740157483" top="0.74803149606299213" bottom="0.74803149606299213" header="0.31496062992125984" footer="0.31496062992125984"/>
  <pageSetup scale="64" fitToHeight="0" orientation="landscape" r:id="rId6"/>
  <drawing r:id="rId7"/>
  <legacyDrawing r:id="rId8"/>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
  <sheetViews>
    <sheetView showGridLines="0" topLeftCell="A9" zoomScale="90" zoomScaleNormal="90" workbookViewId="0">
      <selection activeCell="F18" sqref="F18"/>
    </sheetView>
  </sheetViews>
  <sheetFormatPr baseColWidth="10" defaultColWidth="11.42578125" defaultRowHeight="11.25" x14ac:dyDescent="0.15"/>
  <cols>
    <col min="1" max="1" width="2.42578125" style="16" customWidth="1"/>
    <col min="2" max="2" width="39.140625" style="16" customWidth="1"/>
    <col min="3" max="3" width="25.85546875" style="16" customWidth="1"/>
    <col min="4" max="4" width="44" style="16" customWidth="1"/>
    <col min="5" max="5" width="18" style="16" customWidth="1"/>
    <col min="6" max="6" width="38.7109375" style="16" customWidth="1"/>
    <col min="7" max="7" width="32.7109375" style="16" customWidth="1"/>
    <col min="8"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54"/>
      <c r="C2" s="240" t="s">
        <v>124</v>
      </c>
      <c r="D2" s="241"/>
      <c r="E2" s="241"/>
      <c r="F2" s="241"/>
      <c r="G2" s="71" t="str">
        <f>Proyecto!K2</f>
        <v>Codigo: GC-F-015</v>
      </c>
      <c r="H2" s="63"/>
    </row>
    <row r="3" spans="2:16" ht="23.25" customHeight="1" x14ac:dyDescent="0.15">
      <c r="B3" s="55"/>
      <c r="C3" s="242" t="s">
        <v>126</v>
      </c>
      <c r="D3" s="243"/>
      <c r="E3" s="243"/>
      <c r="F3" s="243"/>
      <c r="G3" s="68" t="str">
        <f>Proyecto!K3</f>
        <v>Fecha: 17 de septiembre de 2014</v>
      </c>
      <c r="H3" s="63"/>
    </row>
    <row r="4" spans="2:16" ht="24" customHeight="1" x14ac:dyDescent="0.15">
      <c r="B4" s="55"/>
      <c r="C4" s="242" t="s">
        <v>127</v>
      </c>
      <c r="D4" s="243"/>
      <c r="E4" s="243"/>
      <c r="F4" s="243"/>
      <c r="G4" s="68" t="str">
        <f>Proyecto!K4</f>
        <v>Version 001</v>
      </c>
      <c r="H4" s="63"/>
    </row>
    <row r="5" spans="2:16" ht="22.5" customHeight="1" thickBot="1" x14ac:dyDescent="0.2">
      <c r="B5" s="56"/>
      <c r="C5" s="244" t="s">
        <v>129</v>
      </c>
      <c r="D5" s="245"/>
      <c r="E5" s="245"/>
      <c r="F5" s="245"/>
      <c r="G5" s="70" t="s">
        <v>130</v>
      </c>
      <c r="H5" s="63"/>
    </row>
    <row r="6" spans="2:16" ht="5.25" customHeight="1" x14ac:dyDescent="0.15">
      <c r="B6" s="22"/>
      <c r="C6" s="22"/>
      <c r="D6" s="22"/>
      <c r="E6" s="22"/>
      <c r="F6" s="22"/>
    </row>
    <row r="7" spans="2:16" ht="29.25" customHeight="1" x14ac:dyDescent="0.2">
      <c r="B7" s="23" t="s">
        <v>0</v>
      </c>
      <c r="C7" s="287" t="str">
        <f>Proyecto!$E$7</f>
        <v>Posicionamiento del Centro de Conciliación y Arbitraje Empresarial - 2025</v>
      </c>
      <c r="D7" s="287"/>
      <c r="E7" s="287"/>
      <c r="F7" s="287"/>
      <c r="G7" s="64"/>
      <c r="P7" s="16"/>
    </row>
    <row r="8" spans="2:16" ht="6.75" customHeight="1" x14ac:dyDescent="0.2">
      <c r="B8" s="32"/>
      <c r="C8" s="33"/>
      <c r="D8" s="33"/>
      <c r="E8" s="33"/>
      <c r="F8" s="33"/>
      <c r="P8" s="16"/>
    </row>
    <row r="9" spans="2:16" x14ac:dyDescent="0.15">
      <c r="B9" s="157"/>
      <c r="C9" s="157"/>
    </row>
    <row r="10" spans="2:16" ht="20.25" customHeight="1" x14ac:dyDescent="0.15">
      <c r="B10" s="284" t="s">
        <v>16</v>
      </c>
      <c r="C10" s="285"/>
      <c r="D10" s="285"/>
      <c r="E10" s="285"/>
      <c r="F10" s="285"/>
      <c r="G10" s="286"/>
    </row>
    <row r="11" spans="2:16" s="34" customFormat="1" ht="15" customHeight="1" x14ac:dyDescent="0.2"/>
    <row r="12" spans="2:16" ht="24.75" customHeight="1" x14ac:dyDescent="0.15">
      <c r="B12" s="65" t="s">
        <v>89</v>
      </c>
      <c r="C12" s="66" t="s">
        <v>17</v>
      </c>
      <c r="D12" s="66" t="s">
        <v>18</v>
      </c>
      <c r="E12" s="66" t="s">
        <v>19</v>
      </c>
      <c r="F12" s="66" t="s">
        <v>20</v>
      </c>
      <c r="G12" s="66" t="s">
        <v>21</v>
      </c>
    </row>
    <row r="13" spans="2:16" ht="57" customHeight="1" x14ac:dyDescent="0.15">
      <c r="B13" s="83" t="s">
        <v>178</v>
      </c>
      <c r="C13" s="83" t="s">
        <v>103</v>
      </c>
      <c r="D13" s="106" t="s">
        <v>188</v>
      </c>
      <c r="E13" s="83" t="s">
        <v>118</v>
      </c>
      <c r="F13" s="83" t="s">
        <v>199</v>
      </c>
      <c r="G13" s="88" t="s">
        <v>189</v>
      </c>
    </row>
    <row r="14" spans="2:16" ht="54.75" customHeight="1" x14ac:dyDescent="0.15">
      <c r="B14" s="83" t="s">
        <v>199</v>
      </c>
      <c r="C14" s="83" t="s">
        <v>103</v>
      </c>
      <c r="D14" s="88" t="s">
        <v>190</v>
      </c>
      <c r="E14" s="83" t="s">
        <v>122</v>
      </c>
      <c r="F14" s="83" t="s">
        <v>198</v>
      </c>
      <c r="G14" s="88" t="s">
        <v>189</v>
      </c>
    </row>
    <row r="15" spans="2:16" ht="84.75" customHeight="1" x14ac:dyDescent="0.15">
      <c r="B15" s="83" t="s">
        <v>200</v>
      </c>
      <c r="C15" s="83" t="s">
        <v>100</v>
      </c>
      <c r="D15" s="106" t="s">
        <v>191</v>
      </c>
      <c r="E15" s="83" t="s">
        <v>122</v>
      </c>
      <c r="F15" s="83" t="s">
        <v>197</v>
      </c>
      <c r="G15" s="88" t="s">
        <v>192</v>
      </c>
    </row>
    <row r="16" spans="2:16" ht="52.5" customHeight="1" x14ac:dyDescent="0.15">
      <c r="B16" s="83" t="s">
        <v>193</v>
      </c>
      <c r="C16" s="83" t="s">
        <v>100</v>
      </c>
      <c r="D16" s="106" t="s">
        <v>194</v>
      </c>
      <c r="E16" s="83" t="s">
        <v>120</v>
      </c>
      <c r="F16" s="83" t="s">
        <v>196</v>
      </c>
      <c r="G16" s="88" t="s">
        <v>195</v>
      </c>
    </row>
    <row r="17" spans="1:7" ht="42.75" customHeight="1" x14ac:dyDescent="0.15">
      <c r="B17" s="83" t="s">
        <v>200</v>
      </c>
      <c r="C17" s="83" t="s">
        <v>100</v>
      </c>
      <c r="D17" s="106" t="s">
        <v>191</v>
      </c>
      <c r="E17" s="83" t="s">
        <v>122</v>
      </c>
      <c r="F17" s="83" t="s">
        <v>217</v>
      </c>
      <c r="G17" s="88" t="s">
        <v>192</v>
      </c>
    </row>
    <row r="18" spans="1:7" ht="21.95" customHeight="1" x14ac:dyDescent="0.15">
      <c r="B18" s="51"/>
      <c r="C18" s="31"/>
      <c r="D18" s="51"/>
      <c r="E18" s="51"/>
      <c r="F18" s="51"/>
      <c r="G18" s="51"/>
    </row>
    <row r="19" spans="1:7" ht="21.95" customHeight="1" x14ac:dyDescent="0.15">
      <c r="A19" s="16" t="s">
        <v>144</v>
      </c>
      <c r="B19" s="51"/>
      <c r="C19" s="31"/>
      <c r="D19" s="51"/>
      <c r="E19" s="51"/>
      <c r="F19" s="51"/>
      <c r="G19" s="51"/>
    </row>
    <row r="21" spans="1:7" ht="12.75" x14ac:dyDescent="0.2">
      <c r="C21" s="34"/>
    </row>
    <row r="22" spans="1:7" ht="12.75" x14ac:dyDescent="0.2">
      <c r="C22" s="34"/>
    </row>
    <row r="23" spans="1:7" ht="12.75" x14ac:dyDescent="0.2">
      <c r="C23" s="34"/>
    </row>
    <row r="24" spans="1:7" ht="12.75" x14ac:dyDescent="0.2">
      <c r="C24" s="34"/>
    </row>
    <row r="25" spans="1:7" ht="12.75" x14ac:dyDescent="0.2">
      <c r="C25" s="34"/>
    </row>
    <row r="26" spans="1:7" ht="12.75" x14ac:dyDescent="0.2">
      <c r="C26" s="34"/>
    </row>
    <row r="27" spans="1:7" ht="12.75" x14ac:dyDescent="0.2">
      <c r="C27" s="34"/>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xr:uid="{00000000-0002-0000-0700-000000000000}">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'No tocar'!$O$5:$O$11</xm:f>
          </x14:formula1>
          <xm:sqref>C18:C19</xm:sqref>
        </x14:dataValidation>
        <x14:dataValidation type="list" allowBlank="1" showInputMessage="1" showErrorMessage="1" xr:uid="{00000000-0002-0000-0700-000002000000}">
          <x14:formula1>
            <xm:f>'No tocar'!$Q$15:$Q$23</xm:f>
          </x14:formula1>
          <xm:sqref>E18:E19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W22"/>
  <sheetViews>
    <sheetView showGridLines="0" topLeftCell="A3" zoomScale="90" zoomScaleNormal="90" workbookViewId="0">
      <selection activeCell="B13" sqref="B13:C13"/>
    </sheetView>
  </sheetViews>
  <sheetFormatPr baseColWidth="10" defaultColWidth="11.42578125" defaultRowHeight="11.25" x14ac:dyDescent="0.15"/>
  <cols>
    <col min="1" max="1" width="2.42578125" style="16" customWidth="1"/>
    <col min="2" max="2" width="30.7109375" style="16" customWidth="1"/>
    <col min="3" max="3" width="18.28515625" style="16" customWidth="1"/>
    <col min="4" max="4" width="15" style="16" customWidth="1"/>
    <col min="5" max="5" width="29.42578125" style="16" customWidth="1"/>
    <col min="6" max="6" width="32.7109375" style="16" customWidth="1"/>
    <col min="7" max="7" width="19.42578125" style="16" customWidth="1"/>
    <col min="8" max="8" width="21.42578125" style="16" customWidth="1"/>
    <col min="9" max="9" width="7.7109375" style="16" customWidth="1"/>
    <col min="10" max="10" width="0.7109375" style="29" customWidth="1"/>
    <col min="11" max="11" width="1" style="16" customWidth="1"/>
    <col min="12" max="12" width="1.5703125" style="16" customWidth="1"/>
    <col min="13" max="13" width="1.140625" style="29" customWidth="1"/>
    <col min="14" max="14" width="20.7109375" style="16" customWidth="1"/>
    <col min="15" max="18" width="7.7109375" style="16" customWidth="1"/>
    <col min="19" max="20" width="5.7109375" style="16" hidden="1" customWidth="1"/>
    <col min="21" max="21" width="10.7109375" style="16" customWidth="1"/>
    <col min="22" max="22" width="20.7109375" style="16" customWidth="1"/>
    <col min="23" max="23" width="9.140625" style="18" customWidth="1"/>
    <col min="24" max="244" width="9.140625" style="16" customWidth="1"/>
    <col min="245" max="16384" width="11.42578125" style="16"/>
  </cols>
  <sheetData>
    <row r="1" spans="2:23" ht="12" thickBot="1" x14ac:dyDescent="0.2"/>
    <row r="2" spans="2:23" ht="26.25" customHeight="1" x14ac:dyDescent="0.15">
      <c r="B2" s="54"/>
      <c r="C2" s="240" t="s">
        <v>124</v>
      </c>
      <c r="D2" s="241"/>
      <c r="E2" s="241"/>
      <c r="F2" s="241"/>
      <c r="G2" s="231" t="str">
        <f>Proyecto!K2</f>
        <v>Codigo: GC-F-015</v>
      </c>
      <c r="H2" s="233"/>
      <c r="K2" s="29"/>
      <c r="L2" s="29"/>
      <c r="M2" s="30"/>
    </row>
    <row r="3" spans="2:23" ht="23.25" customHeight="1" x14ac:dyDescent="0.15">
      <c r="B3" s="55"/>
      <c r="C3" s="242" t="s">
        <v>126</v>
      </c>
      <c r="D3" s="243"/>
      <c r="E3" s="243"/>
      <c r="F3" s="243"/>
      <c r="G3" s="234" t="str">
        <f>Proyecto!K3</f>
        <v>Fecha: 17 de septiembre de 2014</v>
      </c>
      <c r="H3" s="236"/>
      <c r="K3" s="29"/>
      <c r="L3" s="29"/>
      <c r="M3" s="30"/>
    </row>
    <row r="4" spans="2:23" ht="24" customHeight="1" x14ac:dyDescent="0.15">
      <c r="B4" s="55"/>
      <c r="C4" s="242" t="s">
        <v>127</v>
      </c>
      <c r="D4" s="243"/>
      <c r="E4" s="243"/>
      <c r="F4" s="243"/>
      <c r="G4" s="234" t="str">
        <f>Proyecto!K4</f>
        <v>Version 001</v>
      </c>
      <c r="H4" s="236"/>
      <c r="M4" s="30"/>
    </row>
    <row r="5" spans="2:23" ht="22.5" customHeight="1" thickBot="1" x14ac:dyDescent="0.2">
      <c r="B5" s="56"/>
      <c r="C5" s="244" t="s">
        <v>129</v>
      </c>
      <c r="D5" s="245"/>
      <c r="E5" s="245"/>
      <c r="F5" s="245"/>
      <c r="G5" s="237" t="s">
        <v>130</v>
      </c>
      <c r="H5" s="239"/>
    </row>
    <row r="6" spans="2:23" ht="5.25" customHeight="1" x14ac:dyDescent="0.15">
      <c r="B6" s="22"/>
      <c r="C6" s="22"/>
      <c r="D6" s="22"/>
      <c r="E6" s="22"/>
      <c r="F6" s="22"/>
      <c r="G6" s="22"/>
      <c r="H6" s="22"/>
    </row>
    <row r="7" spans="2:23" ht="29.25" customHeight="1" x14ac:dyDescent="0.2">
      <c r="B7" s="84" t="s">
        <v>0</v>
      </c>
      <c r="C7" s="214" t="str">
        <f>Proyecto!$E$7</f>
        <v>Posicionamiento del Centro de Conciliación y Arbitraje Empresarial - 2025</v>
      </c>
      <c r="D7" s="214"/>
      <c r="E7" s="214"/>
      <c r="F7" s="214"/>
      <c r="G7" s="214"/>
      <c r="H7" s="214"/>
      <c r="W7" s="16"/>
    </row>
    <row r="9" spans="2:23" ht="15" customHeight="1" x14ac:dyDescent="0.15">
      <c r="B9" s="220" t="s">
        <v>9</v>
      </c>
      <c r="C9" s="220"/>
      <c r="D9" s="220"/>
      <c r="E9" s="220"/>
      <c r="F9" s="220"/>
      <c r="G9" s="220"/>
      <c r="H9" s="220"/>
    </row>
    <row r="10" spans="2:23" s="34" customFormat="1" ht="15" customHeight="1" x14ac:dyDescent="0.2"/>
    <row r="11" spans="2:23" ht="33.75" customHeight="1" x14ac:dyDescent="0.15">
      <c r="B11" s="215" t="s">
        <v>90</v>
      </c>
      <c r="C11" s="215"/>
      <c r="D11" s="27" t="s">
        <v>28</v>
      </c>
      <c r="E11" s="27" t="s">
        <v>10</v>
      </c>
      <c r="F11" s="27" t="s">
        <v>12</v>
      </c>
      <c r="G11" s="27" t="s">
        <v>13</v>
      </c>
      <c r="H11" s="27" t="s">
        <v>123</v>
      </c>
    </row>
    <row r="12" spans="2:23" ht="50.1" customHeight="1" x14ac:dyDescent="0.15">
      <c r="B12" s="288" t="s">
        <v>201</v>
      </c>
      <c r="C12" s="288"/>
      <c r="D12" s="72"/>
      <c r="E12" s="72"/>
      <c r="F12" s="72"/>
      <c r="G12" s="85"/>
      <c r="H12" s="72"/>
    </row>
    <row r="13" spans="2:23" ht="66" customHeight="1" x14ac:dyDescent="0.15">
      <c r="B13" s="288"/>
      <c r="C13" s="288"/>
      <c r="D13" s="72"/>
      <c r="E13" s="72"/>
      <c r="F13" s="72"/>
      <c r="G13" s="85"/>
      <c r="H13" s="72"/>
    </row>
    <row r="14" spans="2:23" ht="50.1" customHeight="1" x14ac:dyDescent="0.15">
      <c r="B14" s="288"/>
      <c r="C14" s="288"/>
      <c r="D14" s="72"/>
      <c r="E14" s="72"/>
      <c r="F14" s="72"/>
      <c r="G14" s="85"/>
      <c r="H14" s="72"/>
    </row>
    <row r="15" spans="2:23" ht="50.1" customHeight="1" x14ac:dyDescent="0.15">
      <c r="B15" s="289"/>
      <c r="C15" s="289"/>
      <c r="D15" s="86"/>
      <c r="E15" s="86"/>
      <c r="F15" s="72"/>
      <c r="G15" s="85"/>
      <c r="H15" s="72"/>
    </row>
    <row r="16" spans="2:23" ht="18" customHeight="1" x14ac:dyDescent="0.15">
      <c r="B16" s="235"/>
      <c r="C16" s="235"/>
      <c r="D16" s="28"/>
      <c r="E16" s="28"/>
      <c r="F16" s="35"/>
      <c r="G16" s="87"/>
      <c r="H16" s="28"/>
    </row>
    <row r="17" spans="2:8" ht="18" customHeight="1" x14ac:dyDescent="0.15">
      <c r="B17" s="235"/>
      <c r="C17" s="235"/>
      <c r="D17" s="28"/>
      <c r="E17" s="28"/>
      <c r="F17" s="35"/>
      <c r="G17" s="87"/>
      <c r="H17" s="28"/>
    </row>
    <row r="18" spans="2:8" ht="18" customHeight="1" x14ac:dyDescent="0.15">
      <c r="B18" s="235"/>
      <c r="C18" s="235"/>
      <c r="D18" s="28"/>
      <c r="E18" s="28"/>
      <c r="F18" s="35"/>
      <c r="G18" s="87"/>
      <c r="H18" s="28"/>
    </row>
    <row r="19" spans="2:8" ht="18" customHeight="1" x14ac:dyDescent="0.15">
      <c r="B19" s="235"/>
      <c r="C19" s="235"/>
      <c r="D19" s="28"/>
      <c r="E19" s="28"/>
      <c r="F19" s="35"/>
      <c r="G19" s="87"/>
      <c r="H19" s="28"/>
    </row>
    <row r="20" spans="2:8" ht="18" customHeight="1" x14ac:dyDescent="0.15">
      <c r="B20" s="235"/>
      <c r="C20" s="235"/>
      <c r="D20" s="28"/>
      <c r="E20" s="28"/>
      <c r="F20" s="35"/>
      <c r="G20" s="87"/>
      <c r="H20" s="28"/>
    </row>
    <row r="21" spans="2:8" ht="18" customHeight="1" x14ac:dyDescent="0.15">
      <c r="B21" s="235"/>
      <c r="C21" s="235"/>
      <c r="D21" s="28"/>
      <c r="E21" s="28"/>
      <c r="F21" s="35"/>
      <c r="G21" s="87"/>
      <c r="H21" s="28"/>
    </row>
    <row r="22" spans="2:8" ht="18" customHeight="1" x14ac:dyDescent="0.15">
      <c r="B22" s="235"/>
      <c r="C22" s="235"/>
      <c r="D22" s="28"/>
      <c r="E22" s="28"/>
      <c r="F22" s="35"/>
      <c r="G22" s="87"/>
      <c r="H22" s="28"/>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800-000000000000}">
      <formula1>1</formula1>
      <formula2>5</formula2>
    </dataValidation>
  </dataValidations>
  <pageMargins left="0.39370078740157483" right="0.39370078740157483" top="0.74803149606299213" bottom="0.74803149606299213" header="0.31496062992125984" footer="0.31496062992125984"/>
  <pageSetup scale="79"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752D9-F195-4144-A4D3-7FD74FBB3AFD}">
  <ds:schemaRefs>
    <ds:schemaRef ds:uri="http://schemas.microsoft.com/office/2006/metadata/customXsn"/>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76CD46FF-15CE-4B87-962F-49D7241576E1}">
  <ds:schemaRefs>
    <ds:schemaRef ds:uri="http://schemas.microsoft.com/sharepoint/v3"/>
    <ds:schemaRef ds:uri="http://schemas.microsoft.com/office/infopath/2007/PartnerControls"/>
    <ds:schemaRef ds:uri="http://purl.org/dc/elements/1.1/"/>
    <ds:schemaRef ds:uri="http://purl.org/dc/terms/"/>
    <ds:schemaRef ds:uri="http://schemas.microsoft.com/office/2006/documentManagement/types"/>
    <ds:schemaRef ds:uri="ff8e3638-9d45-4162-afb4-6d390653d547"/>
    <ds:schemaRef ds:uri="http://schemas.microsoft.com/sharepoint/v4"/>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2E2FE86D-EBBD-4CFC-92EA-CA7628C9F11A}">
  <ds:schemaRefs>
    <ds:schemaRef ds:uri="office.server.policy"/>
  </ds:schemaRefs>
</ds:datastoreItem>
</file>

<file path=customXml/itemProps5.xml><?xml version="1.0" encoding="utf-8"?>
<ds:datastoreItem xmlns:ds="http://schemas.openxmlformats.org/officeDocument/2006/customXml" ds:itemID="{871FDB1E-A349-4585-AFBF-3A4A9FDFD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Bibiana Coy P</dc:creator>
  <cp:keywords>SGSI</cp:keywords>
  <cp:lastModifiedBy>Bibiana Coy Paez</cp:lastModifiedBy>
  <cp:lastPrinted>2014-09-04T14:54:30Z</cp:lastPrinted>
  <dcterms:created xsi:type="dcterms:W3CDTF">2009-01-14T13:57:13Z</dcterms:created>
  <dcterms:modified xsi:type="dcterms:W3CDTF">2026-02-01T02:14:53Z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