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https://supersociedades365-my.sharepoint.com/personal/francycp_supersociedades_gov_co/Documents/Documentos/2026/ITA/ProyectosEstrategicos2025/"/>
    </mc:Choice>
  </mc:AlternateContent>
  <xr:revisionPtr revIDLastSave="2" documentId="14_{DAF1FA80-813D-4A3B-939C-A1B2D281BB82}" xr6:coauthVersionLast="47" xr6:coauthVersionMax="47" xr10:uidLastSave="{E9DAC470-7C44-4B38-A914-31CD72382EC6}"/>
  <bookViews>
    <workbookView xWindow="-120" yWindow="-120" windowWidth="20730" windowHeight="11040" tabRatio="803" xr2:uid="{00000000-000D-0000-FFFF-FFFF0000000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8" r:id="rId11"/>
    <sheet name="Riesgos-Cronograma" sheetId="9" r:id="rId12"/>
    <sheet name="No tocar" sheetId="15" state="hidden" r:id="rId13"/>
  </sheets>
  <definedNames>
    <definedName name="Activos" localSheetId="9">#REF!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9">Alcance!$B$2:$P$8</definedName>
    <definedName name="_xlnm.Print_Area" localSheetId="2">Indicadores!$B$2:$I$13</definedName>
    <definedName name="_xlnm.Print_Area" localSheetId="6">Interesados!$B$2:$H$20</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3">'Recursos Financieros'!$B$2:$F$8</definedName>
    <definedName name="_xlnm.Print_Area" localSheetId="4">'Recursos Humanos'!$B$2:$G$15</definedName>
    <definedName name="_xlnm.Print_Area" localSheetId="8">Requerimientos!$B$2:$H$23</definedName>
    <definedName name="_xlnm.Print_Area" localSheetId="11">'Riesgos-Cronograma'!$B$2:$P$19</definedName>
    <definedName name="Consulta__L" localSheetId="9">#REF!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4" i="18" l="1"/>
  <c r="AA14" i="18"/>
  <c r="M21" i="18"/>
  <c r="M20" i="18"/>
  <c r="N19" i="18"/>
  <c r="N18" i="18"/>
  <c r="M18" i="18"/>
  <c r="Y14" i="18" l="1"/>
  <c r="Y17" i="18" s="1"/>
  <c r="W14" i="18"/>
  <c r="W17" i="18" s="1"/>
  <c r="W13" i="18"/>
  <c r="V13" i="18"/>
  <c r="U13" i="18"/>
  <c r="T13" i="18"/>
  <c r="U14" i="18"/>
  <c r="U12" i="18"/>
  <c r="S12" i="18"/>
  <c r="S11" i="18"/>
  <c r="Q11" i="18"/>
  <c r="S10" i="18"/>
  <c r="S17" i="18" s="1"/>
  <c r="Q10" i="18"/>
  <c r="M10" i="18" s="1"/>
  <c r="AH16" i="18"/>
  <c r="AF16" i="18"/>
  <c r="AF15" i="18"/>
  <c r="AF17" i="18" s="1"/>
  <c r="AD15" i="18"/>
  <c r="AD17" i="18" s="1"/>
  <c r="AB14" i="18"/>
  <c r="AB17" i="18" s="1"/>
  <c r="Z14" i="18"/>
  <c r="Z17" i="18" s="1"/>
  <c r="X14" i="18"/>
  <c r="X17" i="18" s="1"/>
  <c r="V14" i="18"/>
  <c r="T14" i="18"/>
  <c r="T12" i="18"/>
  <c r="R12" i="18"/>
  <c r="AL10" i="18"/>
  <c r="AM16" i="18"/>
  <c r="AM15" i="18"/>
  <c r="AM11" i="18"/>
  <c r="AL11" i="18"/>
  <c r="AK17" i="18"/>
  <c r="AJ17" i="18"/>
  <c r="AI17" i="18"/>
  <c r="AG17" i="18"/>
  <c r="AE17" i="18"/>
  <c r="AC17" i="18"/>
  <c r="AA17" i="18"/>
  <c r="Q17" i="18"/>
  <c r="O17" i="18"/>
  <c r="N17" i="18"/>
  <c r="F17" i="18"/>
  <c r="M15" i="18"/>
  <c r="M16" i="18"/>
  <c r="M11" i="18"/>
  <c r="E7" i="18"/>
  <c r="L4" i="18"/>
  <c r="L3" i="18"/>
  <c r="L2" i="18"/>
  <c r="N21" i="18" l="1"/>
  <c r="N20" i="18"/>
  <c r="AL16" i="18"/>
  <c r="AH17" i="18"/>
  <c r="AM14" i="18"/>
  <c r="AL13" i="18"/>
  <c r="AM12" i="18"/>
  <c r="V17" i="18"/>
  <c r="M14" i="18"/>
  <c r="U17" i="18"/>
  <c r="M12" i="18"/>
  <c r="M13" i="18"/>
  <c r="AM13" i="18"/>
  <c r="AM10" i="18"/>
  <c r="AL15" i="18"/>
  <c r="AL14" i="18"/>
  <c r="T17" i="18"/>
  <c r="AL12" i="18"/>
  <c r="P17" i="18"/>
  <c r="R17" i="18"/>
  <c r="B18" i="16"/>
  <c r="C18" i="16"/>
  <c r="B19" i="16"/>
  <c r="C19" i="16"/>
  <c r="B20" i="16"/>
  <c r="C20" i="16"/>
  <c r="B21" i="16"/>
  <c r="C21" i="16"/>
  <c r="B22" i="16"/>
  <c r="C22" i="16"/>
  <c r="M19" i="18" l="1"/>
  <c r="M17" i="18"/>
  <c r="AM17" i="18"/>
  <c r="AL17" i="18"/>
  <c r="C16" i="16"/>
  <c r="C17" i="16"/>
  <c r="C14" i="16"/>
  <c r="C15" i="16"/>
  <c r="B16" i="16"/>
  <c r="B17" i="16"/>
  <c r="B14" i="16"/>
  <c r="B15" i="16"/>
  <c r="D7" i="2"/>
  <c r="M4" i="9" l="1"/>
  <c r="M3" i="9"/>
  <c r="M2" i="9"/>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9" l="1"/>
  <c r="C7" i="7"/>
  <c r="D7" i="8"/>
  <c r="C7" i="4"/>
  <c r="D7" i="6"/>
  <c r="D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100-00000100000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xr:uid="{00000000-0006-0000-0100-000002000000}">
      <text>
        <r>
          <rPr>
            <b/>
            <sz val="9"/>
            <color indexed="81"/>
            <rFont val="Tahoma"/>
            <family val="2"/>
          </rPr>
          <t xml:space="preserve">ESTRATEGIA:
</t>
        </r>
        <r>
          <rPr>
            <sz val="9"/>
            <color indexed="81"/>
            <rFont val="Tahoma"/>
            <family val="2"/>
          </rPr>
          <t>Incluir la estrategia en la que está incluido el proyecto</t>
        </r>
      </text>
    </comment>
    <comment ref="B13" authorId="0" shapeId="0" xr:uid="{00000000-0006-0000-0100-00000300000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xr:uid="{00000000-0006-0000-0100-000004000000}">
      <text>
        <r>
          <rPr>
            <b/>
            <sz val="9"/>
            <color indexed="81"/>
            <rFont val="Tahoma"/>
            <family val="2"/>
          </rPr>
          <t>TIPO:</t>
        </r>
        <r>
          <rPr>
            <sz val="9"/>
            <color indexed="81"/>
            <rFont val="Tahoma"/>
            <family val="2"/>
          </rPr>
          <t xml:space="preserve">
Definir si el objetivo es general o específico</t>
        </r>
      </text>
    </comment>
    <comment ref="B16" authorId="0" shapeId="0" xr:uid="{00000000-0006-0000-0100-00000500000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xr:uid="{00000000-0006-0000-0100-000006000000}">
      <text>
        <r>
          <rPr>
            <b/>
            <sz val="9"/>
            <color indexed="81"/>
            <rFont val="Tahoma"/>
            <family val="2"/>
          </rPr>
          <t>TIPO:</t>
        </r>
        <r>
          <rPr>
            <sz val="9"/>
            <color indexed="81"/>
            <rFont val="Tahoma"/>
            <family val="2"/>
          </rPr>
          <t xml:space="preserve">
Definir si el objetivo es general o específico</t>
        </r>
      </text>
    </comment>
    <comment ref="B19" authorId="0" shapeId="0" xr:uid="{00000000-0006-0000-0100-00000700000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xr:uid="{00000000-0006-0000-0100-000008000000}">
      <text>
        <r>
          <rPr>
            <b/>
            <sz val="9"/>
            <color indexed="81"/>
            <rFont val="Tahoma"/>
            <family val="2"/>
          </rPr>
          <t>TIPO:</t>
        </r>
        <r>
          <rPr>
            <sz val="9"/>
            <color indexed="81"/>
            <rFont val="Tahoma"/>
            <family val="2"/>
          </rPr>
          <t xml:space="preserve">
Definir si el objetivo es general o específico</t>
        </r>
      </text>
    </comment>
    <comment ref="B22" authorId="0" shapeId="0" xr:uid="{F4238331-9FEE-4AF3-B325-C5D69CF7D26E}">
      <text>
        <r>
          <rPr>
            <b/>
            <sz val="9"/>
            <color indexed="81"/>
            <rFont val="Tahoma"/>
            <family val="2"/>
          </rPr>
          <t>OBJETIVOS DE PROYECTO:</t>
        </r>
        <r>
          <rPr>
            <sz val="9"/>
            <color indexed="81"/>
            <rFont val="Tahoma"/>
            <family val="2"/>
          </rPr>
          <t xml:space="preserve">
Incluir los objetivos que debe cumplir el proyecto
</t>
        </r>
      </text>
    </comment>
    <comment ref="D22" authorId="0" shapeId="0" xr:uid="{711A2FCB-3F23-4868-8B3D-1B39B2F888F4}">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RONIN</author>
    <author>Juan Camilo Correa Jimenez</author>
  </authors>
  <commentList>
    <comment ref="B10" authorId="0" shapeId="0" xr:uid="{00000000-0006-0000-0200-000001000000}">
      <text>
        <r>
          <rPr>
            <b/>
            <sz val="9"/>
            <color indexed="81"/>
            <rFont val="Tahoma"/>
            <family val="2"/>
          </rPr>
          <t>DESCRIPCIÓN:</t>
        </r>
        <r>
          <rPr>
            <sz val="9"/>
            <color indexed="81"/>
            <rFont val="Tahoma"/>
            <family val="2"/>
          </rPr>
          <t xml:space="preserve">
Hacer una descripción de lo que se quiere medir</t>
        </r>
      </text>
    </comment>
    <comment ref="B11" authorId="0" shapeId="0" xr:uid="{00000000-0006-0000-0200-00000200000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xr:uid="{00000000-0006-0000-0200-00000300000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xr:uid="{00000000-0006-0000-0200-000004000000}">
      <text>
        <r>
          <rPr>
            <b/>
            <sz val="9"/>
            <color indexed="81"/>
            <rFont val="Tahoma"/>
            <family val="2"/>
          </rPr>
          <t>META:</t>
        </r>
        <r>
          <rPr>
            <sz val="9"/>
            <color indexed="81"/>
            <rFont val="Tahoma"/>
            <family val="2"/>
          </rPr>
          <t xml:space="preserve">
Valor que se quiere alcanzar (100%, 3 procesos, 5 unidades, 3 documentos)</t>
        </r>
      </text>
    </comment>
    <comment ref="G11" authorId="0" shapeId="0" xr:uid="{00000000-0006-0000-0200-00000500000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xr:uid="{00000000-0006-0000-0200-00000600000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xr:uid="{00000000-0006-0000-0200-00000700000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xr:uid="{00000000-0006-0000-0200-00000800000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500-00000100000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xr:uid="{00000000-0006-0000-0500-000002000000}">
      <text>
        <r>
          <rPr>
            <b/>
            <sz val="9"/>
            <color indexed="81"/>
            <rFont val="Tahoma"/>
            <family val="2"/>
          </rPr>
          <t>Nº DE CDP:</t>
        </r>
        <r>
          <rPr>
            <sz val="9"/>
            <color indexed="81"/>
            <rFont val="Tahoma"/>
            <family val="2"/>
          </rPr>
          <t xml:space="preserve">
xxxxx</t>
        </r>
      </text>
    </comment>
    <comment ref="B14" authorId="0" shapeId="0" xr:uid="{00000000-0006-0000-0500-000003000000}">
      <text>
        <r>
          <rPr>
            <b/>
            <sz val="9"/>
            <color indexed="81"/>
            <rFont val="Tahoma"/>
            <family val="2"/>
          </rPr>
          <t xml:space="preserve">NÚMERO DE OBLIGACIÓN:
</t>
        </r>
        <r>
          <rPr>
            <sz val="9"/>
            <color indexed="81"/>
            <rFont val="Tahoma"/>
            <family val="2"/>
          </rPr>
          <t xml:space="preserve">XXXX
</t>
        </r>
      </text>
    </comment>
    <comment ref="B16" authorId="0" shapeId="0" xr:uid="{00000000-0006-0000-0500-000004000000}">
      <text>
        <r>
          <rPr>
            <b/>
            <sz val="9"/>
            <color indexed="81"/>
            <rFont val="Tahoma"/>
            <family val="2"/>
          </rPr>
          <t>APROPIACIÓN INICIAL:</t>
        </r>
        <r>
          <rPr>
            <sz val="9"/>
            <color indexed="81"/>
            <rFont val="Tahoma"/>
            <family val="2"/>
          </rPr>
          <t xml:space="preserve">
XXX</t>
        </r>
      </text>
    </comment>
    <comment ref="B18" authorId="0" shapeId="0" xr:uid="{00000000-0006-0000-0500-000005000000}">
      <text>
        <r>
          <rPr>
            <b/>
            <sz val="9"/>
            <color indexed="81"/>
            <rFont val="Tahoma"/>
            <family val="2"/>
          </rPr>
          <t>VALOR COMPROMETIDO:</t>
        </r>
        <r>
          <rPr>
            <sz val="9"/>
            <color indexed="81"/>
            <rFont val="Tahoma"/>
            <family val="2"/>
          </rPr>
          <t xml:space="preserve">
XXXX</t>
        </r>
      </text>
    </comment>
    <comment ref="B20" authorId="0" shapeId="0" xr:uid="{00000000-0006-0000-0500-00000600000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300-00000100000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xr:uid="{00000000-0006-0000-0300-00000200000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xr:uid="{00000000-0006-0000-0300-00000300000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xr:uid="{00000000-0006-0000-0300-00000400000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400-00000100000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xr:uid="{00000000-0006-0000-0400-00000200000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xr:uid="{00000000-0006-0000-0400-00000300000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xr:uid="{00000000-0006-0000-0400-00000400000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9" authorId="0" shapeId="0" xr:uid="{00000000-0006-0000-0600-000001000000}">
      <text>
        <r>
          <rPr>
            <b/>
            <sz val="9"/>
            <color indexed="81"/>
            <rFont val="Tahoma"/>
            <family val="2"/>
          </rPr>
          <t>INTERESADOS:</t>
        </r>
        <r>
          <rPr>
            <sz val="9"/>
            <color indexed="81"/>
            <rFont val="Tahoma"/>
            <family val="2"/>
          </rPr>
          <t xml:space="preserve">
Personas, grupos u organizaciones involucrados en el proyecto</t>
        </r>
      </text>
    </comment>
    <comment ref="D11" authorId="0" shapeId="0" xr:uid="{00000000-0006-0000-0600-000002000000}">
      <text>
        <r>
          <rPr>
            <b/>
            <sz val="9"/>
            <color indexed="81"/>
            <rFont val="Tahoma"/>
            <family val="2"/>
          </rPr>
          <t>CARGO:</t>
        </r>
        <r>
          <rPr>
            <sz val="9"/>
            <color indexed="81"/>
            <rFont val="Tahoma"/>
            <family val="2"/>
          </rPr>
          <t xml:space="preserve">
Cargo  de la persona dentro de la organización</t>
        </r>
      </text>
    </comment>
    <comment ref="G11" authorId="0" shapeId="0" xr:uid="{00000000-0006-0000-0600-00000300000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xr:uid="{00000000-0006-0000-0600-00000400000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C12" authorId="0" shapeId="0" xr:uid="{00000000-0006-0000-0700-00000100000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xr:uid="{00000000-0006-0000-0700-000002000000}">
      <text>
        <r>
          <rPr>
            <b/>
            <sz val="9"/>
            <color indexed="81"/>
            <rFont val="Tahoma"/>
            <family val="2"/>
          </rPr>
          <t>OBJETIVO:</t>
        </r>
        <r>
          <rPr>
            <sz val="9"/>
            <color indexed="81"/>
            <rFont val="Tahoma"/>
            <family val="2"/>
          </rPr>
          <t xml:space="preserve">
Indicar qué se pretende lograr con la comunicación</t>
        </r>
      </text>
    </comment>
    <comment ref="E12" authorId="0" shapeId="0" xr:uid="{00000000-0006-0000-0700-000003000000}">
      <text>
        <r>
          <rPr>
            <b/>
            <sz val="9"/>
            <color indexed="81"/>
            <rFont val="Tahoma"/>
            <family val="2"/>
          </rPr>
          <t>FRECUENCIA:</t>
        </r>
        <r>
          <rPr>
            <sz val="9"/>
            <color indexed="81"/>
            <rFont val="Tahoma"/>
            <family val="2"/>
          </rPr>
          <t xml:space="preserve">
Indicar cada cuanto se produce la comunicación</t>
        </r>
      </text>
    </comment>
    <comment ref="F12" authorId="0" shapeId="0" xr:uid="{00000000-0006-0000-0700-000004000000}">
      <text>
        <r>
          <rPr>
            <b/>
            <sz val="9"/>
            <color indexed="81"/>
            <rFont val="Tahoma"/>
            <family val="2"/>
          </rPr>
          <t>RESPONSABLE:</t>
        </r>
        <r>
          <rPr>
            <sz val="9"/>
            <color indexed="81"/>
            <rFont val="Tahoma"/>
            <family val="2"/>
          </rPr>
          <t xml:space="preserve">
Indicar quien debe realizar la comunicación</t>
        </r>
      </text>
    </comment>
    <comment ref="G12" authorId="0" shapeId="0" xr:uid="{00000000-0006-0000-0700-00000500000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1" authorId="0" shapeId="0" xr:uid="{00000000-0006-0000-0800-00000100000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xr:uid="{00000000-0006-0000-0800-00000200000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xr:uid="{00000000-0006-0000-0800-00000300000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xr:uid="{00000000-0006-0000-0800-00000400000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xr:uid="{00000000-0006-0000-0800-00000500000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RONIN</author>
  </authors>
  <commentList>
    <comment ref="B10" authorId="0" shapeId="0" xr:uid="{00000000-0006-0000-0900-000001000000}">
      <text>
        <r>
          <rPr>
            <b/>
            <sz val="9"/>
            <color indexed="81"/>
            <rFont val="Tahoma"/>
            <family val="2"/>
          </rPr>
          <t>DESCRIPCIÓN DEL ALCANCE:</t>
        </r>
        <r>
          <rPr>
            <sz val="9"/>
            <color indexed="81"/>
            <rFont val="Tahoma"/>
            <family val="2"/>
          </rPr>
          <t xml:space="preserve">
Incluir la descripción del alcance del proyecto, tanto del producto como la forma de realizarlo</t>
        </r>
      </text>
    </comment>
    <comment ref="B12" authorId="0" shapeId="0" xr:uid="{00000000-0006-0000-0900-000002000000}">
      <text>
        <r>
          <rPr>
            <b/>
            <sz val="9"/>
            <color indexed="81"/>
            <rFont val="Tahoma"/>
            <family val="2"/>
          </rPr>
          <t>EXCLUSIONES DEL PROYECTO:</t>
        </r>
        <r>
          <rPr>
            <sz val="9"/>
            <color indexed="81"/>
            <rFont val="Tahoma"/>
            <family val="2"/>
          </rPr>
          <t xml:space="preserve">
Identificar lo que no incluye el proyecto</t>
        </r>
      </text>
    </comment>
    <comment ref="B14" authorId="0" shapeId="0" xr:uid="{00000000-0006-0000-0900-00000300000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xr:uid="{00000000-0006-0000-0900-00000400000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xr:uid="{00000000-0006-0000-0900-00000500000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xr:uid="{00000000-0006-0000-0900-00000600000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<sst xmlns="http://schemas.openxmlformats.org/spreadsheetml/2006/main" count="389" uniqueCount="232">
  <si>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</si>
  <si>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</si>
  <si>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</si>
  <si>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</si>
  <si>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</si>
  <si>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</si>
  <si>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</si>
  <si>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</si>
  <si>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</si>
  <si>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</si>
  <si>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</si>
  <si>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</si>
  <si>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</si>
  <si>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</si>
  <si>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</si>
  <si>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</si>
  <si>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</si>
  <si>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</si>
  <si>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</si>
  <si>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</si>
  <si>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</si>
  <si>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</si>
  <si>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</si>
  <si>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</si>
  <si>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</si>
  <si>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</si>
  <si>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</si>
  <si>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</si>
  <si>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</si>
  <si>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</si>
  <si>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</si>
  <si>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</si>
  <si>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</si>
  <si>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</si>
  <si>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</si>
  <si>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</si>
  <si>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</si>
  <si>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</si>
  <si>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</si>
  <si>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</si>
  <si>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</si>
  <si>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</si>
  <si>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</si>
  <si>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</si>
  <si>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</si>
  <si>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</si>
  <si>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</si>
  <si>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</si>
  <si>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</si>
  <si>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</si>
  <si>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</si>
  <si>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</si>
  <si>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</si>
  <si>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</si>
  <si>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</si>
  <si>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</si>
  <si>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</si>
  <si>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</si>
  <si>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</si>
  <si>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</si>
  <si>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</si>
  <si>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</si>
  <si>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</si>
  <si>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</si>
  <si>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</si>
  <si>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</si>
  <si>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</si>
  <si>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</si>
  <si>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</si>
  <si>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</si>
  <si>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</si>
  <si>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</si>
  <si>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</si>
  <si>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</si>
  <si>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</si>
  <si>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</si>
  <si>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</si>
  <si>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</si>
  <si>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</si>
  <si>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</si>
  <si>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</si>
  <si>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</si>
  <si>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</si>
  <si>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</si>
  <si>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</si>
  <si>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</si>
  <si>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</si>
  <si>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</si>
  <si>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</si>
  <si>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</si>
  <si>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</si>
  <si>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</si>
  <si>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</si>
  <si>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</si>
  <si>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</si>
  <si>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</si>
  <si>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</si>
  <si>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</si>
  <si>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</si>
  <si>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</si>
  <si>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</si>
  <si>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</si>
  <si>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</si>
  <si>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</si>
  <si>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</si>
  <si>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</si>
  <si>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</si>
  <si>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</si>
  <si>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</si>
  <si>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</si>
  <si>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</si>
  <si>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</si>
  <si>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</si>
  <si>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</si>
  <si>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</si>
  <si>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</si>
  <si>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</si>
  <si>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</si>
  <si>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</si>
  <si>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</si>
  <si>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</si>
  <si>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</si>
  <si>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</si>
  <si>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</si>
  <si>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</si>
  <si>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</si>
  <si>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</si>
  <si>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</si>
  <si>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</si>
  <si>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</si>
  <si>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ACTIVIDADES DE MITIGACION</t>
  </si>
  <si>
    <t>RESPONSABLE DE GESTIONAR EL RIESGO</t>
  </si>
  <si>
    <t>Bajo</t>
  </si>
  <si>
    <t>Medio</t>
  </si>
  <si>
    <t>Alto</t>
  </si>
  <si>
    <t>Extremo</t>
  </si>
  <si>
    <t>Gerente del Proyecto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</si>
  <si>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</si>
  <si>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t>
  </si>
  <si>
    <t>A ENERO</t>
  </si>
  <si>
    <t>A FEBRERO</t>
  </si>
  <si>
    <t>MARZO</t>
  </si>
  <si>
    <t>ABRIL</t>
  </si>
  <si>
    <t>MAYO</t>
  </si>
  <si>
    <t>JUNIO</t>
  </si>
  <si>
    <t>JULIO</t>
  </si>
  <si>
    <t>AGOSTO</t>
  </si>
  <si>
    <t>SEPTIEMBRE</t>
  </si>
  <si>
    <t>OCTUBRE</t>
  </si>
  <si>
    <t>NOVIEMBRE</t>
  </si>
  <si>
    <t>DICIEMBRE</t>
  </si>
  <si>
    <t>% programado</t>
  </si>
  <si>
    <t>% ejecutado</t>
  </si>
  <si>
    <t>%</t>
  </si>
  <si>
    <t>Cumplimiento del cronograma de actividades (Ver hoja "EDT - Actividades")</t>
  </si>
  <si>
    <t>Superintendente de Sociedades</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</si>
  <si>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</si>
  <si>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</si>
  <si>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funcionales de la solución
Participa en el diseño de la solución
Participa en las pruebas de la solución
Verifica que la dependencia usuaria aprueba la solución</t>
  </si>
  <si>
    <t>Presentación de Seguimiento Trimestral</t>
  </si>
  <si>
    <t>Correo Electrónico / Informes / Actas</t>
  </si>
  <si>
    <r>
      <t xml:space="preserve">Secretaría General
</t>
    </r>
    <r>
      <rPr>
        <b/>
        <sz val="12"/>
        <rFont val="Verdana"/>
        <family val="2"/>
      </rPr>
      <t>Patrocinador</t>
    </r>
  </si>
  <si>
    <t>EVALUACIÓN</t>
  </si>
  <si>
    <t>Secretaría Administrativa Digital Supersociedades 2025</t>
  </si>
  <si>
    <t xml:space="preserve">Utilizar y apropiar nuevas tecnologías de la información para fortalecer la gestión institucional </t>
  </si>
  <si>
    <t>Fortalecer las actividades de control administrativo y seguimiento de la gestión del Grupo de Apoyo Judicial</t>
  </si>
  <si>
    <t>Mantenimiento y optimización de los módulos de aperturas y traslados</t>
  </si>
  <si>
    <t>Procesos
Transformación tecnológica</t>
  </si>
  <si>
    <r>
      <t xml:space="preserve">Diana Carolina Enciso Upegui
</t>
    </r>
    <r>
      <rPr>
        <b/>
        <sz val="11"/>
        <rFont val="Verdana"/>
        <family val="2"/>
      </rPr>
      <t>Secretaria General</t>
    </r>
  </si>
  <si>
    <r>
      <t xml:space="preserve">Sindy Vanessa Ospina Sánchez 
</t>
    </r>
    <r>
      <rPr>
        <b/>
        <sz val="11"/>
        <rFont val="Verdana"/>
        <family val="2"/>
      </rPr>
      <t>Coordinadora del Grupo de Apoyo Judicial</t>
    </r>
  </si>
  <si>
    <r>
      <t xml:space="preserve">Fabio Andres Morales Silva
</t>
    </r>
    <r>
      <rPr>
        <b/>
        <sz val="11"/>
        <rFont val="Verdana"/>
        <family val="2"/>
      </rPr>
      <t>Secretario Administrativo</t>
    </r>
  </si>
  <si>
    <t>Liderazgo
Comunicación efectiva
Orientación a resultados 
Tener visión y establecer metas</t>
  </si>
  <si>
    <t xml:space="preserve">Liderazgo 
Capacidad para resolver problemas 
Tener visión y establecer metas 
Organización 
Comunicación efectiva </t>
  </si>
  <si>
    <t xml:space="preserve">Liderazgo
Organización
Comunicación efectiva 
Responsabilidad 
Buenas relaciones interpersonales </t>
  </si>
  <si>
    <t>Diana Carolina Enciso Upegui</t>
  </si>
  <si>
    <t>Secretaria General</t>
  </si>
  <si>
    <t>DEnciso@SUPERSOCIEDADES.GOV.CO</t>
  </si>
  <si>
    <t>Santiago Londoño</t>
  </si>
  <si>
    <t>Superintendente de Procedimientos de Insolvencia</t>
  </si>
  <si>
    <t>santiagol@supersociedades.gov.co</t>
  </si>
  <si>
    <t xml:space="preserve">Sindy Vanessa Ospina Sánchez </t>
  </si>
  <si>
    <t>Coordinadora del Grupo de Apoyo Judicial</t>
  </si>
  <si>
    <t>2201000 Ext  1039</t>
  </si>
  <si>
    <t>SindyOS@SUPERSOCIEDADES.GOV.CO</t>
  </si>
  <si>
    <t>Informar los avances y proyecciones del proyecto</t>
  </si>
  <si>
    <t>Dar información oportuna en cuanto a avances, cambios y decisiones derivadas de la ejecución del proyecto.</t>
  </si>
  <si>
    <t>Dar información oportuna en cuanto a cambios y decisiones que afectan la planeación del proyecto.</t>
  </si>
  <si>
    <r>
      <t xml:space="preserve">
</t>
    </r>
    <r>
      <rPr>
        <b/>
        <sz val="12"/>
        <rFont val="Verdana"/>
        <family val="2"/>
      </rPr>
      <t>Líder Funcional</t>
    </r>
  </si>
  <si>
    <r>
      <rPr>
        <sz val="12"/>
        <rFont val="Verdana"/>
        <family val="2"/>
      </rPr>
      <t>Coordinadora del Grupo de Apoyo Judicial</t>
    </r>
    <r>
      <rPr>
        <b/>
        <sz val="12"/>
        <rFont val="Verdana"/>
        <family val="2"/>
      </rPr>
      <t xml:space="preserve">
Gerente de Proyecto</t>
    </r>
  </si>
  <si>
    <t xml:space="preserve">Teniendo en cuenta el cambio del Gestor Documental, así como la entrada en vugencia de la Ley 2437 de 2024, se requiere realizar mantenimiento, ajustes y optimización de los módulos de apertura y traslados del aplicativo de BPM. </t>
  </si>
  <si>
    <t>No aplica</t>
  </si>
  <si>
    <t>• Recursos limitados de personal en la Dirección de Tecnología
• Retrasos en el cronograma por falta de personal o priorización de otros proyectos
• Retrasos en el cronograma por priorización de otros proyectos y/o necesidades de la Entidad
• Indisponibilidad de la aplicación</t>
  </si>
  <si>
    <t>* Determinación clara de los requerimientos técnicos y de calidad
* Asignación de recurso humano
* Cumplimiento de cronograma</t>
  </si>
  <si>
    <t>Para el mantenimientp y optimización de los módulos de apertura y traslados, se harán los siguientes entregables:
• Documento con las necesidades para optimizar los módulos en cuestión.
• Propuesta 
• Desarollos y/o ajustes técnológicos.</t>
  </si>
  <si>
    <t>Garantizar la funcionalidad y cumplimiento del objetivo de la herramienta</t>
  </si>
  <si>
    <t>Memorando con requerimientos</t>
  </si>
  <si>
    <t>Grupo de Apoyo Judicial</t>
  </si>
  <si>
    <t>Historia de Usuario Aprobada</t>
  </si>
  <si>
    <t>Grupo de Apoyo Judicial y Dirección de Tecnología</t>
  </si>
  <si>
    <t xml:space="preserve">Levantamiento de requerimientos módulo de traslados. </t>
  </si>
  <si>
    <t xml:space="preserve">Correo electrónico informando la finalización de la etapa de desarrollo e implementación  </t>
  </si>
  <si>
    <t>Dirección de Tecnología</t>
  </si>
  <si>
    <t>Acta se certificación de pruebas</t>
  </si>
  <si>
    <t>Acta de entrega de los ajustes</t>
  </si>
  <si>
    <t>TOTAL</t>
  </si>
  <si>
    <t xml:space="preserve">Solicitar al área de tecnología requiriendo las mejoras al módulo de aperturas. </t>
  </si>
  <si>
    <t xml:space="preserve">Realizar la solicitud al área de tecnología requiriendo las mejoras al módulo de traslados. </t>
  </si>
  <si>
    <t xml:space="preserve">Realizar el levantamiento de requerimientos módulo de aperturas. </t>
  </si>
  <si>
    <t>Implementar la solución a los requerimientos definidos para los módulos de apertura y traslados</t>
  </si>
  <si>
    <t>Ejecutar las pruebas de certificación de la solución implementada para los módulos de apertura y traslados</t>
  </si>
  <si>
    <t>Realizar la puesta en operación de los ajustes de los módulos de apertura y traslados</t>
  </si>
  <si>
    <t>Altos costos en el desarrollo del proceso</t>
  </si>
  <si>
    <t>Priorizar asignación de presupuesto para el proyecto</t>
  </si>
  <si>
    <t>Cambio  de la estructura organizacional de la Entidad que afecten la ejecución del proyecto</t>
  </si>
  <si>
    <t>El proyecto debe prever posibles cambios en sus líderes</t>
  </si>
  <si>
    <t>Secretaria General
Área de Tecnología</t>
  </si>
  <si>
    <t>Fallas en la integridad de la información y los datos</t>
  </si>
  <si>
    <t>Realizar la mayor de pruebas posibles a la herramienta desde la etapa de diseño</t>
  </si>
  <si>
    <t>Área de Tecnología</t>
  </si>
  <si>
    <t>Priorización inadecuada en la gestión de proyectos.</t>
  </si>
  <si>
    <t>Evaluación oportuna de la conveniencia e impacto del proyecto</t>
  </si>
  <si>
    <r>
      <rPr>
        <b/>
        <sz val="11"/>
        <color theme="3"/>
        <rFont val="Verdana"/>
        <family val="2"/>
      </rPr>
      <t>Febrero</t>
    </r>
    <r>
      <rPr>
        <sz val="11"/>
        <color theme="3"/>
        <rFont val="Verdana"/>
        <family val="2"/>
      </rPr>
      <t xml:space="preserve">: Se solicita a la funcionaria del Grupo de Apoyo Judicial, levantar el borrador del memorando de requerimientos de mojoras del módulo de aperturas y traslados.
</t>
    </r>
    <r>
      <rPr>
        <b/>
        <sz val="11"/>
        <color theme="3"/>
        <rFont val="Verdana"/>
        <family val="2"/>
      </rPr>
      <t>Marzo</t>
    </r>
    <r>
      <rPr>
        <sz val="11"/>
        <color theme="3"/>
        <rFont val="Verdana"/>
        <family val="2"/>
      </rPr>
      <t>: Se revisa, ajusta, suscribe y envía al área de tecnología de la entidad, el memorando con radicado n.° 2025-01-106358 del 14/03/2025</t>
    </r>
  </si>
  <si>
    <r>
      <rPr>
        <b/>
        <sz val="11"/>
        <color theme="3"/>
        <rFont val="Verdana"/>
        <family val="2"/>
      </rPr>
      <t>Febrero</t>
    </r>
    <r>
      <rPr>
        <sz val="11"/>
        <color theme="3"/>
        <rFont val="Verdana"/>
        <family val="2"/>
      </rPr>
      <t>: Se solicita a la funcionaria del Grupo de Apoyo Judicial, levantar el borrador del memorando de requerimientos de mojoras del módulo de aperturas y traslados.</t>
    </r>
    <r>
      <rPr>
        <b/>
        <sz val="11"/>
        <color theme="3"/>
        <rFont val="Verdana"/>
        <family val="2"/>
      </rPr>
      <t xml:space="preserve">
Marzo:</t>
    </r>
    <r>
      <rPr>
        <sz val="11"/>
        <color theme="3"/>
        <rFont val="Verdana"/>
        <family val="2"/>
      </rPr>
      <t xml:space="preserve"> Se revisa, ajusta, suscribe y envía al área de tecnología de la entidad, el memorando con radicado n.° 2025-01-106358 del 14/03/2025</t>
    </r>
  </si>
  <si>
    <r>
      <rPr>
        <b/>
        <sz val="11"/>
        <color theme="3"/>
        <rFont val="Verdana"/>
        <family val="2"/>
      </rPr>
      <t>Marzo</t>
    </r>
    <r>
      <rPr>
        <sz val="11"/>
        <color theme="3"/>
        <rFont val="Verdana"/>
        <family val="2"/>
      </rPr>
      <t xml:space="preserve">: En sesión vía Teams del 19 y 20 de marzo, se realizó el levantamiento de información para construir las HU de las mejoras al módulo de aperturas de BPM 
</t>
    </r>
    <r>
      <rPr>
        <b/>
        <sz val="11"/>
        <color theme="3"/>
        <rFont val="Verdana"/>
        <family val="2"/>
      </rPr>
      <t>Abril</t>
    </r>
    <r>
      <rPr>
        <sz val="11"/>
        <color theme="3"/>
        <rFont val="Verdana"/>
        <family val="2"/>
      </rPr>
      <t>: Elaboración de las 2 HU del módulo de aperturas y Una HU de traslados.</t>
    </r>
  </si>
  <si>
    <r>
      <rPr>
        <b/>
        <sz val="11"/>
        <color theme="3"/>
        <rFont val="Verdana"/>
        <family val="2"/>
      </rPr>
      <t>Abril</t>
    </r>
    <r>
      <rPr>
        <sz val="11"/>
        <color theme="3"/>
        <rFont val="Verdana"/>
        <family val="2"/>
      </rPr>
      <t xml:space="preserve">: Se remite para revisión las HU de las mejoras del módulo de aperturas de BPM. Para el módulo de traslados se elaboró una HU de parametrización de trámites, normas y términos.
</t>
    </r>
    <r>
      <rPr>
        <b/>
        <sz val="11"/>
        <color theme="3"/>
        <rFont val="Verdana"/>
        <family val="2"/>
      </rPr>
      <t>Mayo</t>
    </r>
    <r>
      <rPr>
        <sz val="11"/>
        <color theme="3"/>
        <rFont val="Verdana"/>
        <family val="2"/>
      </rPr>
      <t>: Revisión y firma de las HU de las mejoras del módulo de aperturas.</t>
    </r>
  </si>
  <si>
    <t>1 TRIMESTRE</t>
  </si>
  <si>
    <t>2 TRIMESTRE</t>
  </si>
  <si>
    <t>3 TRIMESTRE</t>
  </si>
  <si>
    <t>4 TRIMESTRE</t>
  </si>
  <si>
    <r>
      <rPr>
        <b/>
        <sz val="11"/>
        <color theme="3"/>
        <rFont val="Verdana"/>
        <family val="2"/>
      </rPr>
      <t>Abril</t>
    </r>
    <r>
      <rPr>
        <sz val="11"/>
        <color theme="3"/>
        <rFont val="Verdana"/>
        <family val="2"/>
      </rPr>
      <t xml:space="preserve">: Correo de avance de los requerimientos efectuados para el módulo de aperturas y traslados. 
</t>
    </r>
    <r>
      <rPr>
        <b/>
        <sz val="11"/>
        <color theme="3"/>
        <rFont val="Verdana"/>
        <family val="2"/>
      </rPr>
      <t>Mayo</t>
    </r>
    <r>
      <rPr>
        <sz val="11"/>
        <color theme="3"/>
        <rFont val="Verdana"/>
        <family val="2"/>
      </rPr>
      <t xml:space="preserve">: Se recibe correo por parte del Grupo de Innovación, Desarrollo y Arquitectura de Aplicaciones con el avance del proyecto. Adjunto el documento de implementación del proceso de traslados y de aperturas.
</t>
    </r>
    <r>
      <rPr>
        <b/>
        <sz val="11"/>
        <color theme="3"/>
        <rFont val="Verdana"/>
        <family val="2"/>
      </rPr>
      <t xml:space="preserve">Junio: </t>
    </r>
    <r>
      <rPr>
        <sz val="11"/>
        <color theme="3"/>
        <rFont val="Verdana"/>
        <family val="2"/>
      </rPr>
      <t xml:space="preserve">Se implementan los ajustes en el sistema a efectos de desarrollar las pruebas pertinentes. 
</t>
    </r>
    <r>
      <rPr>
        <b/>
        <sz val="11"/>
        <color theme="3"/>
        <rFont val="Verdana"/>
        <family val="2"/>
      </rPr>
      <t>Julio</t>
    </r>
    <r>
      <rPr>
        <sz val="11"/>
        <color theme="3"/>
        <rFont val="Verdana"/>
        <family val="2"/>
      </rPr>
      <t>: Teniendo en cuenta la migración del sistema Auroportal BPM - Se desarrollan las pruebas en el módulo de aperturas con resultado satisfactorio.</t>
    </r>
  </si>
  <si>
    <r>
      <rPr>
        <b/>
        <sz val="10"/>
        <color theme="3"/>
        <rFont val="Verdana"/>
        <family val="2"/>
      </rPr>
      <t>Septiembre</t>
    </r>
    <r>
      <rPr>
        <sz val="10"/>
        <color theme="3"/>
        <rFont val="Verdana"/>
        <family val="2"/>
      </rPr>
      <t xml:space="preserve">: Se hizo entrega por parte del Grupo de Innovación, Desarrollo y Arquitectura de Aplicaciones los documentos concernientes a las mejoras implementadas en el módulo de aperturas y Traslados.
</t>
    </r>
    <r>
      <rPr>
        <b/>
        <sz val="10"/>
        <color theme="3"/>
        <rFont val="Verdana"/>
        <family val="2"/>
      </rPr>
      <t>Octubre</t>
    </r>
    <r>
      <rPr>
        <sz val="10"/>
        <color theme="3"/>
        <rFont val="Verdana"/>
        <family val="2"/>
      </rPr>
      <t xml:space="preserve">: Se hace seguimiento a la funcionalidad del módulo de traslados y aperturas, agregando valor a la efectividad del proceso. </t>
    </r>
  </si>
  <si>
    <r>
      <rPr>
        <b/>
        <sz val="10"/>
        <color theme="3"/>
        <rFont val="Verdana"/>
        <family val="2"/>
      </rPr>
      <t>Octubre</t>
    </r>
    <r>
      <rPr>
        <sz val="10"/>
        <color theme="3"/>
        <rFont val="Verdana"/>
        <family val="2"/>
      </rPr>
      <t xml:space="preserve">: Se hace seguimiento a la funcionalidad del módulo de traslados y aperturas, agregando valor a la efectividad del proceso.
</t>
    </r>
    <r>
      <rPr>
        <b/>
        <sz val="10"/>
        <color theme="3"/>
        <rFont val="Verdana"/>
        <family val="2"/>
      </rPr>
      <t>Noviembre</t>
    </r>
    <r>
      <rPr>
        <sz val="10"/>
        <color theme="3"/>
        <rFont val="Verdana"/>
        <family val="2"/>
      </rPr>
      <t>:Se hace seguimiento a la funcionalidad del módulo de traslados y aperturas, agregando valor a la efectividad del proceso.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</si>
</sst>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240A]#,##0"/>
    <numFmt numFmtId="166" formatCode="dd\-mm\-yy"/>
  </numFmts>
  <fonts count="46"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0"/>
      <color theme="0"/>
      <name val="Verdana"/>
      <family val="2"/>
    </font>
    <font>
      <b/>
      <sz val="10"/>
      <name val="Verdana"/>
      <family val="2"/>
    </font>
    <font>
      <b/>
      <sz val="12"/>
      <name val="Verdana"/>
      <family val="2"/>
    </font>
    <font>
      <sz val="11"/>
      <name val="Verdana"/>
      <family val="2"/>
    </font>
    <font>
      <sz val="12"/>
      <name val="Verdana"/>
      <family val="2"/>
    </font>
    <font>
      <b/>
      <sz val="14"/>
      <name val="Verdana"/>
      <family val="2"/>
    </font>
    <font>
      <b/>
      <sz val="11"/>
      <name val="Verdana"/>
      <family val="2"/>
    </font>
    <font>
      <sz val="11"/>
      <name val="Calibri Light"/>
      <family val="2"/>
    </font>
    <font>
      <sz val="12"/>
      <name val="Calibri Light"/>
      <family val="2"/>
    </font>
    <font>
      <sz val="8"/>
      <name val="Verdana"/>
      <family val="2"/>
    </font>
    <font>
      <sz val="11"/>
      <color theme="0"/>
      <name val="Verdana"/>
      <family val="2"/>
    </font>
    <font>
      <sz val="11"/>
      <name val="Arial"/>
      <family val="2"/>
    </font>
    <font>
      <b/>
      <sz val="11"/>
      <color theme="0"/>
      <name val="Verdana"/>
      <family val="2"/>
    </font>
    <font>
      <b/>
      <sz val="11"/>
      <name val="Calibri Light"/>
      <family val="2"/>
    </font>
    <font>
      <sz val="10"/>
      <color theme="0"/>
      <name val="Verdana"/>
      <family val="2"/>
    </font>
    <font>
      <u/>
      <sz val="12"/>
      <color theme="10"/>
      <name val="Verdana"/>
      <family val="2"/>
    </font>
    <font>
      <b/>
      <sz val="10"/>
      <color theme="3"/>
      <name val="Verdana"/>
      <family val="2"/>
    </font>
    <font>
      <sz val="10"/>
      <color theme="3"/>
      <name val="Verdana"/>
      <family val="2"/>
    </font>
    <font>
      <b/>
      <sz val="12"/>
      <color theme="3"/>
      <name val="Verdana"/>
      <family val="2"/>
    </font>
    <font>
      <b/>
      <sz val="10"/>
      <color indexed="9"/>
      <name val="Verdana"/>
      <family val="2"/>
    </font>
    <font>
      <sz val="13"/>
      <name val="Verdana"/>
      <family val="2"/>
    </font>
    <font>
      <u/>
      <sz val="13"/>
      <color theme="10"/>
      <name val="Verdana"/>
      <family val="2"/>
    </font>
    <font>
      <sz val="12"/>
      <color theme="1"/>
      <name val="Verdana"/>
      <family val="2"/>
    </font>
    <font>
      <sz val="9"/>
      <color theme="3"/>
      <name val="Verdana"/>
      <family val="2"/>
    </font>
    <font>
      <b/>
      <sz val="9"/>
      <color theme="3"/>
      <name val="Verdana"/>
      <family val="2"/>
    </font>
    <font>
      <sz val="11"/>
      <color theme="3"/>
      <name val="Verdana"/>
      <family val="2"/>
    </font>
    <font>
      <b/>
      <sz val="11"/>
      <color theme="3"/>
      <name val="Verdana"/>
      <family val="2"/>
    </font>
    <font>
      <sz val="8"/>
      <name val="Arial"/>
      <family val="2"/>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rgb="FFFFFF00"/>
        <bgColor indexed="64"/>
      </patternFill>
    </fill>
    <fill>
      <patternFill patternType="solid">
        <fgColor theme="0" tint="-4.9989318521683403E-2"/>
        <bgColor indexed="64"/>
      </patternFill>
    </fill>
  </fills>
  <borders count="51">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0" fillId="0" borderId="0" applyNumberFormat="0" applyFill="0" applyBorder="0" applyAlignment="0" applyProtection="0"/>
    <xf numFmtId="9" fontId="11" fillId="0" borderId="0" applyFont="0" applyFill="0" applyBorder="0" applyAlignment="0" applyProtection="0"/>
    <xf numFmtId="0" fontId="10" fillId="0" borderId="0" applyNumberFormat="0" applyFill="0" applyBorder="0" applyAlignment="0" applyProtection="0"/>
  </cellStyleXfs>
  <cellXfs count="387">
    <xf numFmtId="0" fontId="0" fillId="0" borderId="0" xfId="0"/>
    <xf numFmtId="0" fontId="4" fillId="0" borderId="0" xfId="0" applyFont="1" applyAlignment="1">
      <alignment horizontal="center" vertical="center" wrapText="1"/>
    </xf>
    <xf numFmtId="0" fontId="4" fillId="0" borderId="0" xfId="0" applyFont="1"/>
    <xf numFmtId="0" fontId="6" fillId="0" borderId="0" xfId="2"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xf>
    <xf numFmtId="0" fontId="2" fillId="0" borderId="0" xfId="0" applyFont="1"/>
    <xf numFmtId="0" fontId="2" fillId="4" borderId="2" xfId="0" applyFont="1" applyFill="1" applyBorder="1"/>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xf numFmtId="0" fontId="12" fillId="0" borderId="35" xfId="0" applyFont="1" applyBorder="1" applyAlignment="1">
      <alignment vertical="center" wrapText="1"/>
    </xf>
    <xf numFmtId="0" fontId="12" fillId="0" borderId="36" xfId="0" applyFont="1" applyBorder="1" applyAlignment="1">
      <alignment vertical="center" wrapText="1"/>
    </xf>
    <xf numFmtId="0" fontId="12" fillId="0" borderId="37" xfId="0" applyFont="1" applyBorder="1" applyAlignment="1">
      <alignment vertical="center" wrapText="1"/>
    </xf>
    <xf numFmtId="0" fontId="13" fillId="0" borderId="0" xfId="2" applyFont="1" applyAlignment="1">
      <alignment horizontal="center" vertical="center"/>
    </xf>
    <xf numFmtId="0" fontId="14" fillId="5" borderId="2" xfId="0" applyFont="1" applyFill="1" applyBorder="1" applyAlignment="1">
      <alignment horizontal="left" vertical="center"/>
    </xf>
    <xf numFmtId="0" fontId="12" fillId="3" borderId="0" xfId="0" applyFont="1" applyFill="1" applyAlignment="1">
      <alignment horizontal="left" vertical="center" wrapText="1"/>
    </xf>
    <xf numFmtId="0" fontId="13" fillId="3" borderId="0" xfId="0" applyFont="1" applyFill="1" applyAlignment="1">
      <alignment horizontal="center" vertical="center" wrapText="1"/>
    </xf>
    <xf numFmtId="0" fontId="14" fillId="5" borderId="2" xfId="0" applyFont="1" applyFill="1" applyBorder="1" applyAlignment="1">
      <alignment horizontal="center" vertical="center"/>
    </xf>
    <xf numFmtId="0" fontId="14" fillId="5"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16" fillId="0" borderId="0" xfId="0" applyFont="1"/>
    <xf numFmtId="0" fontId="12" fillId="3" borderId="2" xfId="0" applyFont="1" applyFill="1" applyBorder="1" applyAlignment="1">
      <alignment horizontal="left" vertical="center" wrapText="1"/>
    </xf>
    <xf numFmtId="0" fontId="12" fillId="3" borderId="0" xfId="0" applyFont="1" applyFill="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7" fillId="5" borderId="6" xfId="4" applyFont="1" applyFill="1" applyBorder="1" applyAlignment="1">
      <alignment horizontal="center" vertical="center"/>
    </xf>
    <xf numFmtId="0" fontId="12" fillId="6" borderId="0" xfId="0" applyFont="1" applyFill="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7" fillId="5" borderId="6" xfId="4" applyFont="1" applyFill="1" applyBorder="1" applyAlignment="1">
      <alignment horizontal="center" vertical="center" wrapText="1"/>
    </xf>
    <xf numFmtId="0" fontId="12" fillId="0" borderId="10" xfId="0" applyFont="1" applyBorder="1" applyAlignment="1">
      <alignment vertical="center" wrapText="1"/>
    </xf>
    <xf numFmtId="0" fontId="12" fillId="0" borderId="13" xfId="0" applyFont="1" applyBorder="1" applyAlignment="1">
      <alignment vertical="center" wrapText="1"/>
    </xf>
    <xf numFmtId="0" fontId="12" fillId="0" borderId="15" xfId="0" applyFont="1" applyBorder="1" applyAlignment="1">
      <alignment vertical="center" wrapText="1"/>
    </xf>
    <xf numFmtId="0" fontId="16" fillId="3" borderId="0" xfId="0" applyFont="1" applyFill="1"/>
    <xf numFmtId="0" fontId="12" fillId="3" borderId="10" xfId="0" applyFont="1" applyFill="1" applyBorder="1" applyAlignment="1">
      <alignment vertical="center" wrapText="1"/>
    </xf>
    <xf numFmtId="0" fontId="12" fillId="3" borderId="13" xfId="0" applyFont="1" applyFill="1" applyBorder="1" applyAlignment="1">
      <alignment vertical="center" wrapText="1"/>
    </xf>
    <xf numFmtId="0" fontId="12" fillId="3" borderId="15" xfId="0" applyFont="1" applyFill="1" applyBorder="1" applyAlignment="1">
      <alignment vertical="center" wrapText="1"/>
    </xf>
    <xf numFmtId="0" fontId="19" fillId="3" borderId="0" xfId="0" applyFont="1" applyFill="1" applyAlignment="1">
      <alignment horizontal="center" vertical="center"/>
    </xf>
    <xf numFmtId="0" fontId="16" fillId="3" borderId="2" xfId="0" applyFont="1" applyFill="1" applyBorder="1"/>
    <xf numFmtId="0" fontId="18" fillId="5" borderId="2" xfId="0" applyFont="1" applyFill="1" applyBorder="1" applyAlignment="1">
      <alignment horizontal="center" vertical="center"/>
    </xf>
    <xf numFmtId="2" fontId="12" fillId="0" borderId="2"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0" fontId="14" fillId="5" borderId="2" xfId="0" applyFont="1" applyFill="1" applyBorder="1" applyAlignment="1">
      <alignment horizontal="left" vertical="center" wrapText="1"/>
    </xf>
    <xf numFmtId="0" fontId="12" fillId="3" borderId="0" xfId="0" applyFont="1" applyFill="1" applyAlignment="1">
      <alignment vertical="center" wrapText="1"/>
    </xf>
    <xf numFmtId="0" fontId="12" fillId="0" borderId="3" xfId="0" applyFont="1" applyBorder="1" applyAlignment="1">
      <alignment horizontal="center" vertical="center" wrapText="1"/>
    </xf>
    <xf numFmtId="0" fontId="14" fillId="5" borderId="0" xfId="0" applyFont="1" applyFill="1" applyAlignment="1">
      <alignment horizontal="center" vertical="center" wrapText="1"/>
    </xf>
    <xf numFmtId="0" fontId="14" fillId="5" borderId="7" xfId="0" applyFont="1" applyFill="1" applyBorder="1" applyAlignment="1">
      <alignment horizontal="center" vertical="center" wrapText="1"/>
    </xf>
    <xf numFmtId="0" fontId="12" fillId="3" borderId="29" xfId="0" applyFont="1" applyFill="1" applyBorder="1" applyAlignment="1">
      <alignment vertical="center" wrapText="1"/>
    </xf>
    <xf numFmtId="0" fontId="12" fillId="3" borderId="36" xfId="0" applyFont="1" applyFill="1" applyBorder="1" applyAlignment="1">
      <alignment vertical="center" wrapText="1"/>
    </xf>
    <xf numFmtId="0" fontId="12" fillId="3" borderId="41" xfId="0" applyFont="1" applyFill="1" applyBorder="1" applyAlignment="1">
      <alignment vertical="center" wrapText="1"/>
    </xf>
    <xf numFmtId="0" fontId="12" fillId="3" borderId="37" xfId="0" applyFont="1" applyFill="1" applyBorder="1" applyAlignment="1">
      <alignment vertical="center" wrapText="1"/>
    </xf>
    <xf numFmtId="0" fontId="12" fillId="3" borderId="35" xfId="0" applyFont="1" applyFill="1" applyBorder="1" applyAlignment="1">
      <alignment vertical="center" wrapText="1"/>
    </xf>
    <xf numFmtId="0" fontId="22" fillId="3"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0" xfId="0" applyFont="1" applyFill="1" applyAlignment="1">
      <alignment horizontal="center" vertical="center" wrapText="1"/>
    </xf>
    <xf numFmtId="165" fontId="25" fillId="0" borderId="2" xfId="0" applyNumberFormat="1" applyFont="1" applyBorder="1" applyAlignment="1">
      <alignment horizontal="center" vertical="center" wrapText="1"/>
    </xf>
    <xf numFmtId="0" fontId="14" fillId="5" borderId="2" xfId="0" applyFont="1" applyFill="1" applyBorder="1" applyAlignment="1">
      <alignment vertical="center"/>
    </xf>
    <xf numFmtId="0" fontId="22" fillId="0" borderId="2" xfId="0" applyFont="1" applyBorder="1" applyAlignment="1">
      <alignment horizontal="center" vertical="center" wrapText="1"/>
    </xf>
    <xf numFmtId="164" fontId="12" fillId="3" borderId="2" xfId="0" applyNumberFormat="1"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0" xfId="0" applyFont="1" applyAlignment="1">
      <alignment horizontal="center" vertical="center" wrapText="1"/>
    </xf>
    <xf numFmtId="0" fontId="28" fillId="0" borderId="0" xfId="0" applyFont="1" applyAlignment="1">
      <alignment horizontal="center" vertical="center" wrapText="1"/>
    </xf>
    <xf numFmtId="0" fontId="21" fillId="0" borderId="0" xfId="0" applyFont="1"/>
    <xf numFmtId="0" fontId="29" fillId="3" borderId="2" xfId="0" applyFont="1" applyFill="1" applyBorder="1" applyAlignment="1">
      <alignment horizontal="center" vertical="center" wrapText="1"/>
    </xf>
    <xf numFmtId="9" fontId="29" fillId="3" borderId="2" xfId="0" applyNumberFormat="1" applyFont="1" applyFill="1" applyBorder="1" applyAlignment="1">
      <alignment horizontal="center" vertical="center" wrapText="1"/>
    </xf>
    <xf numFmtId="0" fontId="24" fillId="0" borderId="11" xfId="2" applyFont="1" applyBorder="1" applyAlignment="1">
      <alignment vertical="center"/>
    </xf>
    <xf numFmtId="0" fontId="28" fillId="0" borderId="0" xfId="0" applyFont="1" applyAlignment="1">
      <alignment horizontal="center" vertical="center"/>
    </xf>
    <xf numFmtId="0" fontId="24" fillId="0" borderId="0" xfId="2" applyFont="1" applyAlignment="1">
      <alignment vertical="center"/>
    </xf>
    <xf numFmtId="0" fontId="24" fillId="0" borderId="16" xfId="2" applyFont="1" applyBorder="1" applyAlignment="1">
      <alignment vertical="center"/>
    </xf>
    <xf numFmtId="0" fontId="24" fillId="0" borderId="0" xfId="2"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0" fontId="30" fillId="5" borderId="2" xfId="0" applyFont="1" applyFill="1" applyBorder="1" applyAlignment="1">
      <alignment horizontal="center" vertical="center" wrapText="1"/>
    </xf>
    <xf numFmtId="0" fontId="30" fillId="5" borderId="2" xfId="0" applyFont="1" applyFill="1" applyBorder="1" applyAlignment="1">
      <alignment vertical="center" wrapText="1"/>
    </xf>
    <xf numFmtId="0" fontId="21" fillId="0" borderId="2" xfId="0" applyFont="1" applyBorder="1" applyAlignment="1">
      <alignment horizontal="left" vertical="center" wrapText="1"/>
    </xf>
    <xf numFmtId="165" fontId="31"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0" xfId="0" applyFont="1" applyAlignment="1">
      <alignment horizontal="center" vertical="center" wrapText="1"/>
    </xf>
    <xf numFmtId="0" fontId="32" fillId="0" borderId="0" xfId="0" applyFont="1" applyAlignment="1">
      <alignment horizontal="center" vertical="center" wrapText="1"/>
    </xf>
    <xf numFmtId="0" fontId="4" fillId="3" borderId="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0" fillId="0" borderId="2" xfId="4" applyFont="1" applyFill="1" applyBorder="1" applyAlignment="1">
      <alignment horizontal="center" vertical="center" wrapText="1"/>
    </xf>
    <xf numFmtId="0" fontId="33" fillId="3" borderId="2" xfId="4" applyFont="1" applyFill="1" applyBorder="1" applyAlignment="1">
      <alignment horizontal="center" vertical="center" wrapText="1"/>
    </xf>
    <xf numFmtId="0" fontId="33" fillId="0" borderId="2" xfId="4"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wrapText="1"/>
    </xf>
    <xf numFmtId="0" fontId="22" fillId="0" borderId="0" xfId="0" applyFont="1"/>
    <xf numFmtId="0" fontId="16" fillId="0" borderId="2" xfId="0" applyFont="1" applyBorder="1" applyAlignment="1">
      <alignment horizontal="justify" vertical="center" wrapText="1"/>
    </xf>
    <xf numFmtId="0" fontId="21" fillId="0" borderId="2" xfId="0" applyFont="1" applyBorder="1" applyAlignment="1">
      <alignment horizontal="justify" vertical="center" wrapText="1"/>
    </xf>
    <xf numFmtId="0" fontId="20"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0" fontId="21" fillId="3" borderId="2" xfId="0" applyFont="1" applyFill="1" applyBorder="1" applyAlignment="1">
      <alignment horizontal="center" vertical="center" wrapText="1"/>
    </xf>
    <xf numFmtId="164" fontId="21" fillId="3" borderId="2" xfId="0" applyNumberFormat="1" applyFont="1" applyFill="1" applyBorder="1" applyAlignment="1">
      <alignment horizontal="center" vertical="center" wrapText="1"/>
    </xf>
    <xf numFmtId="0" fontId="22" fillId="0" borderId="2" xfId="0" applyFont="1" applyBorder="1" applyAlignment="1">
      <alignment vertical="center" wrapText="1"/>
    </xf>
    <xf numFmtId="0" fontId="22" fillId="3" borderId="0" xfId="0" applyFont="1" applyFill="1" applyAlignment="1">
      <alignment horizontal="justify" vertical="center" wrapText="1"/>
    </xf>
    <xf numFmtId="0" fontId="22" fillId="0" borderId="0" xfId="0" applyFont="1" applyAlignment="1">
      <alignment horizontal="center" vertical="center"/>
    </xf>
    <xf numFmtId="0" fontId="22" fillId="0" borderId="0" xfId="0" applyFont="1" applyAlignment="1">
      <alignment horizontal="justify" vertical="center"/>
    </xf>
    <xf numFmtId="0" fontId="33" fillId="3" borderId="2" xfId="4" applyFont="1" applyFill="1" applyBorder="1" applyAlignment="1">
      <alignment horizontal="center" vertical="center"/>
    </xf>
    <xf numFmtId="10" fontId="36" fillId="6" borderId="22" xfId="5" applyNumberFormat="1" applyFont="1" applyFill="1" applyBorder="1" applyAlignment="1" applyProtection="1">
      <alignment horizontal="center" vertical="center" wrapText="1"/>
    </xf>
    <xf numFmtId="0" fontId="12" fillId="0" borderId="0" xfId="0" applyFont="1" applyAlignment="1" applyProtection="1">
      <alignment horizontal="center" vertical="center" wrapText="1"/>
      <protection locked="0"/>
    </xf>
    <xf numFmtId="0" fontId="12" fillId="0" borderId="0" xfId="0" applyFont="1" applyProtection="1">
      <protection locked="0"/>
    </xf>
    <xf numFmtId="0" fontId="27" fillId="0" borderId="0" xfId="0" applyFont="1" applyAlignment="1" applyProtection="1">
      <alignment horizontal="center" vertical="center" wrapText="1"/>
      <protection locked="0"/>
    </xf>
    <xf numFmtId="0" fontId="12" fillId="3" borderId="0" xfId="0" applyFont="1" applyFill="1" applyAlignment="1" applyProtection="1">
      <alignment vertical="center" wrapText="1"/>
      <protection locked="0"/>
    </xf>
    <xf numFmtId="0" fontId="13" fillId="0" borderId="0" xfId="2" applyFont="1" applyAlignment="1" applyProtection="1">
      <alignment horizontal="center" vertical="center"/>
      <protection locked="0"/>
    </xf>
    <xf numFmtId="0" fontId="22" fillId="0" borderId="2" xfId="0" applyFont="1" applyBorder="1" applyAlignment="1">
      <alignment horizontal="justify" vertical="center" wrapText="1"/>
    </xf>
    <xf numFmtId="0" fontId="22" fillId="3" borderId="0" xfId="0" applyFont="1" applyFill="1" applyAlignment="1">
      <alignment horizontal="center" vertical="center" wrapText="1"/>
    </xf>
    <xf numFmtId="0" fontId="21" fillId="0" borderId="2" xfId="0" applyFont="1" applyBorder="1" applyAlignment="1">
      <alignment vertical="center" wrapText="1"/>
    </xf>
    <xf numFmtId="0" fontId="38" fillId="3" borderId="2" xfId="0" quotePrefix="1" applyFont="1" applyFill="1" applyBorder="1" applyAlignment="1">
      <alignment horizontal="center" vertical="center" wrapText="1"/>
    </xf>
    <xf numFmtId="0" fontId="38" fillId="0" borderId="2" xfId="0" applyFont="1" applyBorder="1" applyAlignment="1">
      <alignment horizontal="center" vertical="center" wrapText="1"/>
    </xf>
    <xf numFmtId="0" fontId="39" fillId="0" borderId="0" xfId="4" applyFont="1" applyAlignment="1">
      <alignment horizontal="center" vertical="center"/>
    </xf>
    <xf numFmtId="0" fontId="38" fillId="3" borderId="2" xfId="0" applyFont="1" applyFill="1" applyBorder="1" applyAlignment="1">
      <alignment horizontal="center" vertical="center" wrapText="1"/>
    </xf>
    <xf numFmtId="0" fontId="38" fillId="0" borderId="0" xfId="0" applyFont="1" applyAlignment="1">
      <alignment horizontal="center" vertical="center" wrapText="1"/>
    </xf>
    <xf numFmtId="0" fontId="39" fillId="3" borderId="2" xfId="4" applyFont="1" applyFill="1" applyBorder="1" applyAlignment="1">
      <alignment horizontal="center" vertical="center" wrapText="1"/>
    </xf>
    <xf numFmtId="0" fontId="38" fillId="3" borderId="2" xfId="4" applyFont="1" applyFill="1" applyBorder="1" applyAlignment="1">
      <alignment horizontal="center" vertical="center" wrapText="1"/>
    </xf>
    <xf numFmtId="0" fontId="22" fillId="0" borderId="0" xfId="0" applyFont="1" applyAlignment="1">
      <alignment horizontal="justify" vertical="center" wrapText="1"/>
    </xf>
    <xf numFmtId="0" fontId="37" fillId="7" borderId="48" xfId="0" applyFont="1" applyFill="1" applyBorder="1" applyAlignment="1">
      <alignment horizontal="center" vertical="center" wrapText="1"/>
    </xf>
    <xf numFmtId="0" fontId="37" fillId="7" borderId="47" xfId="0" applyFont="1" applyFill="1" applyBorder="1" applyAlignment="1">
      <alignment horizontal="center" vertical="center" wrapText="1"/>
    </xf>
    <xf numFmtId="9" fontId="37" fillId="7" borderId="47" xfId="0" applyNumberFormat="1" applyFont="1" applyFill="1" applyBorder="1" applyAlignment="1">
      <alignment horizontal="center" vertical="center" wrapText="1"/>
    </xf>
    <xf numFmtId="166" fontId="37" fillId="7" borderId="47" xfId="0" applyNumberFormat="1" applyFont="1" applyFill="1" applyBorder="1" applyAlignment="1">
      <alignment horizontal="center" vertical="center" wrapText="1"/>
    </xf>
    <xf numFmtId="9" fontId="37" fillId="7" borderId="47" xfId="0" applyNumberFormat="1" applyFont="1" applyFill="1" applyBorder="1" applyAlignment="1" applyProtection="1">
      <alignment horizontal="center" vertical="center" wrapText="1"/>
      <protection locked="0"/>
    </xf>
    <xf numFmtId="0" fontId="37" fillId="5" borderId="47" xfId="0" applyFont="1" applyFill="1" applyBorder="1" applyAlignment="1" applyProtection="1">
      <alignment horizontal="center" vertical="center" wrapText="1"/>
      <protection locked="0"/>
    </xf>
    <xf numFmtId="0" fontId="37" fillId="5" borderId="49" xfId="0" applyFont="1" applyFill="1" applyBorder="1" applyAlignment="1">
      <alignment horizontal="center" vertical="center" wrapText="1"/>
    </xf>
    <xf numFmtId="0" fontId="37" fillId="5" borderId="50" xfId="0" applyFont="1" applyFill="1" applyBorder="1" applyAlignment="1" applyProtection="1">
      <alignment horizontal="center" vertical="center" wrapText="1"/>
      <protection locked="0"/>
    </xf>
    <xf numFmtId="0" fontId="18" fillId="5" borderId="49" xfId="0" applyFont="1" applyFill="1" applyBorder="1" applyAlignment="1" applyProtection="1">
      <alignment horizontal="center" vertical="center" wrapText="1"/>
      <protection locked="0"/>
    </xf>
    <xf numFmtId="0" fontId="18" fillId="5" borderId="48" xfId="0" applyFont="1" applyFill="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35" fillId="0" borderId="0" xfId="0" applyFont="1"/>
    <xf numFmtId="0" fontId="19" fillId="0" borderId="0" xfId="0" applyFont="1" applyAlignment="1">
      <alignment horizontal="center" vertical="center"/>
    </xf>
    <xf numFmtId="9" fontId="34" fillId="8" borderId="0" xfId="0" applyNumberFormat="1" applyFont="1" applyFill="1" applyAlignment="1">
      <alignment horizontal="center" vertical="center"/>
    </xf>
    <xf numFmtId="10" fontId="34" fillId="6" borderId="0" xfId="0" applyNumberFormat="1" applyFont="1" applyFill="1" applyAlignment="1">
      <alignment horizontal="center" vertical="center"/>
    </xf>
    <xf numFmtId="0" fontId="35" fillId="0" borderId="2" xfId="0" applyFont="1" applyBorder="1" applyProtection="1">
      <protection locked="0"/>
    </xf>
    <xf numFmtId="0" fontId="35" fillId="9" borderId="2" xfId="0" applyFont="1" applyFill="1" applyBorder="1"/>
    <xf numFmtId="10" fontId="34" fillId="9" borderId="2" xfId="5" applyNumberFormat="1" applyFont="1" applyFill="1" applyBorder="1" applyAlignment="1">
      <alignment horizontal="center" vertical="center"/>
    </xf>
    <xf numFmtId="10" fontId="34" fillId="3" borderId="2" xfId="5" applyNumberFormat="1" applyFont="1" applyFill="1" applyBorder="1" applyAlignment="1">
      <alignment horizontal="center" vertical="center"/>
    </xf>
    <xf numFmtId="10" fontId="35" fillId="9" borderId="2" xfId="0" applyNumberFormat="1" applyFont="1" applyFill="1" applyBorder="1" applyAlignment="1">
      <alignment horizontal="center" vertical="center"/>
    </xf>
    <xf numFmtId="10" fontId="35" fillId="9" borderId="2" xfId="5" applyNumberFormat="1" applyFont="1" applyFill="1" applyBorder="1" applyAlignment="1">
      <alignment horizontal="center" vertical="center"/>
    </xf>
    <xf numFmtId="0" fontId="42" fillId="0" borderId="0" xfId="0" applyFont="1" applyAlignment="1">
      <alignment horizontal="center" vertical="center" wrapText="1"/>
    </xf>
    <xf numFmtId="0" fontId="41" fillId="0" borderId="2" xfId="0" applyFont="1" applyBorder="1" applyAlignment="1">
      <alignment horizontal="justify" vertical="center" wrapText="1"/>
    </xf>
    <xf numFmtId="0" fontId="41" fillId="0" borderId="2" xfId="0" applyFont="1" applyBorder="1" applyAlignment="1">
      <alignment horizontal="center" vertical="center" wrapText="1"/>
    </xf>
    <xf numFmtId="9" fontId="41" fillId="0" borderId="2" xfId="5" applyFont="1" applyBorder="1" applyAlignment="1" applyProtection="1">
      <alignment horizontal="center" vertical="center" wrapText="1"/>
    </xf>
    <xf numFmtId="0" fontId="35" fillId="0" borderId="2" xfId="0" applyFont="1" applyBorder="1" applyAlignment="1">
      <alignment horizontal="center" vertical="center" wrapText="1"/>
    </xf>
    <xf numFmtId="14" fontId="35" fillId="0" borderId="2" xfId="0" applyNumberFormat="1" applyFont="1" applyBorder="1" applyAlignment="1">
      <alignment horizontal="center" vertical="center"/>
    </xf>
    <xf numFmtId="1" fontId="35" fillId="0" borderId="2" xfId="0" applyNumberFormat="1" applyFont="1" applyBorder="1" applyAlignment="1">
      <alignment horizontal="center" vertical="center"/>
    </xf>
    <xf numFmtId="0" fontId="34" fillId="0" borderId="0" xfId="0" applyFont="1" applyAlignment="1">
      <alignment horizontal="center" vertical="center"/>
    </xf>
    <xf numFmtId="10" fontId="12" fillId="0" borderId="0" xfId="5" applyNumberFormat="1" applyFont="1" applyAlignment="1" applyProtection="1">
      <alignment horizontal="center" vertical="center" wrapText="1"/>
      <protection locked="0"/>
    </xf>
    <xf numFmtId="10" fontId="18" fillId="5" borderId="49" xfId="5" applyNumberFormat="1" applyFont="1" applyFill="1" applyBorder="1" applyAlignment="1" applyProtection="1">
      <alignment horizontal="center" vertical="center" wrapText="1"/>
      <protection locked="0"/>
    </xf>
    <xf numFmtId="10" fontId="35" fillId="0" borderId="2" xfId="5" applyNumberFormat="1" applyFont="1" applyBorder="1" applyAlignment="1" applyProtection="1">
      <alignment horizontal="center" vertical="center"/>
      <protection locked="0"/>
    </xf>
    <xf numFmtId="10" fontId="34" fillId="6" borderId="0" xfId="5" applyNumberFormat="1" applyFont="1" applyFill="1" applyAlignment="1">
      <alignment horizontal="center" vertical="center"/>
    </xf>
    <xf numFmtId="10" fontId="16" fillId="0" borderId="0" xfId="5" applyNumberFormat="1" applyFont="1" applyAlignment="1">
      <alignment horizontal="center" vertical="center"/>
    </xf>
    <xf numFmtId="10" fontId="35" fillId="0" borderId="2" xfId="0" applyNumberFormat="1" applyFont="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16" fillId="0" borderId="0" xfId="0" applyFont="1" applyAlignment="1">
      <alignment horizontal="center" vertical="center"/>
    </xf>
    <xf numFmtId="14" fontId="35" fillId="0" borderId="2" xfId="0" applyNumberFormat="1" applyFont="1" applyBorder="1" applyAlignment="1" applyProtection="1">
      <alignment horizontal="center" vertical="center"/>
      <protection locked="0"/>
    </xf>
    <xf numFmtId="10" fontId="35" fillId="3" borderId="2" xfId="0" applyNumberFormat="1" applyFont="1" applyFill="1" applyBorder="1" applyAlignment="1" applyProtection="1">
      <alignment horizontal="center" vertical="center"/>
      <protection locked="0"/>
    </xf>
    <xf numFmtId="10" fontId="35" fillId="3" borderId="2" xfId="5" applyNumberFormat="1" applyFont="1" applyFill="1" applyBorder="1" applyAlignment="1" applyProtection="1">
      <alignment horizontal="center" vertical="center"/>
      <protection locked="0"/>
    </xf>
    <xf numFmtId="0" fontId="35" fillId="0" borderId="2" xfId="0" applyFont="1" applyBorder="1" applyAlignment="1" applyProtection="1">
      <alignment horizontal="justify" vertical="center" wrapText="1"/>
      <protection locked="0"/>
    </xf>
    <xf numFmtId="0" fontId="43" fillId="0" borderId="2" xfId="0" applyFont="1" applyBorder="1" applyAlignment="1" applyProtection="1">
      <alignment horizontal="justify" vertical="top" wrapText="1"/>
      <protection locked="0"/>
    </xf>
    <xf numFmtId="0" fontId="43" fillId="0" borderId="2" xfId="0" applyFont="1" applyBorder="1" applyAlignment="1" applyProtection="1">
      <alignment horizontal="justify" vertical="center" wrapText="1"/>
      <protection locked="0"/>
    </xf>
    <xf numFmtId="10" fontId="16" fillId="0" borderId="0" xfId="0" applyNumberFormat="1" applyFont="1"/>
    <xf numFmtId="9" fontId="35" fillId="3" borderId="2" xfId="5" applyFont="1" applyFill="1" applyBorder="1" applyAlignment="1" applyProtection="1">
      <alignment horizontal="center" vertical="center"/>
      <protection locked="0"/>
    </xf>
    <xf numFmtId="0" fontId="14" fillId="5" borderId="2" xfId="0" applyFont="1" applyFill="1" applyBorder="1" applyAlignment="1">
      <alignment horizontal="left" vertical="center"/>
    </xf>
    <xf numFmtId="0" fontId="23" fillId="0" borderId="2" xfId="0" applyFont="1" applyBorder="1" applyAlignment="1">
      <alignment horizontal="left" vertical="center"/>
    </xf>
    <xf numFmtId="0" fontId="12" fillId="0" borderId="18"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5"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0" xfId="0" applyFont="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18" xfId="2" applyFont="1" applyBorder="1" applyAlignment="1">
      <alignment horizontal="center" vertical="center"/>
    </xf>
    <xf numFmtId="0" fontId="13" fillId="0" borderId="19" xfId="2" applyFont="1" applyBorder="1" applyAlignment="1">
      <alignment horizontal="center" vertical="center"/>
    </xf>
    <xf numFmtId="0" fontId="13" fillId="0" borderId="26" xfId="2" applyFont="1" applyBorder="1" applyAlignment="1">
      <alignment horizontal="center" vertical="center"/>
    </xf>
    <xf numFmtId="0" fontId="13" fillId="0" borderId="21" xfId="2" applyFont="1" applyBorder="1" applyAlignment="1">
      <alignment horizontal="center" vertical="center"/>
    </xf>
    <xf numFmtId="0" fontId="13" fillId="0" borderId="2" xfId="2" applyFont="1" applyBorder="1" applyAlignment="1">
      <alignment horizontal="center" vertical="center"/>
    </xf>
    <xf numFmtId="0" fontId="13" fillId="0" borderId="5" xfId="2" applyFont="1" applyBorder="1" applyAlignment="1">
      <alignment horizontal="center" vertical="center"/>
    </xf>
    <xf numFmtId="0" fontId="13" fillId="0" borderId="23" xfId="2" applyFont="1" applyBorder="1" applyAlignment="1">
      <alignment horizontal="center" vertical="center"/>
    </xf>
    <xf numFmtId="0" fontId="13" fillId="0" borderId="24" xfId="2" applyFont="1" applyBorder="1" applyAlignment="1">
      <alignment horizontal="center" vertical="center"/>
    </xf>
    <xf numFmtId="0" fontId="13" fillId="0" borderId="27" xfId="2" applyFont="1" applyBorder="1" applyAlignment="1">
      <alignment horizontal="center" vertical="center"/>
    </xf>
    <xf numFmtId="0" fontId="19" fillId="0" borderId="23" xfId="2" applyFont="1" applyBorder="1" applyAlignment="1">
      <alignment horizontal="center" vertical="center"/>
    </xf>
    <xf numFmtId="0" fontId="19" fillId="0" borderId="24" xfId="2" applyFont="1" applyBorder="1" applyAlignment="1">
      <alignment horizontal="center" vertical="center"/>
    </xf>
    <xf numFmtId="0" fontId="19" fillId="0" borderId="27" xfId="2" applyFont="1" applyBorder="1" applyAlignment="1">
      <alignment horizontal="center" vertical="center"/>
    </xf>
    <xf numFmtId="0" fontId="16" fillId="0" borderId="23" xfId="0" applyFont="1" applyBorder="1" applyAlignment="1">
      <alignment horizontal="left" vertical="center" wrapText="1"/>
    </xf>
    <xf numFmtId="0" fontId="16" fillId="0" borderId="27" xfId="0" applyFont="1" applyBorder="1" applyAlignment="1">
      <alignment horizontal="left" vertical="center" wrapText="1"/>
    </xf>
    <xf numFmtId="0" fontId="22" fillId="3" borderId="2" xfId="0" applyFont="1" applyFill="1" applyBorder="1" applyAlignment="1">
      <alignment horizontal="justify" vertical="center" wrapText="1"/>
    </xf>
    <xf numFmtId="0" fontId="22" fillId="3" borderId="5" xfId="0" applyFont="1" applyFill="1" applyBorder="1" applyAlignment="1">
      <alignment horizontal="justify" vertical="center" wrapText="1"/>
    </xf>
    <xf numFmtId="0" fontId="22" fillId="3" borderId="4" xfId="0" applyFont="1" applyFill="1" applyBorder="1" applyAlignment="1">
      <alignment horizontal="justify" vertical="center" wrapText="1"/>
    </xf>
    <xf numFmtId="0" fontId="22" fillId="3" borderId="3" xfId="0" applyFont="1" applyFill="1" applyBorder="1" applyAlignment="1">
      <alignment horizontal="justify" vertical="center" wrapText="1"/>
    </xf>
    <xf numFmtId="0" fontId="22" fillId="3" borderId="2"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5"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33" xfId="0" applyFont="1" applyBorder="1" applyAlignment="1">
      <alignment horizontal="left" vertical="center" wrapText="1"/>
    </xf>
    <xf numFmtId="0" fontId="16" fillId="0" borderId="21" xfId="0" applyFont="1" applyBorder="1" applyAlignment="1">
      <alignment horizontal="left" vertical="center" wrapText="1"/>
    </xf>
    <xf numFmtId="0" fontId="16" fillId="0" borderId="2" xfId="0" applyFont="1" applyBorder="1" applyAlignment="1">
      <alignment horizontal="left" vertical="center" wrapText="1"/>
    </xf>
    <xf numFmtId="0" fontId="16" fillId="0" borderId="22"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20" fillId="0" borderId="2" xfId="0" applyFont="1" applyBorder="1" applyAlignment="1">
      <alignment horizontal="left" vertical="center"/>
    </xf>
    <xf numFmtId="0" fontId="19" fillId="0" borderId="18" xfId="2" applyFont="1" applyBorder="1" applyAlignment="1">
      <alignment horizontal="center" vertical="center"/>
    </xf>
    <xf numFmtId="0" fontId="19" fillId="0" borderId="19" xfId="2" applyFont="1" applyBorder="1" applyAlignment="1">
      <alignment horizontal="center" vertical="center"/>
    </xf>
    <xf numFmtId="0" fontId="19" fillId="0" borderId="26" xfId="2" applyFont="1" applyBorder="1" applyAlignment="1">
      <alignment horizontal="center" vertical="center"/>
    </xf>
    <xf numFmtId="0" fontId="16" fillId="0" borderId="26" xfId="0" applyFont="1" applyBorder="1" applyAlignment="1">
      <alignment horizontal="left" vertical="center" wrapText="1"/>
    </xf>
    <xf numFmtId="0" fontId="19" fillId="0" borderId="21" xfId="2" applyFont="1" applyBorder="1" applyAlignment="1">
      <alignment horizontal="center" vertical="center"/>
    </xf>
    <xf numFmtId="0" fontId="19" fillId="0" borderId="2" xfId="2" applyFont="1" applyBorder="1" applyAlignment="1">
      <alignment horizontal="center" vertical="center"/>
    </xf>
    <xf numFmtId="0" fontId="19" fillId="0" borderId="5" xfId="2" applyFont="1" applyBorder="1" applyAlignment="1">
      <alignment horizontal="center" vertical="center"/>
    </xf>
    <xf numFmtId="0" fontId="16" fillId="0" borderId="5" xfId="0" applyFont="1" applyBorder="1" applyAlignment="1">
      <alignment horizontal="left" vertical="center" wrapText="1"/>
    </xf>
    <xf numFmtId="0" fontId="14" fillId="5"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14" fillId="5" borderId="2" xfId="0" applyFont="1" applyFill="1" applyBorder="1" applyAlignment="1">
      <alignment horizontal="center" vertical="center"/>
    </xf>
    <xf numFmtId="0" fontId="24" fillId="3" borderId="2" xfId="0" applyFont="1" applyFill="1" applyBorder="1" applyAlignment="1">
      <alignment horizontal="center" vertical="center" wrapText="1"/>
    </xf>
    <xf numFmtId="0" fontId="13" fillId="0" borderId="28" xfId="2" applyFont="1" applyBorder="1" applyAlignment="1">
      <alignment horizontal="center" vertical="center"/>
    </xf>
    <xf numFmtId="0" fontId="13" fillId="0" borderId="30" xfId="2" applyFont="1" applyBorder="1" applyAlignment="1">
      <alignment horizontal="center" vertical="center"/>
    </xf>
    <xf numFmtId="0" fontId="13" fillId="0" borderId="29" xfId="2" applyFont="1" applyBorder="1" applyAlignment="1">
      <alignment horizontal="center" vertical="center"/>
    </xf>
    <xf numFmtId="0" fontId="13" fillId="0" borderId="40" xfId="2" applyFont="1" applyBorder="1" applyAlignment="1">
      <alignment horizontal="center" vertical="center"/>
    </xf>
    <xf numFmtId="0" fontId="13" fillId="0" borderId="4" xfId="2" applyFont="1" applyBorder="1" applyAlignment="1">
      <alignment horizontal="center" vertical="center"/>
    </xf>
    <xf numFmtId="0" fontId="13" fillId="0" borderId="41" xfId="2" applyFont="1" applyBorder="1" applyAlignment="1">
      <alignment horizontal="center" vertical="center"/>
    </xf>
    <xf numFmtId="0" fontId="13" fillId="0" borderId="42" xfId="2" applyFont="1" applyBorder="1" applyAlignment="1">
      <alignment horizontal="center" vertical="center"/>
    </xf>
    <xf numFmtId="0" fontId="13" fillId="0" borderId="34" xfId="2" applyFont="1" applyBorder="1" applyAlignment="1">
      <alignment horizontal="center" vertical="center"/>
    </xf>
    <xf numFmtId="0" fontId="13" fillId="0" borderId="43" xfId="2" applyFont="1" applyBorder="1" applyAlignment="1">
      <alignment horizontal="center" vertical="center"/>
    </xf>
    <xf numFmtId="0" fontId="12" fillId="3" borderId="18"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2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12" fillId="3" borderId="25" xfId="0" applyFont="1" applyFill="1" applyBorder="1" applyAlignment="1">
      <alignment horizontal="left" vertical="center" wrapText="1"/>
    </xf>
    <xf numFmtId="0" fontId="13" fillId="3" borderId="28" xfId="2" applyFont="1" applyFill="1" applyBorder="1" applyAlignment="1">
      <alignment horizontal="center" vertical="center"/>
    </xf>
    <xf numFmtId="0" fontId="13" fillId="3" borderId="30" xfId="2" applyFont="1" applyFill="1" applyBorder="1" applyAlignment="1">
      <alignment horizontal="center" vertical="center"/>
    </xf>
    <xf numFmtId="0" fontId="13" fillId="3" borderId="40" xfId="2" applyFont="1" applyFill="1" applyBorder="1" applyAlignment="1">
      <alignment horizontal="center" vertical="center"/>
    </xf>
    <xf numFmtId="0" fontId="13" fillId="3" borderId="4" xfId="2" applyFont="1" applyFill="1" applyBorder="1" applyAlignment="1">
      <alignment horizontal="center" vertical="center"/>
    </xf>
    <xf numFmtId="0" fontId="13" fillId="3" borderId="42" xfId="2" applyFont="1" applyFill="1" applyBorder="1" applyAlignment="1">
      <alignment horizontal="center" vertical="center"/>
    </xf>
    <xf numFmtId="0" fontId="13" fillId="3" borderId="34" xfId="2" applyFont="1" applyFill="1" applyBorder="1" applyAlignment="1">
      <alignment horizontal="center" vertical="center"/>
    </xf>
    <xf numFmtId="0" fontId="21" fillId="0" borderId="2" xfId="0" applyFont="1" applyBorder="1" applyAlignment="1">
      <alignment horizontal="left" vertical="center" wrapText="1"/>
    </xf>
    <xf numFmtId="0" fontId="21" fillId="0" borderId="2" xfId="0" applyFont="1" applyBorder="1" applyAlignment="1">
      <alignment horizontal="justify" vertical="center" wrapText="1"/>
    </xf>
    <xf numFmtId="0" fontId="18" fillId="5" borderId="8" xfId="0" applyFont="1" applyFill="1" applyBorder="1" applyAlignment="1">
      <alignment horizontal="center" vertical="center"/>
    </xf>
    <xf numFmtId="0" fontId="18" fillId="5" borderId="0" xfId="0" applyFont="1" applyFill="1" applyAlignment="1">
      <alignment horizontal="center" vertical="center"/>
    </xf>
    <xf numFmtId="0" fontId="26" fillId="3" borderId="2" xfId="0" applyFont="1" applyFill="1" applyBorder="1" applyAlignment="1">
      <alignment horizontal="left" vertical="center" wrapText="1"/>
    </xf>
    <xf numFmtId="0" fontId="26" fillId="3" borderId="2" xfId="0" applyFont="1" applyFill="1" applyBorder="1" applyAlignment="1">
      <alignment horizontal="left" vertical="center"/>
    </xf>
    <xf numFmtId="0" fontId="18" fillId="5" borderId="5" xfId="0" applyFont="1" applyFill="1" applyBorder="1" applyAlignment="1">
      <alignment horizontal="center" vertical="center"/>
    </xf>
    <xf numFmtId="0" fontId="18" fillId="5" borderId="3" xfId="0" applyFont="1" applyFill="1" applyBorder="1" applyAlignment="1">
      <alignment horizontal="center" vertical="center"/>
    </xf>
    <xf numFmtId="0" fontId="13" fillId="3" borderId="29" xfId="2" applyFont="1" applyFill="1" applyBorder="1" applyAlignment="1">
      <alignment horizontal="center" vertical="center"/>
    </xf>
    <xf numFmtId="0" fontId="13" fillId="3" borderId="41" xfId="2" applyFont="1" applyFill="1" applyBorder="1" applyAlignment="1">
      <alignment horizontal="center" vertical="center"/>
    </xf>
    <xf numFmtId="0" fontId="13" fillId="3" borderId="43" xfId="2" applyFont="1" applyFill="1" applyBorder="1" applyAlignment="1">
      <alignment horizontal="center" vertical="center"/>
    </xf>
    <xf numFmtId="0" fontId="22" fillId="3" borderId="5" xfId="0" applyFont="1" applyFill="1" applyBorder="1" applyAlignment="1">
      <alignment horizontal="center" vertical="center"/>
    </xf>
    <xf numFmtId="0" fontId="22" fillId="3" borderId="3" xfId="0" applyFont="1" applyFill="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center"/>
    </xf>
    <xf numFmtId="0" fontId="13" fillId="3" borderId="18" xfId="2" applyFont="1" applyFill="1" applyBorder="1" applyAlignment="1">
      <alignment horizontal="center" vertical="center"/>
    </xf>
    <xf numFmtId="0" fontId="13" fillId="3" borderId="19" xfId="2" applyFont="1" applyFill="1" applyBorder="1" applyAlignment="1">
      <alignment horizontal="center" vertical="center"/>
    </xf>
    <xf numFmtId="0" fontId="13" fillId="3" borderId="20" xfId="2" applyFont="1" applyFill="1" applyBorder="1" applyAlignment="1">
      <alignment horizontal="center" vertical="center"/>
    </xf>
    <xf numFmtId="0" fontId="13" fillId="3" borderId="21" xfId="2" applyFont="1" applyFill="1" applyBorder="1" applyAlignment="1">
      <alignment horizontal="center" vertical="center"/>
    </xf>
    <xf numFmtId="0" fontId="13" fillId="3" borderId="2" xfId="2" applyFont="1" applyFill="1" applyBorder="1" applyAlignment="1">
      <alignment horizontal="center" vertical="center"/>
    </xf>
    <xf numFmtId="0" fontId="13" fillId="3" borderId="22" xfId="2" applyFont="1" applyFill="1" applyBorder="1" applyAlignment="1">
      <alignment horizontal="center" vertical="center"/>
    </xf>
    <xf numFmtId="0" fontId="13" fillId="3" borderId="23" xfId="2" applyFont="1" applyFill="1" applyBorder="1" applyAlignment="1">
      <alignment horizontal="center" vertical="center"/>
    </xf>
    <xf numFmtId="0" fontId="13" fillId="3" borderId="24" xfId="2" applyFont="1" applyFill="1" applyBorder="1" applyAlignment="1">
      <alignment horizontal="center" vertical="center"/>
    </xf>
    <xf numFmtId="0" fontId="13" fillId="3" borderId="25" xfId="2" applyFont="1" applyFill="1" applyBorder="1" applyAlignment="1">
      <alignment horizontal="center" vertical="center"/>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22" fillId="3" borderId="5"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38" fillId="3" borderId="5" xfId="0" applyFont="1" applyFill="1" applyBorder="1" applyAlignment="1">
      <alignment horizontal="left" vertical="center"/>
    </xf>
    <xf numFmtId="0" fontId="38" fillId="3" borderId="3" xfId="0" applyFont="1" applyFill="1" applyBorder="1" applyAlignment="1">
      <alignment horizontal="left" vertical="center"/>
    </xf>
    <xf numFmtId="0" fontId="38" fillId="3" borderId="2" xfId="0" applyFont="1" applyFill="1" applyBorder="1" applyAlignment="1">
      <alignment horizontal="left" vertical="center" wrapText="1"/>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3" xfId="0" applyFont="1" applyFill="1" applyBorder="1" applyAlignment="1">
      <alignment horizontal="center" vertical="center"/>
    </xf>
    <xf numFmtId="0" fontId="23" fillId="0" borderId="4" xfId="0" applyFont="1" applyBorder="1" applyAlignment="1">
      <alignment horizontal="left" vertical="center"/>
    </xf>
    <xf numFmtId="0" fontId="21" fillId="3" borderId="2" xfId="0" applyFont="1" applyFill="1" applyBorder="1" applyAlignment="1">
      <alignment horizontal="center" vertical="center" wrapText="1"/>
    </xf>
    <xf numFmtId="0" fontId="21" fillId="3" borderId="2"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0" fillId="0" borderId="2" xfId="0" applyFont="1" applyBorder="1" applyAlignment="1">
      <alignment horizontal="left" vertical="center" wrapText="1"/>
    </xf>
    <xf numFmtId="0" fontId="22" fillId="0" borderId="2" xfId="0" applyFont="1" applyBorder="1" applyAlignment="1">
      <alignment horizontal="left" vertical="center" wrapText="1"/>
    </xf>
    <xf numFmtId="0" fontId="5" fillId="5" borderId="2" xfId="0" applyFont="1" applyFill="1" applyBorder="1" applyAlignment="1">
      <alignment horizontal="left" vertical="center"/>
    </xf>
    <xf numFmtId="0" fontId="22" fillId="0" borderId="2" xfId="0" applyFont="1" applyBorder="1" applyAlignment="1">
      <alignment horizontal="justify"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6" fillId="3" borderId="18" xfId="2" applyFont="1" applyFill="1" applyBorder="1" applyAlignment="1">
      <alignment horizontal="center" vertical="center"/>
    </xf>
    <xf numFmtId="0" fontId="6" fillId="3" borderId="19" xfId="2" applyFont="1" applyFill="1" applyBorder="1" applyAlignment="1">
      <alignment horizontal="center" vertical="center"/>
    </xf>
    <xf numFmtId="0" fontId="6" fillId="3" borderId="20" xfId="2" applyFont="1" applyFill="1" applyBorder="1" applyAlignment="1">
      <alignment horizontal="center" vertical="center"/>
    </xf>
    <xf numFmtId="0" fontId="6" fillId="3" borderId="21" xfId="2" applyFont="1" applyFill="1" applyBorder="1" applyAlignment="1">
      <alignment horizontal="center" vertical="center"/>
    </xf>
    <xf numFmtId="0" fontId="6" fillId="3" borderId="2"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3" xfId="2" applyFont="1" applyFill="1" applyBorder="1" applyAlignment="1">
      <alignment horizontal="center" vertical="center"/>
    </xf>
    <xf numFmtId="0" fontId="6" fillId="3" borderId="24" xfId="2" applyFont="1" applyFill="1" applyBorder="1" applyAlignment="1">
      <alignment horizontal="center" vertical="center"/>
    </xf>
    <xf numFmtId="0" fontId="6" fillId="3" borderId="25" xfId="2" applyFont="1" applyFill="1" applyBorder="1" applyAlignment="1">
      <alignment horizontal="center" vertical="center"/>
    </xf>
    <xf numFmtId="0" fontId="19" fillId="3" borderId="46" xfId="0" applyFont="1" applyFill="1" applyBorder="1" applyAlignment="1" applyProtection="1">
      <alignment horizontal="center"/>
      <protection locked="0"/>
    </xf>
    <xf numFmtId="0" fontId="19" fillId="3" borderId="45" xfId="0" applyFont="1" applyFill="1" applyBorder="1" applyAlignment="1" applyProtection="1">
      <alignment horizontal="center"/>
      <protection locked="0"/>
    </xf>
    <xf numFmtId="0" fontId="12" fillId="0" borderId="35"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3" fillId="3" borderId="30" xfId="2" applyFont="1" applyFill="1" applyBorder="1" applyAlignment="1" applyProtection="1">
      <alignment horizontal="center" vertical="center"/>
      <protection locked="0"/>
    </xf>
    <xf numFmtId="0" fontId="12" fillId="3" borderId="18" xfId="0" applyFont="1" applyFill="1" applyBorder="1" applyAlignment="1" applyProtection="1">
      <alignment horizontal="left" vertical="center" wrapText="1"/>
      <protection locked="0"/>
    </xf>
    <xf numFmtId="0" fontId="12" fillId="3" borderId="20" xfId="0" applyFont="1" applyFill="1" applyBorder="1" applyAlignment="1" applyProtection="1">
      <alignment horizontal="left" vertical="center" wrapText="1"/>
      <protection locked="0"/>
    </xf>
    <xf numFmtId="0" fontId="13" fillId="3" borderId="4" xfId="2" applyFont="1" applyFill="1" applyBorder="1" applyAlignment="1" applyProtection="1">
      <alignment horizontal="center" vertical="center"/>
      <protection locked="0"/>
    </xf>
    <xf numFmtId="0" fontId="12" fillId="3" borderId="21" xfId="0" applyFont="1" applyFill="1" applyBorder="1" applyAlignment="1" applyProtection="1">
      <alignment horizontal="left" vertical="center" wrapText="1"/>
      <protection locked="0"/>
    </xf>
    <xf numFmtId="0" fontId="12" fillId="3" borderId="22" xfId="0" applyFont="1" applyFill="1" applyBorder="1" applyAlignment="1" applyProtection="1">
      <alignment horizontal="left" vertical="center" wrapText="1"/>
      <protection locked="0"/>
    </xf>
    <xf numFmtId="0" fontId="13" fillId="3" borderId="34" xfId="2" applyFont="1" applyFill="1" applyBorder="1" applyAlignment="1" applyProtection="1">
      <alignment horizontal="center" vertical="center"/>
      <protection locked="0"/>
    </xf>
    <xf numFmtId="0" fontId="12" fillId="3" borderId="23" xfId="0" applyFont="1" applyFill="1" applyBorder="1" applyAlignment="1" applyProtection="1">
      <alignment horizontal="left" vertical="center" wrapText="1"/>
      <protection locked="0"/>
    </xf>
    <xf numFmtId="0" fontId="12" fillId="3" borderId="25" xfId="0" applyFont="1" applyFill="1" applyBorder="1" applyAlignment="1" applyProtection="1">
      <alignment horizontal="left" vertical="center" wrapText="1"/>
      <protection locked="0"/>
    </xf>
    <xf numFmtId="0" fontId="14" fillId="5" borderId="2" xfId="0" applyFont="1" applyFill="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0" fontId="19" fillId="3" borderId="44" xfId="0" applyFont="1" applyFill="1" applyBorder="1" applyAlignment="1" applyProtection="1">
      <alignment horizontal="center"/>
      <protection locked="0"/>
    </xf>
    <xf numFmtId="0" fontId="22" fillId="0" borderId="5" xfId="0" applyFont="1" applyBorder="1" applyAlignment="1">
      <alignment vertical="center" wrapText="1"/>
    </xf>
    <xf numFmtId="0" fontId="22" fillId="0" borderId="4" xfId="0" applyFont="1" applyBorder="1" applyAlignment="1">
      <alignment vertical="center" wrapText="1"/>
    </xf>
    <xf numFmtId="0" fontId="22" fillId="0" borderId="3" xfId="0" applyFont="1" applyBorder="1" applyAlignment="1">
      <alignment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0" fontId="24" fillId="3" borderId="38" xfId="2" applyFont="1" applyFill="1" applyBorder="1" applyAlignment="1">
      <alignment horizontal="center" vertical="center"/>
    </xf>
    <xf numFmtId="0" fontId="24" fillId="3" borderId="19" xfId="2" applyFont="1" applyFill="1" applyBorder="1" applyAlignment="1">
      <alignment horizontal="center" vertical="center"/>
    </xf>
    <xf numFmtId="0" fontId="24" fillId="3" borderId="3" xfId="2" applyFont="1" applyFill="1" applyBorder="1" applyAlignment="1">
      <alignment horizontal="center" vertical="center"/>
    </xf>
    <xf numFmtId="0" fontId="24" fillId="3" borderId="2" xfId="2" applyFont="1" applyFill="1" applyBorder="1" applyAlignment="1">
      <alignment horizontal="center" vertical="center"/>
    </xf>
    <xf numFmtId="0" fontId="24" fillId="3" borderId="39" xfId="2" applyFont="1" applyFill="1" applyBorder="1" applyAlignment="1">
      <alignment horizontal="center" vertical="center"/>
    </xf>
    <xf numFmtId="0" fontId="24" fillId="3" borderId="24" xfId="2" applyFont="1" applyFill="1" applyBorder="1" applyAlignment="1">
      <alignment horizontal="center" vertical="center"/>
    </xf>
    <xf numFmtId="0" fontId="30" fillId="5" borderId="2" xfId="0" applyFont="1" applyFill="1" applyBorder="1" applyAlignment="1">
      <alignment horizontal="center" vertical="center"/>
    </xf>
    <xf numFmtId="0" fontId="21" fillId="3" borderId="18"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18" xfId="0" applyFont="1" applyFill="1" applyBorder="1" applyAlignment="1">
      <alignment horizontal="left" vertical="center" wrapText="1"/>
    </xf>
    <xf numFmtId="0" fontId="21" fillId="3" borderId="19" xfId="0" applyFont="1" applyFill="1" applyBorder="1" applyAlignment="1">
      <alignment horizontal="left" vertical="center" wrapText="1"/>
    </xf>
    <xf numFmtId="0" fontId="21" fillId="3" borderId="20" xfId="0" applyFont="1" applyFill="1" applyBorder="1" applyAlignment="1">
      <alignment horizontal="left" vertical="center" wrapText="1"/>
    </xf>
    <xf numFmtId="0" fontId="21" fillId="3" borderId="21" xfId="0" applyFont="1" applyFill="1" applyBorder="1" applyAlignment="1">
      <alignment horizontal="left" vertical="center" wrapText="1"/>
    </xf>
    <xf numFmtId="0" fontId="21" fillId="3" borderId="22" xfId="0" applyFont="1" applyFill="1" applyBorder="1" applyAlignment="1">
      <alignment horizontal="left" vertical="center" wrapText="1"/>
    </xf>
    <xf numFmtId="0" fontId="21" fillId="3" borderId="23" xfId="0" applyFont="1" applyFill="1" applyBorder="1" applyAlignment="1">
      <alignment horizontal="left" vertical="center" wrapText="1"/>
    </xf>
    <xf numFmtId="0" fontId="21" fillId="3" borderId="24" xfId="0" applyFont="1" applyFill="1" applyBorder="1" applyAlignment="1">
      <alignment horizontal="left" vertical="center" wrapText="1"/>
    </xf>
    <xf numFmtId="0" fontId="21" fillId="3" borderId="25" xfId="0" applyFont="1" applyFill="1" applyBorder="1" applyAlignment="1">
      <alignment horizontal="left" vertical="center" wrapText="1"/>
    </xf>
    <xf numFmtId="0" fontId="30" fillId="5" borderId="2" xfId="0" applyFont="1" applyFill="1" applyBorder="1" applyAlignment="1">
      <alignment horizontal="left" vertical="center"/>
    </xf>
    <xf numFmtId="0" fontId="24" fillId="0" borderId="2" xfId="0" applyFont="1" applyBorder="1" applyAlignment="1">
      <alignment horizontal="left" vertical="center"/>
    </xf>
    <xf numFmtId="0" fontId="30" fillId="5" borderId="2" xfId="0" applyFont="1" applyFill="1" applyBorder="1" applyAlignment="1">
      <alignment horizontal="center" vertical="center" wrapText="1"/>
    </xf>
    <xf numFmtId="0" fontId="22" fillId="0" borderId="2" xfId="0" applyFont="1" applyBorder="1" applyAlignment="1">
      <alignment vertical="center" wrapText="1"/>
    </xf>
  </cellXfs>
  <cellStyles count="7">
    <cellStyle name="Hipervínculo" xfId="4" builtinId="8"/>
    <cellStyle name="Hyperlink" xfId="6" xr:uid="{F10DA470-AA34-4F67-810D-1E4D13575D66}"/>
    <cellStyle name="Neutral" xfId="1" builtinId="28" customBuiltin="1"/>
    <cellStyle name="Normal" xfId="0" builtinId="0"/>
    <cellStyle name="Normal 2" xfId="2" xr:uid="{00000000-0005-0000-0000-000003000000}"/>
    <cellStyle name="Porcentaje" xfId="5" builtinId="5"/>
    <cellStyle name="Total" xfId="3" builtinId="25" customBuiltin="1"/>
  </cellStyles>
  <dxfs count="19">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310242</xdr:colOff>
      <xdr:row>1</xdr:row>
      <xdr:rowOff>185058</xdr:rowOff>
    </xdr:from>
    <xdr:to>
      <xdr:col>15</xdr:col>
      <xdr:colOff>49306</xdr:colOff>
      <xdr:row>6</xdr:row>
      <xdr:rowOff>86687</xdr:rowOff>
    </xdr:to>
    <xdr:sp macro="" textlink="">
      <xdr:nvSpPr>
        <xdr:cNvPr id="2" name="Flecha izquierda 2">
          <a:hlinkClick xmlns:r="http://schemas.openxmlformats.org/officeDocument/2006/relationships" r:id="rId1"/>
          <a:extLst>
            <a:ext uri="{FF2B5EF4-FFF2-40B4-BE49-F238E27FC236}">
              <a16:creationId xmlns:a16="http://schemas.microsoft.com/office/drawing/2014/main" id="{7A8F516D-898A-4750-85BD-0B8AEC061EFB}"/>
            </a:ext>
          </a:extLst>
        </xdr:cNvPr>
        <xdr:cNvSpPr/>
      </xdr:nvSpPr>
      <xdr:spPr>
        <a:xfrm>
          <a:off x="22608267" y="337458"/>
          <a:ext cx="958264" cy="118750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xdr:from>
      <xdr:col>13</xdr:col>
      <xdr:colOff>310242</xdr:colOff>
      <xdr:row>1</xdr:row>
      <xdr:rowOff>185058</xdr:rowOff>
    </xdr:from>
    <xdr:to>
      <xdr:col>15</xdr:col>
      <xdr:colOff>49306</xdr:colOff>
      <xdr:row>6</xdr:row>
      <xdr:rowOff>86687</xdr:rowOff>
    </xdr:to>
    <xdr:sp macro="" textlink="">
      <xdr:nvSpPr>
        <xdr:cNvPr id="4" name="Flecha izquierda 2">
          <a:hlinkClick xmlns:r="http://schemas.openxmlformats.org/officeDocument/2006/relationships" r:id="rId1"/>
          <a:extLst>
            <a:ext uri="{FF2B5EF4-FFF2-40B4-BE49-F238E27FC236}">
              <a16:creationId xmlns:a16="http://schemas.microsoft.com/office/drawing/2014/main" id="{030EC1CD-FEA2-4076-8F88-736C9179CF1B}"/>
            </a:ext>
          </a:extLst>
        </xdr:cNvPr>
        <xdr:cNvSpPr/>
      </xdr:nvSpPr>
      <xdr:spPr>
        <a:xfrm>
          <a:off x="22608267" y="337458"/>
          <a:ext cx="958264" cy="118750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971550</xdr:colOff>
      <xdr:row>1</xdr:row>
      <xdr:rowOff>9525</xdr:rowOff>
    </xdr:from>
    <xdr:to>
      <xdr:col>2</xdr:col>
      <xdr:colOff>2708462</xdr:colOff>
      <xdr:row>4</xdr:row>
      <xdr:rowOff>73141</xdr:rowOff>
    </xdr:to>
    <xdr:pic>
      <xdr:nvPicPr>
        <xdr:cNvPr id="5" name="Imagen 4">
          <a:extLst>
            <a:ext uri="{FF2B5EF4-FFF2-40B4-BE49-F238E27FC236}">
              <a16:creationId xmlns:a16="http://schemas.microsoft.com/office/drawing/2014/main" id="{00B909A7-5240-4399-889D-3D033E190D8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447925" y="161925"/>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20</xdr:row>
      <xdr:rowOff>2</xdr:rowOff>
    </xdr:from>
    <xdr:to>
      <xdr:col>6</xdr:col>
      <xdr:colOff>402789</xdr:colOff>
      <xdr:row>27</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80572</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869078</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oneCellAnchor>
    <xdr:from>
      <xdr:col>8</xdr:col>
      <xdr:colOff>61383</xdr:colOff>
      <xdr:row>11</xdr:row>
      <xdr:rowOff>135465</xdr:rowOff>
    </xdr:from>
    <xdr:ext cx="2255105" cy="380361"/>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CO" sz="1100" i="1">
                                <a:latin typeface="Cambria Math" panose="02040503050406030204" pitchFamily="18" charset="0"/>
                              </a:rPr>
                              <m:t>𝑒𝑗𝑒𝑐𝑢𝑡𝑎𝑑𝑎𝑠</m:t>
                            </m:r>
                          </m:num>
                          <m:den>
                            <m:r>
                              <a:rPr lang="es-MX" sz="1100" b="0" i="1">
                                <a:latin typeface="Cambria Math" panose="02040503050406030204" pitchFamily="18" charset="0"/>
                              </a:rPr>
                              <m:t>𝐴𝑐𝑡𝑖𝑣𝑖𝑑𝑎𝑑𝑒𝑠</m:t>
                            </m:r>
                            <m:r>
                              <a:rPr lang="es-MX" sz="1100" b="0" i="1">
                                <a:latin typeface="Cambria Math" panose="02040503050406030204" pitchFamily="18" charset="0"/>
                              </a:rPr>
                              <m:t> </m:t>
                            </m:r>
                            <m:r>
                              <a:rPr lang="es-MX" sz="1100" b="0" i="1">
                                <a:latin typeface="Cambria Math" panose="02040503050406030204" pitchFamily="18" charset="0"/>
                              </a:rPr>
                              <m:t>𝑝𝑟𝑜𝑔𝑟𝑎𝑚𝑎𝑑𝑎𝑠</m:t>
                            </m:r>
                          </m:den>
                        </m:f>
                      </m:e>
                    </m:d>
                    <m:r>
                      <a:rPr lang="es-CO" sz="1100" i="1">
                        <a:latin typeface="Cambria Math" panose="02040503050406030204" pitchFamily="18" charset="0"/>
                      </a:rPr>
                      <m:t> ∗100</m:t>
                    </m:r>
                  </m:oMath>
                </m:oMathPara>
              </a14:m>
              <a:endParaRPr lang="es-CO" sz="1100"/>
            </a:p>
          </xdr:txBody>
        </xdr:sp>
      </mc:Choice>
      <mc:Fallback xmlns="">
        <xdr:sp macro="" textlink="">
          <xdr:nvSpPr>
            <xdr:cNvPr id="4" name="CuadroTexto 3">
              <a:extLst>
                <a:ext uri="{FF2B5EF4-FFF2-40B4-BE49-F238E27FC236}">
                  <a16:creationId xmlns:a16="http://schemas.microsoft.com/office/drawing/2014/main" id="{E782704A-B833-4FB4-B734-2C8FC3631ABE}"/>
                </a:ext>
              </a:extLst>
            </xdr:cNvPr>
            <xdr:cNvSpPr txBox="1"/>
          </xdr:nvSpPr>
          <xdr:spPr>
            <a:xfrm>
              <a:off x="8940800" y="2971798"/>
              <a:ext cx="2255105"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i="0">
                  <a:latin typeface="Cambria Math" panose="02040503050406030204" pitchFamily="18" charset="0"/>
                </a:rPr>
                <a:t>((</a:t>
              </a:r>
              <a:r>
                <a:rPr lang="es-MX" sz="1100" b="0" i="0">
                  <a:latin typeface="Cambria Math" panose="02040503050406030204" pitchFamily="18" charset="0"/>
                </a:rPr>
                <a:t>𝐴𝑐𝑡𝑖𝑣𝑖𝑑𝑎𝑑𝑒𝑠 </a:t>
              </a:r>
              <a:r>
                <a:rPr lang="es-CO" sz="1100" i="0">
                  <a:latin typeface="Cambria Math" panose="02040503050406030204" pitchFamily="18" charset="0"/>
                </a:rPr>
                <a:t>𝑒𝑗𝑒𝑐𝑢𝑡𝑎𝑑𝑎𝑠)/(</a:t>
              </a:r>
              <a:r>
                <a:rPr lang="es-MX" sz="1100" b="0" i="0">
                  <a:latin typeface="Cambria Math" panose="02040503050406030204" pitchFamily="18" charset="0"/>
                </a:rPr>
                <a:t>𝐴𝑐𝑡𝑖𝑣𝑖𝑑𝑎𝑑𝑒𝑠 𝑝𝑟𝑜𝑔𝑟𝑎𝑚𝑎𝑑𝑎𝑠</a:t>
              </a:r>
              <a:r>
                <a:rPr lang="es-CO" sz="1100" b="0" i="0">
                  <a:latin typeface="Cambria Math" panose="02040503050406030204" pitchFamily="18" charset="0"/>
                </a:rPr>
                <a:t>)</a:t>
              </a:r>
              <a:r>
                <a:rPr lang="es-MX" sz="1100" b="0" i="0">
                  <a:latin typeface="Cambria Math" panose="02040503050406030204" pitchFamily="18" charset="0"/>
                </a:rPr>
                <a:t>)</a:t>
              </a:r>
              <a:r>
                <a:rPr lang="es-CO" sz="1100" b="0" i="0">
                  <a:latin typeface="Cambria Math" panose="02040503050406030204" pitchFamily="18" charset="0"/>
                </a:rPr>
                <a:t> </a:t>
              </a:r>
              <a:r>
                <a:rPr lang="es-CO" sz="1100" i="0">
                  <a:latin typeface="Cambria Math" panose="02040503050406030204" pitchFamily="18" charset="0"/>
                </a:rPr>
                <a:t> ∗100</a:t>
              </a:r>
              <a:endParaRPr lang="es-CO"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419850" y="2238375"/>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624227" y="92351"/>
          <a:ext cx="964949" cy="1808168"/>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281609</xdr:colOff>
      <xdr:row>1</xdr:row>
      <xdr:rowOff>99391</xdr:rowOff>
    </xdr:from>
    <xdr:to>
      <xdr:col>1</xdr:col>
      <xdr:colOff>1648239</xdr:colOff>
      <xdr:row>4</xdr:row>
      <xdr:rowOff>150533</xdr:rowOff>
    </xdr:to>
    <xdr:pic>
      <xdr:nvPicPr>
        <xdr:cNvPr id="2" name="Imagen 1">
          <a:extLst>
            <a:ext uri="{FF2B5EF4-FFF2-40B4-BE49-F238E27FC236}">
              <a16:creationId xmlns:a16="http://schemas.microsoft.com/office/drawing/2014/main" id="{05EDE733-3D35-427C-B7E5-9543CC67008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612913" y="273326"/>
          <a:ext cx="1366630" cy="78001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141363</xdr:colOff>
      <xdr:row>1</xdr:row>
      <xdr:rowOff>171601</xdr:rowOff>
    </xdr:from>
    <xdr:to>
      <xdr:col>13</xdr:col>
      <xdr:colOff>78486</xdr:colOff>
      <xdr:row>6</xdr:row>
      <xdr:rowOff>111125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1364988" y="330351"/>
          <a:ext cx="953123" cy="1225399"/>
        </a:xfrm>
        <a:prstGeom prst="leftArrow">
          <a:avLst>
            <a:gd name="adj1" fmla="val 50000"/>
            <a:gd name="adj2" fmla="val 50000"/>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370417</xdr:colOff>
      <xdr:row>1</xdr:row>
      <xdr:rowOff>63500</xdr:rowOff>
    </xdr:from>
    <xdr:to>
      <xdr:col>2</xdr:col>
      <xdr:colOff>1133662</xdr:colOff>
      <xdr:row>4</xdr:row>
      <xdr:rowOff>112935</xdr:rowOff>
    </xdr:to>
    <xdr:pic>
      <xdr:nvPicPr>
        <xdr:cNvPr id="2" name="Imagen 1">
          <a:extLst>
            <a:ext uri="{FF2B5EF4-FFF2-40B4-BE49-F238E27FC236}">
              <a16:creationId xmlns:a16="http://schemas.microsoft.com/office/drawing/2014/main" id="{1E319238-D621-4EAF-8EE3-88BB21E45A8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7" y="222250"/>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518584</xdr:colOff>
      <xdr:row>26</xdr:row>
      <xdr:rowOff>42334</xdr:rowOff>
    </xdr:from>
    <xdr:to>
      <xdr:col>3</xdr:col>
      <xdr:colOff>1482290</xdr:colOff>
      <xdr:row>39</xdr:row>
      <xdr:rowOff>97120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016501" y="10371667"/>
          <a:ext cx="963706" cy="199153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91769</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santiagol@supersociedades.gov.co" TargetMode="External"/><Relationship Id="rId1" Type="http://schemas.openxmlformats.org/officeDocument/2006/relationships/hyperlink" Target="mailto:DEnciso@SUPERSOCIEDADES.GOV.CO"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S25"/>
  <sheetViews>
    <sheetView showGridLines="0" tabSelected="1" zoomScale="85" zoomScaleNormal="85" workbookViewId="0">
      <selection activeCell="E7" sqref="E7:K7"/>
    </sheetView>
  </sheetViews>
  <sheetFormatPr baseColWidth="10" defaultColWidth="11.42578125" defaultRowHeight="11.25" x14ac:dyDescent="0.15"/>
  <cols>
    <col min="1" max="1" width="11.42578125" style="16"/>
    <col min="2" max="2" width="3.28515625" style="16" customWidth="1"/>
    <col min="3" max="3" width="26.5703125" style="16" bestFit="1" customWidth="1"/>
    <col min="4" max="4" width="3.7109375" style="16" customWidth="1"/>
    <col min="5" max="5" width="26.7109375" style="16" bestFit="1" customWidth="1"/>
    <col min="6" max="6" width="3.7109375" style="16" customWidth="1"/>
    <col min="7" max="7" width="26.85546875" style="16" bestFit="1" customWidth="1"/>
    <col min="8" max="8" width="3.7109375" style="16" customWidth="1"/>
    <col min="9" max="9" width="28.42578125" style="16" customWidth="1"/>
    <col min="10" max="10" width="3.7109375" style="16" customWidth="1"/>
    <col min="11" max="11" width="27" style="16" customWidth="1"/>
    <col min="12" max="12" width="2.7109375" style="16" customWidth="1"/>
    <col min="13" max="14" width="7.7109375" style="16" customWidth="1"/>
    <col min="15" max="16" width="5.7109375" style="16" hidden="1" customWidth="1"/>
    <col min="17" max="17" width="10.7109375" style="16" customWidth="1"/>
    <col min="18" max="18" width="20.7109375" style="16" customWidth="1"/>
    <col min="19" max="19" width="9.140625" style="18" customWidth="1"/>
    <col min="20" max="240" width="9.140625" style="16" customWidth="1"/>
    <col min="241" max="16384" width="11.42578125" style="16"/>
  </cols>
  <sheetData>
    <row r="1" spans="2:19" ht="37.5" customHeight="1" thickBot="1" x14ac:dyDescent="0.2"/>
    <row r="2" spans="2:19" ht="26.25" customHeight="1" x14ac:dyDescent="0.15">
      <c r="B2" s="192"/>
      <c r="C2" s="193"/>
      <c r="D2" s="194" t="s">
        <v>121</v>
      </c>
      <c r="E2" s="195"/>
      <c r="F2" s="195"/>
      <c r="G2" s="195"/>
      <c r="H2" s="195"/>
      <c r="I2" s="195"/>
      <c r="J2" s="196"/>
      <c r="K2" s="182" t="s">
        <v>122</v>
      </c>
      <c r="L2" s="183"/>
    </row>
    <row r="3" spans="2:19" ht="23.25" customHeight="1" x14ac:dyDescent="0.15">
      <c r="B3" s="188"/>
      <c r="C3" s="189"/>
      <c r="D3" s="197" t="s">
        <v>123</v>
      </c>
      <c r="E3" s="198"/>
      <c r="F3" s="198"/>
      <c r="G3" s="198"/>
      <c r="H3" s="198"/>
      <c r="I3" s="198"/>
      <c r="J3" s="199"/>
      <c r="K3" s="184" t="s">
        <v>128</v>
      </c>
      <c r="L3" s="185"/>
    </row>
    <row r="4" spans="2:19" ht="24" customHeight="1" x14ac:dyDescent="0.15">
      <c r="B4" s="188"/>
      <c r="C4" s="189"/>
      <c r="D4" s="197" t="s">
        <v>124</v>
      </c>
      <c r="E4" s="198"/>
      <c r="F4" s="198"/>
      <c r="G4" s="198"/>
      <c r="H4" s="198"/>
      <c r="I4" s="198"/>
      <c r="J4" s="199"/>
      <c r="K4" s="184" t="s">
        <v>125</v>
      </c>
      <c r="L4" s="185"/>
    </row>
    <row r="5" spans="2:19" ht="22.5" customHeight="1" thickBot="1" x14ac:dyDescent="0.2">
      <c r="B5" s="190"/>
      <c r="C5" s="191"/>
      <c r="D5" s="200" t="s">
        <v>126</v>
      </c>
      <c r="E5" s="201"/>
      <c r="F5" s="201"/>
      <c r="G5" s="201"/>
      <c r="H5" s="201"/>
      <c r="I5" s="201"/>
      <c r="J5" s="202"/>
      <c r="K5" s="186" t="s">
        <v>127</v>
      </c>
      <c r="L5" s="187"/>
    </row>
    <row r="6" spans="2:19" ht="5.25" customHeight="1" x14ac:dyDescent="0.15">
      <c r="C6" s="22"/>
      <c r="D6" s="22"/>
      <c r="E6" s="22"/>
      <c r="F6" s="22"/>
      <c r="G6" s="22"/>
      <c r="H6" s="22"/>
      <c r="I6" s="22"/>
    </row>
    <row r="7" spans="2:19" ht="29.25" customHeight="1" x14ac:dyDescent="0.2">
      <c r="C7" s="180" t="s">
        <v>0</v>
      </c>
      <c r="D7" s="180"/>
      <c r="E7" s="181" t="s">
        <v>163</v>
      </c>
      <c r="F7" s="181"/>
      <c r="G7" s="181"/>
      <c r="H7" s="181"/>
      <c r="I7" s="181"/>
      <c r="J7" s="181"/>
      <c r="K7" s="181"/>
      <c r="S7" s="16"/>
    </row>
    <row r="8" spans="2:19" ht="6.75" customHeight="1" x14ac:dyDescent="0.2">
      <c r="C8" s="31"/>
      <c r="D8" s="31"/>
      <c r="E8" s="32"/>
      <c r="F8" s="32"/>
      <c r="G8" s="32"/>
      <c r="H8" s="32"/>
      <c r="I8" s="32"/>
      <c r="S8" s="16"/>
    </row>
    <row r="9" spans="2:19" ht="6.75" customHeight="1" thickBot="1" x14ac:dyDescent="0.25">
      <c r="C9" s="31"/>
      <c r="D9" s="31"/>
      <c r="E9" s="32"/>
      <c r="F9" s="32"/>
      <c r="G9" s="32"/>
      <c r="H9" s="32"/>
      <c r="I9" s="32"/>
      <c r="S9" s="16"/>
    </row>
    <row r="10" spans="2:19" ht="12" thickBot="1" x14ac:dyDescent="0.2">
      <c r="B10" s="36"/>
      <c r="C10" s="37"/>
      <c r="D10" s="37"/>
      <c r="E10" s="37"/>
      <c r="F10" s="37"/>
      <c r="G10" s="37"/>
      <c r="H10" s="37"/>
      <c r="I10" s="37"/>
      <c r="J10" s="37"/>
      <c r="K10" s="37"/>
      <c r="L10" s="38"/>
    </row>
    <row r="11" spans="2:19" ht="39.950000000000003" customHeight="1" thickBot="1" x14ac:dyDescent="0.2">
      <c r="B11" s="39"/>
      <c r="C11" s="46" t="s">
        <v>35</v>
      </c>
      <c r="D11" s="41"/>
      <c r="E11" s="40" t="s">
        <v>36</v>
      </c>
      <c r="F11" s="41"/>
      <c r="G11" s="40" t="s">
        <v>49</v>
      </c>
      <c r="H11" s="41"/>
      <c r="I11" s="46" t="s">
        <v>69</v>
      </c>
      <c r="J11" s="41"/>
      <c r="K11" s="46" t="s">
        <v>50</v>
      </c>
      <c r="L11" s="42"/>
    </row>
    <row r="12" spans="2:19" ht="15" customHeight="1" thickBot="1" x14ac:dyDescent="0.2">
      <c r="B12" s="39"/>
      <c r="C12" s="41"/>
      <c r="D12" s="41"/>
      <c r="E12" s="41"/>
      <c r="F12" s="41"/>
      <c r="G12" s="41"/>
      <c r="H12" s="41"/>
      <c r="I12" s="41"/>
      <c r="J12" s="41"/>
      <c r="K12" s="41"/>
      <c r="L12" s="42"/>
    </row>
    <row r="13" spans="2:19" ht="39.950000000000003" customHeight="1" thickBot="1" x14ac:dyDescent="0.2">
      <c r="B13" s="39"/>
      <c r="C13" s="40" t="s">
        <v>37</v>
      </c>
      <c r="D13" s="41"/>
      <c r="E13" s="40" t="s">
        <v>38</v>
      </c>
      <c r="F13" s="41"/>
      <c r="G13" s="40" t="s">
        <v>39</v>
      </c>
      <c r="H13" s="41"/>
      <c r="I13" s="40" t="s">
        <v>51</v>
      </c>
      <c r="J13" s="41"/>
      <c r="K13" s="46" t="s">
        <v>40</v>
      </c>
      <c r="L13" s="42"/>
    </row>
    <row r="14" spans="2:19" ht="15" customHeight="1" thickBot="1" x14ac:dyDescent="0.2">
      <c r="B14" s="39"/>
      <c r="C14" s="41"/>
      <c r="D14" s="41"/>
      <c r="E14" s="41"/>
      <c r="F14" s="41"/>
      <c r="G14" s="41"/>
      <c r="H14" s="41"/>
      <c r="I14" s="41"/>
      <c r="J14" s="41"/>
      <c r="K14" s="41"/>
      <c r="L14" s="42"/>
    </row>
    <row r="15" spans="2:19" ht="37.5" customHeight="1" thickBot="1" x14ac:dyDescent="0.2">
      <c r="B15" s="39"/>
      <c r="C15" s="41"/>
      <c r="D15" s="41"/>
      <c r="E15" s="41"/>
      <c r="F15" s="41"/>
      <c r="G15" s="46" t="s">
        <v>41</v>
      </c>
      <c r="H15" s="41"/>
      <c r="I15" s="41"/>
      <c r="J15" s="41"/>
      <c r="K15" s="41"/>
      <c r="L15" s="42"/>
    </row>
    <row r="16" spans="2:19" ht="12" thickBot="1" x14ac:dyDescent="0.2">
      <c r="B16" s="43"/>
      <c r="C16" s="44"/>
      <c r="D16" s="44"/>
      <c r="E16" s="44"/>
      <c r="F16" s="44"/>
      <c r="G16" s="44"/>
      <c r="H16" s="44"/>
      <c r="I16" s="44"/>
      <c r="J16" s="44"/>
      <c r="K16" s="44"/>
      <c r="L16" s="45"/>
    </row>
    <row r="17" ht="37.5" customHeight="1" x14ac:dyDescent="0.15"/>
    <row r="19" ht="37.5" customHeight="1" x14ac:dyDescent="0.15"/>
    <row r="21" ht="37.5" customHeight="1" x14ac:dyDescent="0.15"/>
    <row r="23" ht="37.5" customHeight="1" x14ac:dyDescent="0.15"/>
    <row r="25"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H17:H65494 J17:J65494" xr:uid="{00000000-0002-0000-0000-000000000000}">
      <formula1>1</formula1>
      <formula2>5</formula2>
    </dataValidation>
  </dataValidations>
  <hyperlinks>
    <hyperlink ref="C11" location="'Justificación - Objetivo'!A1" display="JUSTIFICACIÓN - OBJETIVO" xr:uid="{00000000-0004-0000-0000-000000000000}"/>
    <hyperlink ref="E11" location="Indicadores!Área_de_impresión" display="INDICADORES" xr:uid="{00000000-0004-0000-0000-000001000000}"/>
    <hyperlink ref="K11" location="'Recursos Financieros'!A1" display="RECURSOS FINANCIEROS" xr:uid="{00000000-0004-0000-0000-000002000000}"/>
    <hyperlink ref="E13" location="Requerimientos!Área_de_impresión" display="REQUERIMIENTOS" xr:uid="{00000000-0004-0000-0000-000003000000}"/>
    <hyperlink ref="G13" location="Alcance!Área_de_impresión" display="ALCANCE" xr:uid="{00000000-0004-0000-0000-000004000000}"/>
    <hyperlink ref="K13" location="'Plan de comunicaciones'!Área_de_impresión" display="PLAN DE COMUNICACIONES" xr:uid="{00000000-0004-0000-0000-000005000000}"/>
    <hyperlink ref="I13" location="'EDT- Actividades'!A1" display="EDT-Actividades" xr:uid="{00000000-0004-0000-0000-000006000000}"/>
    <hyperlink ref="C13" location="Interesados!Área_de_impresión" display="INTERESADOS" xr:uid="{00000000-0004-0000-0000-000007000000}"/>
    <hyperlink ref="G15" location="'Riesgos-Cronograma'!Área_de_impresión" display="RIESGOS - CRONOGRAMA" xr:uid="{00000000-0004-0000-0000-000008000000}"/>
    <hyperlink ref="I11" location="'Comunicaciones internas'!A1" display="COMUNICACIONES INTERNAS" xr:uid="{00000000-0004-0000-0000-000009000000}"/>
    <hyperlink ref="G11" location="'Recursos Humanos'!Área_de_impresión" display="RECURSOS HUMANOS" xr:uid="{00000000-0004-0000-0000-00000A000000}"/>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E20"/>
  <sheetViews>
    <sheetView showGridLines="0" topLeftCell="A2" zoomScale="90" zoomScaleNormal="90" workbookViewId="0">
      <selection activeCell="H21" sqref="H21"/>
    </sheetView>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24"/>
      <c r="C2" s="325"/>
      <c r="D2" s="330" t="s">
        <v>121</v>
      </c>
      <c r="E2" s="331"/>
      <c r="F2" s="331"/>
      <c r="G2" s="331"/>
      <c r="H2" s="331"/>
      <c r="I2" s="331"/>
      <c r="J2" s="332"/>
      <c r="K2" s="14"/>
      <c r="L2" s="12"/>
      <c r="M2" s="319" t="str">
        <f>Proyecto!K2</f>
        <v>Codigo: GC-F-015</v>
      </c>
      <c r="N2" s="319"/>
      <c r="O2" s="319"/>
      <c r="P2" s="320"/>
      <c r="S2" s="4"/>
      <c r="T2" s="4"/>
      <c r="U2" s="7"/>
    </row>
    <row r="3" spans="2:31" ht="23.25" customHeight="1" x14ac:dyDescent="0.2">
      <c r="B3" s="326"/>
      <c r="C3" s="327"/>
      <c r="D3" s="333" t="s">
        <v>123</v>
      </c>
      <c r="E3" s="334"/>
      <c r="F3" s="334"/>
      <c r="G3" s="334"/>
      <c r="H3" s="334"/>
      <c r="I3" s="334"/>
      <c r="J3" s="335"/>
      <c r="K3" s="10"/>
      <c r="L3" s="11"/>
      <c r="M3" s="314" t="str">
        <f>Proyecto!K3</f>
        <v>Fecha: 17 de septiembre de 2014</v>
      </c>
      <c r="N3" s="314"/>
      <c r="O3" s="314"/>
      <c r="P3" s="321"/>
      <c r="S3" s="4"/>
      <c r="T3" s="4"/>
      <c r="U3" s="7"/>
    </row>
    <row r="4" spans="2:31" ht="24" customHeight="1" x14ac:dyDescent="0.2">
      <c r="B4" s="326"/>
      <c r="C4" s="327"/>
      <c r="D4" s="333" t="s">
        <v>124</v>
      </c>
      <c r="E4" s="334"/>
      <c r="F4" s="334"/>
      <c r="G4" s="334"/>
      <c r="H4" s="334"/>
      <c r="I4" s="334"/>
      <c r="J4" s="335"/>
      <c r="K4" s="10"/>
      <c r="L4" s="11"/>
      <c r="M4" s="314" t="str">
        <f>Proyecto!K4</f>
        <v>Version 001</v>
      </c>
      <c r="N4" s="314"/>
      <c r="O4" s="314"/>
      <c r="P4" s="321"/>
      <c r="U4" s="7"/>
    </row>
    <row r="5" spans="2:31" ht="22.5" customHeight="1" thickBot="1" x14ac:dyDescent="0.25">
      <c r="B5" s="328"/>
      <c r="C5" s="329"/>
      <c r="D5" s="336" t="s">
        <v>126</v>
      </c>
      <c r="E5" s="337"/>
      <c r="F5" s="337"/>
      <c r="G5" s="337"/>
      <c r="H5" s="337"/>
      <c r="I5" s="337"/>
      <c r="J5" s="338"/>
      <c r="K5" s="15"/>
      <c r="L5" s="13"/>
      <c r="M5" s="322" t="s">
        <v>127</v>
      </c>
      <c r="N5" s="322"/>
      <c r="O5" s="322"/>
      <c r="P5" s="323"/>
    </row>
    <row r="6" spans="2:31" ht="5.25" customHeight="1" x14ac:dyDescent="0.2">
      <c r="B6" s="3"/>
      <c r="C6" s="3"/>
      <c r="D6" s="3"/>
      <c r="E6" s="3"/>
      <c r="F6" s="3"/>
      <c r="G6" s="3"/>
      <c r="H6" s="3"/>
      <c r="I6" s="3"/>
      <c r="J6" s="3"/>
      <c r="K6" s="3"/>
      <c r="L6" s="3"/>
      <c r="M6" s="3"/>
      <c r="N6" s="3"/>
      <c r="O6" s="3"/>
      <c r="P6" s="3"/>
    </row>
    <row r="7" spans="2:31" ht="29.25" customHeight="1" x14ac:dyDescent="0.2">
      <c r="B7" s="317" t="s">
        <v>0</v>
      </c>
      <c r="C7" s="317"/>
      <c r="D7" s="229" t="str">
        <f>Proyecto!$E$7</f>
        <v>Secretaría Administrativa Digital Supersociedades 2025</v>
      </c>
      <c r="E7" s="229"/>
      <c r="F7" s="229"/>
      <c r="G7" s="229"/>
      <c r="H7" s="229"/>
      <c r="I7" s="229"/>
      <c r="J7" s="229"/>
      <c r="K7" s="229"/>
      <c r="L7" s="229"/>
      <c r="M7" s="229"/>
      <c r="N7" s="229"/>
      <c r="O7" s="229"/>
      <c r="P7" s="229"/>
      <c r="AE7" s="1"/>
    </row>
    <row r="8" spans="2:31" ht="6.75" customHeight="1" x14ac:dyDescent="0.2">
      <c r="B8" s="5"/>
      <c r="C8" s="5"/>
      <c r="D8" s="6"/>
      <c r="E8" s="6"/>
      <c r="F8" s="6"/>
      <c r="G8" s="6"/>
      <c r="H8" s="6"/>
      <c r="I8" s="6"/>
      <c r="J8" s="6"/>
      <c r="K8" s="6"/>
      <c r="L8" s="6"/>
      <c r="M8" s="6"/>
      <c r="N8" s="6"/>
      <c r="O8" s="6"/>
      <c r="P8" s="6"/>
      <c r="AE8" s="1"/>
    </row>
    <row r="10" spans="2:31" ht="44.25" customHeight="1" x14ac:dyDescent="0.2">
      <c r="B10" s="317" t="s">
        <v>29</v>
      </c>
      <c r="C10" s="317"/>
      <c r="D10" s="318" t="s">
        <v>189</v>
      </c>
      <c r="E10" s="318"/>
      <c r="F10" s="318"/>
      <c r="G10" s="318"/>
      <c r="H10" s="318"/>
      <c r="I10" s="318"/>
      <c r="J10" s="318"/>
      <c r="K10" s="318"/>
      <c r="L10" s="318"/>
      <c r="M10" s="318"/>
      <c r="N10" s="318"/>
      <c r="O10" s="318"/>
      <c r="P10" s="318"/>
      <c r="AE10" s="1"/>
    </row>
    <row r="11" spans="2:31" ht="6" customHeight="1" x14ac:dyDescent="0.2">
      <c r="D11" s="134"/>
      <c r="E11" s="134"/>
      <c r="F11" s="134"/>
      <c r="G11" s="134"/>
      <c r="H11" s="134"/>
      <c r="I11" s="134"/>
      <c r="J11" s="134"/>
      <c r="K11" s="134"/>
      <c r="L11" s="134"/>
      <c r="M11" s="134"/>
      <c r="N11" s="134"/>
      <c r="O11" s="134"/>
      <c r="P11" s="134"/>
    </row>
    <row r="12" spans="2:31" ht="30" customHeight="1" x14ac:dyDescent="0.2">
      <c r="B12" s="317" t="s">
        <v>30</v>
      </c>
      <c r="C12" s="317"/>
      <c r="D12" s="318" t="s">
        <v>190</v>
      </c>
      <c r="E12" s="318"/>
      <c r="F12" s="318"/>
      <c r="G12" s="318"/>
      <c r="H12" s="318"/>
      <c r="I12" s="318"/>
      <c r="J12" s="318"/>
      <c r="K12" s="318"/>
      <c r="L12" s="318"/>
      <c r="M12" s="318"/>
      <c r="N12" s="318"/>
      <c r="O12" s="318"/>
      <c r="P12" s="318"/>
    </row>
    <row r="13" spans="2:31" ht="6.75" customHeight="1" x14ac:dyDescent="0.2">
      <c r="B13" s="5"/>
      <c r="C13" s="5"/>
      <c r="D13" s="116"/>
      <c r="E13" s="116"/>
      <c r="F13" s="116"/>
      <c r="G13" s="116"/>
      <c r="H13" s="116"/>
      <c r="I13" s="116"/>
      <c r="J13" s="116"/>
      <c r="K13" s="116"/>
      <c r="L13" s="116"/>
      <c r="M13" s="116"/>
      <c r="N13" s="116"/>
      <c r="O13" s="116"/>
      <c r="P13" s="116"/>
      <c r="AE13" s="1"/>
    </row>
    <row r="14" spans="2:31" ht="94.5" customHeight="1" x14ac:dyDescent="0.2">
      <c r="B14" s="317" t="s">
        <v>31</v>
      </c>
      <c r="C14" s="317"/>
      <c r="D14" s="318" t="s">
        <v>191</v>
      </c>
      <c r="E14" s="318"/>
      <c r="F14" s="318"/>
      <c r="G14" s="318"/>
      <c r="H14" s="318"/>
      <c r="I14" s="318"/>
      <c r="J14" s="318"/>
      <c r="K14" s="318"/>
      <c r="L14" s="318"/>
      <c r="M14" s="318"/>
      <c r="N14" s="318"/>
      <c r="O14" s="318"/>
      <c r="P14" s="318"/>
    </row>
    <row r="15" spans="2:31" ht="6.75" customHeight="1" x14ac:dyDescent="0.2">
      <c r="B15" s="5"/>
      <c r="C15" s="5"/>
      <c r="D15" s="116"/>
      <c r="E15" s="116"/>
      <c r="F15" s="116"/>
      <c r="G15" s="116"/>
      <c r="H15" s="116"/>
      <c r="I15" s="116"/>
      <c r="J15" s="116"/>
      <c r="K15" s="116"/>
      <c r="L15" s="116"/>
      <c r="M15" s="116"/>
      <c r="N15" s="116"/>
      <c r="O15" s="116"/>
      <c r="P15" s="116"/>
      <c r="AE15" s="1"/>
    </row>
    <row r="16" spans="2:31" ht="57.75" customHeight="1" x14ac:dyDescent="0.2">
      <c r="B16" s="317" t="s">
        <v>32</v>
      </c>
      <c r="C16" s="317"/>
      <c r="D16" s="318" t="s">
        <v>192</v>
      </c>
      <c r="E16" s="318"/>
      <c r="F16" s="318"/>
      <c r="G16" s="318"/>
      <c r="H16" s="318"/>
      <c r="I16" s="318"/>
      <c r="J16" s="318"/>
      <c r="K16" s="318"/>
      <c r="L16" s="318"/>
      <c r="M16" s="318"/>
      <c r="N16" s="318"/>
      <c r="O16" s="318"/>
      <c r="P16" s="318"/>
    </row>
    <row r="17" spans="2:31" ht="6.75" customHeight="1" x14ac:dyDescent="0.2">
      <c r="B17" s="5"/>
      <c r="C17" s="5"/>
      <c r="D17" s="116"/>
      <c r="E17" s="116"/>
      <c r="F17" s="116"/>
      <c r="G17" s="116"/>
      <c r="H17" s="116"/>
      <c r="I17" s="116"/>
      <c r="J17" s="116"/>
      <c r="K17" s="116"/>
      <c r="L17" s="116"/>
      <c r="M17" s="116"/>
      <c r="N17" s="116"/>
      <c r="O17" s="116"/>
      <c r="P17" s="116"/>
      <c r="AE17" s="1"/>
    </row>
    <row r="18" spans="2:31" ht="75" customHeight="1" x14ac:dyDescent="0.2">
      <c r="B18" s="317" t="s">
        <v>33</v>
      </c>
      <c r="C18" s="317"/>
      <c r="D18" s="318" t="s">
        <v>193</v>
      </c>
      <c r="E18" s="318"/>
      <c r="F18" s="318"/>
      <c r="G18" s="318"/>
      <c r="H18" s="318"/>
      <c r="I18" s="318"/>
      <c r="J18" s="318"/>
      <c r="K18" s="318"/>
      <c r="L18" s="318"/>
      <c r="M18" s="318"/>
      <c r="N18" s="318"/>
      <c r="O18" s="318"/>
      <c r="P18" s="318"/>
    </row>
    <row r="19" spans="2:31" ht="6.75" customHeight="1" x14ac:dyDescent="0.2">
      <c r="B19" s="5"/>
      <c r="C19" s="5"/>
      <c r="D19" s="116"/>
      <c r="E19" s="116"/>
      <c r="F19" s="116"/>
      <c r="G19" s="116"/>
      <c r="H19" s="116"/>
      <c r="I19" s="116"/>
      <c r="J19" s="116"/>
      <c r="K19" s="116"/>
      <c r="L19" s="116"/>
      <c r="M19" s="116"/>
      <c r="N19" s="116"/>
      <c r="O19" s="116"/>
      <c r="P19" s="116"/>
      <c r="AE19" s="1"/>
    </row>
    <row r="20" spans="2:31" ht="37.5" customHeight="1" x14ac:dyDescent="0.2">
      <c r="B20" s="317" t="s">
        <v>34</v>
      </c>
      <c r="C20" s="317"/>
      <c r="D20" s="315" t="s">
        <v>194</v>
      </c>
      <c r="E20" s="316"/>
      <c r="F20" s="316"/>
      <c r="G20" s="316"/>
      <c r="H20" s="316"/>
      <c r="I20" s="316"/>
      <c r="J20" s="316"/>
      <c r="K20" s="316"/>
      <c r="L20" s="316"/>
      <c r="M20" s="316"/>
      <c r="N20" s="316"/>
      <c r="O20" s="316"/>
      <c r="P20" s="316"/>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Q11:U12 O9:U9 G9:M9 W9:AC9 W18:AC18 O14:U14 W14:AC14 G20:M65492 W20:AC65492 W16:AC16 W11:AC12 O16:U16 O20:U65492 O18:U18 O11:P11 G11:M11 G14:M14 G16:M16 G18:M18" xr:uid="{00000000-0002-0000-0900-0000000000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A7B3B-AF7E-4A2A-8B43-6854F1DB699E}">
  <dimension ref="B1:AS21"/>
  <sheetViews>
    <sheetView topLeftCell="A7" zoomScale="70" zoomScaleNormal="70" workbookViewId="0">
      <pane xSplit="6" ySplit="3" topLeftCell="I15" activePane="bottomRight" state="frozen"/>
      <selection activeCell="A7" sqref="A7"/>
      <selection pane="topRight" activeCell="G7" sqref="G7"/>
      <selection pane="bottomLeft" activeCell="A10" sqref="A10"/>
      <selection pane="bottomRight" activeCell="M16" sqref="M16"/>
    </sheetView>
  </sheetViews>
  <sheetFormatPr baseColWidth="10" defaultColWidth="11.42578125" defaultRowHeight="12.75" x14ac:dyDescent="0.2"/>
  <cols>
    <col min="1" max="1" width="0.85546875" style="33" customWidth="1"/>
    <col min="2" max="2" width="4" style="147" customWidth="1"/>
    <col min="3" max="3" width="55.5703125" style="33" customWidth="1"/>
    <col min="4" max="4" width="29" style="33" customWidth="1"/>
    <col min="5" max="5" width="9.140625" style="33" customWidth="1"/>
    <col min="6" max="6" width="16.28515625" style="33" customWidth="1"/>
    <col min="7" max="7" width="23" style="33" customWidth="1"/>
    <col min="8" max="8" width="16.85546875" style="33" customWidth="1"/>
    <col min="9" max="9" width="18.28515625" style="33" customWidth="1"/>
    <col min="10" max="10" width="13" style="33" customWidth="1"/>
    <col min="11" max="11" width="70.85546875" style="33" customWidth="1"/>
    <col min="12" max="12" width="17.42578125" style="33" customWidth="1"/>
    <col min="13" max="13" width="20.7109375" style="33" customWidth="1"/>
    <col min="14" max="16" width="9.140625" style="33" hidden="1" customWidth="1"/>
    <col min="17" max="17" width="9.140625" style="168" hidden="1" customWidth="1"/>
    <col min="18" max="18" width="10.7109375" style="33" hidden="1" customWidth="1"/>
    <col min="19" max="19" width="11" style="171" hidden="1" customWidth="1"/>
    <col min="20" max="21" width="11.28515625" style="33" hidden="1" customWidth="1"/>
    <col min="22" max="22" width="11.42578125" style="33" hidden="1" customWidth="1"/>
    <col min="23" max="23" width="10.28515625" style="33" hidden="1" customWidth="1"/>
    <col min="24" max="29" width="9.140625" style="33" hidden="1" customWidth="1"/>
    <col min="30" max="31" width="12" style="33" hidden="1" customWidth="1"/>
    <col min="32" max="32" width="12.85546875" style="33" hidden="1" customWidth="1"/>
    <col min="33" max="33" width="10.7109375" style="33" hidden="1" customWidth="1"/>
    <col min="34" max="34" width="11.5703125" style="33" hidden="1" customWidth="1"/>
    <col min="35" max="37" width="9.140625" style="33" hidden="1" customWidth="1"/>
    <col min="38" max="38" width="10.5703125" style="33" hidden="1" customWidth="1"/>
    <col min="39" max="39" width="13.7109375" style="33" hidden="1" customWidth="1"/>
    <col min="40" max="235" width="9.140625" style="33" customWidth="1"/>
    <col min="236" max="16384" width="11.42578125" style="33"/>
  </cols>
  <sheetData>
    <row r="1" spans="2:45" s="119" customFormat="1" ht="12" thickBot="1" x14ac:dyDescent="0.2">
      <c r="B1" s="145"/>
      <c r="N1" s="120"/>
      <c r="Q1" s="164"/>
      <c r="AL1" s="121"/>
    </row>
    <row r="2" spans="2:45" s="119" customFormat="1" ht="26.25" customHeight="1" x14ac:dyDescent="0.2">
      <c r="B2" s="145"/>
      <c r="C2" s="341"/>
      <c r="D2" s="344" t="s">
        <v>121</v>
      </c>
      <c r="E2" s="344"/>
      <c r="F2" s="344"/>
      <c r="G2" s="344"/>
      <c r="H2" s="344"/>
      <c r="I2" s="344"/>
      <c r="J2" s="344"/>
      <c r="K2" s="344"/>
      <c r="L2" s="345" t="str">
        <f>Proyecto!K2</f>
        <v>Codigo: GC-F-015</v>
      </c>
      <c r="M2" s="346"/>
      <c r="N2" s="122"/>
      <c r="O2" s="122"/>
      <c r="Q2" s="164"/>
      <c r="AL2" s="121"/>
    </row>
    <row r="3" spans="2:45" s="119" customFormat="1" ht="23.25" customHeight="1" x14ac:dyDescent="0.2">
      <c r="B3" s="145"/>
      <c r="C3" s="342"/>
      <c r="D3" s="347" t="s">
        <v>123</v>
      </c>
      <c r="E3" s="347"/>
      <c r="F3" s="347"/>
      <c r="G3" s="347"/>
      <c r="H3" s="347"/>
      <c r="I3" s="347"/>
      <c r="J3" s="347"/>
      <c r="K3" s="347"/>
      <c r="L3" s="348" t="str">
        <f>Proyecto!K3</f>
        <v>Fecha: 17 de septiembre de 2014</v>
      </c>
      <c r="M3" s="349"/>
      <c r="N3" s="122"/>
      <c r="O3" s="122"/>
      <c r="Q3" s="164"/>
      <c r="AL3" s="121"/>
    </row>
    <row r="4" spans="2:45" s="119" customFormat="1" ht="24" customHeight="1" x14ac:dyDescent="0.2">
      <c r="B4" s="145"/>
      <c r="C4" s="342"/>
      <c r="D4" s="347" t="s">
        <v>124</v>
      </c>
      <c r="E4" s="347"/>
      <c r="F4" s="347"/>
      <c r="G4" s="347"/>
      <c r="H4" s="347"/>
      <c r="I4" s="347"/>
      <c r="J4" s="347"/>
      <c r="K4" s="347"/>
      <c r="L4" s="348" t="str">
        <f>Proyecto!K4</f>
        <v>Version 001</v>
      </c>
      <c r="M4" s="349"/>
      <c r="N4" s="122"/>
      <c r="O4" s="122"/>
      <c r="Q4" s="164"/>
      <c r="AL4" s="121"/>
    </row>
    <row r="5" spans="2:45" s="119" customFormat="1" ht="22.5" customHeight="1" thickBot="1" x14ac:dyDescent="0.25">
      <c r="B5" s="145"/>
      <c r="C5" s="343"/>
      <c r="D5" s="350" t="s">
        <v>126</v>
      </c>
      <c r="E5" s="350"/>
      <c r="F5" s="350"/>
      <c r="G5" s="350"/>
      <c r="H5" s="350"/>
      <c r="I5" s="350"/>
      <c r="J5" s="350"/>
      <c r="K5" s="350"/>
      <c r="L5" s="351" t="s">
        <v>127</v>
      </c>
      <c r="M5" s="352"/>
      <c r="N5" s="122"/>
      <c r="O5" s="122"/>
      <c r="Q5" s="164"/>
      <c r="AL5" s="121"/>
    </row>
    <row r="6" spans="2:45" s="119" customFormat="1" ht="5.25" customHeight="1" x14ac:dyDescent="0.15">
      <c r="B6" s="145"/>
      <c r="C6" s="123"/>
      <c r="D6" s="123"/>
      <c r="E6" s="123"/>
      <c r="F6" s="123"/>
      <c r="N6" s="120"/>
      <c r="Q6" s="164"/>
      <c r="AL6" s="121"/>
    </row>
    <row r="7" spans="2:45" s="119" customFormat="1" ht="29.25" customHeight="1" thickBot="1" x14ac:dyDescent="0.25">
      <c r="B7" s="145"/>
      <c r="C7" s="353" t="s">
        <v>0</v>
      </c>
      <c r="D7" s="353"/>
      <c r="E7" s="354" t="str">
        <f>Proyecto!$E$7</f>
        <v>Secretaría Administrativa Digital Supersociedades 2025</v>
      </c>
      <c r="F7" s="354"/>
      <c r="G7" s="354"/>
      <c r="H7" s="354"/>
      <c r="I7" s="354"/>
      <c r="J7" s="354"/>
      <c r="K7" s="354"/>
      <c r="L7" s="354"/>
      <c r="M7" s="354"/>
      <c r="Q7" s="164"/>
      <c r="AL7" s="121"/>
    </row>
    <row r="8" spans="2:45" s="119" customFormat="1" ht="13.5" thickBot="1" x14ac:dyDescent="0.25">
      <c r="B8" s="145"/>
      <c r="N8" s="355" t="s">
        <v>139</v>
      </c>
      <c r="O8" s="340"/>
      <c r="P8" s="339" t="s">
        <v>140</v>
      </c>
      <c r="Q8" s="340"/>
      <c r="R8" s="339" t="s">
        <v>141</v>
      </c>
      <c r="S8" s="340"/>
      <c r="T8" s="339" t="s">
        <v>142</v>
      </c>
      <c r="U8" s="340"/>
      <c r="V8" s="339" t="s">
        <v>143</v>
      </c>
      <c r="W8" s="340"/>
      <c r="X8" s="339" t="s">
        <v>144</v>
      </c>
      <c r="Y8" s="340"/>
      <c r="Z8" s="339" t="s">
        <v>145</v>
      </c>
      <c r="AA8" s="340"/>
      <c r="AB8" s="339" t="s">
        <v>146</v>
      </c>
      <c r="AC8" s="340"/>
      <c r="AD8" s="339" t="s">
        <v>147</v>
      </c>
      <c r="AE8" s="340"/>
      <c r="AF8" s="339" t="s">
        <v>148</v>
      </c>
      <c r="AG8" s="340"/>
      <c r="AH8" s="339" t="s">
        <v>149</v>
      </c>
      <c r="AI8" s="340"/>
      <c r="AJ8" s="339" t="s">
        <v>150</v>
      </c>
      <c r="AK8" s="340"/>
      <c r="AL8" s="339" t="s">
        <v>204</v>
      </c>
      <c r="AM8" s="340"/>
    </row>
    <row r="9" spans="2:45" s="119" customFormat="1" ht="51.75" customHeight="1" x14ac:dyDescent="0.2">
      <c r="B9" s="145"/>
      <c r="C9" s="135" t="s">
        <v>76</v>
      </c>
      <c r="D9" s="136" t="s">
        <v>77</v>
      </c>
      <c r="E9" s="136" t="s">
        <v>78</v>
      </c>
      <c r="F9" s="137" t="s">
        <v>79</v>
      </c>
      <c r="G9" s="136" t="s">
        <v>80</v>
      </c>
      <c r="H9" s="138" t="s">
        <v>89</v>
      </c>
      <c r="I9" s="138" t="s">
        <v>90</v>
      </c>
      <c r="J9" s="138" t="s">
        <v>91</v>
      </c>
      <c r="K9" s="139" t="s">
        <v>81</v>
      </c>
      <c r="L9" s="140" t="s">
        <v>82</v>
      </c>
      <c r="M9" s="141" t="s">
        <v>83</v>
      </c>
      <c r="N9" s="142" t="s">
        <v>151</v>
      </c>
      <c r="O9" s="143" t="s">
        <v>152</v>
      </c>
      <c r="P9" s="144" t="s">
        <v>151</v>
      </c>
      <c r="Q9" s="165" t="s">
        <v>152</v>
      </c>
      <c r="R9" s="144" t="s">
        <v>151</v>
      </c>
      <c r="S9" s="143" t="s">
        <v>152</v>
      </c>
      <c r="T9" s="144" t="s">
        <v>151</v>
      </c>
      <c r="U9" s="143" t="s">
        <v>152</v>
      </c>
      <c r="V9" s="144" t="s">
        <v>151</v>
      </c>
      <c r="W9" s="143" t="s">
        <v>152</v>
      </c>
      <c r="X9" s="144" t="s">
        <v>151</v>
      </c>
      <c r="Y9" s="143" t="s">
        <v>152</v>
      </c>
      <c r="Z9" s="144" t="s">
        <v>151</v>
      </c>
      <c r="AA9" s="143" t="s">
        <v>152</v>
      </c>
      <c r="AB9" s="144" t="s">
        <v>151</v>
      </c>
      <c r="AC9" s="143" t="s">
        <v>152</v>
      </c>
      <c r="AD9" s="144" t="s">
        <v>151</v>
      </c>
      <c r="AE9" s="143" t="s">
        <v>152</v>
      </c>
      <c r="AF9" s="144" t="s">
        <v>151</v>
      </c>
      <c r="AG9" s="143" t="s">
        <v>152</v>
      </c>
      <c r="AH9" s="144" t="s">
        <v>151</v>
      </c>
      <c r="AI9" s="143" t="s">
        <v>152</v>
      </c>
      <c r="AJ9" s="144" t="s">
        <v>151</v>
      </c>
      <c r="AK9" s="143" t="s">
        <v>152</v>
      </c>
      <c r="AL9" s="144" t="s">
        <v>151</v>
      </c>
      <c r="AM9" s="143" t="s">
        <v>152</v>
      </c>
      <c r="AN9" s="121"/>
      <c r="AO9" s="121"/>
      <c r="AP9" s="121"/>
      <c r="AQ9" s="121"/>
      <c r="AR9" s="121"/>
      <c r="AS9" s="121"/>
    </row>
    <row r="10" spans="2:45" s="146" customFormat="1" ht="72.75" customHeight="1" x14ac:dyDescent="0.2">
      <c r="B10" s="156">
        <v>1</v>
      </c>
      <c r="C10" s="157" t="s">
        <v>205</v>
      </c>
      <c r="D10" s="158" t="s">
        <v>195</v>
      </c>
      <c r="E10" s="158">
        <v>1</v>
      </c>
      <c r="F10" s="159">
        <v>0.05</v>
      </c>
      <c r="G10" s="160" t="s">
        <v>196</v>
      </c>
      <c r="H10" s="161">
        <v>45716</v>
      </c>
      <c r="I10" s="161">
        <v>45730</v>
      </c>
      <c r="J10" s="162">
        <v>2</v>
      </c>
      <c r="K10" s="176" t="s">
        <v>221</v>
      </c>
      <c r="L10" s="172">
        <v>45730</v>
      </c>
      <c r="M10" s="118">
        <f>+O10+Q10+S10+U10+W10+Y10+AA10+AC10+AE10+AG10+AI10+AK10</f>
        <v>0.05</v>
      </c>
      <c r="N10" s="151"/>
      <c r="O10" s="150"/>
      <c r="P10" s="154">
        <v>0.02</v>
      </c>
      <c r="Q10" s="166">
        <f>P10</f>
        <v>0.02</v>
      </c>
      <c r="R10" s="154">
        <v>0.03</v>
      </c>
      <c r="S10" s="169">
        <f>R10</f>
        <v>0.03</v>
      </c>
      <c r="T10" s="151"/>
      <c r="U10" s="150"/>
      <c r="V10" s="151"/>
      <c r="W10" s="150"/>
      <c r="X10" s="151"/>
      <c r="Y10" s="150"/>
      <c r="Z10" s="151"/>
      <c r="AA10" s="150"/>
      <c r="AB10" s="151"/>
      <c r="AC10" s="150"/>
      <c r="AD10" s="151"/>
      <c r="AE10" s="150"/>
      <c r="AF10" s="151"/>
      <c r="AG10" s="150"/>
      <c r="AH10" s="151"/>
      <c r="AI10" s="150"/>
      <c r="AJ10" s="151"/>
      <c r="AK10" s="150"/>
      <c r="AL10" s="152">
        <f t="shared" ref="AL10:AM16" si="0">+AJ10+AH10+AF10+AD10+AB10+Z10+X10+V10+T10+R10+P10+N10</f>
        <v>0.05</v>
      </c>
      <c r="AM10" s="153">
        <f t="shared" si="0"/>
        <v>0.05</v>
      </c>
    </row>
    <row r="11" spans="2:45" s="146" customFormat="1" ht="69.75" customHeight="1" x14ac:dyDescent="0.2">
      <c r="B11" s="163">
        <v>2</v>
      </c>
      <c r="C11" s="157" t="s">
        <v>206</v>
      </c>
      <c r="D11" s="158" t="s">
        <v>195</v>
      </c>
      <c r="E11" s="158">
        <v>1</v>
      </c>
      <c r="F11" s="159">
        <v>0.05</v>
      </c>
      <c r="G11" s="160" t="s">
        <v>196</v>
      </c>
      <c r="H11" s="161">
        <v>45716</v>
      </c>
      <c r="I11" s="161">
        <v>45730</v>
      </c>
      <c r="J11" s="162">
        <v>2</v>
      </c>
      <c r="K11" s="176" t="s">
        <v>222</v>
      </c>
      <c r="L11" s="172">
        <v>45730</v>
      </c>
      <c r="M11" s="118">
        <f t="shared" ref="M11:M16" si="1">+O11+Q11+S11+U11+W11+Y11+AA11+AC11+AE11+AG11+AI11+AK11</f>
        <v>0.05</v>
      </c>
      <c r="N11" s="151"/>
      <c r="O11" s="150"/>
      <c r="P11" s="154">
        <v>0.02</v>
      </c>
      <c r="Q11" s="166">
        <f>P11</f>
        <v>0.02</v>
      </c>
      <c r="R11" s="154">
        <v>0.03</v>
      </c>
      <c r="S11" s="169">
        <f>R11</f>
        <v>0.03</v>
      </c>
      <c r="T11" s="151"/>
      <c r="U11" s="150"/>
      <c r="V11" s="151"/>
      <c r="W11" s="150"/>
      <c r="X11" s="151"/>
      <c r="Y11" s="150"/>
      <c r="Z11" s="151"/>
      <c r="AA11" s="150"/>
      <c r="AB11" s="151"/>
      <c r="AC11" s="150"/>
      <c r="AD11" s="151"/>
      <c r="AE11" s="150"/>
      <c r="AF11" s="151"/>
      <c r="AG11" s="150"/>
      <c r="AH11" s="151"/>
      <c r="AI11" s="150"/>
      <c r="AJ11" s="151"/>
      <c r="AK11" s="150"/>
      <c r="AL11" s="152">
        <f t="shared" si="0"/>
        <v>0.05</v>
      </c>
      <c r="AM11" s="153">
        <f t="shared" si="0"/>
        <v>0.05</v>
      </c>
    </row>
    <row r="12" spans="2:45" s="146" customFormat="1" ht="81" customHeight="1" x14ac:dyDescent="0.2">
      <c r="B12" s="163">
        <v>3</v>
      </c>
      <c r="C12" s="157" t="s">
        <v>207</v>
      </c>
      <c r="D12" s="158" t="s">
        <v>197</v>
      </c>
      <c r="E12" s="158">
        <v>1</v>
      </c>
      <c r="F12" s="159">
        <v>0.15</v>
      </c>
      <c r="G12" s="160" t="s">
        <v>198</v>
      </c>
      <c r="H12" s="161">
        <v>45733</v>
      </c>
      <c r="I12" s="161">
        <v>45763</v>
      </c>
      <c r="J12" s="162">
        <v>4.5</v>
      </c>
      <c r="K12" s="176" t="s">
        <v>223</v>
      </c>
      <c r="L12" s="172">
        <v>45772</v>
      </c>
      <c r="M12" s="118">
        <f t="shared" si="1"/>
        <v>0.15</v>
      </c>
      <c r="N12" s="151"/>
      <c r="O12" s="150"/>
      <c r="P12" s="154"/>
      <c r="Q12" s="166"/>
      <c r="R12" s="154">
        <f>+$F$12/2</f>
        <v>7.4999999999999997E-2</v>
      </c>
      <c r="S12" s="169">
        <f>+$F$12/2</f>
        <v>7.4999999999999997E-2</v>
      </c>
      <c r="T12" s="154">
        <f>+$F$12/2</f>
        <v>7.4999999999999997E-2</v>
      </c>
      <c r="U12" s="173">
        <f>+$F$12/2</f>
        <v>7.4999999999999997E-2</v>
      </c>
      <c r="V12" s="154"/>
      <c r="W12" s="150"/>
      <c r="X12" s="151"/>
      <c r="Y12" s="150"/>
      <c r="Z12" s="151"/>
      <c r="AA12" s="150"/>
      <c r="AB12" s="151"/>
      <c r="AC12" s="150"/>
      <c r="AD12" s="151"/>
      <c r="AE12" s="150"/>
      <c r="AF12" s="151"/>
      <c r="AG12" s="150"/>
      <c r="AH12" s="151"/>
      <c r="AI12" s="150"/>
      <c r="AJ12" s="151"/>
      <c r="AK12" s="150"/>
      <c r="AL12" s="152">
        <f t="shared" si="0"/>
        <v>0.15</v>
      </c>
      <c r="AM12" s="153">
        <f t="shared" si="0"/>
        <v>0.15</v>
      </c>
    </row>
    <row r="13" spans="2:45" s="146" customFormat="1" ht="66.75" customHeight="1" x14ac:dyDescent="0.2">
      <c r="B13" s="163">
        <v>4</v>
      </c>
      <c r="C13" s="157" t="s">
        <v>199</v>
      </c>
      <c r="D13" s="158" t="s">
        <v>197</v>
      </c>
      <c r="E13" s="158">
        <v>1</v>
      </c>
      <c r="F13" s="159">
        <v>0.15</v>
      </c>
      <c r="G13" s="160" t="s">
        <v>198</v>
      </c>
      <c r="H13" s="161">
        <v>45754</v>
      </c>
      <c r="I13" s="161">
        <v>45793</v>
      </c>
      <c r="J13" s="162">
        <v>4</v>
      </c>
      <c r="K13" s="176" t="s">
        <v>224</v>
      </c>
      <c r="L13" s="172">
        <v>45793</v>
      </c>
      <c r="M13" s="118">
        <f t="shared" si="1"/>
        <v>0.15</v>
      </c>
      <c r="N13" s="151"/>
      <c r="O13" s="150"/>
      <c r="P13" s="154"/>
      <c r="Q13" s="166"/>
      <c r="R13" s="154"/>
      <c r="S13" s="169"/>
      <c r="T13" s="154">
        <f>+$F$13/2</f>
        <v>7.4999999999999997E-2</v>
      </c>
      <c r="U13" s="169">
        <f>+$F$13/2</f>
        <v>7.4999999999999997E-2</v>
      </c>
      <c r="V13" s="154">
        <f>+$F$13/2</f>
        <v>7.4999999999999997E-2</v>
      </c>
      <c r="W13" s="169">
        <f>+$F$13/2</f>
        <v>7.4999999999999997E-2</v>
      </c>
      <c r="X13" s="151"/>
      <c r="Y13" s="150"/>
      <c r="Z13" s="151"/>
      <c r="AA13" s="150"/>
      <c r="AB13" s="151"/>
      <c r="AC13" s="150"/>
      <c r="AD13" s="151"/>
      <c r="AE13" s="150"/>
      <c r="AF13" s="151"/>
      <c r="AG13" s="150"/>
      <c r="AH13" s="151"/>
      <c r="AI13" s="150"/>
      <c r="AJ13" s="151"/>
      <c r="AK13" s="150"/>
      <c r="AL13" s="152">
        <f t="shared" si="0"/>
        <v>0.15</v>
      </c>
      <c r="AM13" s="153">
        <f t="shared" si="0"/>
        <v>0.15</v>
      </c>
    </row>
    <row r="14" spans="2:45" s="146" customFormat="1" ht="188.25" customHeight="1" x14ac:dyDescent="0.2">
      <c r="B14" s="163">
        <v>5</v>
      </c>
      <c r="C14" s="157" t="s">
        <v>208</v>
      </c>
      <c r="D14" s="158" t="s">
        <v>200</v>
      </c>
      <c r="E14" s="158">
        <v>1</v>
      </c>
      <c r="F14" s="159">
        <v>0.3</v>
      </c>
      <c r="G14" s="160" t="s">
        <v>201</v>
      </c>
      <c r="H14" s="161">
        <v>45770</v>
      </c>
      <c r="I14" s="161">
        <v>45898</v>
      </c>
      <c r="J14" s="162">
        <v>3</v>
      </c>
      <c r="K14" s="177" t="s">
        <v>229</v>
      </c>
      <c r="L14" s="172">
        <v>45898</v>
      </c>
      <c r="M14" s="118">
        <f t="shared" si="1"/>
        <v>0.3</v>
      </c>
      <c r="N14" s="151"/>
      <c r="O14" s="150"/>
      <c r="P14" s="154"/>
      <c r="Q14" s="166"/>
      <c r="R14" s="154"/>
      <c r="S14" s="170"/>
      <c r="T14" s="155">
        <f t="shared" ref="T14:AC14" si="2">+$F$14/5</f>
        <v>0.06</v>
      </c>
      <c r="U14" s="174">
        <f t="shared" si="2"/>
        <v>0.06</v>
      </c>
      <c r="V14" s="155">
        <f t="shared" si="2"/>
        <v>0.06</v>
      </c>
      <c r="W14" s="174">
        <f t="shared" si="2"/>
        <v>0.06</v>
      </c>
      <c r="X14" s="155">
        <f t="shared" si="2"/>
        <v>0.06</v>
      </c>
      <c r="Y14" s="174">
        <f t="shared" si="2"/>
        <v>0.06</v>
      </c>
      <c r="Z14" s="155">
        <f t="shared" si="2"/>
        <v>0.06</v>
      </c>
      <c r="AA14" s="174">
        <f t="shared" si="2"/>
        <v>0.06</v>
      </c>
      <c r="AB14" s="155">
        <f>+$F$14/5</f>
        <v>0.06</v>
      </c>
      <c r="AC14" s="174">
        <f t="shared" si="2"/>
        <v>0.06</v>
      </c>
      <c r="AD14" s="151"/>
      <c r="AE14" s="150"/>
      <c r="AF14" s="151"/>
      <c r="AG14" s="150"/>
      <c r="AH14" s="151"/>
      <c r="AI14" s="150"/>
      <c r="AJ14" s="151"/>
      <c r="AK14" s="150"/>
      <c r="AL14" s="152">
        <f t="shared" si="0"/>
        <v>0.3</v>
      </c>
      <c r="AM14" s="153">
        <f t="shared" si="0"/>
        <v>0.3</v>
      </c>
    </row>
    <row r="15" spans="2:45" s="146" customFormat="1" ht="91.5" customHeight="1" x14ac:dyDescent="0.2">
      <c r="B15" s="163">
        <v>6</v>
      </c>
      <c r="C15" s="157" t="s">
        <v>209</v>
      </c>
      <c r="D15" s="158" t="s">
        <v>202</v>
      </c>
      <c r="E15" s="158">
        <v>1</v>
      </c>
      <c r="F15" s="159">
        <v>0.2</v>
      </c>
      <c r="G15" s="160" t="s">
        <v>198</v>
      </c>
      <c r="H15" s="161">
        <v>45901</v>
      </c>
      <c r="I15" s="161">
        <v>45947</v>
      </c>
      <c r="J15" s="162">
        <v>7</v>
      </c>
      <c r="K15" s="175" t="s">
        <v>230</v>
      </c>
      <c r="L15" s="172">
        <v>45947</v>
      </c>
      <c r="M15" s="118">
        <f t="shared" si="1"/>
        <v>0.2</v>
      </c>
      <c r="N15" s="151"/>
      <c r="O15" s="150"/>
      <c r="P15" s="154"/>
      <c r="Q15" s="166"/>
      <c r="R15" s="154"/>
      <c r="S15" s="170"/>
      <c r="T15" s="151"/>
      <c r="U15" s="150"/>
      <c r="V15" s="151"/>
      <c r="W15" s="150"/>
      <c r="X15" s="151"/>
      <c r="Y15" s="150"/>
      <c r="Z15" s="151"/>
      <c r="AA15" s="150"/>
      <c r="AB15" s="151"/>
      <c r="AC15" s="150"/>
      <c r="AD15" s="155">
        <f>+$F$15/2</f>
        <v>0.1</v>
      </c>
      <c r="AE15" s="174">
        <v>0.1</v>
      </c>
      <c r="AF15" s="155">
        <f>+$F$15/2</f>
        <v>0.1</v>
      </c>
      <c r="AG15" s="179">
        <v>0.1</v>
      </c>
      <c r="AH15" s="151"/>
      <c r="AI15" s="150"/>
      <c r="AJ15" s="151"/>
      <c r="AK15" s="150"/>
      <c r="AL15" s="152">
        <f t="shared" si="0"/>
        <v>0.2</v>
      </c>
      <c r="AM15" s="153">
        <f t="shared" si="0"/>
        <v>0.2</v>
      </c>
    </row>
    <row r="16" spans="2:45" s="146" customFormat="1" ht="101.25" customHeight="1" x14ac:dyDescent="0.2">
      <c r="B16" s="163">
        <v>7</v>
      </c>
      <c r="C16" s="157" t="s">
        <v>210</v>
      </c>
      <c r="D16" s="158" t="s">
        <v>203</v>
      </c>
      <c r="E16" s="158">
        <v>1</v>
      </c>
      <c r="F16" s="159">
        <v>0.1</v>
      </c>
      <c r="G16" s="160" t="s">
        <v>198</v>
      </c>
      <c r="H16" s="161">
        <v>45950</v>
      </c>
      <c r="I16" s="161">
        <v>45989</v>
      </c>
      <c r="J16" s="162">
        <v>6</v>
      </c>
      <c r="K16" s="175" t="s">
        <v>231</v>
      </c>
      <c r="L16" s="172">
        <v>45989</v>
      </c>
      <c r="M16" s="118">
        <f t="shared" si="1"/>
        <v>0.1</v>
      </c>
      <c r="N16" s="151"/>
      <c r="O16" s="150"/>
      <c r="P16" s="154"/>
      <c r="Q16" s="166"/>
      <c r="R16" s="154"/>
      <c r="S16" s="170"/>
      <c r="T16" s="151"/>
      <c r="U16" s="150"/>
      <c r="V16" s="151"/>
      <c r="W16" s="150"/>
      <c r="X16" s="151"/>
      <c r="Y16" s="150"/>
      <c r="Z16" s="151"/>
      <c r="AA16" s="150"/>
      <c r="AB16" s="151"/>
      <c r="AC16" s="150"/>
      <c r="AD16" s="151"/>
      <c r="AE16" s="150"/>
      <c r="AF16" s="155">
        <f>+$F$16/2</f>
        <v>0.05</v>
      </c>
      <c r="AG16" s="179">
        <v>0.05</v>
      </c>
      <c r="AH16" s="155">
        <f>+$F$16/2</f>
        <v>0.05</v>
      </c>
      <c r="AI16" s="179">
        <v>0.05</v>
      </c>
      <c r="AJ16" s="151"/>
      <c r="AK16" s="150"/>
      <c r="AL16" s="152">
        <f t="shared" si="0"/>
        <v>0.1</v>
      </c>
      <c r="AM16" s="153">
        <f t="shared" si="0"/>
        <v>0.1</v>
      </c>
    </row>
    <row r="17" spans="6:39" ht="34.5" customHeight="1" x14ac:dyDescent="0.2">
      <c r="F17" s="148">
        <f>+SUM(F10:F16)</f>
        <v>0.99999999999999989</v>
      </c>
      <c r="M17" s="149">
        <f>+SUM(M10:M16)</f>
        <v>0.99999999999999989</v>
      </c>
      <c r="N17" s="149">
        <f t="shared" ref="N17:AM17" si="3">+SUM(N10:N16)</f>
        <v>0</v>
      </c>
      <c r="O17" s="149">
        <f t="shared" si="3"/>
        <v>0</v>
      </c>
      <c r="P17" s="149">
        <f t="shared" si="3"/>
        <v>0.04</v>
      </c>
      <c r="Q17" s="167">
        <f t="shared" si="3"/>
        <v>0.04</v>
      </c>
      <c r="R17" s="149">
        <f t="shared" si="3"/>
        <v>0.13500000000000001</v>
      </c>
      <c r="S17" s="149">
        <f t="shared" si="3"/>
        <v>0.13500000000000001</v>
      </c>
      <c r="T17" s="149">
        <f t="shared" si="3"/>
        <v>0.21</v>
      </c>
      <c r="U17" s="149">
        <f t="shared" si="3"/>
        <v>0.21</v>
      </c>
      <c r="V17" s="149">
        <f t="shared" si="3"/>
        <v>0.13500000000000001</v>
      </c>
      <c r="W17" s="149">
        <f t="shared" si="3"/>
        <v>0.13500000000000001</v>
      </c>
      <c r="X17" s="149">
        <f t="shared" si="3"/>
        <v>0.06</v>
      </c>
      <c r="Y17" s="149">
        <f t="shared" si="3"/>
        <v>0.06</v>
      </c>
      <c r="Z17" s="149">
        <f t="shared" si="3"/>
        <v>0.06</v>
      </c>
      <c r="AA17" s="149">
        <f t="shared" si="3"/>
        <v>0.06</v>
      </c>
      <c r="AB17" s="149">
        <f t="shared" si="3"/>
        <v>0.06</v>
      </c>
      <c r="AC17" s="149">
        <f t="shared" si="3"/>
        <v>0.06</v>
      </c>
      <c r="AD17" s="149">
        <f t="shared" si="3"/>
        <v>0.1</v>
      </c>
      <c r="AE17" s="149">
        <f t="shared" si="3"/>
        <v>0.1</v>
      </c>
      <c r="AF17" s="149">
        <f t="shared" si="3"/>
        <v>0.15000000000000002</v>
      </c>
      <c r="AG17" s="149">
        <f t="shared" si="3"/>
        <v>0.15000000000000002</v>
      </c>
      <c r="AH17" s="149">
        <f t="shared" si="3"/>
        <v>0.05</v>
      </c>
      <c r="AI17" s="149">
        <f t="shared" si="3"/>
        <v>0.05</v>
      </c>
      <c r="AJ17" s="149">
        <f t="shared" si="3"/>
        <v>0</v>
      </c>
      <c r="AK17" s="149">
        <f t="shared" si="3"/>
        <v>0</v>
      </c>
      <c r="AL17" s="149">
        <f t="shared" si="3"/>
        <v>0.99999999999999989</v>
      </c>
      <c r="AM17" s="149">
        <f t="shared" si="3"/>
        <v>0.99999999999999989</v>
      </c>
    </row>
    <row r="18" spans="6:39" hidden="1" x14ac:dyDescent="0.2">
      <c r="L18" s="33" t="s">
        <v>225</v>
      </c>
      <c r="M18" s="178">
        <f>+N17+P17+R17</f>
        <v>0.17500000000000002</v>
      </c>
      <c r="N18" s="178">
        <f>+O17+Q17+S17</f>
        <v>0.17500000000000002</v>
      </c>
    </row>
    <row r="19" spans="6:39" hidden="1" x14ac:dyDescent="0.2">
      <c r="L19" s="33" t="s">
        <v>226</v>
      </c>
      <c r="M19" s="178">
        <f>+T17+V17+X17</f>
        <v>0.40499999999999997</v>
      </c>
      <c r="N19" s="178">
        <f>+U17+W17+Y17</f>
        <v>0.40499999999999997</v>
      </c>
    </row>
    <row r="20" spans="6:39" hidden="1" x14ac:dyDescent="0.2">
      <c r="L20" s="33" t="s">
        <v>227</v>
      </c>
      <c r="M20" s="178">
        <f>+Z17+AB17+AD17</f>
        <v>0.22</v>
      </c>
      <c r="N20" s="178">
        <f>+AA17+AC17+AE17</f>
        <v>0.22</v>
      </c>
    </row>
    <row r="21" spans="6:39" hidden="1" x14ac:dyDescent="0.2">
      <c r="L21" s="33" t="s">
        <v>228</v>
      </c>
      <c r="M21" s="178">
        <f>+AF17+AH17+AJ17</f>
        <v>0.2</v>
      </c>
      <c r="N21" s="178">
        <f>+AG17+AI17+AK17</f>
        <v>0.2</v>
      </c>
    </row>
  </sheetData>
  <sheetProtection algorithmName="SHA-512" hashValue="BtnuaxIQc5wsFrIQMLIm7ZOkrtUD9GVaOYrDwN2iJdAEKmQjyDfp+d0xQoGLoITfJ1Kev/AkDGVATlkq0ZmIiw==" saltValue="jmrzVj0vcvDQdwK1Pu0qtw==" spinCount="100000" sheet="1" objects="1" scenarios="1" formatCells="0" formatColumns="0" formatRows="0"/>
  <mergeCells count="24">
    <mergeCell ref="AH8:AI8"/>
    <mergeCell ref="AJ8:AK8"/>
    <mergeCell ref="AL8:AM8"/>
    <mergeCell ref="V8:W8"/>
    <mergeCell ref="X8:Y8"/>
    <mergeCell ref="Z8:AA8"/>
    <mergeCell ref="AB8:AC8"/>
    <mergeCell ref="AD8:AE8"/>
    <mergeCell ref="AF8:AG8"/>
    <mergeCell ref="T8:U8"/>
    <mergeCell ref="C2:C5"/>
    <mergeCell ref="D2:K2"/>
    <mergeCell ref="L2:M2"/>
    <mergeCell ref="D3:K3"/>
    <mergeCell ref="L3:M3"/>
    <mergeCell ref="D4:K4"/>
    <mergeCell ref="L4:M4"/>
    <mergeCell ref="D5:K5"/>
    <mergeCell ref="L5:M5"/>
    <mergeCell ref="C7:D7"/>
    <mergeCell ref="E7:M7"/>
    <mergeCell ref="N8:O8"/>
    <mergeCell ref="P8:Q8"/>
    <mergeCell ref="R8:S8"/>
  </mergeCells>
  <phoneticPr fontId="45" type="noConversion"/>
  <dataValidations disablePrompts="1" count="1">
    <dataValidation type="whole" allowBlank="1" showInputMessage="1" showErrorMessage="1" sqref="G8:L8" xr:uid="{3A83E948-1155-4E8D-9623-56AC9E23B65B}">
      <formula1>1</formula1>
      <formula2>5</formula2>
    </dataValidation>
  </dataValidations>
  <pageMargins left="0.7" right="0.7" top="0.75" bottom="0.75" header="0.3" footer="0.3"/>
  <pageSetup orientation="portrait" horizontalDpi="360" verticalDpi="36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E18"/>
  <sheetViews>
    <sheetView showGridLines="0" zoomScale="90" zoomScaleNormal="90" workbookViewId="0">
      <selection activeCell="D36" sqref="D36"/>
    </sheetView>
  </sheetViews>
  <sheetFormatPr baseColWidth="10" defaultColWidth="11.42578125" defaultRowHeight="14.25" x14ac:dyDescent="0.2"/>
  <cols>
    <col min="1" max="1" width="2.42578125" style="78" customWidth="1"/>
    <col min="2" max="2" width="14.5703125" style="78" customWidth="1"/>
    <col min="3" max="3" width="14.140625" style="78" customWidth="1"/>
    <col min="4" max="4" width="18.28515625" style="78" customWidth="1"/>
    <col min="5" max="5" width="17.140625" style="78" customWidth="1"/>
    <col min="6" max="6" width="23.140625" style="78" customWidth="1"/>
    <col min="7" max="8" width="20.28515625" style="78" customWidth="1"/>
    <col min="9" max="10" width="5.7109375" style="78" customWidth="1"/>
    <col min="11" max="11" width="5.7109375" style="78" hidden="1" customWidth="1"/>
    <col min="12" max="12" width="8.7109375" style="78" hidden="1" customWidth="1"/>
    <col min="13" max="13" width="14.5703125" style="78" customWidth="1"/>
    <col min="14" max="14" width="17.7109375" style="78" bestFit="1" customWidth="1"/>
    <col min="15" max="15" width="2.5703125" style="78" customWidth="1"/>
    <col min="16" max="16" width="2.42578125" style="78" customWidth="1"/>
    <col min="17" max="17" width="7.7109375" style="78" customWidth="1"/>
    <col min="18" max="18" width="0.7109375" style="79" customWidth="1"/>
    <col min="19" max="19" width="1" style="78" customWidth="1"/>
    <col min="20" max="20" width="1.5703125" style="78" customWidth="1"/>
    <col min="21" max="21" width="1.140625" style="79" customWidth="1"/>
    <col min="22" max="22" width="20.7109375" style="78" customWidth="1"/>
    <col min="23" max="26" width="7.7109375" style="78" customWidth="1"/>
    <col min="27" max="28" width="5.7109375" style="78" hidden="1" customWidth="1"/>
    <col min="29" max="29" width="10.7109375" style="78" customWidth="1"/>
    <col min="30" max="30" width="20.7109375" style="78" customWidth="1"/>
    <col min="31" max="31" width="9.140625" style="80" customWidth="1"/>
    <col min="32" max="252" width="9.140625" style="78" customWidth="1"/>
    <col min="253" max="16384" width="11.42578125" style="78"/>
  </cols>
  <sheetData>
    <row r="1" spans="2:31" ht="15" thickBot="1" x14ac:dyDescent="0.25"/>
    <row r="2" spans="2:31" ht="26.25" customHeight="1" x14ac:dyDescent="0.2">
      <c r="B2" s="369"/>
      <c r="C2" s="370"/>
      <c r="D2" s="362" t="s">
        <v>121</v>
      </c>
      <c r="E2" s="363"/>
      <c r="F2" s="363"/>
      <c r="G2" s="363"/>
      <c r="H2" s="363"/>
      <c r="I2" s="363"/>
      <c r="J2" s="363"/>
      <c r="K2" s="83"/>
      <c r="L2" s="83"/>
      <c r="M2" s="375" t="str">
        <f>Proyecto!K2</f>
        <v>Codigo: GC-F-015</v>
      </c>
      <c r="N2" s="376"/>
      <c r="O2" s="376"/>
      <c r="P2" s="377"/>
      <c r="S2" s="79"/>
      <c r="T2" s="79" t="s">
        <v>132</v>
      </c>
      <c r="U2" s="84"/>
    </row>
    <row r="3" spans="2:31" ht="23.25" customHeight="1" x14ac:dyDescent="0.2">
      <c r="B3" s="371"/>
      <c r="C3" s="372"/>
      <c r="D3" s="364" t="s">
        <v>123</v>
      </c>
      <c r="E3" s="365"/>
      <c r="F3" s="365"/>
      <c r="G3" s="365"/>
      <c r="H3" s="365"/>
      <c r="I3" s="365"/>
      <c r="J3" s="365"/>
      <c r="K3" s="85"/>
      <c r="L3" s="85"/>
      <c r="M3" s="378" t="str">
        <f>Proyecto!K3</f>
        <v>Fecha: 17 de septiembre de 2014</v>
      </c>
      <c r="N3" s="311"/>
      <c r="O3" s="311"/>
      <c r="P3" s="379"/>
      <c r="S3" s="79"/>
      <c r="T3" s="79" t="s">
        <v>133</v>
      </c>
      <c r="U3" s="84"/>
    </row>
    <row r="4" spans="2:31" ht="24" customHeight="1" x14ac:dyDescent="0.2">
      <c r="B4" s="371"/>
      <c r="C4" s="372"/>
      <c r="D4" s="364" t="s">
        <v>124</v>
      </c>
      <c r="E4" s="365"/>
      <c r="F4" s="365"/>
      <c r="G4" s="365"/>
      <c r="H4" s="365"/>
      <c r="I4" s="365"/>
      <c r="J4" s="365"/>
      <c r="K4" s="85"/>
      <c r="L4" s="85"/>
      <c r="M4" s="378" t="str">
        <f>Proyecto!K4</f>
        <v>Version 001</v>
      </c>
      <c r="N4" s="311"/>
      <c r="O4" s="311"/>
      <c r="P4" s="379"/>
      <c r="T4" s="79" t="s">
        <v>134</v>
      </c>
      <c r="U4" s="84"/>
    </row>
    <row r="5" spans="2:31" ht="22.5" customHeight="1" thickBot="1" x14ac:dyDescent="0.25">
      <c r="B5" s="373"/>
      <c r="C5" s="374"/>
      <c r="D5" s="366" t="s">
        <v>126</v>
      </c>
      <c r="E5" s="367"/>
      <c r="F5" s="367"/>
      <c r="G5" s="367"/>
      <c r="H5" s="367"/>
      <c r="I5" s="367"/>
      <c r="J5" s="367"/>
      <c r="K5" s="86"/>
      <c r="L5" s="86"/>
      <c r="M5" s="380" t="s">
        <v>127</v>
      </c>
      <c r="N5" s="381"/>
      <c r="O5" s="381"/>
      <c r="P5" s="382"/>
      <c r="T5" s="79" t="s">
        <v>135</v>
      </c>
    </row>
    <row r="6" spans="2:31" ht="5.25" customHeight="1" x14ac:dyDescent="0.2">
      <c r="B6" s="87"/>
      <c r="C6" s="87"/>
      <c r="D6" s="87"/>
      <c r="E6" s="87"/>
      <c r="F6" s="87"/>
      <c r="G6" s="87"/>
      <c r="H6" s="87"/>
      <c r="I6" s="87"/>
      <c r="J6" s="87"/>
      <c r="K6" s="87"/>
      <c r="L6" s="87"/>
      <c r="M6" s="87"/>
      <c r="N6" s="87"/>
      <c r="O6" s="87"/>
      <c r="P6" s="87"/>
      <c r="T6" s="79"/>
    </row>
    <row r="7" spans="2:31" ht="29.25" customHeight="1" x14ac:dyDescent="0.2">
      <c r="B7" s="383" t="s">
        <v>0</v>
      </c>
      <c r="C7" s="383"/>
      <c r="D7" s="384" t="str">
        <f>Proyecto!$E$7</f>
        <v>Secretaría Administrativa Digital Supersociedades 2025</v>
      </c>
      <c r="E7" s="384"/>
      <c r="F7" s="384"/>
      <c r="G7" s="384"/>
      <c r="H7" s="384"/>
      <c r="I7" s="384"/>
      <c r="J7" s="384"/>
      <c r="K7" s="384"/>
      <c r="L7" s="384"/>
      <c r="M7" s="384"/>
      <c r="N7" s="384"/>
      <c r="O7" s="384"/>
      <c r="P7" s="384"/>
      <c r="AE7" s="78"/>
    </row>
    <row r="8" spans="2:31" ht="6.75" customHeight="1" x14ac:dyDescent="0.2">
      <c r="B8" s="88"/>
      <c r="C8" s="88"/>
      <c r="D8" s="89"/>
      <c r="E8" s="89"/>
      <c r="F8" s="89"/>
      <c r="G8" s="89"/>
      <c r="H8" s="89"/>
      <c r="I8" s="89"/>
      <c r="J8" s="89"/>
      <c r="K8" s="89"/>
      <c r="L8" s="89"/>
      <c r="M8" s="89"/>
      <c r="N8" s="89"/>
      <c r="O8" s="89"/>
      <c r="P8" s="89"/>
      <c r="AE8" s="78"/>
    </row>
    <row r="10" spans="2:31" ht="21.95" customHeight="1" x14ac:dyDescent="0.2">
      <c r="B10" s="368" t="s">
        <v>22</v>
      </c>
      <c r="C10" s="368"/>
      <c r="D10" s="368"/>
      <c r="E10" s="368"/>
      <c r="F10" s="368"/>
      <c r="G10" s="368"/>
      <c r="H10" s="368"/>
      <c r="I10" s="368"/>
      <c r="J10" s="368"/>
      <c r="K10" s="368"/>
      <c r="L10" s="368"/>
      <c r="M10" s="368"/>
      <c r="N10" s="368"/>
      <c r="O10" s="368"/>
      <c r="P10" s="368"/>
    </row>
    <row r="11" spans="2:31" ht="36.75" customHeight="1" x14ac:dyDescent="0.2">
      <c r="B11" s="385" t="s">
        <v>129</v>
      </c>
      <c r="C11" s="385"/>
      <c r="D11" s="385"/>
      <c r="E11" s="385"/>
      <c r="F11" s="90" t="s">
        <v>162</v>
      </c>
      <c r="G11" s="385" t="s">
        <v>130</v>
      </c>
      <c r="H11" s="385"/>
      <c r="I11" s="385"/>
      <c r="J11" s="385"/>
      <c r="K11" s="91"/>
      <c r="L11" s="91"/>
      <c r="M11" s="385" t="s">
        <v>131</v>
      </c>
      <c r="N11" s="385"/>
      <c r="O11" s="385"/>
      <c r="P11" s="385"/>
    </row>
    <row r="12" spans="2:31" ht="47.25" customHeight="1" x14ac:dyDescent="0.2">
      <c r="B12" s="386" t="s">
        <v>211</v>
      </c>
      <c r="C12" s="386"/>
      <c r="D12" s="386"/>
      <c r="E12" s="386"/>
      <c r="F12" s="75" t="s">
        <v>133</v>
      </c>
      <c r="G12" s="359" t="s">
        <v>212</v>
      </c>
      <c r="H12" s="360"/>
      <c r="I12" s="360"/>
      <c r="J12" s="361"/>
      <c r="K12" s="113"/>
      <c r="L12" s="113"/>
      <c r="M12" s="359" t="s">
        <v>175</v>
      </c>
      <c r="N12" s="360"/>
      <c r="O12" s="360"/>
      <c r="P12" s="361"/>
    </row>
    <row r="13" spans="2:31" ht="60.75" customHeight="1" x14ac:dyDescent="0.2">
      <c r="B13" s="356" t="s">
        <v>213</v>
      </c>
      <c r="C13" s="357"/>
      <c r="D13" s="357"/>
      <c r="E13" s="358"/>
      <c r="F13" s="75" t="s">
        <v>133</v>
      </c>
      <c r="G13" s="359" t="s">
        <v>214</v>
      </c>
      <c r="H13" s="360"/>
      <c r="I13" s="360"/>
      <c r="J13" s="361"/>
      <c r="K13" s="113"/>
      <c r="L13" s="113"/>
      <c r="M13" s="359" t="s">
        <v>215</v>
      </c>
      <c r="N13" s="360"/>
      <c r="O13" s="360"/>
      <c r="P13" s="361"/>
    </row>
    <row r="14" spans="2:31" ht="39.75" customHeight="1" x14ac:dyDescent="0.2">
      <c r="B14" s="356" t="s">
        <v>216</v>
      </c>
      <c r="C14" s="357"/>
      <c r="D14" s="357"/>
      <c r="E14" s="358"/>
      <c r="F14" s="75" t="s">
        <v>133</v>
      </c>
      <c r="G14" s="359" t="s">
        <v>217</v>
      </c>
      <c r="H14" s="360"/>
      <c r="I14" s="360"/>
      <c r="J14" s="361"/>
      <c r="K14" s="113"/>
      <c r="L14" s="113"/>
      <c r="M14" s="359" t="s">
        <v>218</v>
      </c>
      <c r="N14" s="360"/>
      <c r="O14" s="360"/>
      <c r="P14" s="361"/>
    </row>
    <row r="15" spans="2:31" ht="44.25" customHeight="1" x14ac:dyDescent="0.2">
      <c r="B15" s="356" t="s">
        <v>219</v>
      </c>
      <c r="C15" s="357"/>
      <c r="D15" s="357"/>
      <c r="E15" s="358"/>
      <c r="F15" s="75" t="s">
        <v>133</v>
      </c>
      <c r="G15" s="359" t="s">
        <v>220</v>
      </c>
      <c r="H15" s="360"/>
      <c r="I15" s="360"/>
      <c r="J15" s="361"/>
      <c r="K15" s="113"/>
      <c r="L15" s="113"/>
      <c r="M15" s="359" t="s">
        <v>215</v>
      </c>
      <c r="N15" s="360"/>
      <c r="O15" s="360"/>
      <c r="P15" s="361"/>
    </row>
    <row r="17" spans="2:16" ht="21.95" customHeight="1" x14ac:dyDescent="0.2">
      <c r="B17" s="368" t="s">
        <v>23</v>
      </c>
      <c r="C17" s="368"/>
      <c r="D17" s="368"/>
      <c r="E17" s="368"/>
      <c r="F17" s="368"/>
      <c r="G17" s="368"/>
      <c r="H17" s="368"/>
      <c r="I17" s="368"/>
      <c r="J17" s="368"/>
      <c r="K17" s="368"/>
      <c r="L17" s="368"/>
      <c r="M17" s="368"/>
      <c r="N17" s="368"/>
      <c r="O17" s="368"/>
      <c r="P17" s="368"/>
    </row>
    <row r="18" spans="2:16" ht="21.95" customHeight="1" x14ac:dyDescent="0.2">
      <c r="B18" s="269" t="s">
        <v>24</v>
      </c>
      <c r="C18" s="269"/>
      <c r="D18" s="269"/>
      <c r="E18" s="269"/>
      <c r="F18" s="269"/>
      <c r="G18" s="269"/>
      <c r="H18" s="269"/>
      <c r="I18" s="269"/>
      <c r="J18" s="269"/>
      <c r="K18" s="269"/>
      <c r="L18" s="269"/>
      <c r="M18" s="269"/>
      <c r="N18" s="269"/>
      <c r="O18" s="269"/>
      <c r="P18" s="269"/>
    </row>
  </sheetData>
  <mergeCells count="29">
    <mergeCell ref="B17:P17"/>
    <mergeCell ref="B18:P18"/>
    <mergeCell ref="B7:C7"/>
    <mergeCell ref="D7:P7"/>
    <mergeCell ref="B11:E11"/>
    <mergeCell ref="G11:J11"/>
    <mergeCell ref="M11:P11"/>
    <mergeCell ref="B12:E12"/>
    <mergeCell ref="G12:J12"/>
    <mergeCell ref="M12:P12"/>
    <mergeCell ref="B15:E15"/>
    <mergeCell ref="G15:J15"/>
    <mergeCell ref="M15:P15"/>
    <mergeCell ref="B13:E13"/>
    <mergeCell ref="G13:J13"/>
    <mergeCell ref="M13:P13"/>
    <mergeCell ref="B14:E14"/>
    <mergeCell ref="G14:J14"/>
    <mergeCell ref="M14:P14"/>
    <mergeCell ref="D2:J2"/>
    <mergeCell ref="D3:J3"/>
    <mergeCell ref="D4:J4"/>
    <mergeCell ref="D5:J5"/>
    <mergeCell ref="B10:P10"/>
    <mergeCell ref="B2:C5"/>
    <mergeCell ref="M2:P2"/>
    <mergeCell ref="M3:P3"/>
    <mergeCell ref="M4:P4"/>
    <mergeCell ref="M5:P5"/>
  </mergeCells>
  <conditionalFormatting sqref="F12:F15">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9:P65505 O9:P9 O16:P16 G16:M16 G19:M65505 G9:M9 W9:AC65505 Q9:U65505" xr:uid="{00000000-0002-0000-0B00-000000000000}">
      <formula1>1</formula1>
      <formula2>5</formula2>
    </dataValidation>
    <dataValidation type="list" allowBlank="1" showInputMessage="1" showErrorMessage="1" sqref="F12:F15" xr:uid="{F4C60A07-7025-4F62-9E03-6B76A4613AE8}">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104</v>
      </c>
      <c r="C4" s="9" t="s">
        <v>57</v>
      </c>
      <c r="E4" s="9" t="s">
        <v>58</v>
      </c>
      <c r="G4" s="9" t="s">
        <v>59</v>
      </c>
      <c r="I4" s="9" t="s">
        <v>63</v>
      </c>
      <c r="K4" s="9" t="s">
        <v>64</v>
      </c>
      <c r="M4" s="9"/>
      <c r="O4" s="9" t="s">
        <v>96</v>
      </c>
      <c r="Q4" s="9" t="s">
        <v>107</v>
      </c>
    </row>
    <row r="5" spans="1:17" x14ac:dyDescent="0.2">
      <c r="A5" t="s">
        <v>105</v>
      </c>
      <c r="C5" s="8" t="s">
        <v>52</v>
      </c>
      <c r="E5" s="8" t="s">
        <v>53</v>
      </c>
      <c r="G5" s="8" t="s">
        <v>60</v>
      </c>
      <c r="I5" s="8" t="s">
        <v>93</v>
      </c>
      <c r="K5" s="8" t="s">
        <v>65</v>
      </c>
      <c r="M5" t="s">
        <v>84</v>
      </c>
      <c r="O5" s="8" t="s">
        <v>97</v>
      </c>
      <c r="Q5" t="s">
        <v>110</v>
      </c>
    </row>
    <row r="6" spans="1:17" x14ac:dyDescent="0.2">
      <c r="A6" t="s">
        <v>106</v>
      </c>
      <c r="C6" s="8" t="s">
        <v>55</v>
      </c>
      <c r="E6" s="8" t="s">
        <v>56</v>
      </c>
      <c r="G6" s="8" t="s">
        <v>61</v>
      </c>
      <c r="I6" s="8" t="s">
        <v>94</v>
      </c>
      <c r="K6" s="8" t="s">
        <v>66</v>
      </c>
      <c r="M6" t="s">
        <v>92</v>
      </c>
      <c r="O6" s="8" t="s">
        <v>98</v>
      </c>
      <c r="Q6" t="s">
        <v>111</v>
      </c>
    </row>
    <row r="7" spans="1:17" x14ac:dyDescent="0.2">
      <c r="C7" s="8" t="s">
        <v>54</v>
      </c>
      <c r="G7" s="8" t="s">
        <v>62</v>
      </c>
      <c r="K7" s="8" t="s">
        <v>67</v>
      </c>
      <c r="O7" s="8" t="s">
        <v>99</v>
      </c>
      <c r="Q7" t="s">
        <v>112</v>
      </c>
    </row>
    <row r="8" spans="1:17" x14ac:dyDescent="0.2">
      <c r="O8" s="8" t="s">
        <v>100</v>
      </c>
      <c r="Q8" t="s">
        <v>113</v>
      </c>
    </row>
    <row r="9" spans="1:17" x14ac:dyDescent="0.2">
      <c r="O9" s="8" t="s">
        <v>101</v>
      </c>
      <c r="Q9" t="s">
        <v>114</v>
      </c>
    </row>
    <row r="10" spans="1:17" x14ac:dyDescent="0.2">
      <c r="O10" s="8" t="s">
        <v>102</v>
      </c>
      <c r="Q10" t="s">
        <v>115</v>
      </c>
    </row>
    <row r="11" spans="1:17" x14ac:dyDescent="0.2">
      <c r="O11" s="8" t="s">
        <v>75</v>
      </c>
      <c r="Q11" t="s">
        <v>116</v>
      </c>
    </row>
    <row r="12" spans="1:17" x14ac:dyDescent="0.2">
      <c r="Q12" t="s">
        <v>117</v>
      </c>
    </row>
    <row r="14" spans="1:17" x14ac:dyDescent="0.2">
      <c r="Q14" s="9" t="s">
        <v>118</v>
      </c>
    </row>
    <row r="15" spans="1:17" x14ac:dyDescent="0.2">
      <c r="Q15" t="s">
        <v>110</v>
      </c>
    </row>
    <row r="16" spans="1:17" x14ac:dyDescent="0.2">
      <c r="Q16" t="s">
        <v>111</v>
      </c>
    </row>
    <row r="17" spans="17:17" x14ac:dyDescent="0.2">
      <c r="Q17" t="s">
        <v>112</v>
      </c>
    </row>
    <row r="18" spans="17:17" x14ac:dyDescent="0.2">
      <c r="Q18" t="s">
        <v>113</v>
      </c>
    </row>
    <row r="19" spans="17:17" x14ac:dyDescent="0.2">
      <c r="Q19" t="s">
        <v>114</v>
      </c>
    </row>
    <row r="20" spans="17:17" x14ac:dyDescent="0.2">
      <c r="Q20" t="s">
        <v>115</v>
      </c>
    </row>
    <row r="21" spans="17:17" x14ac:dyDescent="0.2">
      <c r="Q21" t="s">
        <v>116</v>
      </c>
    </row>
    <row r="22" spans="17:17" x14ac:dyDescent="0.2">
      <c r="Q22" t="s">
        <v>117</v>
      </c>
    </row>
    <row r="23" spans="17:17" x14ac:dyDescent="0.2">
      <c r="Q23" s="8" t="s">
        <v>119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23"/>
  <sheetViews>
    <sheetView showGridLines="0" topLeftCell="A5" zoomScale="80" zoomScaleNormal="80" workbookViewId="0">
      <selection activeCell="E19" sqref="E19:P20"/>
    </sheetView>
  </sheetViews>
  <sheetFormatPr baseColWidth="10" defaultColWidth="11.42578125" defaultRowHeight="11.25" x14ac:dyDescent="0.15"/>
  <cols>
    <col min="1" max="1" width="2.28515625" style="16" customWidth="1"/>
    <col min="2" max="2" width="14.5703125" style="16" customWidth="1"/>
    <col min="3" max="3" width="14.140625" style="16" customWidth="1"/>
    <col min="4" max="4" width="14.42578125" style="16" customWidth="1"/>
    <col min="5" max="5" width="17.140625" style="16" customWidth="1"/>
    <col min="6" max="6" width="23.140625" style="16" customWidth="1"/>
    <col min="7" max="8" width="20.28515625" style="16" customWidth="1"/>
    <col min="9" max="10" width="5.7109375" style="16" customWidth="1"/>
    <col min="11" max="11" width="5.7109375" style="16" hidden="1" customWidth="1"/>
    <col min="12" max="12" width="8.7109375" style="16" hidden="1" customWidth="1"/>
    <col min="13" max="13" width="14.5703125" style="16" customWidth="1"/>
    <col min="14" max="14" width="17.7109375" style="16" bestFit="1" customWidth="1"/>
    <col min="15" max="15" width="2.5703125" style="16" customWidth="1"/>
    <col min="16" max="16" width="2.42578125" style="16" customWidth="1"/>
    <col min="17" max="17" width="7.7109375" style="16" customWidth="1"/>
    <col min="18" max="18" width="0.7109375" style="29" customWidth="1"/>
    <col min="19" max="19" width="1" style="16" customWidth="1"/>
    <col min="20" max="20" width="1.5703125" style="16" customWidth="1"/>
    <col min="21" max="21" width="1.140625" style="29" customWidth="1"/>
    <col min="22" max="22" width="20.7109375" style="16" customWidth="1"/>
    <col min="23" max="26" width="7.7109375" style="16" customWidth="1"/>
    <col min="27" max="28" width="5.7109375" style="16" hidden="1" customWidth="1"/>
    <col min="29" max="29" width="10.7109375" style="16" customWidth="1"/>
    <col min="30" max="30" width="20.7109375" style="16" customWidth="1"/>
    <col min="31" max="31" width="9.140625" style="18" customWidth="1"/>
    <col min="32" max="252" width="9.140625" style="16" customWidth="1"/>
    <col min="253" max="16384" width="11.42578125" style="16"/>
  </cols>
  <sheetData>
    <row r="1" spans="2:31" ht="12" thickBot="1" x14ac:dyDescent="0.2"/>
    <row r="2" spans="2:31" ht="26.25" customHeight="1" x14ac:dyDescent="0.15">
      <c r="B2" s="192"/>
      <c r="C2" s="193"/>
      <c r="D2" s="230" t="s">
        <v>121</v>
      </c>
      <c r="E2" s="231"/>
      <c r="F2" s="231"/>
      <c r="G2" s="231"/>
      <c r="H2" s="231"/>
      <c r="I2" s="231"/>
      <c r="J2" s="232"/>
      <c r="K2" s="217" t="s">
        <v>122</v>
      </c>
      <c r="L2" s="233"/>
      <c r="M2" s="217" t="str">
        <f>Proyecto!K2</f>
        <v>Codigo: GC-F-015</v>
      </c>
      <c r="N2" s="218"/>
      <c r="O2" s="218"/>
      <c r="P2" s="219"/>
      <c r="S2" s="29"/>
      <c r="T2" s="29"/>
      <c r="U2" s="30"/>
    </row>
    <row r="3" spans="2:31" ht="23.25" customHeight="1" x14ac:dyDescent="0.15">
      <c r="B3" s="188"/>
      <c r="C3" s="189"/>
      <c r="D3" s="234" t="s">
        <v>123</v>
      </c>
      <c r="E3" s="235"/>
      <c r="F3" s="235"/>
      <c r="G3" s="235"/>
      <c r="H3" s="235"/>
      <c r="I3" s="235"/>
      <c r="J3" s="236"/>
      <c r="K3" s="223" t="s">
        <v>128</v>
      </c>
      <c r="L3" s="237"/>
      <c r="M3" s="220" t="str">
        <f>Proyecto!K3</f>
        <v>Fecha: 17 de septiembre de 2014</v>
      </c>
      <c r="N3" s="221"/>
      <c r="O3" s="221"/>
      <c r="P3" s="222"/>
      <c r="S3" s="29"/>
      <c r="T3" s="29"/>
      <c r="U3" s="30"/>
    </row>
    <row r="4" spans="2:31" ht="24" customHeight="1" x14ac:dyDescent="0.15">
      <c r="B4" s="188"/>
      <c r="C4" s="189"/>
      <c r="D4" s="234" t="s">
        <v>124</v>
      </c>
      <c r="E4" s="235"/>
      <c r="F4" s="235"/>
      <c r="G4" s="235"/>
      <c r="H4" s="235"/>
      <c r="I4" s="235"/>
      <c r="J4" s="236"/>
      <c r="K4" s="223" t="s">
        <v>125</v>
      </c>
      <c r="L4" s="237"/>
      <c r="M4" s="223" t="str">
        <f>Proyecto!K4</f>
        <v>Version 001</v>
      </c>
      <c r="N4" s="224"/>
      <c r="O4" s="224"/>
      <c r="P4" s="225"/>
      <c r="U4" s="30"/>
    </row>
    <row r="5" spans="2:31" ht="22.5" customHeight="1" thickBot="1" x14ac:dyDescent="0.2">
      <c r="B5" s="190"/>
      <c r="C5" s="191"/>
      <c r="D5" s="203" t="s">
        <v>126</v>
      </c>
      <c r="E5" s="204"/>
      <c r="F5" s="204"/>
      <c r="G5" s="204"/>
      <c r="H5" s="204"/>
      <c r="I5" s="204"/>
      <c r="J5" s="205"/>
      <c r="K5" s="206" t="s">
        <v>127</v>
      </c>
      <c r="L5" s="207"/>
      <c r="M5" s="226" t="s">
        <v>127</v>
      </c>
      <c r="N5" s="227"/>
      <c r="O5" s="227"/>
      <c r="P5" s="228"/>
    </row>
    <row r="6" spans="2:31" ht="5.25" customHeight="1" x14ac:dyDescent="0.15">
      <c r="B6" s="22"/>
      <c r="C6" s="22"/>
      <c r="D6" s="22"/>
      <c r="E6" s="22"/>
      <c r="F6" s="22"/>
      <c r="G6" s="22"/>
      <c r="H6" s="22"/>
      <c r="I6" s="22"/>
      <c r="J6" s="22"/>
      <c r="K6" s="22"/>
      <c r="L6" s="22"/>
      <c r="M6" s="22"/>
      <c r="N6" s="22"/>
      <c r="O6" s="22"/>
      <c r="P6" s="22"/>
    </row>
    <row r="7" spans="2:31" ht="29.25" customHeight="1" x14ac:dyDescent="0.2">
      <c r="B7" s="180" t="s">
        <v>0</v>
      </c>
      <c r="C7" s="180"/>
      <c r="D7" s="229" t="str">
        <f>Proyecto!$E$7</f>
        <v>Secretaría Administrativa Digital Supersociedades 2025</v>
      </c>
      <c r="E7" s="229"/>
      <c r="F7" s="229"/>
      <c r="G7" s="229"/>
      <c r="H7" s="229"/>
      <c r="I7" s="229"/>
      <c r="J7" s="229"/>
      <c r="K7" s="229"/>
      <c r="L7" s="229"/>
      <c r="M7" s="229"/>
      <c r="N7" s="229"/>
      <c r="O7" s="229"/>
      <c r="P7" s="229"/>
      <c r="AE7" s="16"/>
    </row>
    <row r="8" spans="2:31" ht="6.75" customHeight="1" x14ac:dyDescent="0.2">
      <c r="B8" s="31"/>
      <c r="C8" s="31"/>
      <c r="D8" s="115"/>
      <c r="E8" s="115"/>
      <c r="F8" s="115"/>
      <c r="G8" s="115"/>
      <c r="H8" s="115"/>
      <c r="I8" s="115"/>
      <c r="J8" s="115"/>
      <c r="K8" s="115"/>
      <c r="L8" s="115"/>
      <c r="M8" s="115"/>
      <c r="N8" s="115"/>
      <c r="O8" s="115"/>
      <c r="P8" s="115"/>
      <c r="AE8" s="16"/>
    </row>
    <row r="9" spans="2:31" ht="36" customHeight="1" x14ac:dyDescent="0.2">
      <c r="B9" s="215" t="s">
        <v>25</v>
      </c>
      <c r="C9" s="216"/>
      <c r="D9" s="209" t="s">
        <v>164</v>
      </c>
      <c r="E9" s="210"/>
      <c r="F9" s="210"/>
      <c r="G9" s="210"/>
      <c r="H9" s="210"/>
      <c r="I9" s="210"/>
      <c r="J9" s="210"/>
      <c r="K9" s="210"/>
      <c r="L9" s="210"/>
      <c r="M9" s="210"/>
      <c r="N9" s="210"/>
      <c r="O9" s="210"/>
      <c r="P9" s="211"/>
      <c r="AE9" s="16"/>
    </row>
    <row r="10" spans="2:31" s="33" customFormat="1" ht="7.5" customHeight="1" x14ac:dyDescent="0.2">
      <c r="D10" s="116"/>
      <c r="E10" s="116"/>
      <c r="F10" s="116"/>
      <c r="G10" s="116"/>
      <c r="H10" s="116"/>
      <c r="I10" s="116"/>
      <c r="J10" s="116"/>
      <c r="K10" s="116"/>
      <c r="L10" s="116"/>
      <c r="M10" s="116"/>
      <c r="N10" s="116"/>
      <c r="O10" s="116"/>
      <c r="P10" s="116"/>
    </row>
    <row r="11" spans="2:31" ht="39.75" customHeight="1" x14ac:dyDescent="0.2">
      <c r="B11" s="215" t="s">
        <v>26</v>
      </c>
      <c r="C11" s="216"/>
      <c r="D11" s="208" t="s">
        <v>167</v>
      </c>
      <c r="E11" s="208"/>
      <c r="F11" s="208"/>
      <c r="G11" s="208"/>
      <c r="H11" s="208"/>
      <c r="I11" s="208"/>
      <c r="J11" s="208"/>
      <c r="K11" s="208"/>
      <c r="L11" s="208"/>
      <c r="M11" s="208"/>
      <c r="N11" s="208"/>
      <c r="O11" s="208"/>
      <c r="P11" s="208"/>
      <c r="AE11" s="16"/>
    </row>
    <row r="12" spans="2:31" ht="5.25" customHeight="1" x14ac:dyDescent="0.2">
      <c r="B12" s="24"/>
      <c r="C12" s="24"/>
      <c r="D12" s="35"/>
      <c r="E12" s="35"/>
      <c r="F12" s="35"/>
      <c r="G12" s="35"/>
      <c r="H12" s="35"/>
      <c r="I12" s="35"/>
      <c r="J12" s="35"/>
      <c r="K12" s="35"/>
      <c r="L12" s="35"/>
      <c r="M12" s="35"/>
      <c r="N12" s="35"/>
      <c r="O12" s="35"/>
      <c r="P12" s="35"/>
      <c r="AE12" s="16"/>
    </row>
    <row r="13" spans="2:31" ht="26.25" customHeight="1" x14ac:dyDescent="0.2">
      <c r="B13" s="213" t="s">
        <v>103</v>
      </c>
      <c r="C13" s="213"/>
      <c r="D13" s="70" t="s">
        <v>1</v>
      </c>
      <c r="E13" s="212" t="s">
        <v>165</v>
      </c>
      <c r="F13" s="212"/>
      <c r="G13" s="212"/>
      <c r="H13" s="212"/>
      <c r="I13" s="212"/>
      <c r="J13" s="212"/>
      <c r="K13" s="212"/>
      <c r="L13" s="212"/>
      <c r="M13" s="212"/>
      <c r="N13" s="212"/>
      <c r="O13" s="212"/>
      <c r="P13" s="212"/>
      <c r="AE13" s="16"/>
    </row>
    <row r="14" spans="2:31" ht="39" customHeight="1" x14ac:dyDescent="0.2">
      <c r="B14" s="214"/>
      <c r="C14" s="214"/>
      <c r="D14" s="71" t="s">
        <v>105</v>
      </c>
      <c r="E14" s="212"/>
      <c r="F14" s="212"/>
      <c r="G14" s="212"/>
      <c r="H14" s="212"/>
      <c r="I14" s="212"/>
      <c r="J14" s="212"/>
      <c r="K14" s="212"/>
      <c r="L14" s="212"/>
      <c r="M14" s="212"/>
      <c r="N14" s="212"/>
      <c r="O14" s="212"/>
      <c r="P14" s="212"/>
      <c r="AE14" s="16"/>
    </row>
    <row r="15" spans="2:31" ht="5.25" customHeight="1" x14ac:dyDescent="0.2">
      <c r="B15" s="24"/>
      <c r="C15" s="24"/>
      <c r="D15" s="72"/>
      <c r="E15" s="125"/>
      <c r="F15" s="125"/>
      <c r="G15" s="125"/>
      <c r="H15" s="125"/>
      <c r="I15" s="125"/>
      <c r="J15" s="125"/>
      <c r="K15" s="125"/>
      <c r="L15" s="125"/>
      <c r="M15" s="125"/>
      <c r="N15" s="125"/>
      <c r="O15" s="125"/>
      <c r="P15" s="125"/>
      <c r="AE15" s="16"/>
    </row>
    <row r="16" spans="2:31" ht="22.5" customHeight="1" x14ac:dyDescent="0.2">
      <c r="B16" s="213" t="s">
        <v>103</v>
      </c>
      <c r="C16" s="213"/>
      <c r="D16" s="70" t="s">
        <v>1</v>
      </c>
      <c r="E16" s="212" t="s">
        <v>166</v>
      </c>
      <c r="F16" s="212"/>
      <c r="G16" s="212"/>
      <c r="H16" s="212"/>
      <c r="I16" s="212"/>
      <c r="J16" s="212"/>
      <c r="K16" s="212"/>
      <c r="L16" s="212"/>
      <c r="M16" s="212"/>
      <c r="N16" s="212"/>
      <c r="O16" s="212"/>
      <c r="P16" s="212"/>
      <c r="AE16" s="16"/>
    </row>
    <row r="17" spans="2:31" ht="39.75" customHeight="1" x14ac:dyDescent="0.2">
      <c r="B17" s="214"/>
      <c r="C17" s="214"/>
      <c r="D17" s="71" t="s">
        <v>106</v>
      </c>
      <c r="E17" s="212"/>
      <c r="F17" s="212"/>
      <c r="G17" s="212"/>
      <c r="H17" s="212"/>
      <c r="I17" s="212"/>
      <c r="J17" s="212"/>
      <c r="K17" s="212"/>
      <c r="L17" s="212"/>
      <c r="M17" s="212"/>
      <c r="N17" s="212"/>
      <c r="O17" s="212"/>
      <c r="P17" s="212"/>
      <c r="AE17" s="16"/>
    </row>
    <row r="18" spans="2:31" ht="5.25" customHeight="1" x14ac:dyDescent="0.2">
      <c r="B18" s="24"/>
      <c r="C18" s="24"/>
      <c r="D18" s="72"/>
      <c r="E18" s="114"/>
      <c r="F18" s="114"/>
      <c r="G18" s="114"/>
      <c r="H18" s="114"/>
      <c r="I18" s="114"/>
      <c r="J18" s="114"/>
      <c r="K18" s="114"/>
      <c r="L18" s="114"/>
      <c r="M18" s="114"/>
      <c r="N18" s="114"/>
      <c r="O18" s="114"/>
      <c r="P18" s="114"/>
      <c r="AE18" s="16"/>
    </row>
    <row r="19" spans="2:31" ht="22.5" customHeight="1" x14ac:dyDescent="0.2">
      <c r="B19" s="213" t="s">
        <v>103</v>
      </c>
      <c r="C19" s="213"/>
      <c r="D19" s="70" t="s">
        <v>1</v>
      </c>
      <c r="E19" s="208"/>
      <c r="F19" s="208"/>
      <c r="G19" s="208"/>
      <c r="H19" s="208"/>
      <c r="I19" s="208"/>
      <c r="J19" s="208"/>
      <c r="K19" s="208"/>
      <c r="L19" s="208"/>
      <c r="M19" s="208"/>
      <c r="N19" s="208"/>
      <c r="O19" s="208"/>
      <c r="P19" s="208"/>
      <c r="AE19" s="16"/>
    </row>
    <row r="20" spans="2:31" ht="21" customHeight="1" x14ac:dyDescent="0.2">
      <c r="B20" s="214"/>
      <c r="C20" s="214"/>
      <c r="D20" s="71" t="s">
        <v>106</v>
      </c>
      <c r="E20" s="208"/>
      <c r="F20" s="208"/>
      <c r="G20" s="208"/>
      <c r="H20" s="208"/>
      <c r="I20" s="208"/>
      <c r="J20" s="208"/>
      <c r="K20" s="208"/>
      <c r="L20" s="208"/>
      <c r="M20" s="208"/>
      <c r="N20" s="208"/>
      <c r="O20" s="208"/>
      <c r="P20" s="208"/>
      <c r="AE20" s="16"/>
    </row>
    <row r="21" spans="2:31" ht="5.25" customHeight="1" x14ac:dyDescent="0.2">
      <c r="B21" s="24"/>
      <c r="C21" s="24"/>
      <c r="D21" s="72"/>
      <c r="E21" s="114"/>
      <c r="F21" s="114"/>
      <c r="G21" s="114"/>
      <c r="H21" s="114"/>
      <c r="I21" s="114"/>
      <c r="J21" s="114"/>
      <c r="K21" s="114"/>
      <c r="L21" s="114"/>
      <c r="M21" s="114"/>
      <c r="N21" s="114"/>
      <c r="O21" s="114"/>
      <c r="P21" s="114"/>
      <c r="AE21" s="16"/>
    </row>
    <row r="22" spans="2:31" ht="21.75" customHeight="1" x14ac:dyDescent="0.15">
      <c r="B22" s="213" t="s">
        <v>103</v>
      </c>
      <c r="C22" s="213"/>
      <c r="D22" s="70" t="s">
        <v>1</v>
      </c>
      <c r="E22" s="208"/>
      <c r="F22" s="208"/>
      <c r="G22" s="208"/>
      <c r="H22" s="208"/>
      <c r="I22" s="208"/>
      <c r="J22" s="208"/>
      <c r="K22" s="208"/>
      <c r="L22" s="208"/>
      <c r="M22" s="208"/>
      <c r="N22" s="208"/>
      <c r="O22" s="208"/>
      <c r="P22" s="208"/>
    </row>
    <row r="23" spans="2:31" ht="37.5" customHeight="1" x14ac:dyDescent="0.15">
      <c r="B23" s="214"/>
      <c r="C23" s="214"/>
      <c r="D23" s="71" t="s">
        <v>106</v>
      </c>
      <c r="E23" s="208"/>
      <c r="F23" s="208"/>
      <c r="G23" s="208"/>
      <c r="H23" s="208"/>
      <c r="I23" s="208"/>
      <c r="J23" s="208"/>
      <c r="K23" s="208"/>
      <c r="L23" s="208"/>
      <c r="M23" s="208"/>
      <c r="N23" s="208"/>
      <c r="O23" s="208"/>
      <c r="P23" s="208"/>
    </row>
  </sheetData>
  <mergeCells count="30">
    <mergeCell ref="B19:C20"/>
    <mergeCell ref="E19:P20"/>
    <mergeCell ref="B13:C14"/>
    <mergeCell ref="E22:P23"/>
    <mergeCell ref="B22:C23"/>
    <mergeCell ref="M2:P2"/>
    <mergeCell ref="M3:P3"/>
    <mergeCell ref="M4:P4"/>
    <mergeCell ref="M5:P5"/>
    <mergeCell ref="D7:P7"/>
    <mergeCell ref="D2:J2"/>
    <mergeCell ref="K2:L2"/>
    <mergeCell ref="D3:J3"/>
    <mergeCell ref="K3:L3"/>
    <mergeCell ref="D4:J4"/>
    <mergeCell ref="K4:L4"/>
    <mergeCell ref="D11:P11"/>
    <mergeCell ref="D9:P9"/>
    <mergeCell ref="B5:C5"/>
    <mergeCell ref="E13:P14"/>
    <mergeCell ref="B16:C17"/>
    <mergeCell ref="E16:P17"/>
    <mergeCell ref="B7:C7"/>
    <mergeCell ref="B11:C11"/>
    <mergeCell ref="B9:C9"/>
    <mergeCell ref="B2:C2"/>
    <mergeCell ref="B3:C3"/>
    <mergeCell ref="B4:C4"/>
    <mergeCell ref="D5:J5"/>
    <mergeCell ref="K5:L5"/>
  </mergeCells>
  <dataValidations count="1">
    <dataValidation type="whole" allowBlank="1" showInputMessage="1" showErrorMessage="1" sqref="O24:P65471 W22:AC65473 Q22:U65473 G24:M65471" xr:uid="{00000000-0002-0000-01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B1:X13"/>
  <sheetViews>
    <sheetView showGridLines="0" zoomScale="90" zoomScaleNormal="90" workbookViewId="0">
      <selection activeCell="G29" sqref="G29"/>
    </sheetView>
  </sheetViews>
  <sheetFormatPr baseColWidth="10" defaultColWidth="11.42578125" defaultRowHeight="11.25" x14ac:dyDescent="0.15"/>
  <cols>
    <col min="1" max="1" width="2.42578125" style="16" customWidth="1"/>
    <col min="2" max="2" width="14.5703125" style="16" customWidth="1"/>
    <col min="3" max="3" width="14.140625" style="16" customWidth="1"/>
    <col min="4" max="4" width="18.28515625" style="16" customWidth="1"/>
    <col min="5" max="5" width="17.140625" style="16" customWidth="1"/>
    <col min="6" max="7" width="23.140625" style="16" customWidth="1"/>
    <col min="8" max="8" width="20.28515625" style="16" customWidth="1"/>
    <col min="9" max="9" width="37.7109375" style="16" customWidth="1"/>
    <col min="10" max="10" width="7.7109375" style="16" customWidth="1"/>
    <col min="11" max="11" width="0.7109375" style="16" customWidth="1"/>
    <col min="12" max="12" width="1" style="16" customWidth="1"/>
    <col min="13" max="13" width="1.5703125" style="16" customWidth="1"/>
    <col min="14" max="14" width="1.7109375" style="17" customWidth="1"/>
    <col min="15" max="15" width="20.7109375" style="16" customWidth="1"/>
    <col min="16" max="19" width="7.7109375" style="16" customWidth="1"/>
    <col min="20" max="21" width="5.7109375" style="16" hidden="1" customWidth="1"/>
    <col min="22" max="22" width="10.7109375" style="16" customWidth="1"/>
    <col min="23" max="23" width="20.7109375" style="16" customWidth="1"/>
    <col min="24" max="24" width="9.140625" style="18" customWidth="1"/>
    <col min="25" max="245" width="9.140625" style="16" customWidth="1"/>
    <col min="246" max="16384" width="11.42578125" style="16"/>
  </cols>
  <sheetData>
    <row r="1" spans="2:24" ht="12" thickBot="1" x14ac:dyDescent="0.2"/>
    <row r="2" spans="2:24" ht="26.25" customHeight="1" x14ac:dyDescent="0.15">
      <c r="B2" s="192"/>
      <c r="C2" s="193"/>
      <c r="D2" s="245" t="s">
        <v>121</v>
      </c>
      <c r="E2" s="246"/>
      <c r="F2" s="246"/>
      <c r="G2" s="246"/>
      <c r="H2" s="247"/>
      <c r="I2" s="19" t="str">
        <f>Proyecto!K2</f>
        <v>Codigo: GC-F-015</v>
      </c>
      <c r="J2" s="17"/>
      <c r="K2" s="17"/>
      <c r="L2" s="17"/>
      <c r="N2" s="16"/>
      <c r="T2" s="18"/>
      <c r="X2" s="16"/>
    </row>
    <row r="3" spans="2:24" ht="23.25" customHeight="1" x14ac:dyDescent="0.15">
      <c r="B3" s="188"/>
      <c r="C3" s="189"/>
      <c r="D3" s="248" t="s">
        <v>123</v>
      </c>
      <c r="E3" s="249"/>
      <c r="F3" s="249"/>
      <c r="G3" s="249"/>
      <c r="H3" s="250"/>
      <c r="I3" s="20" t="str">
        <f>Proyecto!K3</f>
        <v>Fecha: 17 de septiembre de 2014</v>
      </c>
      <c r="J3" s="17"/>
      <c r="K3" s="17"/>
      <c r="L3" s="17"/>
      <c r="N3" s="16"/>
      <c r="T3" s="18"/>
      <c r="X3" s="16"/>
    </row>
    <row r="4" spans="2:24" ht="24" customHeight="1" x14ac:dyDescent="0.15">
      <c r="B4" s="188"/>
      <c r="C4" s="189"/>
      <c r="D4" s="248" t="s">
        <v>124</v>
      </c>
      <c r="E4" s="249"/>
      <c r="F4" s="249"/>
      <c r="G4" s="249"/>
      <c r="H4" s="250"/>
      <c r="I4" s="20" t="str">
        <f>Proyecto!K4</f>
        <v>Version 001</v>
      </c>
      <c r="J4" s="17"/>
      <c r="K4" s="17"/>
      <c r="L4" s="17"/>
      <c r="N4" s="16"/>
      <c r="T4" s="18"/>
      <c r="X4" s="16"/>
    </row>
    <row r="5" spans="2:24" ht="22.5" customHeight="1" thickBot="1" x14ac:dyDescent="0.2">
      <c r="B5" s="190"/>
      <c r="C5" s="191"/>
      <c r="D5" s="251" t="s">
        <v>126</v>
      </c>
      <c r="E5" s="252"/>
      <c r="F5" s="252"/>
      <c r="G5" s="252"/>
      <c r="H5" s="253"/>
      <c r="I5" s="21" t="s">
        <v>127</v>
      </c>
      <c r="J5" s="17"/>
      <c r="K5" s="17"/>
      <c r="L5" s="17"/>
      <c r="N5" s="16"/>
      <c r="T5" s="18"/>
      <c r="X5" s="16"/>
    </row>
    <row r="6" spans="2:24" ht="5.25" customHeight="1" x14ac:dyDescent="0.15">
      <c r="B6" s="22"/>
      <c r="C6" s="22"/>
      <c r="D6" s="22"/>
      <c r="E6" s="22"/>
      <c r="F6" s="22"/>
      <c r="G6" s="22"/>
      <c r="H6" s="22"/>
      <c r="I6" s="22"/>
    </row>
    <row r="7" spans="2:24" ht="29.25" customHeight="1" x14ac:dyDescent="0.2">
      <c r="B7" s="180" t="s">
        <v>0</v>
      </c>
      <c r="C7" s="180"/>
      <c r="D7" s="229" t="str">
        <f>Proyecto!$E$7</f>
        <v>Secretaría Administrativa Digital Supersociedades 2025</v>
      </c>
      <c r="E7" s="229"/>
      <c r="F7" s="229"/>
      <c r="G7" s="229"/>
      <c r="H7" s="229"/>
      <c r="I7" s="229"/>
      <c r="X7" s="16"/>
    </row>
    <row r="8" spans="2:24" ht="10.5" customHeight="1" x14ac:dyDescent="0.2">
      <c r="B8" s="24"/>
      <c r="C8" s="24"/>
      <c r="D8" s="25"/>
      <c r="E8" s="25"/>
      <c r="F8" s="25"/>
      <c r="G8" s="25"/>
      <c r="H8" s="25"/>
      <c r="I8" s="25"/>
      <c r="X8" s="16"/>
    </row>
    <row r="9" spans="2:24" ht="18.75" customHeight="1" x14ac:dyDescent="0.2">
      <c r="B9" s="243" t="s">
        <v>109</v>
      </c>
      <c r="C9" s="243"/>
      <c r="D9" s="243"/>
      <c r="E9" s="243"/>
      <c r="F9" s="243"/>
      <c r="G9" s="243"/>
      <c r="H9" s="243"/>
      <c r="I9" s="243"/>
      <c r="X9" s="16"/>
    </row>
    <row r="10" spans="2:24" ht="28.5" customHeight="1" x14ac:dyDescent="0.2">
      <c r="B10" s="238" t="s">
        <v>27</v>
      </c>
      <c r="C10" s="238"/>
      <c r="D10" s="244" t="s">
        <v>154</v>
      </c>
      <c r="E10" s="244"/>
      <c r="F10" s="244"/>
      <c r="G10" s="244"/>
      <c r="H10" s="244"/>
      <c r="I10" s="244"/>
      <c r="X10" s="16"/>
    </row>
    <row r="11" spans="2:24" ht="22.5" customHeight="1" x14ac:dyDescent="0.2">
      <c r="B11" s="238" t="s">
        <v>1</v>
      </c>
      <c r="C11" s="238"/>
      <c r="D11" s="238" t="s">
        <v>2</v>
      </c>
      <c r="E11" s="238"/>
      <c r="F11" s="27" t="s">
        <v>3</v>
      </c>
      <c r="G11" s="27" t="s">
        <v>107</v>
      </c>
      <c r="H11" s="27" t="s">
        <v>4</v>
      </c>
      <c r="I11" s="27" t="s">
        <v>108</v>
      </c>
      <c r="X11" s="16"/>
    </row>
    <row r="12" spans="2:24" ht="51" customHeight="1" x14ac:dyDescent="0.2">
      <c r="B12" s="242" t="s">
        <v>52</v>
      </c>
      <c r="C12" s="242"/>
      <c r="D12" s="242" t="s">
        <v>153</v>
      </c>
      <c r="E12" s="242"/>
      <c r="F12" s="82">
        <v>1</v>
      </c>
      <c r="G12" s="81" t="s">
        <v>113</v>
      </c>
      <c r="H12" s="81" t="s">
        <v>53</v>
      </c>
      <c r="I12" s="28"/>
      <c r="X12" s="16"/>
    </row>
    <row r="13" spans="2:24" ht="24.75" customHeight="1" x14ac:dyDescent="0.2">
      <c r="B13" s="238" t="s">
        <v>5</v>
      </c>
      <c r="C13" s="238"/>
      <c r="D13" s="239" t="s">
        <v>136</v>
      </c>
      <c r="E13" s="240"/>
      <c r="F13" s="240"/>
      <c r="G13" s="240"/>
      <c r="H13" s="240"/>
      <c r="I13" s="241"/>
      <c r="X13" s="16"/>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345 J14:N65345 H14:H65345" xr:uid="{00000000-0002-0000-02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0"/>
  <sheetViews>
    <sheetView showGridLines="0" zoomScale="90" zoomScaleNormal="90" workbookViewId="0">
      <selection activeCell="C16" sqref="C16"/>
    </sheetView>
  </sheetViews>
  <sheetFormatPr baseColWidth="10" defaultColWidth="11.42578125" defaultRowHeight="11.25" x14ac:dyDescent="0.15"/>
  <cols>
    <col min="1" max="1" width="2.42578125" style="16" customWidth="1"/>
    <col min="2" max="2" width="37.140625" style="16" customWidth="1"/>
    <col min="3" max="3" width="39.42578125" style="16" customWidth="1"/>
    <col min="4" max="4" width="8.85546875" style="16" customWidth="1"/>
    <col min="5" max="5" width="5.7109375" style="16" customWidth="1"/>
    <col min="6" max="6" width="39.7109375" style="16" customWidth="1"/>
    <col min="7" max="7" width="7.7109375" style="16" customWidth="1"/>
    <col min="8" max="8" width="0.7109375" style="29" customWidth="1"/>
    <col min="9" max="9" width="1" style="16" customWidth="1"/>
    <col min="10" max="10" width="1.5703125" style="16" customWidth="1"/>
    <col min="11" max="11" width="1.140625" style="29" customWidth="1"/>
    <col min="12" max="12" width="16.7109375" style="16" customWidth="1"/>
    <col min="13" max="16" width="7.7109375" style="16" customWidth="1"/>
    <col min="17" max="18" width="5.7109375" style="16" hidden="1" customWidth="1"/>
    <col min="19" max="19" width="10.7109375" style="16" customWidth="1"/>
    <col min="20" max="20" width="20.7109375" style="16" customWidth="1"/>
    <col min="21" max="21" width="9.140625" style="18" customWidth="1"/>
    <col min="22" max="242" width="9.140625" style="16" customWidth="1"/>
    <col min="243" max="16384" width="11.42578125" style="16"/>
  </cols>
  <sheetData>
    <row r="1" spans="1:21" ht="12" thickBot="1" x14ac:dyDescent="0.2"/>
    <row r="2" spans="1:21" ht="26.25" customHeight="1" x14ac:dyDescent="0.15">
      <c r="B2" s="51"/>
      <c r="C2" s="263" t="s">
        <v>121</v>
      </c>
      <c r="D2" s="264"/>
      <c r="E2" s="264"/>
      <c r="F2" s="264"/>
      <c r="G2" s="254" t="str">
        <f>Proyecto!K2</f>
        <v>Codigo: GC-F-015</v>
      </c>
      <c r="H2" s="255"/>
      <c r="I2" s="255"/>
      <c r="J2" s="255"/>
      <c r="K2" s="255"/>
      <c r="L2" s="256"/>
    </row>
    <row r="3" spans="1:21" ht="23.25" customHeight="1" x14ac:dyDescent="0.15">
      <c r="B3" s="52"/>
      <c r="C3" s="265" t="s">
        <v>123</v>
      </c>
      <c r="D3" s="266"/>
      <c r="E3" s="266"/>
      <c r="F3" s="266"/>
      <c r="G3" s="257" t="str">
        <f>Proyecto!K3</f>
        <v>Fecha: 17 de septiembre de 2014</v>
      </c>
      <c r="H3" s="258"/>
      <c r="I3" s="258"/>
      <c r="J3" s="258"/>
      <c r="K3" s="258"/>
      <c r="L3" s="259"/>
    </row>
    <row r="4" spans="1:21" ht="24" customHeight="1" x14ac:dyDescent="0.15">
      <c r="B4" s="52"/>
      <c r="C4" s="265" t="s">
        <v>124</v>
      </c>
      <c r="D4" s="266"/>
      <c r="E4" s="266"/>
      <c r="F4" s="266"/>
      <c r="G4" s="257" t="str">
        <f>Proyecto!K4</f>
        <v>Version 001</v>
      </c>
      <c r="H4" s="258"/>
      <c r="I4" s="258"/>
      <c r="J4" s="258"/>
      <c r="K4" s="258"/>
      <c r="L4" s="259"/>
    </row>
    <row r="5" spans="1:21" ht="22.5" customHeight="1" thickBot="1" x14ac:dyDescent="0.2">
      <c r="B5" s="53"/>
      <c r="C5" s="267" t="s">
        <v>126</v>
      </c>
      <c r="D5" s="268"/>
      <c r="E5" s="268"/>
      <c r="F5" s="268"/>
      <c r="G5" s="260" t="s">
        <v>127</v>
      </c>
      <c r="H5" s="261"/>
      <c r="I5" s="261"/>
      <c r="J5" s="261"/>
      <c r="K5" s="261"/>
      <c r="L5" s="262"/>
    </row>
    <row r="6" spans="1:21" ht="5.25" customHeight="1" x14ac:dyDescent="0.15">
      <c r="A6" s="29" t="str">
        <f>Proyecto!$E$7</f>
        <v>Secretaría Administrativa Digital Supersociedades 2025</v>
      </c>
      <c r="B6" s="22"/>
      <c r="C6" s="22"/>
      <c r="D6" s="22"/>
      <c r="E6" s="22"/>
      <c r="F6" s="22"/>
    </row>
    <row r="7" spans="1:21" ht="29.25" customHeight="1" x14ac:dyDescent="0.2">
      <c r="B7" s="23" t="s">
        <v>0</v>
      </c>
      <c r="C7" s="229" t="str">
        <f>Proyecto!$E$7</f>
        <v>Secretaría Administrativa Digital Supersociedades 2025</v>
      </c>
      <c r="D7" s="229"/>
      <c r="E7" s="229"/>
      <c r="F7" s="229"/>
      <c r="U7" s="16"/>
    </row>
    <row r="10" spans="1:21" ht="24" customHeight="1" x14ac:dyDescent="0.15">
      <c r="B10" s="59" t="s">
        <v>85</v>
      </c>
      <c r="C10" s="57" t="s">
        <v>92</v>
      </c>
    </row>
    <row r="11" spans="1:21" ht="6" customHeight="1" x14ac:dyDescent="0.15"/>
    <row r="12" spans="1:21" ht="18" customHeight="1" x14ac:dyDescent="0.15">
      <c r="B12" s="23" t="s">
        <v>47</v>
      </c>
      <c r="C12" s="73"/>
    </row>
    <row r="13" spans="1:21" ht="6" customHeight="1" x14ac:dyDescent="0.15"/>
    <row r="14" spans="1:21" ht="18" customHeight="1" x14ac:dyDescent="0.15">
      <c r="B14" s="23" t="s">
        <v>48</v>
      </c>
      <c r="C14" s="57"/>
    </row>
    <row r="15" spans="1:21" ht="6" customHeight="1" x14ac:dyDescent="0.15"/>
    <row r="16" spans="1:21" ht="18" customHeight="1" x14ac:dyDescent="0.15">
      <c r="B16" s="23" t="s">
        <v>44</v>
      </c>
      <c r="C16" s="93"/>
    </row>
    <row r="17" spans="2:3" ht="6" customHeight="1" x14ac:dyDescent="0.15"/>
    <row r="18" spans="2:3" ht="18" customHeight="1" x14ac:dyDescent="0.15">
      <c r="B18" s="23" t="s">
        <v>45</v>
      </c>
      <c r="C18" s="58">
        <v>0</v>
      </c>
    </row>
    <row r="19" spans="2:3" ht="6" customHeight="1" x14ac:dyDescent="0.15"/>
    <row r="20" spans="2:3" ht="18" customHeight="1" x14ac:dyDescent="0.15">
      <c r="B20" s="23" t="s">
        <v>46</v>
      </c>
      <c r="C20" s="58">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xr:uid="{00000000-0002-0000-0500-00000000000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20"/>
  <sheetViews>
    <sheetView showGridLines="0" zoomScale="70" zoomScaleNormal="70" workbookViewId="0">
      <selection activeCell="C14" sqref="C14"/>
    </sheetView>
  </sheetViews>
  <sheetFormatPr baseColWidth="10" defaultColWidth="11.42578125" defaultRowHeight="11.25" x14ac:dyDescent="0.15"/>
  <cols>
    <col min="1" max="1" width="2.42578125" style="16" customWidth="1"/>
    <col min="2" max="2" width="34.28515625" style="16" customWidth="1"/>
    <col min="3" max="4" width="39.42578125" style="16" customWidth="1"/>
    <col min="5" max="5" width="8.85546875" style="16" customWidth="1"/>
    <col min="6" max="6" width="5.7109375" style="16" customWidth="1"/>
    <col min="7" max="7" width="49.85546875" style="16" customWidth="1"/>
    <col min="8" max="8" width="7.7109375" style="16" customWidth="1"/>
    <col min="9" max="9" width="0.7109375" style="29" customWidth="1"/>
    <col min="10" max="10" width="1" style="16" customWidth="1"/>
    <col min="11" max="11" width="1.5703125" style="16" customWidth="1"/>
    <col min="12" max="12" width="1.140625" style="29" customWidth="1"/>
    <col min="13" max="13" width="20.7109375" style="16" customWidth="1"/>
    <col min="14" max="17" width="7.7109375" style="16" customWidth="1"/>
    <col min="18" max="19" width="5.7109375" style="16" hidden="1" customWidth="1"/>
    <col min="20" max="20" width="10.7109375" style="16" customWidth="1"/>
    <col min="21" max="21" width="20.7109375" style="16" customWidth="1"/>
    <col min="22" max="22" width="9.140625" style="18" customWidth="1"/>
    <col min="23" max="243" width="9.140625" style="16" customWidth="1"/>
    <col min="244" max="16384" width="11.42578125" style="16"/>
  </cols>
  <sheetData>
    <row r="1" spans="2:22" ht="12" thickBot="1" x14ac:dyDescent="0.2"/>
    <row r="2" spans="2:22" ht="26.25" customHeight="1" x14ac:dyDescent="0.15">
      <c r="B2" s="47"/>
      <c r="C2" s="245" t="s">
        <v>121</v>
      </c>
      <c r="D2" s="246"/>
      <c r="E2" s="246"/>
      <c r="F2" s="247"/>
      <c r="G2" s="19" t="str">
        <f>Proyecto!K2</f>
        <v>Codigo: GC-F-015</v>
      </c>
      <c r="H2" s="29"/>
      <c r="J2" s="30"/>
      <c r="L2" s="16"/>
      <c r="T2" s="18"/>
      <c r="V2" s="16"/>
    </row>
    <row r="3" spans="2:22" ht="23.25" customHeight="1" x14ac:dyDescent="0.15">
      <c r="B3" s="48"/>
      <c r="C3" s="248" t="s">
        <v>123</v>
      </c>
      <c r="D3" s="249"/>
      <c r="E3" s="249"/>
      <c r="F3" s="250"/>
      <c r="G3" s="20" t="str">
        <f>Proyecto!K3</f>
        <v>Fecha: 17 de septiembre de 2014</v>
      </c>
      <c r="H3" s="29"/>
      <c r="J3" s="30"/>
      <c r="L3" s="16"/>
      <c r="T3" s="18"/>
      <c r="V3" s="16"/>
    </row>
    <row r="4" spans="2:22" ht="24" customHeight="1" x14ac:dyDescent="0.15">
      <c r="B4" s="48"/>
      <c r="C4" s="248" t="s">
        <v>124</v>
      </c>
      <c r="D4" s="249"/>
      <c r="E4" s="249"/>
      <c r="F4" s="250"/>
      <c r="G4" s="20" t="str">
        <f>Proyecto!K4</f>
        <v>Version 001</v>
      </c>
      <c r="I4" s="16"/>
      <c r="J4" s="30"/>
      <c r="L4" s="16"/>
      <c r="T4" s="18"/>
      <c r="V4" s="16"/>
    </row>
    <row r="5" spans="2:22" ht="22.5" customHeight="1" thickBot="1" x14ac:dyDescent="0.2">
      <c r="B5" s="49"/>
      <c r="C5" s="251" t="s">
        <v>126</v>
      </c>
      <c r="D5" s="252"/>
      <c r="E5" s="252"/>
      <c r="F5" s="253"/>
      <c r="G5" s="21" t="s">
        <v>127</v>
      </c>
      <c r="I5" s="16"/>
      <c r="J5" s="29"/>
      <c r="L5" s="16"/>
      <c r="T5" s="18"/>
      <c r="V5" s="16"/>
    </row>
    <row r="6" spans="2:22" ht="5.25" customHeight="1" x14ac:dyDescent="0.15">
      <c r="B6" s="22"/>
      <c r="C6" s="22"/>
      <c r="D6" s="22"/>
      <c r="E6" s="22"/>
      <c r="F6" s="22"/>
      <c r="G6" s="22"/>
    </row>
    <row r="7" spans="2:22" ht="29.25" customHeight="1" x14ac:dyDescent="0.2">
      <c r="B7" s="23" t="s">
        <v>0</v>
      </c>
      <c r="C7" s="229" t="str">
        <f>Proyecto!$E$7</f>
        <v>Secretaría Administrativa Digital Supersociedades 2025</v>
      </c>
      <c r="D7" s="229"/>
      <c r="E7" s="229"/>
      <c r="F7" s="229"/>
      <c r="G7" s="229"/>
      <c r="V7" s="16"/>
    </row>
    <row r="9" spans="2:22" ht="18" customHeight="1" x14ac:dyDescent="0.15">
      <c r="B9" s="243" t="s">
        <v>43</v>
      </c>
      <c r="C9" s="243"/>
      <c r="D9" s="243"/>
      <c r="E9" s="243"/>
      <c r="F9" s="243"/>
      <c r="G9" s="243"/>
    </row>
    <row r="10" spans="2:22" s="33" customFormat="1" ht="15" customHeight="1" x14ac:dyDescent="0.2"/>
    <row r="11" spans="2:22" ht="20.25" customHeight="1" x14ac:dyDescent="0.15">
      <c r="B11" s="27" t="s">
        <v>72</v>
      </c>
      <c r="C11" s="27" t="s">
        <v>6</v>
      </c>
      <c r="D11" s="27" t="s">
        <v>14</v>
      </c>
      <c r="E11" s="27" t="s">
        <v>42</v>
      </c>
      <c r="F11" s="243" t="s">
        <v>15</v>
      </c>
      <c r="G11" s="243"/>
    </row>
    <row r="12" spans="2:22" s="78" customFormat="1" ht="128.25" customHeight="1" x14ac:dyDescent="0.2">
      <c r="B12" s="77" t="s">
        <v>60</v>
      </c>
      <c r="C12" s="77" t="s">
        <v>168</v>
      </c>
      <c r="D12" s="107" t="s">
        <v>156</v>
      </c>
      <c r="E12" s="126" t="s">
        <v>93</v>
      </c>
      <c r="F12" s="269" t="s">
        <v>171</v>
      </c>
      <c r="G12" s="269"/>
      <c r="I12" s="79"/>
      <c r="L12" s="79"/>
      <c r="V12" s="80"/>
    </row>
    <row r="13" spans="2:22" s="78" customFormat="1" ht="235.5" customHeight="1" x14ac:dyDescent="0.2">
      <c r="B13" s="77" t="s">
        <v>61</v>
      </c>
      <c r="C13" s="77" t="s">
        <v>169</v>
      </c>
      <c r="D13" s="107" t="s">
        <v>157</v>
      </c>
      <c r="E13" s="126" t="s">
        <v>93</v>
      </c>
      <c r="F13" s="269" t="s">
        <v>172</v>
      </c>
      <c r="G13" s="269"/>
      <c r="I13" s="79"/>
      <c r="L13" s="79"/>
      <c r="V13" s="80"/>
    </row>
    <row r="14" spans="2:22" s="78" customFormat="1" ht="122.25" customHeight="1" x14ac:dyDescent="0.2">
      <c r="B14" s="77" t="s">
        <v>62</v>
      </c>
      <c r="C14" s="77" t="s">
        <v>170</v>
      </c>
      <c r="D14" s="107" t="s">
        <v>158</v>
      </c>
      <c r="E14" s="126" t="s">
        <v>93</v>
      </c>
      <c r="F14" s="269" t="s">
        <v>173</v>
      </c>
      <c r="G14" s="269"/>
      <c r="I14" s="79"/>
      <c r="L14" s="79"/>
      <c r="V14" s="80"/>
    </row>
    <row r="15" spans="2:22" s="96" customFormat="1" ht="99.75" customHeight="1" x14ac:dyDescent="0.2">
      <c r="B15" s="94"/>
      <c r="C15" s="77"/>
      <c r="D15" s="107"/>
      <c r="E15" s="95"/>
      <c r="F15" s="270"/>
      <c r="G15" s="270"/>
      <c r="I15" s="97"/>
      <c r="L15" s="97"/>
      <c r="V15" s="33"/>
    </row>
    <row r="16" spans="2:22" ht="14.25" x14ac:dyDescent="0.15">
      <c r="B16" s="94"/>
      <c r="C16" s="77"/>
      <c r="D16" s="92"/>
      <c r="E16" s="95"/>
      <c r="F16" s="269"/>
      <c r="G16" s="269"/>
    </row>
    <row r="17" spans="2:7" ht="14.25" x14ac:dyDescent="0.15">
      <c r="B17" s="94"/>
      <c r="C17" s="77"/>
      <c r="D17" s="92"/>
      <c r="E17" s="95"/>
      <c r="F17" s="270"/>
      <c r="G17" s="270"/>
    </row>
    <row r="18" spans="2:7" ht="14.25" x14ac:dyDescent="0.15">
      <c r="B18" s="94"/>
      <c r="C18" s="77"/>
      <c r="D18" s="107"/>
      <c r="E18" s="95"/>
      <c r="F18" s="270"/>
      <c r="G18" s="270"/>
    </row>
    <row r="19" spans="2:7" ht="14.25" x14ac:dyDescent="0.15">
      <c r="B19" s="94"/>
      <c r="C19" s="77"/>
      <c r="D19" s="92"/>
      <c r="E19" s="95"/>
      <c r="F19" s="270"/>
      <c r="G19" s="270"/>
    </row>
    <row r="20" spans="2:7" ht="14.25" x14ac:dyDescent="0.15">
      <c r="B20" s="94"/>
      <c r="C20" s="77"/>
      <c r="D20" s="92"/>
      <c r="E20" s="95"/>
      <c r="F20" s="270"/>
      <c r="G20" s="270"/>
    </row>
  </sheetData>
  <mergeCells count="16">
    <mergeCell ref="F16:G16"/>
    <mergeCell ref="F18:G18"/>
    <mergeCell ref="F17:G17"/>
    <mergeCell ref="F19:G19"/>
    <mergeCell ref="F20:G20"/>
    <mergeCell ref="F12:G12"/>
    <mergeCell ref="F13:G13"/>
    <mergeCell ref="F14:G14"/>
    <mergeCell ref="F15:G15"/>
    <mergeCell ref="C2:F2"/>
    <mergeCell ref="C3:F3"/>
    <mergeCell ref="C4:F4"/>
    <mergeCell ref="C5:F5"/>
    <mergeCell ref="F11:G11"/>
    <mergeCell ref="C7:G7"/>
    <mergeCell ref="B9:G9"/>
  </mergeCells>
  <conditionalFormatting sqref="C15">
    <cfRule type="cellIs" dxfId="18" priority="1" stopIfTrue="1" operator="equal">
      <formula>"Alto"</formula>
    </cfRule>
    <cfRule type="cellIs" dxfId="17" priority="2" stopIfTrue="1" operator="equal">
      <formula>"Medio"</formula>
    </cfRule>
    <cfRule type="cellIs" dxfId="16" priority="3" stopIfTrue="1" operator="equal">
      <formula>"Bajo"</formula>
    </cfRule>
  </conditionalFormatting>
  <dataValidations count="1">
    <dataValidation type="whole" allowBlank="1" showInputMessage="1" showErrorMessage="1" sqref="E8:G8 E21:G65479 H8:L65479 N8:T65479" xr:uid="{00000000-0002-0000-0300-00000000000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'No tocar'!$G$5:$G$7</xm:f>
          </x14:formula1>
          <xm:sqref>B12:B17</xm:sqref>
        </x14:dataValidation>
        <x14:dataValidation type="list" allowBlank="1" showInputMessage="1" showErrorMessage="1" xr:uid="{00000000-0002-0000-0300-000002000000}">
          <x14:formula1>
            <xm:f>'No tocar'!$I$5:$I$6</xm:f>
          </x14:formula1>
          <xm:sqref>E12:E20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B1:H22"/>
  <sheetViews>
    <sheetView topLeftCell="A6" zoomScaleNormal="100" workbookViewId="0">
      <selection activeCell="B26" sqref="B26"/>
    </sheetView>
  </sheetViews>
  <sheetFormatPr baseColWidth="10" defaultColWidth="11.42578125" defaultRowHeight="12.75" x14ac:dyDescent="0.2"/>
  <cols>
    <col min="1" max="1" width="5" style="50" customWidth="1"/>
    <col min="2" max="2" width="37" style="50" customWidth="1"/>
    <col min="3" max="3" width="25" style="50" customWidth="1"/>
    <col min="4" max="4" width="11.42578125" style="50"/>
    <col min="5" max="5" width="33" style="50" customWidth="1"/>
    <col min="6" max="6" width="20.7109375" style="50" customWidth="1"/>
    <col min="7" max="7" width="25.5703125" style="50" customWidth="1"/>
    <col min="8" max="8" width="15" style="50" customWidth="1"/>
    <col min="9" max="16384" width="11.42578125" style="50"/>
  </cols>
  <sheetData>
    <row r="1" spans="2:8" ht="13.5" thickBot="1" x14ac:dyDescent="0.25"/>
    <row r="2" spans="2:8" ht="18" customHeight="1" x14ac:dyDescent="0.2">
      <c r="B2" s="51"/>
      <c r="C2" s="263" t="s">
        <v>121</v>
      </c>
      <c r="D2" s="264"/>
      <c r="E2" s="264"/>
      <c r="F2" s="277"/>
      <c r="G2" s="254" t="str">
        <f>Proyecto!K2</f>
        <v>Codigo: GC-F-015</v>
      </c>
      <c r="H2" s="256"/>
    </row>
    <row r="3" spans="2:8" ht="19.5" customHeight="1" x14ac:dyDescent="0.2">
      <c r="B3" s="52"/>
      <c r="C3" s="265" t="s">
        <v>123</v>
      </c>
      <c r="D3" s="266"/>
      <c r="E3" s="266"/>
      <c r="F3" s="278"/>
      <c r="G3" s="257" t="str">
        <f>Proyecto!K3</f>
        <v>Fecha: 17 de septiembre de 2014</v>
      </c>
      <c r="H3" s="259"/>
    </row>
    <row r="4" spans="2:8" ht="19.5" customHeight="1" x14ac:dyDescent="0.2">
      <c r="B4" s="52"/>
      <c r="C4" s="265" t="s">
        <v>124</v>
      </c>
      <c r="D4" s="266"/>
      <c r="E4" s="266"/>
      <c r="F4" s="278"/>
      <c r="G4" s="257" t="str">
        <f>Proyecto!K4</f>
        <v>Version 001</v>
      </c>
      <c r="H4" s="259"/>
    </row>
    <row r="5" spans="2:8" ht="21.75" customHeight="1" thickBot="1" x14ac:dyDescent="0.25">
      <c r="B5" s="53"/>
      <c r="C5" s="267" t="s">
        <v>126</v>
      </c>
      <c r="D5" s="268"/>
      <c r="E5" s="268"/>
      <c r="F5" s="279"/>
      <c r="G5" s="260" t="s">
        <v>127</v>
      </c>
      <c r="H5" s="262"/>
    </row>
    <row r="6" spans="2:8" ht="21" customHeight="1" x14ac:dyDescent="0.2"/>
    <row r="7" spans="2:8" ht="22.5" customHeight="1" x14ac:dyDescent="0.2">
      <c r="B7" s="271" t="s">
        <v>74</v>
      </c>
      <c r="C7" s="272"/>
      <c r="D7" s="272"/>
      <c r="E7" s="272"/>
      <c r="F7" s="272"/>
      <c r="G7" s="272"/>
      <c r="H7" s="272"/>
    </row>
    <row r="8" spans="2:8" ht="103.5" customHeight="1" x14ac:dyDescent="0.2">
      <c r="B8" s="273" t="s">
        <v>137</v>
      </c>
      <c r="C8" s="274"/>
      <c r="D8" s="274"/>
      <c r="E8" s="274"/>
      <c r="F8" s="274"/>
      <c r="G8" s="274"/>
      <c r="H8" s="274"/>
    </row>
    <row r="11" spans="2:8" ht="22.5" customHeight="1" x14ac:dyDescent="0.2">
      <c r="B11" s="275" t="s">
        <v>71</v>
      </c>
      <c r="C11" s="276"/>
      <c r="E11" s="271" t="s">
        <v>73</v>
      </c>
      <c r="F11" s="272"/>
      <c r="G11" s="272"/>
      <c r="H11" s="272"/>
    </row>
    <row r="13" spans="2:8" ht="20.25" customHeight="1" x14ac:dyDescent="0.2">
      <c r="B13" s="56" t="s">
        <v>6</v>
      </c>
      <c r="C13" s="56" t="s">
        <v>72</v>
      </c>
      <c r="D13" s="54"/>
      <c r="E13" s="56" t="s">
        <v>6</v>
      </c>
      <c r="F13" s="56" t="s">
        <v>72</v>
      </c>
      <c r="G13" s="56" t="s">
        <v>70</v>
      </c>
      <c r="H13" s="56" t="s">
        <v>88</v>
      </c>
    </row>
    <row r="14" spans="2:8" ht="54" customHeight="1" x14ac:dyDescent="0.2">
      <c r="B14" s="71" t="str">
        <f>+'Recursos Humanos'!C12</f>
        <v>Diana Carolina Enciso Upegui
Secretaria General</v>
      </c>
      <c r="C14" s="71" t="str">
        <f>+'Recursos Humanos'!B12</f>
        <v>Patrocinador</v>
      </c>
      <c r="E14" s="55"/>
      <c r="F14" s="55"/>
      <c r="G14" s="55"/>
      <c r="H14" s="55"/>
    </row>
    <row r="15" spans="2:8" ht="64.5" customHeight="1" x14ac:dyDescent="0.2">
      <c r="B15" s="71" t="str">
        <f>+'Recursos Humanos'!C13</f>
        <v>Sindy Vanessa Ospina Sánchez 
Coordinadora del Grupo de Apoyo Judicial</v>
      </c>
      <c r="C15" s="71" t="str">
        <f>+'Recursos Humanos'!B13</f>
        <v>Gerente</v>
      </c>
      <c r="E15" s="55"/>
      <c r="F15" s="55"/>
      <c r="G15" s="55"/>
      <c r="H15" s="55"/>
    </row>
    <row r="16" spans="2:8" ht="54.75" customHeight="1" x14ac:dyDescent="0.2">
      <c r="B16" s="71" t="str">
        <f>+'Recursos Humanos'!C14</f>
        <v>Fabio Andres Morales Silva
Secretario Administrativo</v>
      </c>
      <c r="C16" s="71" t="str">
        <f>+'Recursos Humanos'!B14</f>
        <v>Lider funcional</v>
      </c>
      <c r="E16" s="55"/>
      <c r="F16" s="55"/>
      <c r="G16" s="55"/>
      <c r="H16" s="55"/>
    </row>
    <row r="17" spans="2:8" ht="28.5" customHeight="1" x14ac:dyDescent="0.2">
      <c r="B17" s="71">
        <f>+'Recursos Humanos'!C15</f>
        <v>0</v>
      </c>
      <c r="C17" s="71">
        <f>+'Recursos Humanos'!B15</f>
        <v>0</v>
      </c>
      <c r="E17" s="55"/>
      <c r="F17" s="55"/>
      <c r="G17" s="55"/>
      <c r="H17" s="55"/>
    </row>
    <row r="18" spans="2:8" ht="26.25" customHeight="1" x14ac:dyDescent="0.2">
      <c r="B18" s="71">
        <f>+'Recursos Humanos'!C16</f>
        <v>0</v>
      </c>
      <c r="C18" s="71">
        <f>+'Recursos Humanos'!B16</f>
        <v>0</v>
      </c>
      <c r="E18" s="55"/>
      <c r="F18" s="55"/>
      <c r="G18" s="55"/>
      <c r="H18" s="55"/>
    </row>
    <row r="19" spans="2:8" ht="26.25" customHeight="1" x14ac:dyDescent="0.2">
      <c r="B19" s="71">
        <f>+'Recursos Humanos'!C18</f>
        <v>0</v>
      </c>
      <c r="C19" s="71">
        <f>+'Recursos Humanos'!B18</f>
        <v>0</v>
      </c>
    </row>
    <row r="20" spans="2:8" ht="18.75" customHeight="1" x14ac:dyDescent="0.2">
      <c r="B20" s="71">
        <f>+'Recursos Humanos'!C17</f>
        <v>0</v>
      </c>
      <c r="C20" s="71">
        <f>+'Recursos Humanos'!B17</f>
        <v>0</v>
      </c>
    </row>
    <row r="21" spans="2:8" ht="29.25" customHeight="1" x14ac:dyDescent="0.2">
      <c r="B21" s="71">
        <f>+'Recursos Humanos'!C19</f>
        <v>0</v>
      </c>
      <c r="C21" s="71">
        <f>+'Recursos Humanos'!B19</f>
        <v>0</v>
      </c>
    </row>
    <row r="22" spans="2:8" ht="27.75" customHeight="1" x14ac:dyDescent="0.2">
      <c r="B22" s="71">
        <f>+'Recursos Humanos'!C20</f>
        <v>0</v>
      </c>
      <c r="C22" s="71">
        <f>+'Recursos Humanos'!B20</f>
        <v>0</v>
      </c>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pageSetUpPr fitToPage="1"/>
  </sheetPr>
  <dimension ref="B1:P24"/>
  <sheetViews>
    <sheetView showGridLines="0" zoomScale="60" zoomScaleNormal="60" workbookViewId="0">
      <selection activeCell="E15" sqref="E15"/>
    </sheetView>
  </sheetViews>
  <sheetFormatPr baseColWidth="10" defaultColWidth="11.42578125" defaultRowHeight="11.25" x14ac:dyDescent="0.15"/>
  <cols>
    <col min="1" max="1" width="2.42578125" style="16" customWidth="1"/>
    <col min="2" max="2" width="14.5703125" style="16" customWidth="1"/>
    <col min="3" max="3" width="24.140625" style="16" customWidth="1"/>
    <col min="4" max="4" width="47.28515625" style="16" customWidth="1"/>
    <col min="5" max="5" width="34" style="16" customWidth="1"/>
    <col min="6" max="6" width="55.140625" style="16" customWidth="1"/>
    <col min="7" max="7" width="22.7109375" style="16" customWidth="1"/>
    <col min="8" max="8" width="31.140625" style="16" customWidth="1"/>
    <col min="9"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293"/>
      <c r="C2" s="294"/>
      <c r="D2" s="284" t="s">
        <v>121</v>
      </c>
      <c r="E2" s="285"/>
      <c r="F2" s="285"/>
      <c r="G2" s="286"/>
      <c r="H2" s="64" t="str">
        <f>Proyecto!K2</f>
        <v>Codigo: GC-F-015</v>
      </c>
    </row>
    <row r="3" spans="2:16" ht="23.25" customHeight="1" x14ac:dyDescent="0.15">
      <c r="B3" s="295"/>
      <c r="C3" s="296"/>
      <c r="D3" s="287" t="s">
        <v>123</v>
      </c>
      <c r="E3" s="288"/>
      <c r="F3" s="288"/>
      <c r="G3" s="289"/>
      <c r="H3" s="65" t="str">
        <f>Proyecto!K3</f>
        <v>Fecha: 17 de septiembre de 2014</v>
      </c>
    </row>
    <row r="4" spans="2:16" ht="24" customHeight="1" x14ac:dyDescent="0.15">
      <c r="B4" s="295"/>
      <c r="C4" s="296"/>
      <c r="D4" s="287" t="s">
        <v>124</v>
      </c>
      <c r="E4" s="288"/>
      <c r="F4" s="288"/>
      <c r="G4" s="289"/>
      <c r="H4" s="66" t="str">
        <f>Proyecto!K4</f>
        <v>Version 001</v>
      </c>
    </row>
    <row r="5" spans="2:16" ht="22.5" customHeight="1" thickBot="1" x14ac:dyDescent="0.2">
      <c r="B5" s="297"/>
      <c r="C5" s="298"/>
      <c r="D5" s="290" t="s">
        <v>126</v>
      </c>
      <c r="E5" s="291"/>
      <c r="F5" s="291"/>
      <c r="G5" s="292"/>
      <c r="H5" s="67" t="s">
        <v>127</v>
      </c>
    </row>
    <row r="6" spans="2:16" ht="5.25" customHeight="1" x14ac:dyDescent="0.15">
      <c r="B6" s="22"/>
      <c r="C6" s="22"/>
      <c r="D6" s="22"/>
      <c r="E6" s="22"/>
      <c r="F6" s="22"/>
      <c r="G6" s="22"/>
      <c r="H6" s="22"/>
    </row>
    <row r="7" spans="2:16" ht="29.25" customHeight="1" x14ac:dyDescent="0.2">
      <c r="B7" s="180" t="s">
        <v>0</v>
      </c>
      <c r="C7" s="180"/>
      <c r="D7" s="229" t="str">
        <f>Proyecto!$E$7</f>
        <v>Secretaría Administrativa Digital Supersociedades 2025</v>
      </c>
      <c r="E7" s="229"/>
      <c r="F7" s="229"/>
      <c r="G7" s="229"/>
      <c r="H7" s="229"/>
      <c r="P7" s="16"/>
    </row>
    <row r="8" spans="2:16" s="33" customFormat="1" ht="19.5" customHeight="1" x14ac:dyDescent="0.2"/>
    <row r="9" spans="2:16" ht="30" customHeight="1" x14ac:dyDescent="0.15">
      <c r="B9" s="299" t="s">
        <v>37</v>
      </c>
      <c r="C9" s="300"/>
      <c r="D9" s="300"/>
      <c r="E9" s="300"/>
      <c r="F9" s="300"/>
      <c r="G9" s="300"/>
      <c r="H9" s="300"/>
    </row>
    <row r="10" spans="2:16" ht="9.75" customHeight="1" x14ac:dyDescent="0.2">
      <c r="B10" s="296"/>
      <c r="C10" s="296"/>
      <c r="D10" s="296"/>
      <c r="E10" s="296"/>
      <c r="F10" s="296"/>
      <c r="G10" s="296"/>
      <c r="H10" s="296"/>
      <c r="P10" s="16"/>
    </row>
    <row r="11" spans="2:16" ht="25.5" customHeight="1" x14ac:dyDescent="0.2">
      <c r="B11" s="238" t="s">
        <v>6</v>
      </c>
      <c r="C11" s="238"/>
      <c r="D11" s="27" t="s">
        <v>7</v>
      </c>
      <c r="E11" s="26" t="s">
        <v>68</v>
      </c>
      <c r="F11" s="27" t="s">
        <v>11</v>
      </c>
      <c r="G11" s="27" t="s">
        <v>95</v>
      </c>
      <c r="H11" s="27" t="s">
        <v>8</v>
      </c>
      <c r="P11" s="16"/>
    </row>
    <row r="12" spans="2:16" s="131" customFormat="1" ht="52.5" customHeight="1" x14ac:dyDescent="0.2">
      <c r="B12" s="305" t="s">
        <v>174</v>
      </c>
      <c r="C12" s="305"/>
      <c r="D12" s="127" t="s">
        <v>175</v>
      </c>
      <c r="E12" s="128">
        <v>6012201000</v>
      </c>
      <c r="F12" s="129" t="s">
        <v>176</v>
      </c>
      <c r="G12" s="130" t="s">
        <v>93</v>
      </c>
      <c r="H12" s="130" t="s">
        <v>65</v>
      </c>
    </row>
    <row r="13" spans="2:16" s="131" customFormat="1" ht="73.5" customHeight="1" x14ac:dyDescent="0.2">
      <c r="B13" s="303" t="s">
        <v>177</v>
      </c>
      <c r="C13" s="304"/>
      <c r="D13" s="130" t="s">
        <v>178</v>
      </c>
      <c r="E13" s="128">
        <v>6012201000</v>
      </c>
      <c r="F13" s="132" t="s">
        <v>179</v>
      </c>
      <c r="G13" s="130" t="s">
        <v>93</v>
      </c>
      <c r="H13" s="128" t="s">
        <v>65</v>
      </c>
    </row>
    <row r="14" spans="2:16" s="131" customFormat="1" ht="69.75" customHeight="1" x14ac:dyDescent="0.2">
      <c r="B14" s="303" t="s">
        <v>180</v>
      </c>
      <c r="C14" s="304"/>
      <c r="D14" s="130" t="s">
        <v>181</v>
      </c>
      <c r="E14" s="133" t="s">
        <v>182</v>
      </c>
      <c r="F14" s="132" t="s">
        <v>183</v>
      </c>
      <c r="G14" s="130" t="s">
        <v>93</v>
      </c>
      <c r="H14" s="128" t="s">
        <v>65</v>
      </c>
    </row>
    <row r="15" spans="2:16" s="103" customFormat="1" ht="56.25" customHeight="1" x14ac:dyDescent="0.2">
      <c r="B15" s="301"/>
      <c r="C15" s="302"/>
      <c r="D15" s="69"/>
      <c r="E15" s="101"/>
      <c r="F15" s="101"/>
      <c r="G15" s="69"/>
      <c r="H15" s="69"/>
      <c r="O15" s="104"/>
    </row>
    <row r="16" spans="2:16" s="103" customFormat="1" ht="54.75" customHeight="1" x14ac:dyDescent="0.2">
      <c r="B16" s="301"/>
      <c r="C16" s="302"/>
      <c r="D16" s="69"/>
      <c r="E16" s="101"/>
      <c r="F16" s="101"/>
      <c r="G16" s="69"/>
      <c r="H16" s="69"/>
    </row>
    <row r="17" spans="2:16" s="103" customFormat="1" ht="39.950000000000003" customHeight="1" x14ac:dyDescent="0.2">
      <c r="B17" s="301"/>
      <c r="C17" s="302"/>
      <c r="D17" s="69"/>
      <c r="E17" s="101"/>
      <c r="F17" s="117"/>
      <c r="G17" s="69"/>
      <c r="H17" s="69"/>
      <c r="O17" s="104"/>
    </row>
    <row r="18" spans="2:16" s="103" customFormat="1" ht="39.950000000000003" customHeight="1" x14ac:dyDescent="0.2">
      <c r="B18" s="301"/>
      <c r="C18" s="302"/>
      <c r="D18" s="69"/>
      <c r="E18" s="101"/>
      <c r="F18" s="117"/>
      <c r="G18" s="69"/>
      <c r="H18" s="69"/>
    </row>
    <row r="19" spans="2:16" s="103" customFormat="1" ht="39.950000000000003" customHeight="1" x14ac:dyDescent="0.2">
      <c r="B19" s="301"/>
      <c r="C19" s="302"/>
      <c r="D19" s="69"/>
      <c r="E19" s="101"/>
      <c r="F19" s="117"/>
      <c r="G19" s="69"/>
      <c r="H19" s="69"/>
      <c r="O19" s="105"/>
    </row>
    <row r="20" spans="2:16" s="103" customFormat="1" ht="39.950000000000003" customHeight="1" x14ac:dyDescent="0.2">
      <c r="B20" s="301"/>
      <c r="C20" s="302"/>
      <c r="D20" s="69"/>
      <c r="E20" s="101"/>
      <c r="F20" s="117"/>
      <c r="G20" s="69"/>
      <c r="H20" s="69"/>
    </row>
    <row r="21" spans="2:16" s="103" customFormat="1" ht="33" customHeight="1" x14ac:dyDescent="0.2">
      <c r="B21" s="280"/>
      <c r="C21" s="281"/>
      <c r="D21" s="75"/>
      <c r="E21" s="100"/>
      <c r="F21" s="102"/>
      <c r="G21" s="69"/>
      <c r="H21" s="75"/>
      <c r="P21" s="105"/>
    </row>
    <row r="22" spans="2:16" s="103" customFormat="1" ht="30.75" customHeight="1" x14ac:dyDescent="0.2">
      <c r="B22" s="282"/>
      <c r="C22" s="283"/>
      <c r="D22" s="75"/>
      <c r="E22" s="100"/>
      <c r="F22" s="101"/>
      <c r="G22" s="69"/>
      <c r="H22" s="75"/>
      <c r="P22" s="105"/>
    </row>
    <row r="23" spans="2:16" s="103" customFormat="1" ht="33" customHeight="1" x14ac:dyDescent="0.2">
      <c r="B23" s="280"/>
      <c r="C23" s="281"/>
      <c r="D23" s="75"/>
      <c r="E23" s="100"/>
      <c r="F23" s="102"/>
      <c r="G23" s="69"/>
      <c r="H23" s="75"/>
      <c r="P23" s="105"/>
    </row>
    <row r="24" spans="2:16" s="103" customFormat="1" ht="30.75" customHeight="1" x14ac:dyDescent="0.2">
      <c r="B24" s="282"/>
      <c r="C24" s="283"/>
      <c r="D24" s="75"/>
      <c r="E24" s="100"/>
      <c r="F24" s="101"/>
      <c r="G24" s="69"/>
      <c r="H24" s="75"/>
      <c r="P24" s="105"/>
    </row>
  </sheetData>
  <mergeCells count="23">
    <mergeCell ref="B18:C18"/>
    <mergeCell ref="B11:C11"/>
    <mergeCell ref="B12:C12"/>
    <mergeCell ref="B10:H10"/>
    <mergeCell ref="B13:C13"/>
    <mergeCell ref="B16:C16"/>
    <mergeCell ref="B15:C15"/>
    <mergeCell ref="B21:C21"/>
    <mergeCell ref="B22:C22"/>
    <mergeCell ref="B23:C23"/>
    <mergeCell ref="B24:C24"/>
    <mergeCell ref="D2:G2"/>
    <mergeCell ref="D3:G3"/>
    <mergeCell ref="D4:G4"/>
    <mergeCell ref="D5:G5"/>
    <mergeCell ref="B2:C5"/>
    <mergeCell ref="B7:C7"/>
    <mergeCell ref="D7:H7"/>
    <mergeCell ref="B9:H9"/>
    <mergeCell ref="B20:C20"/>
    <mergeCell ref="B14:C14"/>
    <mergeCell ref="B19:C19"/>
    <mergeCell ref="B17:C17"/>
  </mergeCells>
  <conditionalFormatting sqref="D11:D20">
    <cfRule type="cellIs" dxfId="15" priority="1" stopIfTrue="1" operator="equal">
      <formula>"Alto"</formula>
    </cfRule>
    <cfRule type="cellIs" dxfId="14" priority="2" stopIfTrue="1" operator="equal">
      <formula>"Medio"</formula>
    </cfRule>
    <cfRule type="cellIs" dxfId="13" priority="3" stopIfTrue="1" operator="equal">
      <formula>"Bajo"</formula>
    </cfRule>
  </conditionalFormatting>
  <conditionalFormatting sqref="D22">
    <cfRule type="cellIs" dxfId="12" priority="4" stopIfTrue="1" operator="equal">
      <formula>"Alto"</formula>
    </cfRule>
    <cfRule type="cellIs" dxfId="11" priority="5" stopIfTrue="1" operator="equal">
      <formula>"Medio"</formula>
    </cfRule>
    <cfRule type="cellIs" dxfId="10" priority="6" stopIfTrue="1" operator="equal">
      <formula>"Bajo"</formula>
    </cfRule>
  </conditionalFormatting>
  <conditionalFormatting sqref="D24">
    <cfRule type="cellIs" dxfId="9" priority="13" stopIfTrue="1" operator="equal">
      <formula>"Alto"</formula>
    </cfRule>
    <cfRule type="cellIs" dxfId="8" priority="14" stopIfTrue="1" operator="equal">
      <formula>"Medio"</formula>
    </cfRule>
    <cfRule type="cellIs" dxfId="7" priority="15" stopIfTrue="1" operator="equal">
      <formula>"Bajo"</formula>
    </cfRule>
  </conditionalFormatting>
  <dataValidations count="1">
    <dataValidation type="whole" allowBlank="1" showInputMessage="1" showErrorMessage="1" sqref="I9:N9 F25:H65479 I21:N65479" xr:uid="{00000000-0002-0000-0600-000000000000}">
      <formula1>1</formula1>
      <formula2>5</formula2>
    </dataValidation>
  </dataValidations>
  <hyperlinks>
    <hyperlink ref="F12" r:id="rId1" display="mailto:DEnciso@SUPERSOCIEDADES.GOV.CO" xr:uid="{17C752CA-455D-4E76-BF2C-E081D844F348}"/>
    <hyperlink ref="F13" r:id="rId2" xr:uid="{EB10734A-0D64-4CE1-B754-DCEB2672D768}"/>
  </hyperlinks>
  <pageMargins left="0.39370078740157483" right="0.39370078740157483" top="0.74803149606299213" bottom="0.74803149606299213" header="0.31496062992125984" footer="0.31496062992125984"/>
  <pageSetup scale="70" fitToHeight="0" orientation="landscape" r:id="rId3"/>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7"/>
  <sheetViews>
    <sheetView showGridLines="0" zoomScale="70" zoomScaleNormal="70" workbookViewId="0">
      <selection activeCell="C14" sqref="C14"/>
    </sheetView>
  </sheetViews>
  <sheetFormatPr baseColWidth="10" defaultColWidth="11.42578125" defaultRowHeight="11.25" x14ac:dyDescent="0.15"/>
  <cols>
    <col min="1" max="1" width="2.42578125" style="16" customWidth="1"/>
    <col min="2" max="2" width="39.140625" style="16" customWidth="1"/>
    <col min="3" max="3" width="25.85546875" style="16" customWidth="1"/>
    <col min="4" max="4" width="44" style="16" customWidth="1"/>
    <col min="5" max="5" width="18" style="16" customWidth="1"/>
    <col min="6" max="6" width="38.7109375" style="16" customWidth="1"/>
    <col min="7" max="7" width="32.7109375" style="16" customWidth="1"/>
    <col min="8" max="11" width="7.7109375" style="16" customWidth="1"/>
    <col min="12" max="13" width="5.7109375" style="16" hidden="1" customWidth="1"/>
    <col min="14" max="14" width="10.7109375" style="16" customWidth="1"/>
    <col min="15" max="15" width="20.7109375" style="16" customWidth="1"/>
    <col min="16" max="16" width="9.140625" style="18" customWidth="1"/>
    <col min="17" max="237" width="9.140625" style="16" customWidth="1"/>
    <col min="238" max="16384" width="11.42578125" style="16"/>
  </cols>
  <sheetData>
    <row r="1" spans="2:16" ht="12" thickBot="1" x14ac:dyDescent="0.2"/>
    <row r="2" spans="2:16" ht="26.25" customHeight="1" x14ac:dyDescent="0.15">
      <c r="B2" s="51"/>
      <c r="C2" s="263" t="s">
        <v>121</v>
      </c>
      <c r="D2" s="264"/>
      <c r="E2" s="264"/>
      <c r="F2" s="264"/>
      <c r="G2" s="68" t="str">
        <f>Proyecto!K2</f>
        <v>Codigo: GC-F-015</v>
      </c>
      <c r="H2" s="60"/>
    </row>
    <row r="3" spans="2:16" ht="23.25" customHeight="1" x14ac:dyDescent="0.15">
      <c r="B3" s="52"/>
      <c r="C3" s="265" t="s">
        <v>123</v>
      </c>
      <c r="D3" s="266"/>
      <c r="E3" s="266"/>
      <c r="F3" s="266"/>
      <c r="G3" s="65" t="str">
        <f>Proyecto!K3</f>
        <v>Fecha: 17 de septiembre de 2014</v>
      </c>
      <c r="H3" s="60"/>
    </row>
    <row r="4" spans="2:16" ht="24" customHeight="1" x14ac:dyDescent="0.15">
      <c r="B4" s="52"/>
      <c r="C4" s="265" t="s">
        <v>124</v>
      </c>
      <c r="D4" s="266"/>
      <c r="E4" s="266"/>
      <c r="F4" s="266"/>
      <c r="G4" s="65" t="str">
        <f>Proyecto!K4</f>
        <v>Version 001</v>
      </c>
      <c r="H4" s="60"/>
    </row>
    <row r="5" spans="2:16" ht="22.5" customHeight="1" thickBot="1" x14ac:dyDescent="0.2">
      <c r="B5" s="53"/>
      <c r="C5" s="267" t="s">
        <v>126</v>
      </c>
      <c r="D5" s="268"/>
      <c r="E5" s="268"/>
      <c r="F5" s="268"/>
      <c r="G5" s="67" t="s">
        <v>127</v>
      </c>
      <c r="H5" s="60"/>
    </row>
    <row r="6" spans="2:16" ht="5.25" customHeight="1" x14ac:dyDescent="0.15">
      <c r="B6" s="22"/>
      <c r="C6" s="22"/>
      <c r="D6" s="22"/>
      <c r="E6" s="22"/>
      <c r="F6" s="22"/>
    </row>
    <row r="7" spans="2:16" ht="29.25" customHeight="1" x14ac:dyDescent="0.2">
      <c r="B7" s="23" t="s">
        <v>0</v>
      </c>
      <c r="C7" s="309" t="str">
        <f>Proyecto!$E$7</f>
        <v>Secretaría Administrativa Digital Supersociedades 2025</v>
      </c>
      <c r="D7" s="309"/>
      <c r="E7" s="309"/>
      <c r="F7" s="309"/>
      <c r="G7" s="61"/>
      <c r="P7" s="16"/>
    </row>
    <row r="8" spans="2:16" ht="6.75" customHeight="1" x14ac:dyDescent="0.2">
      <c r="B8" s="31"/>
      <c r="C8" s="32"/>
      <c r="D8" s="32"/>
      <c r="E8" s="32"/>
      <c r="F8" s="32"/>
      <c r="P8" s="16"/>
    </row>
    <row r="9" spans="2:16" x14ac:dyDescent="0.15">
      <c r="B9" s="189"/>
      <c r="C9" s="189"/>
    </row>
    <row r="10" spans="2:16" ht="20.25" customHeight="1" x14ac:dyDescent="0.15">
      <c r="B10" s="306" t="s">
        <v>16</v>
      </c>
      <c r="C10" s="307"/>
      <c r="D10" s="307"/>
      <c r="E10" s="307"/>
      <c r="F10" s="307"/>
      <c r="G10" s="308"/>
    </row>
    <row r="11" spans="2:16" s="33" customFormat="1" ht="15" customHeight="1" x14ac:dyDescent="0.2"/>
    <row r="12" spans="2:16" ht="24.75" customHeight="1" x14ac:dyDescent="0.15">
      <c r="B12" s="62" t="s">
        <v>86</v>
      </c>
      <c r="C12" s="63" t="s">
        <v>17</v>
      </c>
      <c r="D12" s="63" t="s">
        <v>18</v>
      </c>
      <c r="E12" s="63" t="s">
        <v>19</v>
      </c>
      <c r="F12" s="63" t="s">
        <v>20</v>
      </c>
      <c r="G12" s="63" t="s">
        <v>21</v>
      </c>
    </row>
    <row r="13" spans="2:16" ht="57" customHeight="1" x14ac:dyDescent="0.15">
      <c r="B13" s="75" t="s">
        <v>155</v>
      </c>
      <c r="C13" s="75" t="s">
        <v>100</v>
      </c>
      <c r="D13" s="124" t="s">
        <v>184</v>
      </c>
      <c r="E13" s="75" t="s">
        <v>115</v>
      </c>
      <c r="F13" s="75" t="s">
        <v>161</v>
      </c>
      <c r="G13" s="75" t="s">
        <v>159</v>
      </c>
    </row>
    <row r="14" spans="2:16" ht="104.25" customHeight="1" x14ac:dyDescent="0.15">
      <c r="B14" s="75" t="s">
        <v>161</v>
      </c>
      <c r="C14" s="69" t="s">
        <v>100</v>
      </c>
      <c r="D14" s="124" t="s">
        <v>185</v>
      </c>
      <c r="E14" s="69" t="s">
        <v>119</v>
      </c>
      <c r="F14" s="108" t="s">
        <v>188</v>
      </c>
      <c r="G14" s="75" t="s">
        <v>160</v>
      </c>
    </row>
    <row r="15" spans="2:16" ht="84.75" customHeight="1" x14ac:dyDescent="0.15">
      <c r="B15" s="108" t="s">
        <v>188</v>
      </c>
      <c r="C15" s="69" t="s">
        <v>97</v>
      </c>
      <c r="D15" s="124" t="s">
        <v>186</v>
      </c>
      <c r="E15" s="69" t="s">
        <v>119</v>
      </c>
      <c r="F15" s="75" t="s">
        <v>187</v>
      </c>
      <c r="G15" s="75" t="s">
        <v>160</v>
      </c>
    </row>
    <row r="16" spans="2:16" ht="20.100000000000001" customHeight="1" x14ac:dyDescent="0.15">
      <c r="B16" s="108"/>
      <c r="C16" s="69"/>
      <c r="D16" s="106"/>
      <c r="E16" s="69"/>
      <c r="F16" s="75"/>
      <c r="G16" s="75"/>
    </row>
    <row r="17" spans="1:7" ht="20.100000000000001" customHeight="1" x14ac:dyDescent="0.15">
      <c r="B17" s="108"/>
      <c r="C17" s="69"/>
      <c r="D17" s="106"/>
      <c r="E17" s="69"/>
      <c r="F17" s="69"/>
      <c r="G17" s="75"/>
    </row>
    <row r="18" spans="1:7" ht="20.100000000000001" customHeight="1" x14ac:dyDescent="0.15">
      <c r="B18" s="108"/>
      <c r="C18" s="75"/>
      <c r="D18" s="106"/>
      <c r="E18" s="75"/>
      <c r="F18" s="75"/>
      <c r="G18" s="75"/>
    </row>
    <row r="19" spans="1:7" ht="20.100000000000001" customHeight="1" x14ac:dyDescent="0.15">
      <c r="A19" s="16" t="s">
        <v>138</v>
      </c>
      <c r="B19" s="108"/>
      <c r="C19" s="75"/>
      <c r="D19" s="106"/>
      <c r="E19" s="75"/>
      <c r="F19" s="75"/>
      <c r="G19" s="75"/>
    </row>
    <row r="20" spans="1:7" ht="20.100000000000001" customHeight="1" x14ac:dyDescent="0.15">
      <c r="B20" s="108"/>
      <c r="C20" s="75"/>
      <c r="D20" s="106"/>
      <c r="E20" s="75"/>
      <c r="F20" s="75"/>
      <c r="G20" s="75"/>
    </row>
    <row r="21" spans="1:7" ht="20.100000000000001" customHeight="1" x14ac:dyDescent="0.15">
      <c r="B21" s="108"/>
      <c r="C21" s="75"/>
      <c r="D21" s="106"/>
      <c r="E21" s="75"/>
      <c r="F21" s="75"/>
      <c r="G21" s="75"/>
    </row>
    <row r="22" spans="1:7" ht="12.75" x14ac:dyDescent="0.2">
      <c r="C22" s="33"/>
    </row>
    <row r="23" spans="1:7" ht="12.75" x14ac:dyDescent="0.2">
      <c r="C23" s="33"/>
    </row>
    <row r="24" spans="1:7" ht="12.75" x14ac:dyDescent="0.2">
      <c r="C24" s="33"/>
    </row>
    <row r="25" spans="1:7" ht="12.75" x14ac:dyDescent="0.2">
      <c r="C25" s="33"/>
    </row>
    <row r="26" spans="1:7" ht="12.75" x14ac:dyDescent="0.2">
      <c r="C26" s="33"/>
    </row>
    <row r="27" spans="1:7" ht="12.75" x14ac:dyDescent="0.2">
      <c r="C27" s="33"/>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G22:G65505 G9 G11 E22:E65505" xr:uid="{00000000-0002-0000-0700-0000000000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B1:W22"/>
  <sheetViews>
    <sheetView showGridLines="0" topLeftCell="A4" zoomScale="90" zoomScaleNormal="90" workbookViewId="0">
      <selection activeCell="N40" sqref="N40"/>
    </sheetView>
  </sheetViews>
  <sheetFormatPr baseColWidth="10" defaultColWidth="11.42578125" defaultRowHeight="11.25" x14ac:dyDescent="0.15"/>
  <cols>
    <col min="1" max="1" width="2.42578125" style="16" customWidth="1"/>
    <col min="2" max="2" width="30.7109375" style="16" customWidth="1"/>
    <col min="3" max="3" width="18.28515625" style="16" customWidth="1"/>
    <col min="4" max="4" width="15" style="16" customWidth="1"/>
    <col min="5" max="5" width="29.42578125" style="16" customWidth="1"/>
    <col min="6" max="6" width="32.7109375" style="16" customWidth="1"/>
    <col min="7" max="7" width="19.42578125" style="16" customWidth="1"/>
    <col min="8" max="8" width="38.85546875" style="16" customWidth="1"/>
    <col min="9" max="9" width="7.7109375" style="16" customWidth="1"/>
    <col min="10" max="10" width="0.7109375" style="29" customWidth="1"/>
    <col min="11" max="11" width="1" style="16" customWidth="1"/>
    <col min="12" max="12" width="1.5703125" style="16" customWidth="1"/>
    <col min="13" max="13" width="1.140625" style="29" customWidth="1"/>
    <col min="14" max="14" width="20.7109375" style="16" customWidth="1"/>
    <col min="15" max="18" width="7.7109375" style="16" customWidth="1"/>
    <col min="19" max="20" width="5.7109375" style="16" hidden="1" customWidth="1"/>
    <col min="21" max="21" width="10.7109375" style="16" customWidth="1"/>
    <col min="22" max="22" width="20.7109375" style="16" customWidth="1"/>
    <col min="23" max="23" width="9.140625" style="18" customWidth="1"/>
    <col min="24" max="244" width="9.140625" style="16" customWidth="1"/>
    <col min="245" max="16384" width="11.42578125" style="16"/>
  </cols>
  <sheetData>
    <row r="1" spans="2:23" ht="12" thickBot="1" x14ac:dyDescent="0.2"/>
    <row r="2" spans="2:23" ht="26.25" customHeight="1" x14ac:dyDescent="0.15">
      <c r="B2" s="51"/>
      <c r="C2" s="263" t="s">
        <v>121</v>
      </c>
      <c r="D2" s="264"/>
      <c r="E2" s="264"/>
      <c r="F2" s="264"/>
      <c r="G2" s="254" t="str">
        <f>Proyecto!K2</f>
        <v>Codigo: GC-F-015</v>
      </c>
      <c r="H2" s="256"/>
      <c r="K2" s="29"/>
      <c r="L2" s="29"/>
      <c r="M2" s="30"/>
    </row>
    <row r="3" spans="2:23" ht="23.25" customHeight="1" x14ac:dyDescent="0.15">
      <c r="B3" s="52"/>
      <c r="C3" s="265" t="s">
        <v>123</v>
      </c>
      <c r="D3" s="266"/>
      <c r="E3" s="266"/>
      <c r="F3" s="266"/>
      <c r="G3" s="257" t="str">
        <f>Proyecto!K3</f>
        <v>Fecha: 17 de septiembre de 2014</v>
      </c>
      <c r="H3" s="259"/>
      <c r="K3" s="29"/>
      <c r="L3" s="29"/>
      <c r="M3" s="30"/>
    </row>
    <row r="4" spans="2:23" ht="24" customHeight="1" x14ac:dyDescent="0.15">
      <c r="B4" s="52"/>
      <c r="C4" s="265" t="s">
        <v>124</v>
      </c>
      <c r="D4" s="266"/>
      <c r="E4" s="266"/>
      <c r="F4" s="266"/>
      <c r="G4" s="257" t="str">
        <f>Proyecto!K4</f>
        <v>Version 001</v>
      </c>
      <c r="H4" s="259"/>
      <c r="M4" s="30"/>
    </row>
    <row r="5" spans="2:23" ht="22.5" customHeight="1" thickBot="1" x14ac:dyDescent="0.2">
      <c r="B5" s="53"/>
      <c r="C5" s="267" t="s">
        <v>126</v>
      </c>
      <c r="D5" s="268"/>
      <c r="E5" s="268"/>
      <c r="F5" s="268"/>
      <c r="G5" s="260" t="s">
        <v>127</v>
      </c>
      <c r="H5" s="262"/>
    </row>
    <row r="6" spans="2:23" ht="5.25" customHeight="1" x14ac:dyDescent="0.15">
      <c r="B6" s="22"/>
      <c r="C6" s="22"/>
      <c r="D6" s="22"/>
      <c r="E6" s="22"/>
      <c r="F6" s="22"/>
      <c r="G6" s="22"/>
      <c r="H6" s="22"/>
    </row>
    <row r="7" spans="2:23" ht="29.25" customHeight="1" x14ac:dyDescent="0.2">
      <c r="B7" s="74" t="s">
        <v>0</v>
      </c>
      <c r="C7" s="229" t="str">
        <f>Proyecto!$E$7</f>
        <v>Secretaría Administrativa Digital Supersociedades 2025</v>
      </c>
      <c r="D7" s="229"/>
      <c r="E7" s="229"/>
      <c r="F7" s="229"/>
      <c r="G7" s="229"/>
      <c r="H7" s="229"/>
      <c r="W7" s="16"/>
    </row>
    <row r="9" spans="2:23" ht="15" customHeight="1" x14ac:dyDescent="0.15">
      <c r="B9" s="243" t="s">
        <v>9</v>
      </c>
      <c r="C9" s="243"/>
      <c r="D9" s="243"/>
      <c r="E9" s="243"/>
      <c r="F9" s="243"/>
      <c r="G9" s="243"/>
      <c r="H9" s="243"/>
    </row>
    <row r="10" spans="2:23" s="33" customFormat="1" ht="15" customHeight="1" x14ac:dyDescent="0.2"/>
    <row r="11" spans="2:23" ht="33.75" customHeight="1" x14ac:dyDescent="0.15">
      <c r="B11" s="238" t="s">
        <v>87</v>
      </c>
      <c r="C11" s="238"/>
      <c r="D11" s="27" t="s">
        <v>28</v>
      </c>
      <c r="E11" s="27" t="s">
        <v>10</v>
      </c>
      <c r="F11" s="27" t="s">
        <v>12</v>
      </c>
      <c r="G11" s="27" t="s">
        <v>13</v>
      </c>
      <c r="H11" s="27" t="s">
        <v>120</v>
      </c>
    </row>
    <row r="12" spans="2:23" ht="31.5" customHeight="1" x14ac:dyDescent="0.15">
      <c r="B12" s="310" t="s">
        <v>84</v>
      </c>
      <c r="C12" s="310"/>
      <c r="D12" s="111"/>
      <c r="E12" s="99"/>
      <c r="F12" s="99"/>
      <c r="G12" s="112"/>
      <c r="H12" s="99"/>
    </row>
    <row r="13" spans="2:23" ht="20.100000000000001" customHeight="1" x14ac:dyDescent="0.15">
      <c r="B13" s="311"/>
      <c r="C13" s="311"/>
      <c r="D13" s="111"/>
      <c r="E13" s="111"/>
      <c r="F13" s="99"/>
      <c r="G13" s="112"/>
      <c r="H13" s="99"/>
    </row>
    <row r="14" spans="2:23" ht="20.100000000000001" customHeight="1" x14ac:dyDescent="0.15">
      <c r="B14" s="312"/>
      <c r="C14" s="313"/>
      <c r="D14" s="28"/>
      <c r="E14" s="28"/>
      <c r="F14" s="34"/>
      <c r="G14" s="76"/>
      <c r="H14" s="28"/>
    </row>
    <row r="15" spans="2:23" ht="20.100000000000001" customHeight="1" x14ac:dyDescent="0.15">
      <c r="B15" s="314"/>
      <c r="C15" s="314"/>
      <c r="D15" s="109"/>
      <c r="E15" s="109"/>
      <c r="F15" s="98"/>
      <c r="G15" s="110"/>
      <c r="H15" s="109"/>
    </row>
    <row r="16" spans="2:23" ht="20.100000000000001" customHeight="1" x14ac:dyDescent="0.15">
      <c r="B16" s="258"/>
      <c r="C16" s="258"/>
      <c r="D16" s="28"/>
      <c r="E16" s="28"/>
      <c r="F16" s="34"/>
      <c r="G16" s="76"/>
      <c r="H16" s="28"/>
    </row>
    <row r="17" spans="2:8" ht="20.100000000000001" customHeight="1" x14ac:dyDescent="0.15">
      <c r="B17" s="258"/>
      <c r="C17" s="258"/>
      <c r="D17" s="28"/>
      <c r="E17" s="28"/>
      <c r="F17" s="34"/>
      <c r="G17" s="76"/>
      <c r="H17" s="28"/>
    </row>
    <row r="18" spans="2:8" ht="20.100000000000001" customHeight="1" x14ac:dyDescent="0.15">
      <c r="B18" s="258"/>
      <c r="C18" s="258"/>
      <c r="D18" s="28"/>
      <c r="E18" s="28"/>
      <c r="F18" s="34"/>
      <c r="G18" s="76"/>
      <c r="H18" s="28"/>
    </row>
    <row r="19" spans="2:8" ht="20.100000000000001" customHeight="1" x14ac:dyDescent="0.15">
      <c r="B19" s="258"/>
      <c r="C19" s="258"/>
      <c r="D19" s="28"/>
      <c r="E19" s="28"/>
      <c r="F19" s="34"/>
      <c r="G19" s="76"/>
      <c r="H19" s="28"/>
    </row>
    <row r="20" spans="2:8" ht="20.100000000000001" customHeight="1" x14ac:dyDescent="0.15">
      <c r="B20" s="258"/>
      <c r="C20" s="258"/>
      <c r="D20" s="28"/>
      <c r="E20" s="28"/>
      <c r="F20" s="34"/>
      <c r="G20" s="76"/>
      <c r="H20" s="28"/>
    </row>
    <row r="21" spans="2:8" ht="20.100000000000001" customHeight="1" x14ac:dyDescent="0.15">
      <c r="B21" s="258"/>
      <c r="C21" s="258"/>
      <c r="D21" s="28"/>
      <c r="E21" s="28"/>
      <c r="F21" s="34"/>
      <c r="G21" s="76"/>
      <c r="H21" s="28"/>
    </row>
    <row r="22" spans="2:8" ht="20.100000000000001" customHeight="1" x14ac:dyDescent="0.15">
      <c r="B22" s="258"/>
      <c r="C22" s="258"/>
      <c r="D22" s="28"/>
      <c r="E22" s="28"/>
      <c r="F22" s="34"/>
      <c r="G22" s="76"/>
      <c r="H22" s="28"/>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xr:uid="{00000000-0002-0000-0800-000000000000}">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C773A9-9421-473E-B7DA-F6B2EAC5B99F}">
  <ds:schemaRefs>
    <ds:schemaRef ds:uri="http://schemas.microsoft.com/office/2006/metadata/customXsn"/>
  </ds:schemaRefs>
</ds:datastoreItem>
</file>

<file path=customXml/itemProps2.xml><?xml version="1.0" encoding="utf-8"?>
<ds:datastoreItem xmlns:ds="http://schemas.openxmlformats.org/officeDocument/2006/customXml" ds:itemID="{76CD46FF-15CE-4B87-962F-49D7241576E1}">
  <ds:schemaRefs>
    <ds:schemaRef ds:uri="http://schemas.microsoft.com/office/2006/metadata/properties"/>
    <ds:schemaRef ds:uri="http://schemas.microsoft.com/office/infopath/2007/PartnerControls"/>
    <ds:schemaRef ds:uri="http://schemas.microsoft.com/sharepoint/v4"/>
    <ds:schemaRef ds:uri="ff8e3638-9d45-4162-afb4-6d390653d547"/>
    <ds:schemaRef ds:uri="http://schemas.microsoft.com/sharepoint/v3"/>
  </ds:schemaRefs>
</ds:datastoreItem>
</file>

<file path=customXml/itemProps3.xml><?xml version="1.0" encoding="utf-8"?>
<ds:datastoreItem xmlns:ds="http://schemas.openxmlformats.org/officeDocument/2006/customXml" ds:itemID="{F0D0E75E-D50C-4A1A-85EA-EE2475ADBD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28B1F11-5116-42E8-9271-67C9F7A287CE}">
  <ds:schemaRefs>
    <ds:schemaRef ds:uri="office.server.policy"/>
  </ds:schemaRefs>
</ds:datastoreItem>
</file>

<file path=customXml/itemProps5.xml><?xml version="1.0" encoding="utf-8"?>
<ds:datastoreItem xmlns:ds="http://schemas.openxmlformats.org/officeDocument/2006/customXml" ds:itemID="{1560308A-4653-4D2B-B2A3-96E21DA7A6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Riesgos-Cronograma</vt:lpstr>
      <vt:lpstr>No tocar</vt:lpstr>
      <vt:lpstr>Alcance!Área_de_impresión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Bibiana Coy P</dc:creator>
  <cp:keywords>SGSI</cp:keywords>
  <cp:lastModifiedBy>Bibiana Coy Paez</cp:lastModifiedBy>
  <cp:lastPrinted>2014-09-04T14:54:30Z</cp:lastPrinted>
  <dcterms:created xsi:type="dcterms:W3CDTF">2009-01-14T13:57:13Z</dcterms:created>
  <dcterms:modified xsi:type="dcterms:W3CDTF">2026-02-01T02:12:33Z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