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2" documentId="13_ncr:1_{30E8027A-D284-4940-9CFA-F6EFD05E304A}" xr6:coauthVersionLast="47" xr6:coauthVersionMax="47" xr10:uidLastSave="{1D46A082-30CC-4FEE-AAEC-9963B3712F01}"/>
  <bookViews>
    <workbookView xWindow="-120" yWindow="-120" windowWidth="20730" windowHeight="11040" tabRatio="803" firstSheet="2" activeTab="7" xr2:uid="{00000000-000D-0000-FFFF-FFFF00000000}"/>
  </bookViews>
  <sheets>
    <sheet name="Proyecto" sheetId="10" r:id="rId1"/>
    <sheet name="Justificación - Objetivo" sheetId="2" r:id="rId2"/>
    <sheet name="Recursos Financieros" sheetId="12" r:id="rId3"/>
    <sheet name="Indicadores" sheetId="3"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7" r:id="rId11"/>
    <sheet name="Riesgos-Cronograma" sheetId="9" r:id="rId12"/>
    <sheet name="No tocar" sheetId="15" state="hidden" r:id="rId13"/>
  </sheets>
  <definedNames>
    <definedName name="Activos" localSheetId="9">#REF!</definedName>
    <definedName name="Activos" localSheetId="3">#REF!</definedName>
    <definedName name="Activos" localSheetId="6">#REF!</definedName>
    <definedName name="Activos" localSheetId="7">#REF!</definedName>
    <definedName name="Activos" localSheetId="0">#REF!</definedName>
    <definedName name="Activos" localSheetId="2">#REF!</definedName>
    <definedName name="Activos" localSheetId="4">#REF!</definedName>
    <definedName name="Activos" localSheetId="11">#REF!</definedName>
    <definedName name="Activos">#REF!</definedName>
    <definedName name="ActivosP1" localSheetId="9">#REF!</definedName>
    <definedName name="ActivosP1" localSheetId="3">#REF!</definedName>
    <definedName name="ActivosP1" localSheetId="6">#REF!</definedName>
    <definedName name="ActivosP1" localSheetId="7">#REF!</definedName>
    <definedName name="ActivosP1" localSheetId="0">#REF!</definedName>
    <definedName name="ActivosP1" localSheetId="2">#REF!</definedName>
    <definedName name="ActivosP1" localSheetId="4">#REF!</definedName>
    <definedName name="ActivosP1" localSheetId="11">#REF!</definedName>
    <definedName name="ActivosP1">#REF!</definedName>
    <definedName name="ActivosP10" localSheetId="9">#REF!</definedName>
    <definedName name="ActivosP10" localSheetId="3">#REF!</definedName>
    <definedName name="ActivosP10" localSheetId="6">#REF!</definedName>
    <definedName name="ActivosP10" localSheetId="7">#REF!</definedName>
    <definedName name="ActivosP10" localSheetId="0">#REF!</definedName>
    <definedName name="ActivosP10" localSheetId="2">#REF!</definedName>
    <definedName name="ActivosP10" localSheetId="4">#REF!</definedName>
    <definedName name="ActivosP10" localSheetId="11">#REF!</definedName>
    <definedName name="ActivosP10">#REF!</definedName>
    <definedName name="ActivosP11" localSheetId="9">#REF!</definedName>
    <definedName name="ActivosP11" localSheetId="3">#REF!</definedName>
    <definedName name="ActivosP11" localSheetId="6">#REF!</definedName>
    <definedName name="ActivosP11" localSheetId="7">#REF!</definedName>
    <definedName name="ActivosP11" localSheetId="0">#REF!</definedName>
    <definedName name="ActivosP11" localSheetId="2">#REF!</definedName>
    <definedName name="ActivosP11" localSheetId="4">#REF!</definedName>
    <definedName name="ActivosP11" localSheetId="11">#REF!</definedName>
    <definedName name="ActivosP11">#REF!</definedName>
    <definedName name="Activosp11000" localSheetId="9">#REF!</definedName>
    <definedName name="Activosp11000" localSheetId="3">#REF!</definedName>
    <definedName name="Activosp11000" localSheetId="6">#REF!</definedName>
    <definedName name="Activosp11000" localSheetId="7">#REF!</definedName>
    <definedName name="Activosp11000" localSheetId="0">#REF!</definedName>
    <definedName name="Activosp11000" localSheetId="2">#REF!</definedName>
    <definedName name="Activosp11000" localSheetId="4">#REF!</definedName>
    <definedName name="Activosp11000" localSheetId="11">#REF!</definedName>
    <definedName name="Activosp11000">#REF!</definedName>
    <definedName name="ActivosP12" localSheetId="9">#REF!</definedName>
    <definedName name="ActivosP12" localSheetId="3">#REF!</definedName>
    <definedName name="ActivosP12" localSheetId="6">#REF!</definedName>
    <definedName name="ActivosP12" localSheetId="7">#REF!</definedName>
    <definedName name="ActivosP12" localSheetId="0">#REF!</definedName>
    <definedName name="ActivosP12" localSheetId="2">#REF!</definedName>
    <definedName name="ActivosP12" localSheetId="4">#REF!</definedName>
    <definedName name="ActivosP12" localSheetId="11">#REF!</definedName>
    <definedName name="ActivosP12">#REF!</definedName>
    <definedName name="ActivosP2" localSheetId="9">#REF!</definedName>
    <definedName name="ActivosP2" localSheetId="3">#REF!</definedName>
    <definedName name="ActivosP2" localSheetId="6">#REF!</definedName>
    <definedName name="ActivosP2" localSheetId="7">#REF!</definedName>
    <definedName name="ActivosP2" localSheetId="0">#REF!</definedName>
    <definedName name="ActivosP2" localSheetId="2">#REF!</definedName>
    <definedName name="ActivosP2" localSheetId="4">#REF!</definedName>
    <definedName name="ActivosP2" localSheetId="11">#REF!</definedName>
    <definedName name="ActivosP2">#REF!</definedName>
    <definedName name="ActivosP3" localSheetId="9">#REF!</definedName>
    <definedName name="ActivosP3" localSheetId="3">#REF!</definedName>
    <definedName name="ActivosP3" localSheetId="6">#REF!</definedName>
    <definedName name="ActivosP3" localSheetId="7">#REF!</definedName>
    <definedName name="ActivosP3" localSheetId="0">#REF!</definedName>
    <definedName name="ActivosP3" localSheetId="2">#REF!</definedName>
    <definedName name="ActivosP3" localSheetId="4">#REF!</definedName>
    <definedName name="ActivosP3" localSheetId="11">#REF!</definedName>
    <definedName name="ActivosP3">#REF!</definedName>
    <definedName name="ActivosP4" localSheetId="9">#REF!</definedName>
    <definedName name="ActivosP4" localSheetId="3">#REF!</definedName>
    <definedName name="ActivosP4" localSheetId="6">#REF!</definedName>
    <definedName name="ActivosP4" localSheetId="7">#REF!</definedName>
    <definedName name="ActivosP4" localSheetId="0">#REF!</definedName>
    <definedName name="ActivosP4" localSheetId="2">#REF!</definedName>
    <definedName name="ActivosP4" localSheetId="4">#REF!</definedName>
    <definedName name="ActivosP4" localSheetId="11">#REF!</definedName>
    <definedName name="ActivosP4">#REF!</definedName>
    <definedName name="ActivosP5" localSheetId="9">#REF!</definedName>
    <definedName name="ActivosP5" localSheetId="3">#REF!</definedName>
    <definedName name="ActivosP5" localSheetId="6">#REF!</definedName>
    <definedName name="ActivosP5" localSheetId="7">#REF!</definedName>
    <definedName name="ActivosP5" localSheetId="0">#REF!</definedName>
    <definedName name="ActivosP5" localSheetId="2">#REF!</definedName>
    <definedName name="ActivosP5" localSheetId="4">#REF!</definedName>
    <definedName name="ActivosP5" localSheetId="11">#REF!</definedName>
    <definedName name="ActivosP5">#REF!</definedName>
    <definedName name="ActivosP6" localSheetId="9">#REF!</definedName>
    <definedName name="ActivosP6" localSheetId="3">#REF!</definedName>
    <definedName name="ActivosP6" localSheetId="6">#REF!</definedName>
    <definedName name="ActivosP6" localSheetId="7">#REF!</definedName>
    <definedName name="ActivosP6" localSheetId="0">#REF!</definedName>
    <definedName name="ActivosP6" localSheetId="2">#REF!</definedName>
    <definedName name="ActivosP6" localSheetId="4">#REF!</definedName>
    <definedName name="ActivosP6" localSheetId="11">#REF!</definedName>
    <definedName name="ActivosP6">#REF!</definedName>
    <definedName name="ActivosP7" localSheetId="9">#REF!</definedName>
    <definedName name="ActivosP7" localSheetId="3">#REF!</definedName>
    <definedName name="ActivosP7" localSheetId="6">#REF!</definedName>
    <definedName name="ActivosP7" localSheetId="7">#REF!</definedName>
    <definedName name="ActivosP7" localSheetId="0">#REF!</definedName>
    <definedName name="ActivosP7" localSheetId="2">#REF!</definedName>
    <definedName name="ActivosP7" localSheetId="4">#REF!</definedName>
    <definedName name="ActivosP7" localSheetId="11">#REF!</definedName>
    <definedName name="ActivosP7">#REF!</definedName>
    <definedName name="ActivosP8" localSheetId="9">#REF!</definedName>
    <definedName name="ActivosP8" localSheetId="3">#REF!</definedName>
    <definedName name="ActivosP8" localSheetId="6">#REF!</definedName>
    <definedName name="ActivosP8" localSheetId="7">#REF!</definedName>
    <definedName name="ActivosP8" localSheetId="0">#REF!</definedName>
    <definedName name="ActivosP8" localSheetId="2">#REF!</definedName>
    <definedName name="ActivosP8" localSheetId="4">#REF!</definedName>
    <definedName name="ActivosP8" localSheetId="11">#REF!</definedName>
    <definedName name="ActivosP8">#REF!</definedName>
    <definedName name="ActivosP9" localSheetId="9">#REF!</definedName>
    <definedName name="ActivosP9" localSheetId="3">#REF!</definedName>
    <definedName name="ActivosP9" localSheetId="6">#REF!</definedName>
    <definedName name="ActivosP9" localSheetId="7">#REF!</definedName>
    <definedName name="ActivosP9" localSheetId="0">#REF!</definedName>
    <definedName name="ActivosP9" localSheetId="2">#REF!</definedName>
    <definedName name="ActivosP9" localSheetId="4">#REF!</definedName>
    <definedName name="ActivosP9" localSheetId="11">#REF!</definedName>
    <definedName name="ActivosP9">#REF!</definedName>
    <definedName name="_xlnm.Print_Area" localSheetId="9">Alcance!$B$2:$P$8</definedName>
    <definedName name="_xlnm.Print_Area" localSheetId="3">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2">'Recursos Financieros'!$B$2:$F$8</definedName>
    <definedName name="_xlnm.Print_Area" localSheetId="4">'Recursos Humanos'!$B$2:$G$15</definedName>
    <definedName name="_xlnm.Print_Area" localSheetId="8">Requerimientos!$B$2:$H$23</definedName>
    <definedName name="_xlnm.Print_Area" localSheetId="11">'Riesgos-Cronograma'!$B$2:$P$19</definedName>
    <definedName name="Consulta__L" localSheetId="9">#REF!</definedName>
    <definedName name="Consulta__L" localSheetId="3">#REF!</definedName>
    <definedName name="Consulta__L" localSheetId="6">#REF!</definedName>
    <definedName name="Consulta__L" localSheetId="7">#REF!</definedName>
    <definedName name="Consulta__L" localSheetId="0">#REF!</definedName>
    <definedName name="Consulta__L" localSheetId="2">#REF!</definedName>
    <definedName name="Consulta__L" localSheetId="4">#REF!</definedName>
    <definedName name="Consulta__L" localSheetId="11">#REF!</definedName>
    <definedName name="Consulta__L">#REF!</definedName>
    <definedName name="gloria" localSheetId="9">#REF!</definedName>
    <definedName name="gloria" localSheetId="3">#REF!</definedName>
    <definedName name="gloria" localSheetId="6">#REF!</definedName>
    <definedName name="gloria" localSheetId="7">#REF!</definedName>
    <definedName name="gloria" localSheetId="0">#REF!</definedName>
    <definedName name="gloria" localSheetId="2">#REF!</definedName>
    <definedName name="gloria" localSheetId="4">#REF!</definedName>
    <definedName name="gloria" localSheetId="11">#REF!</definedName>
    <definedName name="gloria">#REF!</definedName>
    <definedName name="pl" localSheetId="9">#REF!</definedName>
    <definedName name="pl" localSheetId="3">#REF!</definedName>
    <definedName name="pl" localSheetId="6">#REF!</definedName>
    <definedName name="pl" localSheetId="7">#REF!</definedName>
    <definedName name="pl" localSheetId="0">#REF!</definedName>
    <definedName name="pl" localSheetId="2">#REF!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7" l="1"/>
  <c r="N17" i="17"/>
  <c r="N16" i="17"/>
  <c r="AK15" i="17"/>
  <c r="AJ15" i="17"/>
  <c r="AI15" i="17"/>
  <c r="AH15" i="17"/>
  <c r="AG15" i="17"/>
  <c r="AF15" i="17"/>
  <c r="AE15" i="17"/>
  <c r="AD15" i="17"/>
  <c r="AC15" i="17"/>
  <c r="N18" i="17" s="1"/>
  <c r="AB15" i="17"/>
  <c r="AA15" i="17"/>
  <c r="Z15" i="17"/>
  <c r="Y15" i="17"/>
  <c r="X15" i="17"/>
  <c r="W15" i="17"/>
  <c r="V15" i="17"/>
  <c r="U15" i="17"/>
  <c r="T15" i="17"/>
  <c r="S15" i="17"/>
  <c r="R15" i="17"/>
  <c r="Q15" i="17"/>
  <c r="P15" i="17"/>
  <c r="O15" i="17"/>
  <c r="N15" i="17"/>
  <c r="F15" i="17"/>
  <c r="AL14" i="17"/>
  <c r="M14" i="17"/>
  <c r="J14" i="17"/>
  <c r="AL13" i="17"/>
  <c r="M13" i="17"/>
  <c r="J13" i="17"/>
  <c r="AL12" i="17"/>
  <c r="M12" i="17"/>
  <c r="J12" i="17"/>
  <c r="AL11" i="17"/>
  <c r="M11" i="17"/>
  <c r="J11" i="17"/>
  <c r="AL10" i="17"/>
  <c r="M10" i="17"/>
  <c r="J10" i="17"/>
  <c r="E7" i="17"/>
  <c r="L4" i="17"/>
  <c r="L3" i="17"/>
  <c r="L2" i="17"/>
  <c r="AL15" i="17" l="1"/>
  <c r="M15" i="17"/>
  <c r="B18" i="16"/>
  <c r="C18" i="16"/>
  <c r="B19" i="16"/>
  <c r="C19" i="16"/>
  <c r="B20" i="16"/>
  <c r="C20" i="16"/>
  <c r="B21" i="16"/>
  <c r="C21" i="16"/>
  <c r="B22" i="16"/>
  <c r="C22" i="16"/>
  <c r="C16" i="12"/>
  <c r="C16" i="16" l="1"/>
  <c r="C17" i="16"/>
  <c r="C14" i="16"/>
  <c r="C15" i="16"/>
  <c r="B16" i="16"/>
  <c r="B17" i="16"/>
  <c r="B14" i="16"/>
  <c r="B15" i="16"/>
  <c r="D7" i="2"/>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F4238331-9FEE-4AF3-B325-C5D69CF7D26E}">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711A2FCB-3F23-4868-8B3D-1B39B2F888F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<sst xmlns="http://schemas.openxmlformats.org/spreadsheetml/2006/main" count="484" uniqueCount="267">
  <si>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</si>
  <si>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</si>
  <si>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</si>
  <si>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</si>
  <si>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</si>
  <si>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</si>
  <si>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</si>
  <si>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</si>
  <si>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</si>
  <si>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</si>
  <si>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</si>
  <si>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</si>
  <si>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</si>
  <si>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</si>
  <si>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</si>
  <si>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</si>
  <si>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</si>
  <si>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</si>
  <si>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</si>
  <si>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</si>
  <si>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</si>
  <si>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</si>
  <si>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</si>
  <si>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</si>
  <si>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</si>
  <si>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</si>
  <si>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</si>
  <si>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</si>
  <si>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</si>
  <si>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</si>
  <si>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</si>
  <si>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</si>
  <si>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</si>
  <si>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</si>
  <si>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</si>
  <si>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</si>
  <si>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</si>
  <si>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</si>
  <si>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</si>
  <si>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</si>
  <si>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</si>
  <si>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</si>
  <si>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</si>
  <si>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</si>
  <si>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</si>
  <si>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</si>
  <si>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</si>
  <si>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</si>
  <si>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</si>
  <si>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</si>
  <si>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</si>
  <si>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</si>
  <si>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</si>
  <si>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</si>
  <si>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</si>
  <si>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</si>
  <si>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</si>
  <si>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</si>
  <si>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</si>
  <si>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</si>
  <si>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</si>
  <si>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</si>
  <si>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</si>
  <si>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</si>
  <si>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</si>
  <si>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</si>
  <si>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</si>
  <si>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</si>
  <si>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</si>
  <si>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</si>
  <si>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</si>
  <si>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</si>
  <si>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</si>
  <si>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</si>
  <si>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</si>
  <si>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</si>
  <si>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</si>
  <si>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</si>
  <si>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</si>
  <si>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</si>
  <si>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</si>
  <si>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</si>
  <si>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</si>
  <si>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</si>
  <si>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</si>
  <si>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</si>
  <si>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</si>
  <si>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</si>
  <si>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</si>
  <si>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</si>
  <si>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</si>
  <si>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</si>
  <si>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</si>
  <si>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</si>
  <si>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</si>
  <si>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</si>
  <si>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</si>
  <si>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</si>
  <si>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</si>
  <si>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</si>
  <si>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</si>
  <si>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</si>
  <si>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</si>
  <si>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</si>
  <si>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</si>
  <si>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</si>
  <si>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</si>
  <si>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</si>
  <si>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</si>
  <si>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</si>
  <si>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</si>
  <si>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</si>
  <si>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</si>
  <si>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</si>
  <si>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</si>
  <si>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</si>
  <si>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</si>
  <si>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</si>
  <si>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</si>
  <si>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</si>
  <si>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</si>
  <si>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</si>
  <si>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</si>
  <si>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</si>
  <si>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</si>
  <si>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</si>
  <si>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</si>
  <si>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</si>
  <si>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</si>
  <si>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</si>
  <si>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</si>
  <si>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</si>
  <si>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</si>
  <si>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</si>
  <si>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</si>
  <si>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</si>
  <si>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</si>
  <si>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</si>
  <si>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</si>
  <si>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</si>
  <si>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</si>
  <si>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</si>
  <si>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</si>
  <si>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</si>
  <si>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</si>
  <si>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</si>
  <si>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</si>
  <si>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</si>
  <si>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</si>
  <si>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</si>
  <si>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</si>
  <si>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</si>
  <si>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</si>
  <si>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</si>
  <si>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</si>
  <si>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</si>
  <si>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</si>
  <si>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</si>
  <si>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Líder Técnico</t>
  </si>
  <si>
    <t>Superintendente de Sociedades</t>
  </si>
  <si>
    <t>Equipo de proyecto</t>
  </si>
  <si>
    <t>Gestión de recursos al servicio de los grupos de interés 2025</t>
  </si>
  <si>
    <t>Generar un equilibrio presupuestal sólido, mediante procesos de planificación y ejecución financiera eficiente, que apoyen la toma de decisiones basada en evidencia.</t>
  </si>
  <si>
    <t>Financiero
Gestión Presupuestal</t>
  </si>
  <si>
    <t>Desarrollar un esquema de consulta, seguimiento y control a la gestión financiera, que permita contar con información precisa y oportuna para la toma de decisiones y medidas correctivas en caso de ser necesario</t>
  </si>
  <si>
    <t>Identificar y documentar los requerimientos técnicos y funcionales de la solución para el  seguimiento y control de la gestión financiera, asegurando que cumpla con las necesidades de las areas intervinientes y la normatividad vigente.</t>
  </si>
  <si>
    <t>Normalizar la información y los datos recopilados y analizados; para que estos sean precisos, coherentes y estén actualizados dando cumplimiento a los criterios minimos de calidad establecidos.</t>
  </si>
  <si>
    <t>Implementar la solución que permitirá realizar consulta, seguimiento y control a la gestión financiera, integrando las funcionalidades identificadas y permitiendo la recopilación y visualización de datos financieros en tiempo real.</t>
  </si>
  <si>
    <t>Secretaría General</t>
  </si>
  <si>
    <t>Director Financiero</t>
  </si>
  <si>
    <t>Oficina Asesora de Planeación</t>
  </si>
  <si>
    <t>Dirección Financiera</t>
  </si>
  <si>
    <t>Dirección Administrativa</t>
  </si>
  <si>
    <t>Dirección de Tecnología de la Información y las Comunicación</t>
  </si>
  <si>
    <t>Grupo de Contratos</t>
  </si>
  <si>
    <t>Grupo de Innovación, Desarrollo y Arquitectura de Aplicaciones</t>
  </si>
  <si>
    <t>Grupo de Arquitectura de Datos</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</si>
  <si>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</si>
  <si>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</si>
  <si>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</si>
  <si>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Especifica las necesidades de contratación que se deben incluir en el Plan Anual de Adquisiciones
Participa en la consolidación del Plan Anual de Adquisiciones
Consolida y publica el Plan Anual de Adquisiciones en la página web de la entidad
Realiza seguimiento al cumplimiento de las líneas establecidas en el Plan Anual de Adquisiciones</t>
  </si>
  <si>
    <t>Prepara legalmente los contratos de prestación de servicios 
Realiza el acta de inicio de los contratos de prestación de servicios</t>
  </si>
  <si>
    <t>Imparte lineamientos en materia tecnológica para definir política, estrategias y prácticas que soporten la gestión de la Entidad
Define e implementa la estrategia de tecnologías de la información de la Entidad</t>
  </si>
  <si>
    <t>Define la arquitectura de información y datos necesarios para el desarrollo de las funciones de la Entidad</t>
  </si>
  <si>
    <t>Coordinará que las actividades programadas se ejecuten en los plazos definidos.</t>
  </si>
  <si>
    <t>Coordinará y ejecutará las actividades programadas se lleven a cabo en los plazos definidos.</t>
  </si>
  <si>
    <t>Coordinará y ejecutará las actividades programadas para que se lleven a cabo en los plazos definidos.</t>
  </si>
  <si>
    <t>Dirección de Contratos</t>
  </si>
  <si>
    <t>Líder funcional</t>
  </si>
  <si>
    <t>Líder técnico</t>
  </si>
  <si>
    <t>Lider Técnico</t>
  </si>
  <si>
    <t>JoaquinRG@SUPERSOCIEDADES.GOV.CO</t>
  </si>
  <si>
    <t>DCSanchez@SUPERSOCIEDADES.GOV.CO</t>
  </si>
  <si>
    <t>NubiaSM@SUPERSOCIEDADES.GOV.CO</t>
  </si>
  <si>
    <t>ESalinas@SUPERSOCIEDADES.GOV.CO</t>
  </si>
  <si>
    <t xml:space="preserve"> parroyave@supersociedades.gov.co</t>
  </si>
  <si>
    <t>marisolcc@supersociedades.gov.co</t>
  </si>
  <si>
    <t>camilol@supersociedades.gov.co</t>
  </si>
  <si>
    <t>Denciso@supersociedades.gov.co</t>
  </si>
  <si>
    <t>lmosorio@supersociedades.gov.co</t>
  </si>
  <si>
    <t>Reporta Información sobre gestión y avance de entregables del proyecto.</t>
  </si>
  <si>
    <t>Presentación de Seguimiento Trimestral</t>
  </si>
  <si>
    <t xml:space="preserve">Comunicar al Patrocinador los avances, novedades, riesgos y demás asuntos cruciales relacionados con la ejecución del proyecto. </t>
  </si>
  <si>
    <t>Correo Electrónico / Informes / Actas</t>
  </si>
  <si>
    <t>Informar los cambios y decisiones que afectan la planificación del proyecto.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</si>
  <si>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</si>
  <si>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 xml:space="preserve">Correo Electrónico / Seguimiento del Proyecto </t>
  </si>
  <si>
    <t>Realizar el seguimiento al desarrollo del plan de trabajo definido (ejecución de actividades y entregables).</t>
  </si>
  <si>
    <t>Realizar el seguimiento al cumplimiento de los contratos de prestación de servicios y el pago de los mismos</t>
  </si>
  <si>
    <t>Realizar el seguimiento a la ejecución del Plan Anual de Adquisiciones</t>
  </si>
  <si>
    <t>Realizar seguimiento a los desarrollos tecnológicos realizados en la ejecución del proyecto</t>
  </si>
  <si>
    <t>Realizar seguimiento al modelo de arquitectura de la información y de datos en la ejecución del proyecto</t>
  </si>
  <si>
    <r>
      <t xml:space="preserve">Secretaría General
</t>
    </r>
    <r>
      <rPr>
        <b/>
        <sz val="12"/>
        <rFont val="Verdana"/>
        <family val="2"/>
      </rPr>
      <t>Patrocinador</t>
    </r>
  </si>
  <si>
    <r>
      <rPr>
        <sz val="12"/>
        <rFont val="Verdana"/>
        <family val="2"/>
      </rPr>
      <t>Director Financiero</t>
    </r>
    <r>
      <rPr>
        <b/>
        <sz val="12"/>
        <rFont val="Verdana"/>
        <family val="2"/>
      </rPr>
      <t xml:space="preserve">
Gerente de Proyecto</t>
    </r>
  </si>
  <si>
    <r>
      <t xml:space="preserve">Oficina Asesora de Planeación
</t>
    </r>
    <r>
      <rPr>
        <b/>
        <sz val="12"/>
        <rFont val="Verdana"/>
        <family val="2"/>
      </rPr>
      <t>Líder Funcional</t>
    </r>
  </si>
  <si>
    <r>
      <t xml:space="preserve">Dirección Financiera
</t>
    </r>
    <r>
      <rPr>
        <b/>
        <sz val="12"/>
        <rFont val="Verdana"/>
        <family val="2"/>
      </rPr>
      <t>Líder Funcional</t>
    </r>
  </si>
  <si>
    <r>
      <t>Dirección de Tecnología de la Información y las Comunicación</t>
    </r>
    <r>
      <rPr>
        <b/>
        <sz val="12"/>
        <rFont val="Verdana"/>
        <family val="2"/>
      </rPr>
      <t xml:space="preserve">
Líder Técnico</t>
    </r>
  </si>
  <si>
    <r>
      <t xml:space="preserve">Grupo de contratos
</t>
    </r>
    <r>
      <rPr>
        <b/>
        <sz val="12"/>
        <rFont val="Verdana"/>
        <family val="2"/>
      </rPr>
      <t>Líder Técnico</t>
    </r>
  </si>
  <si>
    <r>
      <t xml:space="preserve">Dirección Administrativa
</t>
    </r>
    <r>
      <rPr>
        <b/>
        <sz val="12"/>
        <rFont val="Verdana"/>
        <family val="2"/>
      </rPr>
      <t>Líder Funcional</t>
    </r>
  </si>
  <si>
    <r>
      <t xml:space="preserve">Grupo de Innovación, Desarrollo y Arquitectura de Aplicaciones
</t>
    </r>
    <r>
      <rPr>
        <b/>
        <sz val="12"/>
        <rFont val="Verdana"/>
        <family val="2"/>
      </rPr>
      <t>Líder Técnico</t>
    </r>
  </si>
  <si>
    <r>
      <t xml:space="preserve">Grupo de Arquitectura de Datos
</t>
    </r>
    <r>
      <rPr>
        <b/>
        <sz val="12"/>
        <rFont val="Verdana"/>
        <family val="2"/>
      </rPr>
      <t>Líder Técnico</t>
    </r>
  </si>
  <si>
    <t>Bases de datos actualizadas</t>
  </si>
  <si>
    <t>BDA</t>
  </si>
  <si>
    <t>Joaquín Fernando Ruíz González</t>
  </si>
  <si>
    <t>Totalidad del proyecto</t>
  </si>
  <si>
    <t>Bases de datos que se encuentren actualizadas de acuerdo con la ejecución del Plan Anual de Adquisiciones</t>
  </si>
  <si>
    <t>Unificación de los criterios de las bases de datos</t>
  </si>
  <si>
    <t>UBDA</t>
  </si>
  <si>
    <t>De acuerdo con los criterios definidos para la alimentación de las bases de datos</t>
  </si>
  <si>
    <t>Inicia con la alimentación de las bases de datos actualizadas y unificadas de la ejecución financiera, hasta la consulta en tiempo real y el reporte de las metas presupuestales de la Entidad</t>
  </si>
  <si>
    <t>El proyecto no contempla la modificación de aplicativos externos desde donde se origina la información.</t>
  </si>
  <si>
    <t>Presupuestal</t>
  </si>
  <si>
    <t>De acuerdo con las bases de datos actualizadas y unificadas, el proyecto genera información financiera de seguimiento y consulta en tiempo real para la toma de decisiones de acuerdo con las necesidades de la Entidad.
Se contará con la integración de los aplicativos desde donde se extrae la información para la gestión financiera.
El proyecto logrará su desarrollo hasta la vigencia 2026.</t>
  </si>
  <si>
    <t>Aplicativo de consulta de información financiera y cumplimiento de metas</t>
  </si>
  <si>
    <t>Estudio previo de conveniencia y oportunidad.</t>
  </si>
  <si>
    <t>• Director Financiero.
• Grupo de Innovación, Desarrollo y Arquitectura de Aplicaciones - GIDAA.
• Asesor de la Secretaría General - Johan Hortua Arevalo</t>
  </si>
  <si>
    <t xml:space="preserve">Cambios en la estructura organizacional de los participantes del proyecto. </t>
  </si>
  <si>
    <t xml:space="preserve">Hacer un empalme de personas entrantes y salientes. Hacer seguimiento a la ejecución del proyecto. </t>
  </si>
  <si>
    <t>No se puedan destinar los recursos suficientes para realizar los desarrollos tecnológicos requeridos del proyecto para automatizar la generación de los reportes</t>
  </si>
  <si>
    <t>Desarrollo de in-house en la entidad, con las herramientas existentes</t>
  </si>
  <si>
    <t>Bajo nivel de uso y apropiación de la solución</t>
  </si>
  <si>
    <t>Gestionar oportunamente el uso y apropiación de la solución</t>
  </si>
  <si>
    <t>Gerente del Proyecto
DTIC</t>
  </si>
  <si>
    <t>Falta de tiempo por parte de los integrantes del equipo de proyecto</t>
  </si>
  <si>
    <t>Concertar con los jefes y lideres los tiempos requeridos para el desarrollo del proyecto</t>
  </si>
  <si>
    <t>Frente de Trabajo</t>
  </si>
  <si>
    <t>Elaborar el estudio previo de conveniencia y oportunidad, para la contratación de los servicios profesionales para el entendimiento de la necesidad. Levantar información con los uaurios para identificar los requerimientos técnicos y funcionales de la solución</t>
  </si>
  <si>
    <t>Gestión precontractual</t>
  </si>
  <si>
    <t>• Director Financiero – Joaquín Ruíz
• Funcionario Dirección Financiera – Diana Cristina Sanchez
• Coordinador Grupo de Presupuesto – Milton Javier Gutierrez
• Funcionario Oficina Asesora de Planeación – Nini Johanna Rodríguez
• Director Administrativo – Maria Eugenia Salinas
• Coordinador Grupo de Contratos - Paula Andrea Arroyave García</t>
  </si>
  <si>
    <t>Documento con análisis de proceso de gestión presupuestal</t>
  </si>
  <si>
    <t>Análisis del proceso interno de gestión presupuestal</t>
  </si>
  <si>
    <t>Realizar sesiones de entendimiento a bajo nivel con los diferentes actores del proceso de gestión presupuestal</t>
  </si>
  <si>
    <t>Informe técnico con casos de usos</t>
  </si>
  <si>
    <t>• Grupo de Innovación, Desarrollo y Arquitectura de Aplicaciones - GIDAA.</t>
  </si>
  <si>
    <t>• Dirección de Tecnologías de la Información y las Comunicaciones -DTIC.
• Grupo de Innovación, Desarrollo y Arquitectura de Aplicaciones - GIDAA.</t>
  </si>
  <si>
    <t>Levantamiento de requerimientos tecnicos y funcionales</t>
  </si>
  <si>
    <t>Revisar y analizar el proceso actual para:
• Elaboración Anteproyecto de Presupuesto
• Estructuración del Plan Anual de Adquisiciones
• Modificación del Plan Anual de Adquisiciones
• Fijación de metas internas de compromiso y obligado mes a mes
• Expedición de ADP's y CDP's
• Gestión precontractual y contractual
• Gestión de pagos a proveedores
• Gestión de liberación de recursos y reasignación a nuevas necesidades
• Cumplimiento a lineamientos vigentes en materia de austeridad de gasto
• Generación de informes y alertas de cumplimiento de ejecución del PAA y del plan de ejecución presupuestal</t>
  </si>
  <si>
    <t>Dimensionamiento de la solución</t>
  </si>
  <si>
    <t xml:space="preserve">Estimar los costos y seleccionar la solución </t>
  </si>
  <si>
    <t>Dimensionar técnicamente la solución inicial y posibles alternativas</t>
  </si>
  <si>
    <t>Presentación de la solución inical</t>
  </si>
  <si>
    <t>EVALUACIÓN</t>
  </si>
  <si>
    <r>
      <rPr>
        <b/>
        <sz val="10"/>
        <color rgb="FFFF0000"/>
        <rFont val="Verdana"/>
        <family val="2"/>
      </rPr>
      <t>Enero:</t>
    </r>
    <r>
      <rPr>
        <b/>
        <sz val="10"/>
        <color theme="3"/>
        <rFont val="Verdana"/>
        <family val="2"/>
      </rPr>
      <t xml:space="preserve"> </t>
    </r>
    <r>
      <rPr>
        <sz val="10"/>
        <color theme="3"/>
        <rFont val="Verdana"/>
        <family val="2"/>
      </rPr>
      <t>Durante este mes se realizó el estudio previo necesario para el desarrollo del proyecto.</t>
    </r>
    <r>
      <rPr>
        <b/>
        <sz val="10"/>
        <color theme="3"/>
        <rFont val="Verdana"/>
        <family val="2"/>
      </rPr>
      <t xml:space="preserve">
</t>
    </r>
    <r>
      <rPr>
        <b/>
        <sz val="10"/>
        <color rgb="FFFF0000"/>
        <rFont val="Verdana"/>
        <family val="2"/>
      </rPr>
      <t>Febrero</t>
    </r>
    <r>
      <rPr>
        <b/>
        <sz val="10"/>
        <color theme="3"/>
        <rFont val="Verdana"/>
        <family val="2"/>
      </rPr>
      <t xml:space="preserve">: </t>
    </r>
    <r>
      <rPr>
        <sz val="10"/>
        <color theme="3"/>
        <rFont val="Verdana"/>
        <family val="2"/>
      </rPr>
      <t>Durante este mes se efectuó la contratación del profesional encargado.</t>
    </r>
    <r>
      <rPr>
        <b/>
        <sz val="10"/>
        <color theme="3"/>
        <rFont val="Verdana"/>
        <family val="2"/>
      </rPr>
      <t xml:space="preserve">
</t>
    </r>
  </si>
  <si>
    <r>
      <rPr>
        <b/>
        <sz val="10"/>
        <color rgb="FFFF0000"/>
        <rFont val="Verdana"/>
        <family val="2"/>
      </rPr>
      <t>Marzo:</t>
    </r>
    <r>
      <rPr>
        <b/>
        <sz val="10"/>
        <color theme="3"/>
        <rFont val="Verdana"/>
        <family val="2"/>
      </rPr>
      <t xml:space="preserve">  </t>
    </r>
    <r>
      <rPr>
        <sz val="10"/>
        <color theme="3"/>
        <rFont val="Verdana"/>
        <family val="2"/>
      </rPr>
      <t>Se sostuvo una serie de reuniones con las áreas involucradas para facilitar el proceso de levantamiento de información</t>
    </r>
    <r>
      <rPr>
        <b/>
        <sz val="10"/>
        <color theme="3"/>
        <rFont val="Verdana"/>
        <family val="2"/>
      </rPr>
      <t xml:space="preserve">.
</t>
    </r>
    <r>
      <rPr>
        <b/>
        <sz val="10"/>
        <color rgb="FFFF0000"/>
        <rFont val="Verdana"/>
        <family val="2"/>
      </rPr>
      <t>Abril</t>
    </r>
    <r>
      <rPr>
        <b/>
        <sz val="10"/>
        <color theme="3"/>
        <rFont val="Verdana"/>
        <family val="2"/>
      </rPr>
      <t xml:space="preserve">: </t>
    </r>
    <r>
      <rPr>
        <sz val="10"/>
        <color theme="3"/>
        <rFont val="Verdana"/>
        <family val="2"/>
      </rPr>
      <t>Se sostuvo una serie de reuniones con las áreas involucradas para facilitar el proceso de levantamiento de información.</t>
    </r>
    <r>
      <rPr>
        <b/>
        <sz val="10"/>
        <color theme="3"/>
        <rFont val="Verdana"/>
        <family val="2"/>
      </rPr>
      <t xml:space="preserve">
</t>
    </r>
    <r>
      <rPr>
        <b/>
        <sz val="10"/>
        <color rgb="FFFF0000"/>
        <rFont val="Verdana"/>
        <family val="2"/>
      </rPr>
      <t>Mayo</t>
    </r>
    <r>
      <rPr>
        <b/>
        <sz val="10"/>
        <color theme="3"/>
        <rFont val="Verdana"/>
        <family val="2"/>
      </rPr>
      <t xml:space="preserve">: </t>
    </r>
    <r>
      <rPr>
        <sz val="10"/>
        <color theme="3"/>
        <rFont val="Verdana"/>
        <family val="2"/>
      </rPr>
      <t xml:space="preserve">1. Se realizó el levantamiento de informes técnicos con casos de uso en cada una de las áreas mencionadas, utilizando el formato GINT-F-021.
2. Estos informes fueron remitidos a los responsables de cada área para su validación.
3. Se solicitó a los responsables revisar la información y confirmar su conformidad.
4. En algunos casos, se requirieron ajustes menores por parte del profesional a cargo, basados retroalimentación 
</t>
    </r>
    <r>
      <rPr>
        <b/>
        <sz val="10"/>
        <color theme="3"/>
        <rFont val="Verdana"/>
        <family val="2"/>
      </rPr>
      <t xml:space="preserve">
</t>
    </r>
  </si>
  <si>
    <r>
      <t xml:space="preserve">Abril:
</t>
    </r>
    <r>
      <rPr>
        <b/>
        <sz val="10"/>
        <color rgb="FFFF0000"/>
        <rFont val="Verdana"/>
        <family val="2"/>
      </rPr>
      <t>Mayo:</t>
    </r>
    <r>
      <rPr>
        <b/>
        <sz val="10"/>
        <color theme="3"/>
        <rFont val="Verdana"/>
        <family val="2"/>
      </rPr>
      <t xml:space="preserve"> </t>
    </r>
    <r>
      <rPr>
        <sz val="10"/>
        <color theme="3"/>
        <rFont val="Verdana"/>
        <family val="2"/>
      </rPr>
      <t xml:space="preserve">1. Estos informes fueron remitidos a los responsables de cada área para su validación.
2. Se solicitó a los responsables revisar la información y confirmar su conformidad.
3. En algunos casos, se requirieron ajustes menores por parte del profesional a cargo, basados retroalimentación 
</t>
    </r>
    <r>
      <rPr>
        <b/>
        <sz val="10"/>
        <color theme="3"/>
        <rFont val="Verdana"/>
        <family val="2"/>
      </rPr>
      <t xml:space="preserve">
Junio: </t>
    </r>
    <r>
      <rPr>
        <sz val="10"/>
        <color theme="3"/>
        <rFont val="Verdana"/>
        <family val="2"/>
      </rPr>
      <t xml:space="preserve">Estos informes fueron remitidos a los responsables de cada área para su respectiva firma. Actualmente, estamos a la espera de que sean firmados.
</t>
    </r>
    <r>
      <rPr>
        <b/>
        <sz val="10"/>
        <color theme="3"/>
        <rFont val="Verdana"/>
        <family val="2"/>
      </rPr>
      <t xml:space="preserve">
</t>
    </r>
    <r>
      <rPr>
        <b/>
        <sz val="10"/>
        <color rgb="FFFF0000"/>
        <rFont val="Verdana"/>
        <family val="2"/>
      </rPr>
      <t>Julio:</t>
    </r>
    <r>
      <rPr>
        <b/>
        <sz val="10"/>
        <color theme="3"/>
        <rFont val="Verdana"/>
        <family val="2"/>
      </rPr>
      <t xml:space="preserve"> </t>
    </r>
    <r>
      <rPr>
        <sz val="10"/>
        <color theme="3"/>
        <rFont val="Verdana"/>
        <family val="2"/>
      </rPr>
      <t>Informamos que ya se realizaron las firmas de los informes y casos de uso por parte de todas las áreas involucradas. Así mismo, se hizo la entrega del informe técnico elaborado por el contratista Oscar Fernando Jimenes, producto del levantamiento de requerimientos.</t>
    </r>
  </si>
  <si>
    <r>
      <rPr>
        <b/>
        <sz val="10"/>
        <color rgb="FFFF0000"/>
        <rFont val="Verdana"/>
        <family val="2"/>
      </rPr>
      <t>Mayo</t>
    </r>
    <r>
      <rPr>
        <sz val="10"/>
        <color theme="3"/>
        <rFont val="Verdana"/>
        <family val="2"/>
      </rPr>
      <t xml:space="preserve">: Tan pronto se realicen las firmas de los informes, nos reuniremos con el área de Tecnología para que nos compartan su punto de vista sobre la mejor opción, según el levantamiento que realizaron
</t>
    </r>
    <r>
      <rPr>
        <b/>
        <sz val="10"/>
        <color rgb="FFFF0000"/>
        <rFont val="Verdana"/>
        <family val="2"/>
      </rPr>
      <t xml:space="preserve">
Junio</t>
    </r>
    <r>
      <rPr>
        <sz val="10"/>
        <color theme="3"/>
        <rFont val="Verdana"/>
        <family val="2"/>
      </rPr>
      <t xml:space="preserve">: Informamos que ya se realizaron las firmas de los informes y casos de uso por parte de todas las áreas involucradas. Así mismo, se hizo la entrega del informe técnico elaborado por el contratista Oscar Fernando Jimenes, producto del levantamiento de requerimientos.
</t>
    </r>
    <r>
      <rPr>
        <b/>
        <sz val="10"/>
        <color theme="3"/>
        <rFont val="Verdana"/>
        <family val="2"/>
      </rPr>
      <t xml:space="preserve">
</t>
    </r>
    <r>
      <rPr>
        <b/>
        <sz val="10"/>
        <color rgb="FFFF0000"/>
        <rFont val="Verdana"/>
        <family val="2"/>
      </rPr>
      <t>Julio</t>
    </r>
    <r>
      <rPr>
        <sz val="10"/>
        <color theme="3"/>
        <rFont val="Verdana"/>
        <family val="2"/>
      </rPr>
      <t xml:space="preserve">: Se envía memorando al Director de Tecnología con el fin de que revise el documento técnico entregado y se reúna con su equipo de trabajo para definir la opción más viable (desarrollo interno o adquisición de software), de acuerdo con el análisis realizado.
</t>
    </r>
    <r>
      <rPr>
        <b/>
        <sz val="10"/>
        <color theme="3"/>
        <rFont val="Verdana"/>
        <family val="2"/>
      </rPr>
      <t xml:space="preserve">
</t>
    </r>
    <r>
      <rPr>
        <b/>
        <sz val="10"/>
        <color rgb="FFFF0000"/>
        <rFont val="Verdana"/>
        <family val="2"/>
      </rPr>
      <t>Agosto:</t>
    </r>
    <r>
      <rPr>
        <sz val="10"/>
        <color theme="3"/>
        <rFont val="Verdana"/>
        <family val="2"/>
      </rPr>
      <t xml:space="preserve"> La Dirección de Tecnología recomienda adquirir una solución tecnológica existente para el proyecto “Gestión de recursos 2025”, por su alineación con MIPG y MECI, soporte del fabricante, integración, eficiencia y escalabilidad.</t>
    </r>
  </si>
  <si>
    <r>
      <rPr>
        <b/>
        <sz val="10"/>
        <color rgb="FFFF0000"/>
        <rFont val="Verdana"/>
        <family val="2"/>
      </rPr>
      <t>Septiembre:</t>
    </r>
    <r>
      <rPr>
        <b/>
        <sz val="10"/>
        <color theme="3"/>
        <rFont val="Verdana"/>
        <family val="2"/>
      </rPr>
      <t xml:space="preserve"> </t>
    </r>
    <r>
      <rPr>
        <sz val="10"/>
        <color theme="3"/>
        <rFont val="Verdana"/>
        <family val="2"/>
      </rPr>
      <t xml:space="preserve">Se llevó a cabo una reunión con Tecnología, donde se socializó el aplicativo propuesto para atender la necesidad actual del proceso.
</t>
    </r>
    <r>
      <rPr>
        <b/>
        <sz val="10"/>
        <color rgb="FFFF0000"/>
        <rFont val="Verdana"/>
        <family val="2"/>
      </rPr>
      <t>Octubre:</t>
    </r>
    <r>
      <rPr>
        <sz val="10"/>
        <color theme="3"/>
        <rFont val="Verdana"/>
        <family val="2"/>
      </rPr>
      <t xml:space="preserve"> La Dirección de Tecnología de la Información y las Comunicaciones (DTIC) remitió el memorando con la versión final del Plan Anual de Adquisiciones (PAA) 2026, en el cual se incorpora un recurso adicional de $1.065.676.880, correspondiente al presupuesto liberado del cupo de Vigencias Futuras.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</si>
</sst>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240A]#,##0"/>
    <numFmt numFmtId="166" formatCode="dd\-mm\-yy"/>
    <numFmt numFmtId="167" formatCode="[$-240A]d&quot; de &quot;mmmm&quot; de &quot;yyyy;@"/>
    <numFmt numFmtId="168" formatCode="0.0%"/>
    <numFmt numFmtId="169" formatCode="d/mm/yyyy;@"/>
    <numFmt numFmtId="170" formatCode="0.0"/>
  </numFmts>
  <fonts count="4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8"/>
      <name val="Verdana"/>
      <family val="2"/>
    </font>
    <font>
      <sz val="11"/>
      <color theme="0"/>
      <name val="Verdana"/>
      <family val="2"/>
    </font>
    <font>
      <sz val="11"/>
      <name val="Arial"/>
      <family val="2"/>
    </font>
    <font>
      <b/>
      <sz val="11"/>
      <color theme="0"/>
      <name val="Verdana"/>
      <family val="2"/>
    </font>
    <font>
      <b/>
      <sz val="11"/>
      <name val="Calibri Light"/>
      <family val="2"/>
    </font>
    <font>
      <sz val="10"/>
      <color theme="0"/>
      <name val="Verdana"/>
      <family val="2"/>
    </font>
    <font>
      <sz val="11"/>
      <color theme="1"/>
      <name val="Verdana"/>
      <family val="2"/>
    </font>
    <font>
      <sz val="12"/>
      <color theme="1"/>
      <name val="Calibri Light"/>
      <family val="2"/>
    </font>
    <font>
      <u/>
      <sz val="12"/>
      <color theme="10"/>
      <name val="Verdana"/>
      <family val="2"/>
    </font>
    <font>
      <sz val="14"/>
      <name val="Calibri Light"/>
      <family val="2"/>
    </font>
    <font>
      <b/>
      <sz val="10"/>
      <color theme="3"/>
      <name val="Verdana"/>
      <family val="2"/>
    </font>
    <font>
      <sz val="10"/>
      <color theme="3"/>
      <name val="Verdana"/>
      <family val="2"/>
    </font>
    <font>
      <b/>
      <sz val="12"/>
      <color theme="3"/>
      <name val="Verdana"/>
      <family val="2"/>
    </font>
    <font>
      <b/>
      <sz val="10"/>
      <color indexed="9"/>
      <name val="Verdana"/>
      <family val="2"/>
    </font>
    <font>
      <sz val="8"/>
      <color theme="3"/>
      <name val="Verdana"/>
      <family val="2"/>
    </font>
    <font>
      <b/>
      <sz val="8"/>
      <name val="Verdana"/>
      <family val="2"/>
    </font>
    <font>
      <b/>
      <sz val="18"/>
      <name val="Verdana"/>
      <family val="2"/>
    </font>
    <font>
      <b/>
      <sz val="10"/>
      <color rgb="FFFF0000"/>
      <name val="Verdana"/>
      <family val="2"/>
    </font>
    <font>
      <sz val="9"/>
      <color theme="3"/>
      <name val="Verdana"/>
      <family val="2"/>
    </font>
    <font>
      <b/>
      <sz val="8"/>
      <color indexed="9"/>
      <name val="Verdana"/>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rgb="FFFFFF00"/>
        <bgColor indexed="64"/>
      </patternFill>
    </fill>
    <fill>
      <patternFill patternType="solid">
        <fgColor theme="0" tint="-0.14999847407452621"/>
        <bgColor indexed="64"/>
      </patternFill>
    </fill>
  </fills>
  <borders count="5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cellStyleXfs>
  <cellXfs count="404">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165" fontId="25" fillId="0" borderId="2" xfId="0" applyNumberFormat="1" applyFont="1" applyBorder="1" applyAlignment="1">
      <alignment horizontal="center" vertical="center" wrapText="1"/>
    </xf>
    <xf numFmtId="0" fontId="14" fillId="5" borderId="2" xfId="0" applyFont="1" applyFill="1" applyBorder="1" applyAlignment="1">
      <alignment vertical="center"/>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27" fillId="3" borderId="0" xfId="0" applyFont="1" applyFill="1" applyAlignment="1" applyProtection="1">
      <alignment horizontal="center" vertical="center" wrapText="1"/>
      <protection locked="0"/>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8" fillId="0" borderId="0" xfId="0" applyFont="1" applyAlignment="1">
      <alignment horizontal="center" vertical="center" wrapText="1"/>
    </xf>
    <xf numFmtId="0" fontId="21" fillId="0" borderId="0" xfId="0" applyFont="1"/>
    <xf numFmtId="0" fontId="29" fillId="3" borderId="2" xfId="0" applyFont="1" applyFill="1" applyBorder="1" applyAlignment="1">
      <alignment horizontal="center" vertical="center" wrapText="1"/>
    </xf>
    <xf numFmtId="9" fontId="29" fillId="3" borderId="2" xfId="0" applyNumberFormat="1" applyFont="1" applyFill="1" applyBorder="1" applyAlignment="1">
      <alignment horizontal="center" vertical="center" wrapText="1"/>
    </xf>
    <xf numFmtId="0" fontId="24" fillId="0" borderId="11" xfId="2" applyFont="1" applyBorder="1" applyAlignment="1">
      <alignment vertical="center"/>
    </xf>
    <xf numFmtId="0" fontId="28"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0" fillId="5" borderId="2" xfId="0" applyFont="1" applyFill="1" applyBorder="1" applyAlignment="1">
      <alignment horizontal="center" vertical="center" wrapText="1"/>
    </xf>
    <xf numFmtId="0" fontId="30" fillId="5" borderId="2" xfId="0" applyFont="1" applyFill="1" applyBorder="1" applyAlignment="1">
      <alignment vertical="center" wrapText="1"/>
    </xf>
    <xf numFmtId="0" fontId="21" fillId="0" borderId="2" xfId="0" applyFont="1" applyBorder="1" applyAlignment="1">
      <alignment horizontal="left" vertical="center" wrapText="1"/>
    </xf>
    <xf numFmtId="165" fontId="31"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justify" vertical="center"/>
    </xf>
    <xf numFmtId="0" fontId="4" fillId="3" borderId="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0" fillId="0" borderId="2" xfId="4" applyFont="1" applyFill="1" applyBorder="1" applyAlignment="1">
      <alignment horizontal="center" vertical="center" wrapText="1"/>
    </xf>
    <xf numFmtId="0" fontId="35" fillId="3" borderId="2" xfId="4" applyFont="1" applyFill="1" applyBorder="1" applyAlignment="1">
      <alignment horizontal="center" vertical="center" wrapText="1"/>
    </xf>
    <xf numFmtId="0" fontId="35" fillId="0" borderId="2" xfId="4"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wrapText="1"/>
    </xf>
    <xf numFmtId="0" fontId="22" fillId="0" borderId="0" xfId="0" applyFont="1"/>
    <xf numFmtId="0" fontId="16"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22" fillId="3" borderId="2" xfId="0" quotePrefix="1" applyFont="1" applyFill="1" applyBorder="1" applyAlignment="1">
      <alignment horizontal="center" vertical="center" wrapText="1"/>
    </xf>
    <xf numFmtId="0" fontId="20"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164" fontId="21" fillId="3" borderId="2" xfId="0" applyNumberFormat="1" applyFont="1" applyFill="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20" fillId="0" borderId="2" xfId="0" applyFont="1" applyBorder="1" applyAlignment="1">
      <alignment horizontal="center" vertical="center" wrapText="1"/>
    </xf>
    <xf numFmtId="0" fontId="22" fillId="0" borderId="2" xfId="0" applyFont="1" applyBorder="1" applyAlignment="1">
      <alignment vertical="center" wrapText="1"/>
    </xf>
    <xf numFmtId="1" fontId="38" fillId="0" borderId="0" xfId="0" applyNumberFormat="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18" fillId="5" borderId="46" xfId="0" applyFont="1" applyFill="1" applyBorder="1" applyAlignment="1" applyProtection="1">
      <alignment horizontal="center" vertical="center" wrapText="1"/>
      <protection locked="0"/>
    </xf>
    <xf numFmtId="0" fontId="18" fillId="5" borderId="47" xfId="0" applyFont="1" applyFill="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9" fontId="38" fillId="0" borderId="22" xfId="0" applyNumberFormat="1" applyFont="1" applyBorder="1" applyAlignment="1" applyProtection="1">
      <alignment horizontal="center" vertical="center" wrapText="1"/>
      <protection locked="0"/>
    </xf>
    <xf numFmtId="0" fontId="22" fillId="3" borderId="0" xfId="0" applyFont="1" applyFill="1" applyAlignment="1">
      <alignment horizontal="justify" vertical="center" wrapText="1"/>
    </xf>
    <xf numFmtId="0" fontId="22" fillId="0" borderId="0" xfId="0" applyFont="1" applyAlignment="1">
      <alignment horizontal="center" vertical="center"/>
    </xf>
    <xf numFmtId="0" fontId="22" fillId="0" borderId="0" xfId="0" applyFont="1" applyAlignment="1">
      <alignment horizontal="justify" vertical="center"/>
    </xf>
    <xf numFmtId="0" fontId="35" fillId="3" borderId="2" xfId="4" applyFont="1" applyFill="1" applyBorder="1" applyAlignment="1">
      <alignment horizontal="center" vertical="center"/>
    </xf>
    <xf numFmtId="9" fontId="38" fillId="9" borderId="38" xfId="5" applyFont="1" applyFill="1" applyBorder="1" applyAlignment="1" applyProtection="1">
      <alignment horizontal="center" vertical="center" wrapText="1"/>
    </xf>
    <xf numFmtId="10" fontId="38" fillId="9" borderId="3" xfId="5" applyNumberFormat="1" applyFont="1" applyFill="1" applyBorder="1" applyAlignment="1" applyProtection="1">
      <alignment horizontal="center" vertical="center" wrapText="1"/>
    </xf>
    <xf numFmtId="10" fontId="38" fillId="9" borderId="39" xfId="5" applyNumberFormat="1" applyFont="1" applyFill="1" applyBorder="1" applyAlignment="1" applyProtection="1">
      <alignment horizontal="center" vertical="center" wrapText="1"/>
    </xf>
    <xf numFmtId="10" fontId="38" fillId="9" borderId="38" xfId="5" applyNumberFormat="1" applyFont="1" applyFill="1" applyBorder="1" applyAlignment="1" applyProtection="1">
      <alignment horizontal="center" vertical="center" wrapText="1"/>
    </xf>
    <xf numFmtId="9" fontId="38" fillId="9" borderId="3" xfId="5" applyFont="1" applyFill="1" applyBorder="1" applyAlignment="1" applyProtection="1">
      <alignment horizontal="center" vertical="center" wrapText="1"/>
    </xf>
    <xf numFmtId="10" fontId="39" fillId="6" borderId="25" xfId="5" applyNumberFormat="1" applyFont="1" applyFill="1" applyBorder="1" applyAlignment="1" applyProtection="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Protection="1">
      <protection locked="0"/>
    </xf>
    <xf numFmtId="0" fontId="27" fillId="0" borderId="0" xfId="0" applyFont="1" applyAlignment="1" applyProtection="1">
      <alignment horizontal="center" vertical="center" wrapText="1"/>
      <protection locked="0"/>
    </xf>
    <xf numFmtId="0" fontId="12" fillId="3" borderId="0" xfId="0" applyFont="1" applyFill="1" applyAlignment="1" applyProtection="1">
      <alignment vertical="center" wrapText="1"/>
      <protection locked="0"/>
    </xf>
    <xf numFmtId="0" fontId="13" fillId="0" borderId="0" xfId="2" applyFont="1" applyAlignment="1" applyProtection="1">
      <alignment horizontal="center" vertical="center"/>
      <protection locked="0"/>
    </xf>
    <xf numFmtId="9" fontId="40" fillId="7" borderId="45" xfId="0" applyNumberFormat="1" applyFont="1" applyFill="1" applyBorder="1" applyAlignment="1" applyProtection="1">
      <alignment horizontal="center" vertical="center" wrapText="1"/>
      <protection locked="0"/>
    </xf>
    <xf numFmtId="0" fontId="40" fillId="5" borderId="44" xfId="0" applyFont="1" applyFill="1" applyBorder="1" applyAlignment="1" applyProtection="1">
      <alignment horizontal="center" vertical="center" wrapText="1"/>
      <protection locked="0"/>
    </xf>
    <xf numFmtId="10" fontId="38" fillId="0" borderId="20" xfId="5" applyNumberFormat="1" applyFont="1" applyFill="1" applyBorder="1" applyAlignment="1" applyProtection="1">
      <alignment horizontal="center" vertical="center" wrapText="1"/>
      <protection locked="0"/>
    </xf>
    <xf numFmtId="10" fontId="38" fillId="0" borderId="22" xfId="5" applyNumberFormat="1" applyFont="1" applyFill="1" applyBorder="1" applyAlignment="1" applyProtection="1">
      <alignment horizontal="center" vertical="center" wrapText="1"/>
      <protection locked="0"/>
    </xf>
    <xf numFmtId="10" fontId="38" fillId="0" borderId="25" xfId="5" applyNumberFormat="1" applyFont="1" applyFill="1" applyBorder="1" applyAlignment="1" applyProtection="1">
      <alignment horizontal="center" vertical="center" wrapText="1"/>
      <protection locked="0"/>
    </xf>
    <xf numFmtId="0" fontId="40" fillId="7" borderId="44" xfId="0" applyFont="1" applyFill="1" applyBorder="1" applyAlignment="1">
      <alignment horizontal="center" vertical="center" wrapText="1"/>
    </xf>
    <xf numFmtId="0" fontId="40" fillId="7" borderId="47" xfId="0" applyFont="1" applyFill="1" applyBorder="1" applyAlignment="1">
      <alignment horizontal="center" vertical="center" wrapText="1"/>
    </xf>
    <xf numFmtId="0" fontId="40" fillId="7" borderId="45" xfId="0" applyFont="1" applyFill="1" applyBorder="1" applyAlignment="1">
      <alignment horizontal="center" vertical="center" wrapText="1"/>
    </xf>
    <xf numFmtId="9" fontId="40" fillId="7" borderId="45" xfId="0" applyNumberFormat="1" applyFont="1" applyFill="1" applyBorder="1" applyAlignment="1">
      <alignment horizontal="center" vertical="center" wrapText="1"/>
    </xf>
    <xf numFmtId="0" fontId="37" fillId="0" borderId="21" xfId="0" applyFont="1" applyBorder="1" applyAlignment="1">
      <alignment horizontal="left" vertical="center" wrapText="1"/>
    </xf>
    <xf numFmtId="0" fontId="38" fillId="0" borderId="38" xfId="0" applyFont="1" applyBorder="1" applyAlignment="1">
      <alignment horizontal="justify" vertical="center" wrapText="1"/>
    </xf>
    <xf numFmtId="0" fontId="38" fillId="0" borderId="19" xfId="0" applyFont="1" applyBorder="1" applyAlignment="1">
      <alignment horizontal="center" vertical="center" wrapText="1"/>
    </xf>
    <xf numFmtId="10" fontId="38" fillId="0" borderId="19" xfId="5" applyNumberFormat="1" applyFont="1" applyFill="1" applyBorder="1" applyAlignment="1" applyProtection="1">
      <alignment horizontal="center" vertical="center" wrapText="1"/>
    </xf>
    <xf numFmtId="0" fontId="38" fillId="0" borderId="19" xfId="0" applyFont="1" applyBorder="1" applyAlignment="1">
      <alignment horizontal="left" vertical="center" wrapText="1"/>
    </xf>
    <xf numFmtId="14" fontId="38" fillId="0" borderId="19" xfId="0" applyNumberFormat="1" applyFont="1" applyBorder="1" applyAlignment="1">
      <alignment horizontal="center" vertical="center" wrapText="1"/>
    </xf>
    <xf numFmtId="170" fontId="38" fillId="0" borderId="48" xfId="0" applyNumberFormat="1" applyFont="1" applyBorder="1" applyAlignment="1">
      <alignment horizontal="center" vertical="center" wrapText="1"/>
    </xf>
    <xf numFmtId="0" fontId="38" fillId="0" borderId="3" xfId="0" applyFont="1" applyBorder="1" applyAlignment="1">
      <alignment horizontal="justify" vertical="center" wrapText="1"/>
    </xf>
    <xf numFmtId="0" fontId="38" fillId="0" borderId="2" xfId="0" applyFont="1" applyBorder="1" applyAlignment="1">
      <alignment horizontal="center" vertical="center" wrapText="1"/>
    </xf>
    <xf numFmtId="10" fontId="38" fillId="0" borderId="2" xfId="5" applyNumberFormat="1" applyFont="1" applyBorder="1" applyAlignment="1" applyProtection="1">
      <alignment horizontal="center" vertical="center" wrapText="1"/>
    </xf>
    <xf numFmtId="0" fontId="38" fillId="0" borderId="2" xfId="0" applyFont="1" applyBorder="1" applyAlignment="1">
      <alignment horizontal="left" vertical="center" wrapText="1"/>
    </xf>
    <xf numFmtId="14" fontId="38" fillId="0" borderId="2" xfId="0" applyNumberFormat="1" applyFont="1" applyBorder="1" applyAlignment="1">
      <alignment horizontal="center" vertical="center" wrapText="1"/>
    </xf>
    <xf numFmtId="170" fontId="38" fillId="0" borderId="2" xfId="0" applyNumberFormat="1" applyFont="1" applyBorder="1" applyAlignment="1">
      <alignment horizontal="center" vertical="center" wrapText="1"/>
    </xf>
    <xf numFmtId="10" fontId="38" fillId="0" borderId="2" xfId="5" applyNumberFormat="1" applyFont="1" applyFill="1" applyBorder="1" applyAlignment="1" applyProtection="1">
      <alignment horizontal="center" vertical="center" wrapText="1"/>
    </xf>
    <xf numFmtId="0" fontId="38" fillId="0" borderId="39" xfId="0" applyFont="1" applyBorder="1" applyAlignment="1">
      <alignment horizontal="justify" vertical="center" wrapText="1"/>
    </xf>
    <xf numFmtId="0" fontId="38" fillId="0" borderId="24" xfId="0" applyFont="1" applyBorder="1" applyAlignment="1">
      <alignment horizontal="center" vertical="center" wrapText="1"/>
    </xf>
    <xf numFmtId="10" fontId="38" fillId="0" borderId="24" xfId="5" applyNumberFormat="1" applyFont="1" applyFill="1" applyBorder="1" applyAlignment="1" applyProtection="1">
      <alignment horizontal="center" vertical="center" wrapText="1"/>
    </xf>
    <xf numFmtId="0" fontId="38" fillId="0" borderId="24" xfId="0" applyFont="1" applyBorder="1" applyAlignment="1">
      <alignment horizontal="left" vertical="center" wrapText="1"/>
    </xf>
    <xf numFmtId="14" fontId="38" fillId="0" borderId="24" xfId="0" applyNumberFormat="1" applyFont="1" applyBorder="1" applyAlignment="1">
      <alignment horizontal="center" vertical="center" wrapText="1"/>
    </xf>
    <xf numFmtId="170" fontId="38" fillId="0" borderId="24" xfId="0" applyNumberFormat="1" applyFont="1" applyBorder="1" applyAlignment="1">
      <alignment horizontal="center" vertical="center" wrapText="1"/>
    </xf>
    <xf numFmtId="10" fontId="24" fillId="8" borderId="0" xfId="0" applyNumberFormat="1" applyFont="1" applyFill="1" applyAlignment="1">
      <alignment horizontal="center" vertical="center" wrapText="1"/>
    </xf>
    <xf numFmtId="0" fontId="40" fillId="5" borderId="46" xfId="0" applyFont="1" applyFill="1" applyBorder="1" applyAlignment="1">
      <alignment horizontal="center" vertical="center" wrapText="1"/>
    </xf>
    <xf numFmtId="9" fontId="23" fillId="6" borderId="0" xfId="0" applyNumberFormat="1" applyFont="1" applyFill="1" applyAlignment="1">
      <alignment horizontal="center" vertical="center" wrapText="1"/>
    </xf>
    <xf numFmtId="168" fontId="38" fillId="9" borderId="18" xfId="5" applyNumberFormat="1" applyFont="1" applyFill="1" applyBorder="1" applyAlignment="1" applyProtection="1">
      <alignment horizontal="center" vertical="center" wrapText="1"/>
    </xf>
    <xf numFmtId="10" fontId="38" fillId="9" borderId="21" xfId="5" applyNumberFormat="1" applyFont="1" applyFill="1" applyBorder="1" applyAlignment="1" applyProtection="1">
      <alignment horizontal="left" vertical="center" wrapText="1"/>
    </xf>
    <xf numFmtId="10" fontId="38" fillId="9" borderId="23" xfId="5" applyNumberFormat="1" applyFont="1" applyFill="1" applyBorder="1" applyAlignment="1" applyProtection="1">
      <alignment horizontal="left" vertical="center" wrapText="1"/>
    </xf>
    <xf numFmtId="10" fontId="41" fillId="0" borderId="0" xfId="5" applyNumberFormat="1" applyFont="1" applyFill="1" applyAlignment="1" applyProtection="1">
      <alignment horizontal="center" vertical="center" wrapText="1"/>
    </xf>
    <xf numFmtId="10" fontId="42" fillId="6" borderId="0" xfId="0" applyNumberFormat="1" applyFont="1" applyFill="1" applyAlignment="1">
      <alignment horizontal="center" vertical="center" wrapText="1"/>
    </xf>
    <xf numFmtId="169" fontId="37" fillId="0" borderId="19" xfId="0" applyNumberFormat="1" applyFont="1" applyBorder="1" applyAlignment="1" applyProtection="1">
      <alignment horizontal="left" vertical="center" wrapText="1"/>
      <protection locked="0"/>
    </xf>
    <xf numFmtId="167" fontId="38" fillId="0" borderId="2" xfId="0" applyNumberFormat="1" applyFont="1" applyBorder="1" applyAlignment="1" applyProtection="1">
      <alignment horizontal="left" vertical="center" wrapText="1"/>
      <protection locked="0"/>
    </xf>
    <xf numFmtId="167" fontId="37" fillId="0" borderId="2" xfId="0" applyNumberFormat="1" applyFont="1" applyBorder="1" applyAlignment="1" applyProtection="1">
      <alignment horizontal="left" vertical="center" wrapText="1"/>
      <protection locked="0"/>
    </xf>
    <xf numFmtId="167" fontId="37" fillId="0" borderId="24" xfId="0" applyNumberFormat="1" applyFont="1" applyBorder="1" applyAlignment="1" applyProtection="1">
      <alignment horizontal="left" vertical="center" wrapText="1"/>
      <protection locked="0"/>
    </xf>
    <xf numFmtId="9" fontId="43" fillId="6" borderId="0" xfId="0" applyNumberFormat="1" applyFont="1" applyFill="1" applyAlignment="1">
      <alignment horizontal="center" vertical="center" wrapText="1"/>
    </xf>
    <xf numFmtId="0" fontId="38" fillId="3" borderId="22" xfId="0" applyFont="1" applyFill="1" applyBorder="1" applyAlignment="1" applyProtection="1">
      <alignment horizontal="center" vertical="center" wrapText="1"/>
      <protection locked="0"/>
    </xf>
    <xf numFmtId="9" fontId="38" fillId="3" borderId="22" xfId="0" applyNumberFormat="1" applyFont="1" applyFill="1" applyBorder="1" applyAlignment="1" applyProtection="1">
      <alignment horizontal="center" vertical="center" wrapText="1"/>
      <protection locked="0"/>
    </xf>
    <xf numFmtId="14" fontId="12" fillId="0" borderId="0" xfId="0" applyNumberFormat="1" applyFont="1" applyAlignment="1" applyProtection="1">
      <alignment horizontal="center" vertical="center" wrapText="1"/>
      <protection locked="0"/>
    </xf>
    <xf numFmtId="14" fontId="40" fillId="5" borderId="45" xfId="0" applyNumberFormat="1" applyFont="1" applyFill="1" applyBorder="1" applyAlignment="1" applyProtection="1">
      <alignment horizontal="center" vertical="center" wrapText="1"/>
      <protection locked="0"/>
    </xf>
    <xf numFmtId="14" fontId="37" fillId="0" borderId="19" xfId="0" applyNumberFormat="1" applyFont="1" applyBorder="1" applyAlignment="1" applyProtection="1">
      <alignment horizontal="center" vertical="center" wrapText="1"/>
      <protection locked="0"/>
    </xf>
    <xf numFmtId="14" fontId="37" fillId="0" borderId="2" xfId="0" applyNumberFormat="1" applyFont="1" applyBorder="1" applyAlignment="1" applyProtection="1">
      <alignment horizontal="center" vertical="center" wrapText="1"/>
      <protection locked="0"/>
    </xf>
    <xf numFmtId="14" fontId="37" fillId="0" borderId="24" xfId="0" applyNumberFormat="1" applyFont="1" applyBorder="1" applyAlignment="1" applyProtection="1">
      <alignment horizontal="center" vertical="center" wrapText="1"/>
      <protection locked="0"/>
    </xf>
    <xf numFmtId="168" fontId="39" fillId="6" borderId="22" xfId="5" applyNumberFormat="1" applyFont="1" applyFill="1" applyBorder="1" applyAlignment="1" applyProtection="1">
      <alignment horizontal="center" vertical="center" wrapText="1"/>
    </xf>
    <xf numFmtId="167" fontId="37" fillId="0" borderId="2" xfId="0" applyNumberFormat="1" applyFont="1" applyBorder="1" applyAlignment="1" applyProtection="1">
      <alignment horizontal="left" vertical="top" wrapText="1"/>
      <protection locked="0"/>
    </xf>
    <xf numFmtId="0" fontId="45" fillId="0" borderId="3" xfId="0" applyFont="1" applyBorder="1" applyAlignment="1">
      <alignment horizontal="justify" vertical="center" wrapText="1"/>
    </xf>
    <xf numFmtId="166" fontId="46" fillId="7" borderId="45" xfId="0" applyNumberFormat="1" applyFont="1" applyFill="1" applyBorder="1" applyAlignment="1">
      <alignment horizontal="center" vertical="center" wrapText="1"/>
    </xf>
    <xf numFmtId="10" fontId="12" fillId="0" borderId="0" xfId="0" applyNumberFormat="1" applyFont="1" applyAlignment="1" applyProtection="1">
      <alignment horizontal="center" vertical="center" wrapText="1"/>
      <protection locked="0"/>
    </xf>
    <xf numFmtId="9" fontId="12" fillId="0" borderId="0" xfId="0" applyNumberFormat="1" applyFont="1" applyAlignment="1" applyProtection="1">
      <alignment horizontal="center" vertical="center" wrapText="1"/>
      <protection locked="0"/>
    </xf>
    <xf numFmtId="10" fontId="38" fillId="0" borderId="39" xfId="5" applyNumberFormat="1" applyFont="1" applyFill="1" applyBorder="1" applyAlignment="1" applyProtection="1">
      <alignment horizontal="center" vertical="center" wrapText="1"/>
      <protection locked="0"/>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22" fillId="3" borderId="2" xfId="0" applyFont="1" applyFill="1" applyBorder="1" applyAlignment="1">
      <alignment horizontal="justify"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20" fillId="0" borderId="2" xfId="0" applyFont="1" applyBorder="1" applyAlignment="1">
      <alignment horizontal="left"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22" fillId="3" borderId="5"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3" xfId="0" applyFont="1" applyFill="1" applyBorder="1" applyAlignment="1">
      <alignment horizontal="justify"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Border="1" applyAlignment="1">
      <alignment horizontal="justify" vertical="center" wrapText="1"/>
    </xf>
    <xf numFmtId="0" fontId="33" fillId="0" borderId="2" xfId="0"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12" fillId="3" borderId="0" xfId="0" applyFont="1" applyFill="1" applyAlignment="1">
      <alignment horizontal="center" vertical="center" wrapText="1"/>
    </xf>
    <xf numFmtId="0" fontId="22" fillId="3" borderId="5" xfId="0" applyFont="1" applyFill="1" applyBorder="1" applyAlignment="1">
      <alignment horizontal="center" vertical="center"/>
    </xf>
    <xf numFmtId="0" fontId="22" fillId="3" borderId="3" xfId="0" applyFont="1" applyFill="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21"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34" fillId="0" borderId="2" xfId="0" applyFont="1" applyBorder="1" applyAlignment="1">
      <alignment horizontal="left" vertical="center" wrapText="1"/>
    </xf>
    <xf numFmtId="0" fontId="26" fillId="0" borderId="2" xfId="0" applyFont="1" applyBorder="1" applyAlignment="1">
      <alignment horizontal="left" vertical="center" wrapText="1"/>
    </xf>
    <xf numFmtId="0" fontId="36" fillId="0" borderId="2" xfId="0" applyFont="1" applyBorder="1" applyAlignment="1">
      <alignment horizontal="left" vertical="center" wrapText="1"/>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3" borderId="30" xfId="2" applyFont="1" applyFill="1" applyBorder="1" applyAlignment="1" applyProtection="1">
      <alignment horizontal="center" vertical="center"/>
      <protection locked="0"/>
    </xf>
    <xf numFmtId="0" fontId="12" fillId="3" borderId="18"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3" fillId="3" borderId="4" xfId="2" applyFont="1" applyFill="1" applyBorder="1" applyAlignment="1" applyProtection="1">
      <alignment horizontal="center" vertical="center"/>
      <protection locked="0"/>
    </xf>
    <xf numFmtId="0" fontId="12" fillId="3" borderId="21"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13" fillId="3" borderId="34" xfId="2" applyFont="1" applyFill="1" applyBorder="1" applyAlignment="1" applyProtection="1">
      <alignment horizontal="center" vertical="center"/>
      <protection locked="0"/>
    </xf>
    <xf numFmtId="0" fontId="12" fillId="3" borderId="23"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19" fillId="3" borderId="44" xfId="0" applyFont="1" applyFill="1" applyBorder="1" applyAlignment="1" applyProtection="1">
      <alignment horizontal="center"/>
      <protection locked="0"/>
    </xf>
    <xf numFmtId="0" fontId="19" fillId="3" borderId="46" xfId="0" applyFont="1" applyFill="1" applyBorder="1" applyAlignment="1" applyProtection="1">
      <alignment horizontal="center"/>
      <protection locked="0"/>
    </xf>
    <xf numFmtId="0" fontId="19" fillId="3" borderId="47" xfId="0" applyFont="1" applyFill="1" applyBorder="1" applyAlignment="1" applyProtection="1">
      <alignment horizontal="center"/>
      <protection locked="0"/>
    </xf>
    <xf numFmtId="0" fontId="37" fillId="0" borderId="49" xfId="0" applyFont="1" applyBorder="1" applyAlignment="1">
      <alignment horizontal="left" vertical="center" wrapText="1"/>
    </xf>
    <xf numFmtId="0" fontId="37" fillId="0" borderId="50" xfId="0" applyFont="1" applyBorder="1" applyAlignment="1">
      <alignment horizontal="left" vertical="center" wrapText="1"/>
    </xf>
    <xf numFmtId="0" fontId="30" fillId="5" borderId="2" xfId="0" applyFont="1" applyFill="1" applyBorder="1" applyAlignment="1">
      <alignment horizontal="center" vertical="center"/>
    </xf>
    <xf numFmtId="0" fontId="30" fillId="5" borderId="2" xfId="0" applyFont="1" applyFill="1" applyBorder="1" applyAlignment="1">
      <alignment horizontal="left" vertical="center"/>
    </xf>
    <xf numFmtId="0" fontId="24" fillId="0" borderId="2" xfId="0" applyFont="1" applyBorder="1" applyAlignment="1">
      <alignment horizontal="left" vertical="center"/>
    </xf>
    <xf numFmtId="0" fontId="30" fillId="5" borderId="2" xfId="0" applyFont="1" applyFill="1" applyBorder="1" applyAlignment="1">
      <alignment horizontal="center" vertical="center" wrapText="1"/>
    </xf>
    <xf numFmtId="0" fontId="22" fillId="0" borderId="2" xfId="0" applyFont="1" applyBorder="1" applyAlignment="1">
      <alignment horizontal="justify" vertical="center" wrapText="1"/>
    </xf>
    <xf numFmtId="0" fontId="22" fillId="0" borderId="5" xfId="0" applyFont="1" applyBorder="1" applyAlignment="1">
      <alignment horizontal="left" vertical="center" wrapText="1"/>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cellXfs>
  <cellStyles count="7">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49B5E9A0-0707-4A6A-9CED-D8C68A24E77E}"/>
            </a:ext>
          </a:extLst>
        </xdr:cNvPr>
        <xdr:cNvSpPr/>
      </xdr:nvSpPr>
      <xdr:spPr>
        <a:xfrm>
          <a:off x="22608267" y="337458"/>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942975</xdr:colOff>
      <xdr:row>1</xdr:row>
      <xdr:rowOff>57150</xdr:rowOff>
    </xdr:from>
    <xdr:to>
      <xdr:col>2</xdr:col>
      <xdr:colOff>2679887</xdr:colOff>
      <xdr:row>4</xdr:row>
      <xdr:rowOff>115051</xdr:rowOff>
    </xdr:to>
    <xdr:pic>
      <xdr:nvPicPr>
        <xdr:cNvPr id="4" name="Imagen 3">
          <a:extLst>
            <a:ext uri="{FF2B5EF4-FFF2-40B4-BE49-F238E27FC236}">
              <a16:creationId xmlns:a16="http://schemas.microsoft.com/office/drawing/2014/main" id="{B0FFD7E2-6809-4D83-8C33-214372DE097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419350"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518584</xdr:colOff>
      <xdr:row>26</xdr:row>
      <xdr:rowOff>42334</xdr:rowOff>
    </xdr:from>
    <xdr:to>
      <xdr:col>3</xdr:col>
      <xdr:colOff>1482290</xdr:colOff>
      <xdr:row>39</xdr:row>
      <xdr:rowOff>97120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016501" y="10371667"/>
          <a:ext cx="963706" cy="199153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ESalinas@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JoaquinRG@SUPERSOCIEDADES.GOV.CO" TargetMode="External"/><Relationship Id="rId1" Type="http://schemas.openxmlformats.org/officeDocument/2006/relationships/hyperlink" Target="mailto:NubiaSM@SUPERSOCIEDADES.GOV.CO" TargetMode="External"/><Relationship Id="rId6" Type="http://schemas.openxmlformats.org/officeDocument/2006/relationships/hyperlink" Target="mailto:DCSanchez@SUPERSOCIEDADES.GOV.CO" TargetMode="External"/><Relationship Id="rId5" Type="http://schemas.openxmlformats.org/officeDocument/2006/relationships/hyperlink" Target="mailto:lmosorio@supersociedades.gov.co" TargetMode="External"/><Relationship Id="rId10" Type="http://schemas.openxmlformats.org/officeDocument/2006/relationships/comments" Target="../comments6.xml"/><Relationship Id="rId4" Type="http://schemas.openxmlformats.org/officeDocument/2006/relationships/hyperlink" Target="mailto:Denciso@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zoomScale="85" zoomScaleNormal="85" workbookViewId="0">
      <selection activeCell="G15" sqref="G15"/>
    </sheetView>
  </sheetViews>
  <sheetFormatPr baseColWidth="10"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211"/>
      <c r="C2" s="212"/>
      <c r="D2" s="213" t="s">
        <v>121</v>
      </c>
      <c r="E2" s="214"/>
      <c r="F2" s="214"/>
      <c r="G2" s="214"/>
      <c r="H2" s="214"/>
      <c r="I2" s="214"/>
      <c r="J2" s="215"/>
      <c r="K2" s="201" t="s">
        <v>122</v>
      </c>
      <c r="L2" s="202"/>
    </row>
    <row r="3" spans="2:19" ht="23.25" customHeight="1" x14ac:dyDescent="0.15">
      <c r="B3" s="207"/>
      <c r="C3" s="208"/>
      <c r="D3" s="216" t="s">
        <v>123</v>
      </c>
      <c r="E3" s="217"/>
      <c r="F3" s="217"/>
      <c r="G3" s="217"/>
      <c r="H3" s="217"/>
      <c r="I3" s="217"/>
      <c r="J3" s="218"/>
      <c r="K3" s="203" t="s">
        <v>128</v>
      </c>
      <c r="L3" s="204"/>
    </row>
    <row r="4" spans="2:19" ht="24" customHeight="1" x14ac:dyDescent="0.15">
      <c r="B4" s="207"/>
      <c r="C4" s="208"/>
      <c r="D4" s="216" t="s">
        <v>124</v>
      </c>
      <c r="E4" s="217"/>
      <c r="F4" s="217"/>
      <c r="G4" s="217"/>
      <c r="H4" s="217"/>
      <c r="I4" s="217"/>
      <c r="J4" s="218"/>
      <c r="K4" s="203" t="s">
        <v>125</v>
      </c>
      <c r="L4" s="204"/>
    </row>
    <row r="5" spans="2:19" ht="22.5" customHeight="1" thickBot="1" x14ac:dyDescent="0.2">
      <c r="B5" s="209"/>
      <c r="C5" s="210"/>
      <c r="D5" s="219" t="s">
        <v>126</v>
      </c>
      <c r="E5" s="220"/>
      <c r="F5" s="220"/>
      <c r="G5" s="220"/>
      <c r="H5" s="220"/>
      <c r="I5" s="220"/>
      <c r="J5" s="221"/>
      <c r="K5" s="205" t="s">
        <v>127</v>
      </c>
      <c r="L5" s="206"/>
    </row>
    <row r="6" spans="2:19" ht="5.25" customHeight="1" x14ac:dyDescent="0.15">
      <c r="C6" s="22"/>
      <c r="D6" s="22"/>
      <c r="E6" s="22"/>
      <c r="F6" s="22"/>
      <c r="G6" s="22"/>
      <c r="H6" s="22"/>
      <c r="I6" s="22"/>
    </row>
    <row r="7" spans="2:19" ht="29.25" customHeight="1" x14ac:dyDescent="0.2">
      <c r="C7" s="199" t="s">
        <v>0</v>
      </c>
      <c r="D7" s="199"/>
      <c r="E7" s="200" t="s">
        <v>161</v>
      </c>
      <c r="F7" s="200"/>
      <c r="G7" s="200"/>
      <c r="H7" s="200"/>
      <c r="I7" s="200"/>
      <c r="J7" s="200"/>
      <c r="K7" s="200"/>
      <c r="S7" s="16"/>
    </row>
    <row r="8" spans="2:19" ht="6.75" customHeight="1" x14ac:dyDescent="0.2">
      <c r="C8" s="31"/>
      <c r="D8" s="31"/>
      <c r="E8" s="32"/>
      <c r="F8" s="32"/>
      <c r="G8" s="32"/>
      <c r="H8" s="32"/>
      <c r="I8" s="32"/>
      <c r="S8" s="16"/>
    </row>
    <row r="9" spans="2:19" ht="6.75" customHeight="1" thickBot="1" x14ac:dyDescent="0.25">
      <c r="C9" s="31"/>
      <c r="D9" s="31"/>
      <c r="E9" s="32"/>
      <c r="F9" s="32"/>
      <c r="G9" s="32"/>
      <c r="H9" s="32"/>
      <c r="I9" s="32"/>
      <c r="S9" s="16"/>
    </row>
    <row r="10" spans="2:19" ht="12" thickBot="1" x14ac:dyDescent="0.2">
      <c r="B10" s="36"/>
      <c r="C10" s="37"/>
      <c r="D10" s="37"/>
      <c r="E10" s="37"/>
      <c r="F10" s="37"/>
      <c r="G10" s="37"/>
      <c r="H10" s="37"/>
      <c r="I10" s="37"/>
      <c r="J10" s="37"/>
      <c r="K10" s="37"/>
      <c r="L10" s="38"/>
    </row>
    <row r="11" spans="2:19" ht="39.950000000000003" customHeight="1" thickBot="1" x14ac:dyDescent="0.2">
      <c r="B11" s="39"/>
      <c r="C11" s="46" t="s">
        <v>35</v>
      </c>
      <c r="D11" s="41"/>
      <c r="E11" s="40" t="s">
        <v>36</v>
      </c>
      <c r="F11" s="41"/>
      <c r="G11" s="40" t="s">
        <v>49</v>
      </c>
      <c r="H11" s="41"/>
      <c r="I11" s="46" t="s">
        <v>69</v>
      </c>
      <c r="J11" s="41"/>
      <c r="K11" s="46" t="s">
        <v>50</v>
      </c>
      <c r="L11" s="42"/>
    </row>
    <row r="12" spans="2:19" ht="15" customHeight="1" thickBot="1" x14ac:dyDescent="0.2">
      <c r="B12" s="39"/>
      <c r="C12" s="41"/>
      <c r="D12" s="41"/>
      <c r="E12" s="41"/>
      <c r="F12" s="41"/>
      <c r="G12" s="41"/>
      <c r="H12" s="41"/>
      <c r="I12" s="41"/>
      <c r="J12" s="41"/>
      <c r="K12" s="41"/>
      <c r="L12" s="42"/>
    </row>
    <row r="13" spans="2:19" ht="39.950000000000003" customHeight="1" thickBot="1" x14ac:dyDescent="0.2">
      <c r="B13" s="39"/>
      <c r="C13" s="40" t="s">
        <v>37</v>
      </c>
      <c r="D13" s="41"/>
      <c r="E13" s="40" t="s">
        <v>38</v>
      </c>
      <c r="F13" s="41"/>
      <c r="G13" s="40" t="s">
        <v>39</v>
      </c>
      <c r="H13" s="41"/>
      <c r="I13" s="40" t="s">
        <v>51</v>
      </c>
      <c r="J13" s="41"/>
      <c r="K13" s="46" t="s">
        <v>40</v>
      </c>
      <c r="L13" s="42"/>
    </row>
    <row r="14" spans="2:19" ht="15" customHeight="1" thickBot="1" x14ac:dyDescent="0.2">
      <c r="B14" s="39"/>
      <c r="C14" s="41"/>
      <c r="D14" s="41"/>
      <c r="E14" s="41"/>
      <c r="F14" s="41"/>
      <c r="G14" s="41"/>
      <c r="H14" s="41"/>
      <c r="I14" s="41"/>
      <c r="J14" s="41"/>
      <c r="K14" s="41"/>
      <c r="L14" s="42"/>
    </row>
    <row r="15" spans="2:19" ht="37.5" customHeight="1" thickBot="1" x14ac:dyDescent="0.2">
      <c r="B15" s="39"/>
      <c r="C15" s="41"/>
      <c r="D15" s="41"/>
      <c r="E15" s="41"/>
      <c r="F15" s="41"/>
      <c r="G15" s="46" t="s">
        <v>41</v>
      </c>
      <c r="H15" s="41"/>
      <c r="I15" s="41"/>
      <c r="J15" s="41"/>
      <c r="K15" s="41"/>
      <c r="L15" s="42"/>
    </row>
    <row r="16" spans="2:19" ht="12" thickBot="1" x14ac:dyDescent="0.2">
      <c r="B16" s="43"/>
      <c r="C16" s="44"/>
      <c r="D16" s="44"/>
      <c r="E16" s="44"/>
      <c r="F16" s="44"/>
      <c r="G16" s="44"/>
      <c r="H16" s="44"/>
      <c r="I16" s="44"/>
      <c r="J16" s="44"/>
      <c r="K16" s="44"/>
      <c r="L16" s="45"/>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zoomScale="90" zoomScaleNormal="90" workbookViewId="0">
      <selection activeCell="D1" sqref="D1"/>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7"/>
      <c r="C2" s="338"/>
      <c r="D2" s="343" t="s">
        <v>121</v>
      </c>
      <c r="E2" s="344"/>
      <c r="F2" s="344"/>
      <c r="G2" s="344"/>
      <c r="H2" s="344"/>
      <c r="I2" s="344"/>
      <c r="J2" s="345"/>
      <c r="K2" s="14"/>
      <c r="L2" s="12"/>
      <c r="M2" s="332" t="str">
        <f>Proyecto!K2</f>
        <v>Codigo: GC-F-015</v>
      </c>
      <c r="N2" s="332"/>
      <c r="O2" s="332"/>
      <c r="P2" s="333"/>
      <c r="S2" s="4"/>
      <c r="T2" s="4"/>
      <c r="U2" s="7"/>
    </row>
    <row r="3" spans="2:31" ht="23.25" customHeight="1" x14ac:dyDescent="0.2">
      <c r="B3" s="339"/>
      <c r="C3" s="340"/>
      <c r="D3" s="346" t="s">
        <v>123</v>
      </c>
      <c r="E3" s="347"/>
      <c r="F3" s="347"/>
      <c r="G3" s="347"/>
      <c r="H3" s="347"/>
      <c r="I3" s="347"/>
      <c r="J3" s="348"/>
      <c r="K3" s="10"/>
      <c r="L3" s="11"/>
      <c r="M3" s="330" t="str">
        <f>Proyecto!K3</f>
        <v>Fecha: 17 de septiembre de 2014</v>
      </c>
      <c r="N3" s="330"/>
      <c r="O3" s="330"/>
      <c r="P3" s="334"/>
      <c r="S3" s="4"/>
      <c r="T3" s="4"/>
      <c r="U3" s="7"/>
    </row>
    <row r="4" spans="2:31" ht="24" customHeight="1" x14ac:dyDescent="0.2">
      <c r="B4" s="339"/>
      <c r="C4" s="340"/>
      <c r="D4" s="346" t="s">
        <v>124</v>
      </c>
      <c r="E4" s="347"/>
      <c r="F4" s="347"/>
      <c r="G4" s="347"/>
      <c r="H4" s="347"/>
      <c r="I4" s="347"/>
      <c r="J4" s="348"/>
      <c r="K4" s="10"/>
      <c r="L4" s="11"/>
      <c r="M4" s="330" t="str">
        <f>Proyecto!K4</f>
        <v>Version 001</v>
      </c>
      <c r="N4" s="330"/>
      <c r="O4" s="330"/>
      <c r="P4" s="334"/>
      <c r="U4" s="7"/>
    </row>
    <row r="5" spans="2:31" ht="22.5" customHeight="1" thickBot="1" x14ac:dyDescent="0.25">
      <c r="B5" s="341"/>
      <c r="C5" s="342"/>
      <c r="D5" s="349" t="s">
        <v>126</v>
      </c>
      <c r="E5" s="350"/>
      <c r="F5" s="350"/>
      <c r="G5" s="350"/>
      <c r="H5" s="350"/>
      <c r="I5" s="350"/>
      <c r="J5" s="351"/>
      <c r="K5" s="15"/>
      <c r="L5" s="13"/>
      <c r="M5" s="335" t="s">
        <v>127</v>
      </c>
      <c r="N5" s="335"/>
      <c r="O5" s="335"/>
      <c r="P5" s="336"/>
    </row>
    <row r="6" spans="2:31" ht="5.25" customHeight="1" x14ac:dyDescent="0.2">
      <c r="B6" s="3"/>
      <c r="C6" s="3"/>
      <c r="D6" s="3"/>
      <c r="E6" s="3"/>
      <c r="F6" s="3"/>
      <c r="G6" s="3"/>
      <c r="H6" s="3"/>
      <c r="I6" s="3"/>
      <c r="J6" s="3"/>
      <c r="K6" s="3"/>
      <c r="L6" s="3"/>
      <c r="M6" s="3"/>
      <c r="N6" s="3"/>
      <c r="O6" s="3"/>
      <c r="P6" s="3"/>
    </row>
    <row r="7" spans="2:31" ht="29.25" customHeight="1" x14ac:dyDescent="0.2">
      <c r="B7" s="331" t="s">
        <v>0</v>
      </c>
      <c r="C7" s="331"/>
      <c r="D7" s="237" t="str">
        <f>Proyecto!$E$7</f>
        <v>Gestión de recursos al servicio de los grupos de interés 2025</v>
      </c>
      <c r="E7" s="237"/>
      <c r="F7" s="237"/>
      <c r="G7" s="237"/>
      <c r="H7" s="237"/>
      <c r="I7" s="237"/>
      <c r="J7" s="237"/>
      <c r="K7" s="237"/>
      <c r="L7" s="237"/>
      <c r="M7" s="237"/>
      <c r="N7" s="237"/>
      <c r="O7" s="237"/>
      <c r="P7" s="237"/>
      <c r="AE7" s="1"/>
    </row>
    <row r="8" spans="2:31" ht="6.75" customHeight="1" x14ac:dyDescent="0.2">
      <c r="B8" s="5"/>
      <c r="C8" s="5"/>
      <c r="D8" s="6"/>
      <c r="E8" s="6"/>
      <c r="F8" s="6"/>
      <c r="G8" s="6"/>
      <c r="H8" s="6"/>
      <c r="I8" s="6"/>
      <c r="J8" s="6"/>
      <c r="K8" s="6"/>
      <c r="L8" s="6"/>
      <c r="M8" s="6"/>
      <c r="N8" s="6"/>
      <c r="O8" s="6"/>
      <c r="P8" s="6"/>
      <c r="AE8" s="1"/>
    </row>
    <row r="10" spans="2:31" ht="44.25" customHeight="1" x14ac:dyDescent="0.2">
      <c r="B10" s="331" t="s">
        <v>29</v>
      </c>
      <c r="C10" s="331"/>
      <c r="D10" s="354" t="s">
        <v>229</v>
      </c>
      <c r="E10" s="354"/>
      <c r="F10" s="354"/>
      <c r="G10" s="354"/>
      <c r="H10" s="354"/>
      <c r="I10" s="354"/>
      <c r="J10" s="354"/>
      <c r="K10" s="354"/>
      <c r="L10" s="354"/>
      <c r="M10" s="354"/>
      <c r="N10" s="354"/>
      <c r="O10" s="354"/>
      <c r="P10" s="354"/>
      <c r="AE10" s="1"/>
    </row>
    <row r="11" spans="2:31" ht="6" customHeight="1" x14ac:dyDescent="0.2">
      <c r="D11" s="116"/>
      <c r="E11" s="116"/>
      <c r="F11" s="116"/>
      <c r="G11" s="116"/>
      <c r="H11" s="116"/>
      <c r="I11" s="116"/>
      <c r="J11" s="116"/>
      <c r="K11" s="116"/>
      <c r="L11" s="116"/>
      <c r="M11" s="116"/>
      <c r="N11" s="116"/>
      <c r="O11" s="116"/>
      <c r="P11" s="116"/>
    </row>
    <row r="12" spans="2:31" ht="30" customHeight="1" x14ac:dyDescent="0.2">
      <c r="B12" s="331" t="s">
        <v>30</v>
      </c>
      <c r="C12" s="331"/>
      <c r="D12" s="354" t="s">
        <v>230</v>
      </c>
      <c r="E12" s="354"/>
      <c r="F12" s="354"/>
      <c r="G12" s="354"/>
      <c r="H12" s="354"/>
      <c r="I12" s="354"/>
      <c r="J12" s="354"/>
      <c r="K12" s="354"/>
      <c r="L12" s="354"/>
      <c r="M12" s="354"/>
      <c r="N12" s="354"/>
      <c r="O12" s="354"/>
      <c r="P12" s="354"/>
    </row>
    <row r="13" spans="2:31" ht="6.75" customHeight="1" x14ac:dyDescent="0.2">
      <c r="B13" s="5"/>
      <c r="C13" s="5"/>
      <c r="D13" s="117"/>
      <c r="E13" s="117"/>
      <c r="F13" s="117"/>
      <c r="G13" s="117"/>
      <c r="H13" s="117"/>
      <c r="I13" s="117"/>
      <c r="J13" s="117"/>
      <c r="K13" s="117"/>
      <c r="L13" s="117"/>
      <c r="M13" s="117"/>
      <c r="N13" s="117"/>
      <c r="O13" s="117"/>
      <c r="P13" s="117"/>
      <c r="AE13" s="1"/>
    </row>
    <row r="14" spans="2:31" ht="30" customHeight="1" x14ac:dyDescent="0.2">
      <c r="B14" s="331" t="s">
        <v>31</v>
      </c>
      <c r="C14" s="331"/>
      <c r="D14" s="354" t="s">
        <v>231</v>
      </c>
      <c r="E14" s="354"/>
      <c r="F14" s="354"/>
      <c r="G14" s="354"/>
      <c r="H14" s="354"/>
      <c r="I14" s="354"/>
      <c r="J14" s="354"/>
      <c r="K14" s="354"/>
      <c r="L14" s="354"/>
      <c r="M14" s="354"/>
      <c r="N14" s="354"/>
      <c r="O14" s="354"/>
      <c r="P14" s="354"/>
    </row>
    <row r="15" spans="2:31" ht="6.75" customHeight="1" x14ac:dyDescent="0.2">
      <c r="B15" s="5"/>
      <c r="C15" s="5"/>
      <c r="D15" s="117"/>
      <c r="E15" s="117"/>
      <c r="F15" s="117"/>
      <c r="G15" s="117"/>
      <c r="H15" s="117"/>
      <c r="I15" s="117"/>
      <c r="J15" s="117"/>
      <c r="K15" s="117"/>
      <c r="L15" s="117"/>
      <c r="M15" s="117"/>
      <c r="N15" s="117"/>
      <c r="O15" s="117"/>
      <c r="P15" s="117"/>
      <c r="AE15" s="1"/>
    </row>
    <row r="16" spans="2:31" ht="57.75" customHeight="1" x14ac:dyDescent="0.2">
      <c r="B16" s="331" t="s">
        <v>32</v>
      </c>
      <c r="C16" s="331"/>
      <c r="D16" s="354" t="s">
        <v>232</v>
      </c>
      <c r="E16" s="354"/>
      <c r="F16" s="354"/>
      <c r="G16" s="354"/>
      <c r="H16" s="354"/>
      <c r="I16" s="354"/>
      <c r="J16" s="354"/>
      <c r="K16" s="354"/>
      <c r="L16" s="354"/>
      <c r="M16" s="354"/>
      <c r="N16" s="354"/>
      <c r="O16" s="354"/>
      <c r="P16" s="354"/>
    </row>
    <row r="17" spans="2:31" ht="6.75" customHeight="1" x14ac:dyDescent="0.2">
      <c r="B17" s="5"/>
      <c r="C17" s="5"/>
      <c r="D17" s="117"/>
      <c r="E17" s="117"/>
      <c r="F17" s="117"/>
      <c r="G17" s="117"/>
      <c r="H17" s="117"/>
      <c r="I17" s="117"/>
      <c r="J17" s="117"/>
      <c r="K17" s="117"/>
      <c r="L17" s="117"/>
      <c r="M17" s="117"/>
      <c r="N17" s="117"/>
      <c r="O17" s="117"/>
      <c r="P17" s="117"/>
      <c r="AE17" s="1"/>
    </row>
    <row r="18" spans="2:31" ht="39.75" customHeight="1" x14ac:dyDescent="0.2">
      <c r="B18" s="331" t="s">
        <v>33</v>
      </c>
      <c r="C18" s="331"/>
      <c r="D18" s="354" t="s">
        <v>233</v>
      </c>
      <c r="E18" s="354"/>
      <c r="F18" s="354"/>
      <c r="G18" s="354"/>
      <c r="H18" s="354"/>
      <c r="I18" s="354"/>
      <c r="J18" s="354"/>
      <c r="K18" s="354"/>
      <c r="L18" s="354"/>
      <c r="M18" s="354"/>
      <c r="N18" s="354"/>
      <c r="O18" s="354"/>
      <c r="P18" s="354"/>
    </row>
    <row r="19" spans="2:31" ht="6.75" customHeight="1" x14ac:dyDescent="0.2">
      <c r="B19" s="5"/>
      <c r="C19" s="5"/>
      <c r="D19" s="99"/>
      <c r="E19" s="99"/>
      <c r="F19" s="99"/>
      <c r="G19" s="99"/>
      <c r="H19" s="99"/>
      <c r="I19" s="99"/>
      <c r="J19" s="99"/>
      <c r="K19" s="99"/>
      <c r="L19" s="99"/>
      <c r="M19" s="99"/>
      <c r="N19" s="99"/>
      <c r="O19" s="99"/>
      <c r="P19" s="99"/>
      <c r="AE19" s="1"/>
    </row>
    <row r="20" spans="2:31" ht="77.25" customHeight="1" x14ac:dyDescent="0.2">
      <c r="B20" s="331" t="s">
        <v>34</v>
      </c>
      <c r="C20" s="331"/>
      <c r="D20" s="352"/>
      <c r="E20" s="353"/>
      <c r="F20" s="353"/>
      <c r="G20" s="353"/>
      <c r="H20" s="353"/>
      <c r="I20" s="353"/>
      <c r="J20" s="353"/>
      <c r="K20" s="353"/>
      <c r="L20" s="353"/>
      <c r="M20" s="353"/>
      <c r="N20" s="353"/>
      <c r="O20" s="353"/>
      <c r="P20" s="353"/>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O14:U14 W14:AC14 G20:M65492 W20:AC65492 W16:AC16 W11:AC12 O16:U16 O20:U65492 O18:U18 O11:P11 G11:M11 G14:M14 G16:M16 G18:M18"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2969-4B85-4842-9E51-9B437C1B6272}">
  <dimension ref="B1:AS19"/>
  <sheetViews>
    <sheetView topLeftCell="A5" zoomScale="70" zoomScaleNormal="70" workbookViewId="0">
      <pane xSplit="10" ySplit="5" topLeftCell="L13" activePane="bottomRight" state="frozen"/>
      <selection activeCell="A5" sqref="A5"/>
      <selection pane="topRight" activeCell="K5" sqref="K5"/>
      <selection pane="bottomLeft" activeCell="A10" sqref="A10"/>
      <selection pane="bottomRight" activeCell="M16" sqref="M16:M19"/>
    </sheetView>
  </sheetViews>
  <sheetFormatPr baseColWidth="10" defaultRowHeight="11.25" x14ac:dyDescent="0.15"/>
  <cols>
    <col min="1" max="1" width="0.85546875" style="138" customWidth="1"/>
    <col min="2" max="2" width="14.28515625" style="138" customWidth="1"/>
    <col min="3" max="3" width="55.5703125" style="138" customWidth="1"/>
    <col min="4" max="4" width="29" style="138" customWidth="1"/>
    <col min="5" max="5" width="9.140625" style="138" customWidth="1"/>
    <col min="6" max="6" width="16.28515625" style="138" customWidth="1"/>
    <col min="7" max="7" width="45.7109375" style="138" customWidth="1"/>
    <col min="8" max="8" width="16.28515625" style="138" customWidth="1"/>
    <col min="9" max="9" width="13.7109375" style="138" customWidth="1"/>
    <col min="10" max="10" width="11.28515625" style="138" customWidth="1"/>
    <col min="11" max="11" width="71.140625" style="138" customWidth="1"/>
    <col min="12" max="12" width="19.85546875" style="187" customWidth="1"/>
    <col min="13" max="13" width="20.7109375" style="138" customWidth="1"/>
    <col min="14" max="14" width="9.140625" style="139" hidden="1" customWidth="1"/>
    <col min="15" max="37" width="9.140625" style="138" hidden="1" customWidth="1"/>
    <col min="38" max="38" width="10.5703125" style="140" hidden="1" customWidth="1"/>
    <col min="39" max="235" width="9.140625" style="138" customWidth="1"/>
    <col min="236" max="16384" width="11.42578125" style="138"/>
  </cols>
  <sheetData>
    <row r="1" spans="2:45" ht="12" thickBot="1" x14ac:dyDescent="0.2"/>
    <row r="2" spans="2:45" ht="26.25" customHeight="1" x14ac:dyDescent="0.2">
      <c r="C2" s="355"/>
      <c r="D2" s="358" t="s">
        <v>121</v>
      </c>
      <c r="E2" s="358"/>
      <c r="F2" s="358"/>
      <c r="G2" s="358"/>
      <c r="H2" s="358"/>
      <c r="I2" s="358"/>
      <c r="J2" s="358"/>
      <c r="K2" s="358"/>
      <c r="L2" s="359" t="str">
        <f>Proyecto!K2</f>
        <v>Codigo: GC-F-015</v>
      </c>
      <c r="M2" s="360"/>
      <c r="N2" s="141"/>
      <c r="O2" s="141"/>
    </row>
    <row r="3" spans="2:45" ht="23.25" customHeight="1" x14ac:dyDescent="0.2">
      <c r="C3" s="356"/>
      <c r="D3" s="361" t="s">
        <v>123</v>
      </c>
      <c r="E3" s="361"/>
      <c r="F3" s="361"/>
      <c r="G3" s="361"/>
      <c r="H3" s="361"/>
      <c r="I3" s="361"/>
      <c r="J3" s="361"/>
      <c r="K3" s="361"/>
      <c r="L3" s="362" t="str">
        <f>Proyecto!K3</f>
        <v>Fecha: 17 de septiembre de 2014</v>
      </c>
      <c r="M3" s="363"/>
      <c r="N3" s="141"/>
      <c r="O3" s="141"/>
    </row>
    <row r="4" spans="2:45" ht="24" customHeight="1" x14ac:dyDescent="0.2">
      <c r="C4" s="356"/>
      <c r="D4" s="361" t="s">
        <v>124</v>
      </c>
      <c r="E4" s="361"/>
      <c r="F4" s="361"/>
      <c r="G4" s="361"/>
      <c r="H4" s="361"/>
      <c r="I4" s="361"/>
      <c r="J4" s="361"/>
      <c r="K4" s="361"/>
      <c r="L4" s="362" t="str">
        <f>Proyecto!K4</f>
        <v>Version 001</v>
      </c>
      <c r="M4" s="363"/>
      <c r="N4" s="141"/>
      <c r="O4" s="141"/>
    </row>
    <row r="5" spans="2:45" ht="22.5" customHeight="1" thickBot="1" x14ac:dyDescent="0.25">
      <c r="C5" s="357"/>
      <c r="D5" s="364" t="s">
        <v>126</v>
      </c>
      <c r="E5" s="364"/>
      <c r="F5" s="364"/>
      <c r="G5" s="364"/>
      <c r="H5" s="364"/>
      <c r="I5" s="364"/>
      <c r="J5" s="364"/>
      <c r="K5" s="364"/>
      <c r="L5" s="365" t="s">
        <v>127</v>
      </c>
      <c r="M5" s="366"/>
      <c r="N5" s="141"/>
      <c r="O5" s="141"/>
    </row>
    <row r="6" spans="2:45" ht="5.25" customHeight="1" x14ac:dyDescent="0.15">
      <c r="C6" s="142"/>
      <c r="D6" s="142"/>
      <c r="E6" s="142"/>
      <c r="F6" s="142"/>
    </row>
    <row r="7" spans="2:45" ht="29.25" customHeight="1" thickBot="1" x14ac:dyDescent="0.25">
      <c r="C7" s="367" t="s">
        <v>0</v>
      </c>
      <c r="D7" s="367"/>
      <c r="E7" s="368" t="str">
        <f>Proyecto!$E$7</f>
        <v>Gestión de recursos al servicio de los grupos de interés 2025</v>
      </c>
      <c r="F7" s="368"/>
      <c r="G7" s="368"/>
      <c r="H7" s="368"/>
      <c r="I7" s="368"/>
      <c r="J7" s="368"/>
      <c r="K7" s="368"/>
      <c r="L7" s="368"/>
      <c r="M7" s="368"/>
      <c r="N7" s="138"/>
    </row>
    <row r="8" spans="2:45" ht="13.5" thickBot="1" x14ac:dyDescent="0.25">
      <c r="N8" s="369" t="s">
        <v>140</v>
      </c>
      <c r="O8" s="370"/>
      <c r="P8" s="371" t="s">
        <v>141</v>
      </c>
      <c r="Q8" s="370"/>
      <c r="R8" s="371" t="s">
        <v>142</v>
      </c>
      <c r="S8" s="370"/>
      <c r="T8" s="371" t="s">
        <v>143</v>
      </c>
      <c r="U8" s="370"/>
      <c r="V8" s="371" t="s">
        <v>144</v>
      </c>
      <c r="W8" s="370"/>
      <c r="X8" s="371" t="s">
        <v>145</v>
      </c>
      <c r="Y8" s="370"/>
      <c r="Z8" s="371" t="s">
        <v>146</v>
      </c>
      <c r="AA8" s="370"/>
      <c r="AB8" s="371" t="s">
        <v>147</v>
      </c>
      <c r="AC8" s="370"/>
      <c r="AD8" s="371" t="s">
        <v>148</v>
      </c>
      <c r="AE8" s="370"/>
      <c r="AF8" s="371" t="s">
        <v>149</v>
      </c>
      <c r="AG8" s="370"/>
      <c r="AH8" s="371" t="s">
        <v>150</v>
      </c>
      <c r="AI8" s="370"/>
      <c r="AJ8" s="371" t="s">
        <v>151</v>
      </c>
      <c r="AK8" s="370"/>
      <c r="AL8" s="77"/>
    </row>
    <row r="9" spans="2:45" ht="51.75" customHeight="1" thickBot="1" x14ac:dyDescent="0.25">
      <c r="B9" s="148" t="s">
        <v>245</v>
      </c>
      <c r="C9" s="149" t="s">
        <v>76</v>
      </c>
      <c r="D9" s="150" t="s">
        <v>77</v>
      </c>
      <c r="E9" s="150" t="s">
        <v>78</v>
      </c>
      <c r="F9" s="151" t="s">
        <v>79</v>
      </c>
      <c r="G9" s="150" t="s">
        <v>80</v>
      </c>
      <c r="H9" s="195" t="s">
        <v>89</v>
      </c>
      <c r="I9" s="195" t="s">
        <v>90</v>
      </c>
      <c r="J9" s="195" t="s">
        <v>91</v>
      </c>
      <c r="K9" s="143" t="s">
        <v>81</v>
      </c>
      <c r="L9" s="188" t="s">
        <v>82</v>
      </c>
      <c r="M9" s="173" t="s">
        <v>83</v>
      </c>
      <c r="N9" s="144" t="s">
        <v>152</v>
      </c>
      <c r="O9" s="124" t="s">
        <v>153</v>
      </c>
      <c r="P9" s="125" t="s">
        <v>152</v>
      </c>
      <c r="Q9" s="124" t="s">
        <v>153</v>
      </c>
      <c r="R9" s="125" t="s">
        <v>152</v>
      </c>
      <c r="S9" s="124" t="s">
        <v>153</v>
      </c>
      <c r="T9" s="125" t="s">
        <v>152</v>
      </c>
      <c r="U9" s="124" t="s">
        <v>153</v>
      </c>
      <c r="V9" s="125" t="s">
        <v>152</v>
      </c>
      <c r="W9" s="124" t="s">
        <v>153</v>
      </c>
      <c r="X9" s="125" t="s">
        <v>152</v>
      </c>
      <c r="Y9" s="124" t="s">
        <v>153</v>
      </c>
      <c r="Z9" s="125" t="s">
        <v>152</v>
      </c>
      <c r="AA9" s="124" t="s">
        <v>153</v>
      </c>
      <c r="AB9" s="125" t="s">
        <v>152</v>
      </c>
      <c r="AC9" s="124" t="s">
        <v>153</v>
      </c>
      <c r="AD9" s="125" t="s">
        <v>152</v>
      </c>
      <c r="AE9" s="124" t="s">
        <v>153</v>
      </c>
      <c r="AF9" s="125" t="s">
        <v>152</v>
      </c>
      <c r="AG9" s="124" t="s">
        <v>153</v>
      </c>
      <c r="AH9" s="125" t="s">
        <v>152</v>
      </c>
      <c r="AI9" s="124" t="s">
        <v>153</v>
      </c>
      <c r="AJ9" s="125" t="s">
        <v>152</v>
      </c>
      <c r="AK9" s="124" t="s">
        <v>153</v>
      </c>
      <c r="AL9" s="77"/>
      <c r="AM9" s="140"/>
      <c r="AN9" s="140"/>
      <c r="AO9" s="140"/>
      <c r="AP9" s="140"/>
      <c r="AQ9" s="140"/>
      <c r="AR9" s="140"/>
      <c r="AS9" s="140"/>
    </row>
    <row r="10" spans="2:45" s="121" customFormat="1" ht="78.75" customHeight="1" x14ac:dyDescent="0.2">
      <c r="B10" s="152" t="s">
        <v>247</v>
      </c>
      <c r="C10" s="153" t="s">
        <v>246</v>
      </c>
      <c r="D10" s="154" t="s">
        <v>234</v>
      </c>
      <c r="E10" s="154">
        <v>1</v>
      </c>
      <c r="F10" s="155">
        <v>0.15</v>
      </c>
      <c r="G10" s="156" t="s">
        <v>235</v>
      </c>
      <c r="H10" s="157">
        <v>45672</v>
      </c>
      <c r="I10" s="157">
        <v>45709</v>
      </c>
      <c r="J10" s="158">
        <f>(I10-H10)/7</f>
        <v>5.2857142857142856</v>
      </c>
      <c r="K10" s="180" t="s">
        <v>262</v>
      </c>
      <c r="L10" s="189">
        <v>45716</v>
      </c>
      <c r="M10" s="192">
        <f>+O10+Q10+S10+U10+W10+Y10+AA10+AC10+AE10+AG10+AI10+AK10</f>
        <v>0.15000000000000002</v>
      </c>
      <c r="N10" s="175">
        <v>0.05</v>
      </c>
      <c r="O10" s="186">
        <v>0.05</v>
      </c>
      <c r="P10" s="132">
        <v>0.1</v>
      </c>
      <c r="Q10" s="127">
        <v>0.1</v>
      </c>
      <c r="R10" s="135"/>
      <c r="S10" s="126"/>
      <c r="T10" s="135"/>
      <c r="U10" s="126"/>
      <c r="V10" s="135"/>
      <c r="W10" s="126"/>
      <c r="X10" s="135"/>
      <c r="Y10" s="126"/>
      <c r="Z10" s="135"/>
      <c r="AA10" s="126"/>
      <c r="AB10" s="135"/>
      <c r="AC10" s="126"/>
      <c r="AD10" s="135"/>
      <c r="AE10" s="126"/>
      <c r="AF10" s="135"/>
      <c r="AG10" s="126"/>
      <c r="AH10" s="135"/>
      <c r="AI10" s="126"/>
      <c r="AJ10" s="135"/>
      <c r="AK10" s="145"/>
      <c r="AL10" s="178">
        <f>+N10+P10+R10+T10+V10+X10+Z10+AB10+AD10+AF10+AH10+AJ10</f>
        <v>0.15000000000000002</v>
      </c>
      <c r="AM10" s="120"/>
    </row>
    <row r="11" spans="2:45" s="121" customFormat="1" ht="189" customHeight="1" x14ac:dyDescent="0.2">
      <c r="B11" s="152" t="s">
        <v>250</v>
      </c>
      <c r="C11" s="194" t="s">
        <v>256</v>
      </c>
      <c r="D11" s="160" t="s">
        <v>249</v>
      </c>
      <c r="E11" s="160">
        <v>1</v>
      </c>
      <c r="F11" s="161">
        <v>0.25</v>
      </c>
      <c r="G11" s="162" t="s">
        <v>248</v>
      </c>
      <c r="H11" s="163">
        <v>45748</v>
      </c>
      <c r="I11" s="163">
        <v>45810</v>
      </c>
      <c r="J11" s="164">
        <f t="shared" ref="J11:J14" si="0">(I11-H11)/7</f>
        <v>8.8571428571428577</v>
      </c>
      <c r="K11" s="182" t="s">
        <v>264</v>
      </c>
      <c r="L11" s="190">
        <v>45838</v>
      </c>
      <c r="M11" s="192">
        <f t="shared" ref="M11:M14" si="1">+O11+Q11+S11+U11+W11+Y11+AA11+AC11+AE11+AG11+AI11+AK11</f>
        <v>0.25</v>
      </c>
      <c r="N11" s="176"/>
      <c r="O11" s="185"/>
      <c r="P11" s="133"/>
      <c r="Q11" s="122"/>
      <c r="R11" s="133"/>
      <c r="S11" s="122"/>
      <c r="T11" s="136">
        <v>0.08</v>
      </c>
      <c r="U11" s="127">
        <v>0.08</v>
      </c>
      <c r="V11" s="136">
        <v>0.08</v>
      </c>
      <c r="W11" s="127">
        <v>0.08</v>
      </c>
      <c r="X11" s="136">
        <v>0.09</v>
      </c>
      <c r="Y11" s="127">
        <v>0.09</v>
      </c>
      <c r="Z11" s="133"/>
      <c r="AA11" s="122"/>
      <c r="AB11" s="133"/>
      <c r="AC11" s="122"/>
      <c r="AD11" s="133"/>
      <c r="AE11" s="122"/>
      <c r="AF11" s="133"/>
      <c r="AG11" s="122"/>
      <c r="AH11" s="133"/>
      <c r="AI11" s="122"/>
      <c r="AJ11" s="133"/>
      <c r="AK11" s="146"/>
      <c r="AL11" s="178">
        <f t="shared" ref="AL11:AL14" si="2">+N11+P11+R11+T11+V11+X11+Z11+AB11+AD11+AF11+AH11+AJ11</f>
        <v>0.25</v>
      </c>
      <c r="AM11" s="120"/>
    </row>
    <row r="12" spans="2:45" s="121" customFormat="1" ht="102.75" customHeight="1" x14ac:dyDescent="0.2">
      <c r="B12" s="152" t="s">
        <v>255</v>
      </c>
      <c r="C12" s="159" t="s">
        <v>251</v>
      </c>
      <c r="D12" s="160" t="s">
        <v>252</v>
      </c>
      <c r="E12" s="160">
        <v>1</v>
      </c>
      <c r="F12" s="165">
        <v>0.25</v>
      </c>
      <c r="G12" s="162" t="s">
        <v>253</v>
      </c>
      <c r="H12" s="163">
        <v>45719</v>
      </c>
      <c r="I12" s="163">
        <v>45800</v>
      </c>
      <c r="J12" s="164">
        <f t="shared" si="0"/>
        <v>11.571428571428571</v>
      </c>
      <c r="K12" s="193" t="s">
        <v>263</v>
      </c>
      <c r="L12" s="190">
        <v>45800</v>
      </c>
      <c r="M12" s="192">
        <f t="shared" si="1"/>
        <v>0.25</v>
      </c>
      <c r="N12" s="176"/>
      <c r="O12" s="122"/>
      <c r="P12" s="133"/>
      <c r="Q12" s="122"/>
      <c r="R12" s="133">
        <v>0.08</v>
      </c>
      <c r="S12" s="127">
        <v>0.08</v>
      </c>
      <c r="T12" s="133">
        <v>0.08</v>
      </c>
      <c r="U12" s="127">
        <v>0.08</v>
      </c>
      <c r="V12" s="133">
        <v>0.09</v>
      </c>
      <c r="W12" s="127">
        <v>0.09</v>
      </c>
      <c r="X12" s="133"/>
      <c r="Y12" s="122"/>
      <c r="Z12" s="133"/>
      <c r="AA12" s="122"/>
      <c r="AB12" s="133"/>
      <c r="AC12" s="122"/>
      <c r="AD12" s="133"/>
      <c r="AE12" s="122"/>
      <c r="AF12" s="133"/>
      <c r="AG12" s="122"/>
      <c r="AH12" s="133"/>
      <c r="AI12" s="122"/>
      <c r="AJ12" s="133"/>
      <c r="AK12" s="146"/>
      <c r="AL12" s="178">
        <f t="shared" si="2"/>
        <v>0.25</v>
      </c>
      <c r="AM12" s="120"/>
    </row>
    <row r="13" spans="2:45" s="121" customFormat="1" ht="116.25" customHeight="1" x14ac:dyDescent="0.2">
      <c r="B13" s="372" t="s">
        <v>257</v>
      </c>
      <c r="C13" s="159" t="s">
        <v>259</v>
      </c>
      <c r="D13" s="160" t="s">
        <v>260</v>
      </c>
      <c r="E13" s="160">
        <v>1</v>
      </c>
      <c r="F13" s="165">
        <v>0.25</v>
      </c>
      <c r="G13" s="162" t="s">
        <v>254</v>
      </c>
      <c r="H13" s="163">
        <v>45803</v>
      </c>
      <c r="I13" s="163">
        <v>45891</v>
      </c>
      <c r="J13" s="164">
        <f t="shared" si="0"/>
        <v>12.571428571428571</v>
      </c>
      <c r="K13" s="181" t="s">
        <v>265</v>
      </c>
      <c r="L13" s="190">
        <v>45874</v>
      </c>
      <c r="M13" s="192">
        <f t="shared" si="1"/>
        <v>0.25</v>
      </c>
      <c r="N13" s="176"/>
      <c r="O13" s="122"/>
      <c r="P13" s="133"/>
      <c r="Q13" s="122"/>
      <c r="R13" s="133"/>
      <c r="S13" s="122"/>
      <c r="T13" s="133"/>
      <c r="U13" s="122"/>
      <c r="V13" s="133">
        <v>0.03</v>
      </c>
      <c r="W13" s="127">
        <v>0.03</v>
      </c>
      <c r="X13" s="133">
        <v>0.08</v>
      </c>
      <c r="Y13" s="127">
        <v>0.08</v>
      </c>
      <c r="Z13" s="133">
        <v>0.08</v>
      </c>
      <c r="AA13" s="127">
        <v>0.08</v>
      </c>
      <c r="AB13" s="133">
        <v>0.06</v>
      </c>
      <c r="AC13" s="127">
        <v>0.06</v>
      </c>
      <c r="AD13" s="133"/>
      <c r="AE13" s="122"/>
      <c r="AF13" s="133"/>
      <c r="AG13" s="122"/>
      <c r="AH13" s="133"/>
      <c r="AI13" s="122"/>
      <c r="AJ13" s="133"/>
      <c r="AK13" s="146"/>
      <c r="AL13" s="178">
        <f t="shared" si="2"/>
        <v>0.25</v>
      </c>
      <c r="AM13" s="120"/>
    </row>
    <row r="14" spans="2:45" s="121" customFormat="1" ht="118.5" customHeight="1" thickBot="1" x14ac:dyDescent="0.25">
      <c r="B14" s="373"/>
      <c r="C14" s="166" t="s">
        <v>258</v>
      </c>
      <c r="D14" s="167" t="s">
        <v>260</v>
      </c>
      <c r="E14" s="167">
        <v>1</v>
      </c>
      <c r="F14" s="168">
        <v>0.1</v>
      </c>
      <c r="G14" s="169" t="s">
        <v>254</v>
      </c>
      <c r="H14" s="170">
        <v>45894</v>
      </c>
      <c r="I14" s="170">
        <v>45954</v>
      </c>
      <c r="J14" s="171">
        <f t="shared" si="0"/>
        <v>8.5714285714285712</v>
      </c>
      <c r="K14" s="183" t="s">
        <v>266</v>
      </c>
      <c r="L14" s="191">
        <v>45571</v>
      </c>
      <c r="M14" s="137">
        <f t="shared" si="1"/>
        <v>0.1</v>
      </c>
      <c r="N14" s="177"/>
      <c r="O14" s="123"/>
      <c r="P14" s="134"/>
      <c r="Q14" s="123"/>
      <c r="R14" s="134"/>
      <c r="S14" s="123"/>
      <c r="T14" s="134"/>
      <c r="U14" s="123"/>
      <c r="V14" s="134"/>
      <c r="W14" s="123"/>
      <c r="X14" s="134"/>
      <c r="Y14" s="123"/>
      <c r="Z14" s="134"/>
      <c r="AA14" s="123"/>
      <c r="AB14" s="134">
        <v>0.02</v>
      </c>
      <c r="AC14" s="198">
        <v>0.02</v>
      </c>
      <c r="AD14" s="134">
        <v>0.04</v>
      </c>
      <c r="AE14" s="198">
        <v>0.04</v>
      </c>
      <c r="AF14" s="134">
        <v>0.04</v>
      </c>
      <c r="AG14" s="198">
        <v>0.04</v>
      </c>
      <c r="AH14" s="134"/>
      <c r="AI14" s="123"/>
      <c r="AJ14" s="134"/>
      <c r="AK14" s="147"/>
      <c r="AL14" s="178">
        <f t="shared" si="2"/>
        <v>0.1</v>
      </c>
      <c r="AM14" s="120"/>
    </row>
    <row r="15" spans="2:45" ht="22.5" x14ac:dyDescent="0.2">
      <c r="B15" s="16"/>
      <c r="C15" s="16"/>
      <c r="D15" s="16"/>
      <c r="E15" s="16"/>
      <c r="F15" s="172">
        <f>+SUM(F10:F14)</f>
        <v>1</v>
      </c>
      <c r="G15" s="16"/>
      <c r="H15" s="16"/>
      <c r="I15" s="16"/>
      <c r="J15" s="16"/>
      <c r="M15" s="184">
        <f>+SUM(M10:M14)</f>
        <v>1</v>
      </c>
      <c r="N15" s="174">
        <f t="shared" ref="N15:AK15" si="3">+SUM(N10:N14)</f>
        <v>0.05</v>
      </c>
      <c r="O15" s="174">
        <f t="shared" si="3"/>
        <v>0.05</v>
      </c>
      <c r="P15" s="174">
        <f t="shared" si="3"/>
        <v>0.1</v>
      </c>
      <c r="Q15" s="174">
        <f t="shared" si="3"/>
        <v>0.1</v>
      </c>
      <c r="R15" s="174">
        <f t="shared" si="3"/>
        <v>0.08</v>
      </c>
      <c r="S15" s="174">
        <f t="shared" si="3"/>
        <v>0.08</v>
      </c>
      <c r="T15" s="174">
        <f t="shared" si="3"/>
        <v>0.16</v>
      </c>
      <c r="U15" s="174">
        <f t="shared" si="3"/>
        <v>0.16</v>
      </c>
      <c r="V15" s="174">
        <f t="shared" si="3"/>
        <v>0.19999999999999998</v>
      </c>
      <c r="W15" s="174">
        <f t="shared" si="3"/>
        <v>0.19999999999999998</v>
      </c>
      <c r="X15" s="174">
        <f t="shared" si="3"/>
        <v>0.16999999999999998</v>
      </c>
      <c r="Y15" s="174">
        <f t="shared" si="3"/>
        <v>0.16999999999999998</v>
      </c>
      <c r="Z15" s="174">
        <f t="shared" si="3"/>
        <v>0.08</v>
      </c>
      <c r="AA15" s="174">
        <f t="shared" si="3"/>
        <v>0.08</v>
      </c>
      <c r="AB15" s="174">
        <f t="shared" si="3"/>
        <v>0.08</v>
      </c>
      <c r="AC15" s="174">
        <f t="shared" si="3"/>
        <v>0.08</v>
      </c>
      <c r="AD15" s="174">
        <f t="shared" si="3"/>
        <v>0.04</v>
      </c>
      <c r="AE15" s="174">
        <f t="shared" si="3"/>
        <v>0.04</v>
      </c>
      <c r="AF15" s="174">
        <f t="shared" si="3"/>
        <v>0.04</v>
      </c>
      <c r="AG15" s="174">
        <f t="shared" si="3"/>
        <v>0.04</v>
      </c>
      <c r="AH15" s="174">
        <f t="shared" si="3"/>
        <v>0</v>
      </c>
      <c r="AI15" s="174">
        <f t="shared" si="3"/>
        <v>0</v>
      </c>
      <c r="AJ15" s="174">
        <f t="shared" si="3"/>
        <v>0</v>
      </c>
      <c r="AK15" s="174">
        <f t="shared" si="3"/>
        <v>0</v>
      </c>
      <c r="AL15" s="179">
        <f>+SUM(AL10:AL14)</f>
        <v>1</v>
      </c>
    </row>
    <row r="16" spans="2:45" x14ac:dyDescent="0.2">
      <c r="M16" s="197"/>
      <c r="N16" s="197">
        <f>+O15+Q15+S15</f>
        <v>0.23000000000000004</v>
      </c>
    </row>
    <row r="17" spans="13:14" x14ac:dyDescent="0.2">
      <c r="M17" s="197"/>
      <c r="N17" s="197">
        <f>+U15+W15+Y15</f>
        <v>0.53</v>
      </c>
    </row>
    <row r="18" spans="13:14" x14ac:dyDescent="0.2">
      <c r="M18" s="197"/>
      <c r="N18" s="197">
        <f>+AA15+AC15+AE15</f>
        <v>0.2</v>
      </c>
    </row>
    <row r="19" spans="13:14" x14ac:dyDescent="0.2">
      <c r="M19" s="196"/>
      <c r="N19" s="196">
        <f>+AG15+AI15+AK15</f>
        <v>0.04</v>
      </c>
    </row>
  </sheetData>
  <sheetProtection sheet="1" objects="1" scenarios="1" formatCells="0" formatColumns="0"/>
  <mergeCells count="24">
    <mergeCell ref="AH8:AI8"/>
    <mergeCell ref="AJ8:AK8"/>
    <mergeCell ref="B13:B14"/>
    <mergeCell ref="V8:W8"/>
    <mergeCell ref="X8:Y8"/>
    <mergeCell ref="Z8:AA8"/>
    <mergeCell ref="AB8:AC8"/>
    <mergeCell ref="AD8:AE8"/>
    <mergeCell ref="AF8:AG8"/>
    <mergeCell ref="T8:U8"/>
    <mergeCell ref="C7:D7"/>
    <mergeCell ref="E7:M7"/>
    <mergeCell ref="N8:O8"/>
    <mergeCell ref="P8:Q8"/>
    <mergeCell ref="R8:S8"/>
    <mergeCell ref="C2:C5"/>
    <mergeCell ref="D2:K2"/>
    <mergeCell ref="L2:M2"/>
    <mergeCell ref="D3:K3"/>
    <mergeCell ref="L3:M3"/>
    <mergeCell ref="D4:K4"/>
    <mergeCell ref="L4:M4"/>
    <mergeCell ref="D5:K5"/>
    <mergeCell ref="L5:M5"/>
  </mergeCells>
  <dataValidations count="1">
    <dataValidation type="whole" allowBlank="1" showInputMessage="1" showErrorMessage="1" sqref="G8:L8 G15:L65443" xr:uid="{E0EE5EE4-7B71-4E24-AFFA-17164F36EBDB}">
      <formula1>1</formula1>
      <formula2>5</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topLeftCell="A10" zoomScale="90" zoomScaleNormal="90" workbookViewId="0">
      <selection activeCell="F19" sqref="F19"/>
    </sheetView>
  </sheetViews>
  <sheetFormatPr baseColWidth="10" defaultRowHeight="14.25" x14ac:dyDescent="0.2"/>
  <cols>
    <col min="1" max="1" width="2.42578125" style="79" customWidth="1"/>
    <col min="2" max="2" width="14.5703125" style="79" customWidth="1"/>
    <col min="3" max="3" width="14.140625" style="79" customWidth="1"/>
    <col min="4" max="4" width="18.28515625" style="79" customWidth="1"/>
    <col min="5" max="5" width="17.140625" style="79" customWidth="1"/>
    <col min="6" max="6" width="23.140625" style="79" customWidth="1"/>
    <col min="7" max="8" width="20.28515625" style="79" customWidth="1"/>
    <col min="9" max="10" width="5.7109375" style="79" customWidth="1"/>
    <col min="11" max="11" width="5.7109375" style="79" hidden="1" customWidth="1"/>
    <col min="12" max="12" width="8.7109375" style="79" hidden="1" customWidth="1"/>
    <col min="13" max="13" width="14.5703125" style="79" customWidth="1"/>
    <col min="14" max="14" width="17.7109375" style="79" bestFit="1" customWidth="1"/>
    <col min="15" max="15" width="2.5703125" style="79" customWidth="1"/>
    <col min="16" max="16" width="2.42578125" style="79" customWidth="1"/>
    <col min="17" max="17" width="7.7109375" style="79" customWidth="1"/>
    <col min="18" max="18" width="0.7109375" style="80" customWidth="1"/>
    <col min="19" max="19" width="1" style="79" customWidth="1"/>
    <col min="20" max="20" width="1.5703125" style="79" customWidth="1"/>
    <col min="21" max="21" width="1.140625" style="80" customWidth="1"/>
    <col min="22" max="22" width="20.7109375" style="79" customWidth="1"/>
    <col min="23" max="26" width="7.7109375" style="79" customWidth="1"/>
    <col min="27" max="28" width="5.7109375" style="79" hidden="1" customWidth="1"/>
    <col min="29" max="29" width="10.7109375" style="79" customWidth="1"/>
    <col min="30" max="30" width="20.7109375" style="79" customWidth="1"/>
    <col min="31" max="31" width="9.140625" style="81" customWidth="1"/>
    <col min="32" max="252" width="9.140625" style="79" customWidth="1"/>
    <col min="253" max="16384" width="11.42578125" style="79"/>
  </cols>
  <sheetData>
    <row r="1" spans="2:31" ht="15" thickBot="1" x14ac:dyDescent="0.25"/>
    <row r="2" spans="2:31" ht="26.25" customHeight="1" x14ac:dyDescent="0.2">
      <c r="B2" s="390"/>
      <c r="C2" s="391"/>
      <c r="D2" s="384" t="s">
        <v>121</v>
      </c>
      <c r="E2" s="385"/>
      <c r="F2" s="385"/>
      <c r="G2" s="385"/>
      <c r="H2" s="385"/>
      <c r="I2" s="385"/>
      <c r="J2" s="385"/>
      <c r="K2" s="84"/>
      <c r="L2" s="84"/>
      <c r="M2" s="396" t="str">
        <f>Proyecto!K2</f>
        <v>Codigo: GC-F-015</v>
      </c>
      <c r="N2" s="397"/>
      <c r="O2" s="397"/>
      <c r="P2" s="398"/>
      <c r="S2" s="80"/>
      <c r="T2" s="80" t="s">
        <v>132</v>
      </c>
      <c r="U2" s="85"/>
    </row>
    <row r="3" spans="2:31" ht="23.25" customHeight="1" x14ac:dyDescent="0.2">
      <c r="B3" s="392"/>
      <c r="C3" s="393"/>
      <c r="D3" s="386" t="s">
        <v>123</v>
      </c>
      <c r="E3" s="387"/>
      <c r="F3" s="387"/>
      <c r="G3" s="387"/>
      <c r="H3" s="387"/>
      <c r="I3" s="387"/>
      <c r="J3" s="387"/>
      <c r="K3" s="86"/>
      <c r="L3" s="86"/>
      <c r="M3" s="399" t="str">
        <f>Proyecto!K3</f>
        <v>Fecha: 17 de septiembre de 2014</v>
      </c>
      <c r="N3" s="327"/>
      <c r="O3" s="327"/>
      <c r="P3" s="400"/>
      <c r="S3" s="80"/>
      <c r="T3" s="80" t="s">
        <v>133</v>
      </c>
      <c r="U3" s="85"/>
    </row>
    <row r="4" spans="2:31" ht="24" customHeight="1" x14ac:dyDescent="0.2">
      <c r="B4" s="392"/>
      <c r="C4" s="393"/>
      <c r="D4" s="386" t="s">
        <v>124</v>
      </c>
      <c r="E4" s="387"/>
      <c r="F4" s="387"/>
      <c r="G4" s="387"/>
      <c r="H4" s="387"/>
      <c r="I4" s="387"/>
      <c r="J4" s="387"/>
      <c r="K4" s="86"/>
      <c r="L4" s="86"/>
      <c r="M4" s="399" t="str">
        <f>Proyecto!K4</f>
        <v>Version 001</v>
      </c>
      <c r="N4" s="327"/>
      <c r="O4" s="327"/>
      <c r="P4" s="400"/>
      <c r="T4" s="80" t="s">
        <v>134</v>
      </c>
      <c r="U4" s="85"/>
    </row>
    <row r="5" spans="2:31" ht="22.5" customHeight="1" thickBot="1" x14ac:dyDescent="0.25">
      <c r="B5" s="394"/>
      <c r="C5" s="395"/>
      <c r="D5" s="388" t="s">
        <v>126</v>
      </c>
      <c r="E5" s="389"/>
      <c r="F5" s="389"/>
      <c r="G5" s="389"/>
      <c r="H5" s="389"/>
      <c r="I5" s="389"/>
      <c r="J5" s="389"/>
      <c r="K5" s="87"/>
      <c r="L5" s="87"/>
      <c r="M5" s="401" t="s">
        <v>127</v>
      </c>
      <c r="N5" s="402"/>
      <c r="O5" s="402"/>
      <c r="P5" s="403"/>
      <c r="T5" s="80" t="s">
        <v>135</v>
      </c>
    </row>
    <row r="6" spans="2:31" ht="5.25" customHeight="1" x14ac:dyDescent="0.2">
      <c r="B6" s="88"/>
      <c r="C6" s="88"/>
      <c r="D6" s="88"/>
      <c r="E6" s="88"/>
      <c r="F6" s="88"/>
      <c r="G6" s="88"/>
      <c r="H6" s="88"/>
      <c r="I6" s="88"/>
      <c r="J6" s="88"/>
      <c r="K6" s="88"/>
      <c r="L6" s="88"/>
      <c r="M6" s="88"/>
      <c r="N6" s="88"/>
      <c r="O6" s="88"/>
      <c r="P6" s="88"/>
      <c r="T6" s="80"/>
    </row>
    <row r="7" spans="2:31" ht="29.25" customHeight="1" x14ac:dyDescent="0.2">
      <c r="B7" s="375" t="s">
        <v>0</v>
      </c>
      <c r="C7" s="375"/>
      <c r="D7" s="376" t="str">
        <f>Proyecto!$E$7</f>
        <v>Gestión de recursos al servicio de los grupos de interés 2025</v>
      </c>
      <c r="E7" s="376"/>
      <c r="F7" s="376"/>
      <c r="G7" s="376"/>
      <c r="H7" s="376"/>
      <c r="I7" s="376"/>
      <c r="J7" s="376"/>
      <c r="K7" s="376"/>
      <c r="L7" s="376"/>
      <c r="M7" s="376"/>
      <c r="N7" s="376"/>
      <c r="O7" s="376"/>
      <c r="P7" s="376"/>
      <c r="AE7" s="79"/>
    </row>
    <row r="8" spans="2:31" ht="6.75" customHeight="1" x14ac:dyDescent="0.2">
      <c r="B8" s="89"/>
      <c r="C8" s="89"/>
      <c r="D8" s="90"/>
      <c r="E8" s="90"/>
      <c r="F8" s="90"/>
      <c r="G8" s="90"/>
      <c r="H8" s="90"/>
      <c r="I8" s="90"/>
      <c r="J8" s="90"/>
      <c r="K8" s="90"/>
      <c r="L8" s="90"/>
      <c r="M8" s="90"/>
      <c r="N8" s="90"/>
      <c r="O8" s="90"/>
      <c r="P8" s="90"/>
      <c r="AE8" s="79"/>
    </row>
    <row r="10" spans="2:31" ht="21.95" customHeight="1" x14ac:dyDescent="0.2">
      <c r="B10" s="374" t="s">
        <v>22</v>
      </c>
      <c r="C10" s="374"/>
      <c r="D10" s="374"/>
      <c r="E10" s="374"/>
      <c r="F10" s="374"/>
      <c r="G10" s="374"/>
      <c r="H10" s="374"/>
      <c r="I10" s="374"/>
      <c r="J10" s="374"/>
      <c r="K10" s="374"/>
      <c r="L10" s="374"/>
      <c r="M10" s="374"/>
      <c r="N10" s="374"/>
      <c r="O10" s="374"/>
      <c r="P10" s="374"/>
    </row>
    <row r="11" spans="2:31" ht="36.75" customHeight="1" x14ac:dyDescent="0.2">
      <c r="B11" s="377" t="s">
        <v>129</v>
      </c>
      <c r="C11" s="377"/>
      <c r="D11" s="377"/>
      <c r="E11" s="377"/>
      <c r="F11" s="91" t="s">
        <v>261</v>
      </c>
      <c r="G11" s="377" t="s">
        <v>130</v>
      </c>
      <c r="H11" s="377"/>
      <c r="I11" s="377"/>
      <c r="J11" s="377"/>
      <c r="K11" s="92"/>
      <c r="L11" s="92"/>
      <c r="M11" s="377" t="s">
        <v>131</v>
      </c>
      <c r="N11" s="377"/>
      <c r="O11" s="377"/>
      <c r="P11" s="377"/>
    </row>
    <row r="12" spans="2:31" ht="47.25" customHeight="1" x14ac:dyDescent="0.2">
      <c r="B12" s="378" t="s">
        <v>236</v>
      </c>
      <c r="C12" s="378"/>
      <c r="D12" s="378"/>
      <c r="E12" s="378"/>
      <c r="F12" s="118" t="s">
        <v>133</v>
      </c>
      <c r="G12" s="379" t="s">
        <v>237</v>
      </c>
      <c r="H12" s="380"/>
      <c r="I12" s="380"/>
      <c r="J12" s="381"/>
      <c r="K12" s="119"/>
      <c r="L12" s="119"/>
      <c r="M12" s="382" t="s">
        <v>136</v>
      </c>
      <c r="N12" s="382"/>
      <c r="O12" s="382"/>
      <c r="P12" s="382"/>
    </row>
    <row r="13" spans="2:31" ht="60.75" customHeight="1" x14ac:dyDescent="0.2">
      <c r="B13" s="378" t="s">
        <v>238</v>
      </c>
      <c r="C13" s="378"/>
      <c r="D13" s="378"/>
      <c r="E13" s="378"/>
      <c r="F13" s="118" t="s">
        <v>133</v>
      </c>
      <c r="G13" s="379" t="s">
        <v>239</v>
      </c>
      <c r="H13" s="380"/>
      <c r="I13" s="380"/>
      <c r="J13" s="381"/>
      <c r="K13" s="119"/>
      <c r="L13" s="119"/>
      <c r="M13" s="382" t="s">
        <v>136</v>
      </c>
      <c r="N13" s="382"/>
      <c r="O13" s="382"/>
      <c r="P13" s="382"/>
    </row>
    <row r="14" spans="2:31" ht="39.75" customHeight="1" x14ac:dyDescent="0.2">
      <c r="B14" s="378" t="s">
        <v>240</v>
      </c>
      <c r="C14" s="378"/>
      <c r="D14" s="378"/>
      <c r="E14" s="378"/>
      <c r="F14" s="118" t="s">
        <v>133</v>
      </c>
      <c r="G14" s="379" t="s">
        <v>241</v>
      </c>
      <c r="H14" s="380"/>
      <c r="I14" s="380"/>
      <c r="J14" s="381"/>
      <c r="K14" s="119"/>
      <c r="L14" s="119"/>
      <c r="M14" s="382" t="s">
        <v>242</v>
      </c>
      <c r="N14" s="382"/>
      <c r="O14" s="382"/>
      <c r="P14" s="382"/>
    </row>
    <row r="15" spans="2:31" ht="44.25" customHeight="1" x14ac:dyDescent="0.2">
      <c r="B15" s="378" t="s">
        <v>243</v>
      </c>
      <c r="C15" s="378"/>
      <c r="D15" s="378"/>
      <c r="E15" s="378"/>
      <c r="F15" s="118" t="s">
        <v>133</v>
      </c>
      <c r="G15" s="383" t="s">
        <v>244</v>
      </c>
      <c r="H15" s="383"/>
      <c r="I15" s="383"/>
      <c r="J15" s="383"/>
      <c r="K15" s="119"/>
      <c r="L15" s="119"/>
      <c r="M15" s="382" t="s">
        <v>160</v>
      </c>
      <c r="N15" s="382"/>
      <c r="O15" s="382"/>
      <c r="P15" s="382"/>
    </row>
    <row r="17" spans="2:16" ht="21.95" customHeight="1" x14ac:dyDescent="0.2">
      <c r="B17" s="374" t="s">
        <v>23</v>
      </c>
      <c r="C17" s="374"/>
      <c r="D17" s="374"/>
      <c r="E17" s="374"/>
      <c r="F17" s="374"/>
      <c r="G17" s="374"/>
      <c r="H17" s="374"/>
      <c r="I17" s="374"/>
      <c r="J17" s="374"/>
      <c r="K17" s="374"/>
      <c r="L17" s="374"/>
      <c r="M17" s="374"/>
      <c r="N17" s="374"/>
      <c r="O17" s="374"/>
      <c r="P17" s="374"/>
    </row>
    <row r="18" spans="2:16" ht="21.95" customHeight="1" x14ac:dyDescent="0.2">
      <c r="B18" s="287" t="s">
        <v>24</v>
      </c>
      <c r="C18" s="287"/>
      <c r="D18" s="287"/>
      <c r="E18" s="287"/>
      <c r="F18" s="287"/>
      <c r="G18" s="287"/>
      <c r="H18" s="287"/>
      <c r="I18" s="287"/>
      <c r="J18" s="287"/>
      <c r="K18" s="287"/>
      <c r="L18" s="287"/>
      <c r="M18" s="287"/>
      <c r="N18" s="287"/>
      <c r="O18" s="287"/>
      <c r="P18" s="287"/>
    </row>
  </sheetData>
  <mergeCells count="29">
    <mergeCell ref="B14:E14"/>
    <mergeCell ref="G14:J14"/>
    <mergeCell ref="M14:P14"/>
    <mergeCell ref="D2:J2"/>
    <mergeCell ref="D3:J3"/>
    <mergeCell ref="D4:J4"/>
    <mergeCell ref="D5:J5"/>
    <mergeCell ref="B10:P10"/>
    <mergeCell ref="B2:C5"/>
    <mergeCell ref="M2:P2"/>
    <mergeCell ref="M3:P3"/>
    <mergeCell ref="M4:P4"/>
    <mergeCell ref="M5:P5"/>
    <mergeCell ref="B17:P17"/>
    <mergeCell ref="B18:P18"/>
    <mergeCell ref="B7:C7"/>
    <mergeCell ref="D7:P7"/>
    <mergeCell ref="B11:E11"/>
    <mergeCell ref="G11:J11"/>
    <mergeCell ref="M11:P11"/>
    <mergeCell ref="B12:E12"/>
    <mergeCell ref="G12:J12"/>
    <mergeCell ref="M12:P12"/>
    <mergeCell ref="B15:E15"/>
    <mergeCell ref="G15:J15"/>
    <mergeCell ref="M15:P15"/>
    <mergeCell ref="B13:E13"/>
    <mergeCell ref="G13:J13"/>
    <mergeCell ref="M13:P13"/>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xr:uid="{00000000-0002-0000-0B00-000000000000}">
      <formula1>1</formula1>
      <formula2>5</formula2>
    </dataValidation>
    <dataValidation type="list" allowBlank="1" showInputMessage="1" showErrorMessage="1" sqref="F12:F15" xr:uid="{A542C4AE-5855-4AFC-8E8F-806647530ACE}">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104</v>
      </c>
      <c r="C4" s="9" t="s">
        <v>57</v>
      </c>
      <c r="E4" s="9" t="s">
        <v>58</v>
      </c>
      <c r="G4" s="9" t="s">
        <v>59</v>
      </c>
      <c r="I4" s="9" t="s">
        <v>63</v>
      </c>
      <c r="K4" s="9" t="s">
        <v>64</v>
      </c>
      <c r="M4" s="9"/>
      <c r="O4" s="9" t="s">
        <v>96</v>
      </c>
      <c r="Q4" s="9" t="s">
        <v>107</v>
      </c>
    </row>
    <row r="5" spans="1:17" x14ac:dyDescent="0.2">
      <c r="A5" t="s">
        <v>105</v>
      </c>
      <c r="C5" s="8" t="s">
        <v>52</v>
      </c>
      <c r="E5" s="8" t="s">
        <v>53</v>
      </c>
      <c r="G5" s="8" t="s">
        <v>60</v>
      </c>
      <c r="I5" s="8" t="s">
        <v>93</v>
      </c>
      <c r="K5" s="8" t="s">
        <v>65</v>
      </c>
      <c r="M5" t="s">
        <v>84</v>
      </c>
      <c r="O5" s="8" t="s">
        <v>97</v>
      </c>
      <c r="Q5" t="s">
        <v>110</v>
      </c>
    </row>
    <row r="6" spans="1:17" x14ac:dyDescent="0.2">
      <c r="A6" t="s">
        <v>106</v>
      </c>
      <c r="C6" s="8" t="s">
        <v>55</v>
      </c>
      <c r="E6" s="8" t="s">
        <v>56</v>
      </c>
      <c r="G6" s="8" t="s">
        <v>61</v>
      </c>
      <c r="I6" s="8" t="s">
        <v>94</v>
      </c>
      <c r="K6" s="8" t="s">
        <v>66</v>
      </c>
      <c r="M6" t="s">
        <v>92</v>
      </c>
      <c r="O6" s="8" t="s">
        <v>98</v>
      </c>
      <c r="Q6" t="s">
        <v>111</v>
      </c>
    </row>
    <row r="7" spans="1:17" x14ac:dyDescent="0.2">
      <c r="C7" s="8" t="s">
        <v>54</v>
      </c>
      <c r="G7" s="8" t="s">
        <v>62</v>
      </c>
      <c r="K7" s="8" t="s">
        <v>67</v>
      </c>
      <c r="O7" s="8" t="s">
        <v>99</v>
      </c>
      <c r="Q7" t="s">
        <v>112</v>
      </c>
    </row>
    <row r="8" spans="1:17" x14ac:dyDescent="0.2">
      <c r="O8" s="8" t="s">
        <v>100</v>
      </c>
      <c r="Q8" t="s">
        <v>113</v>
      </c>
    </row>
    <row r="9" spans="1:17" x14ac:dyDescent="0.2">
      <c r="O9" s="8" t="s">
        <v>101</v>
      </c>
      <c r="Q9" t="s">
        <v>114</v>
      </c>
    </row>
    <row r="10" spans="1:17" x14ac:dyDescent="0.2">
      <c r="O10" s="8" t="s">
        <v>102</v>
      </c>
      <c r="Q10" t="s">
        <v>115</v>
      </c>
    </row>
    <row r="11" spans="1:17" x14ac:dyDescent="0.2">
      <c r="O11" s="8" t="s">
        <v>75</v>
      </c>
      <c r="Q11" t="s">
        <v>116</v>
      </c>
    </row>
    <row r="12" spans="1:17" x14ac:dyDescent="0.2">
      <c r="Q12" t="s">
        <v>117</v>
      </c>
    </row>
    <row r="14" spans="1:17" x14ac:dyDescent="0.2">
      <c r="Q14" s="9"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8"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3"/>
  <sheetViews>
    <sheetView showGridLines="0" topLeftCell="A5" zoomScale="80" zoomScaleNormal="80" workbookViewId="0">
      <selection activeCell="E19" sqref="E19:P20"/>
    </sheetView>
  </sheetViews>
  <sheetFormatPr baseColWidth="10"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211"/>
      <c r="C2" s="212"/>
      <c r="D2" s="238" t="s">
        <v>121</v>
      </c>
      <c r="E2" s="239"/>
      <c r="F2" s="239"/>
      <c r="G2" s="239"/>
      <c r="H2" s="239"/>
      <c r="I2" s="239"/>
      <c r="J2" s="240"/>
      <c r="K2" s="225" t="s">
        <v>122</v>
      </c>
      <c r="L2" s="241"/>
      <c r="M2" s="225" t="str">
        <f>Proyecto!K2</f>
        <v>Codigo: GC-F-015</v>
      </c>
      <c r="N2" s="226"/>
      <c r="O2" s="226"/>
      <c r="P2" s="227"/>
      <c r="S2" s="29"/>
      <c r="T2" s="29"/>
      <c r="U2" s="30"/>
    </row>
    <row r="3" spans="2:31" ht="23.25" customHeight="1" x14ac:dyDescent="0.15">
      <c r="B3" s="207"/>
      <c r="C3" s="208"/>
      <c r="D3" s="242" t="s">
        <v>123</v>
      </c>
      <c r="E3" s="243"/>
      <c r="F3" s="243"/>
      <c r="G3" s="243"/>
      <c r="H3" s="243"/>
      <c r="I3" s="243"/>
      <c r="J3" s="244"/>
      <c r="K3" s="231" t="s">
        <v>128</v>
      </c>
      <c r="L3" s="245"/>
      <c r="M3" s="228" t="str">
        <f>Proyecto!K3</f>
        <v>Fecha: 17 de septiembre de 2014</v>
      </c>
      <c r="N3" s="229"/>
      <c r="O3" s="229"/>
      <c r="P3" s="230"/>
      <c r="S3" s="29"/>
      <c r="T3" s="29"/>
      <c r="U3" s="30"/>
    </row>
    <row r="4" spans="2:31" ht="24" customHeight="1" x14ac:dyDescent="0.15">
      <c r="B4" s="207"/>
      <c r="C4" s="208"/>
      <c r="D4" s="242" t="s">
        <v>124</v>
      </c>
      <c r="E4" s="243"/>
      <c r="F4" s="243"/>
      <c r="G4" s="243"/>
      <c r="H4" s="243"/>
      <c r="I4" s="243"/>
      <c r="J4" s="244"/>
      <c r="K4" s="231" t="s">
        <v>125</v>
      </c>
      <c r="L4" s="245"/>
      <c r="M4" s="231" t="str">
        <f>Proyecto!K4</f>
        <v>Version 001</v>
      </c>
      <c r="N4" s="232"/>
      <c r="O4" s="232"/>
      <c r="P4" s="233"/>
      <c r="U4" s="30"/>
    </row>
    <row r="5" spans="2:31" ht="22.5" customHeight="1" thickBot="1" x14ac:dyDescent="0.2">
      <c r="B5" s="209"/>
      <c r="C5" s="210"/>
      <c r="D5" s="251" t="s">
        <v>126</v>
      </c>
      <c r="E5" s="252"/>
      <c r="F5" s="252"/>
      <c r="G5" s="252"/>
      <c r="H5" s="252"/>
      <c r="I5" s="252"/>
      <c r="J5" s="253"/>
      <c r="K5" s="254" t="s">
        <v>127</v>
      </c>
      <c r="L5" s="255"/>
      <c r="M5" s="234" t="s">
        <v>127</v>
      </c>
      <c r="N5" s="235"/>
      <c r="O5" s="235"/>
      <c r="P5" s="236"/>
    </row>
    <row r="6" spans="2:31" ht="5.25" customHeight="1" x14ac:dyDescent="0.15">
      <c r="B6" s="22"/>
      <c r="C6" s="22"/>
      <c r="D6" s="22"/>
      <c r="E6" s="22"/>
      <c r="F6" s="22"/>
      <c r="G6" s="22"/>
      <c r="H6" s="22"/>
      <c r="I6" s="22"/>
      <c r="J6" s="22"/>
      <c r="K6" s="22"/>
      <c r="L6" s="22"/>
      <c r="M6" s="22"/>
      <c r="N6" s="22"/>
      <c r="O6" s="22"/>
      <c r="P6" s="22"/>
    </row>
    <row r="7" spans="2:31" ht="29.25" customHeight="1" x14ac:dyDescent="0.2">
      <c r="B7" s="199" t="s">
        <v>0</v>
      </c>
      <c r="C7" s="199"/>
      <c r="D7" s="237" t="str">
        <f>Proyecto!$E$7</f>
        <v>Gestión de recursos al servicio de los grupos de interés 2025</v>
      </c>
      <c r="E7" s="237"/>
      <c r="F7" s="237"/>
      <c r="G7" s="237"/>
      <c r="H7" s="237"/>
      <c r="I7" s="237"/>
      <c r="J7" s="237"/>
      <c r="K7" s="237"/>
      <c r="L7" s="237"/>
      <c r="M7" s="237"/>
      <c r="N7" s="237"/>
      <c r="O7" s="237"/>
      <c r="P7" s="237"/>
      <c r="AE7" s="16"/>
    </row>
    <row r="8" spans="2:31" ht="6.75" customHeight="1" x14ac:dyDescent="0.2">
      <c r="B8" s="31"/>
      <c r="C8" s="31"/>
      <c r="D8" s="129"/>
      <c r="E8" s="129"/>
      <c r="F8" s="129"/>
      <c r="G8" s="129"/>
      <c r="H8" s="129"/>
      <c r="I8" s="129"/>
      <c r="J8" s="129"/>
      <c r="K8" s="129"/>
      <c r="L8" s="129"/>
      <c r="M8" s="129"/>
      <c r="N8" s="129"/>
      <c r="O8" s="129"/>
      <c r="P8" s="129"/>
      <c r="AE8" s="16"/>
    </row>
    <row r="9" spans="2:31" ht="36" customHeight="1" x14ac:dyDescent="0.2">
      <c r="B9" s="249" t="s">
        <v>25</v>
      </c>
      <c r="C9" s="250"/>
      <c r="D9" s="246" t="s">
        <v>162</v>
      </c>
      <c r="E9" s="247"/>
      <c r="F9" s="247"/>
      <c r="G9" s="247"/>
      <c r="H9" s="247"/>
      <c r="I9" s="247"/>
      <c r="J9" s="247"/>
      <c r="K9" s="247"/>
      <c r="L9" s="247"/>
      <c r="M9" s="247"/>
      <c r="N9" s="247"/>
      <c r="O9" s="247"/>
      <c r="P9" s="248"/>
      <c r="AE9" s="16"/>
    </row>
    <row r="10" spans="2:31" s="33" customFormat="1" ht="7.5" customHeight="1" x14ac:dyDescent="0.2">
      <c r="D10" s="130"/>
      <c r="E10" s="130"/>
      <c r="F10" s="130"/>
      <c r="G10" s="130"/>
      <c r="H10" s="130"/>
      <c r="I10" s="130"/>
      <c r="J10" s="130"/>
      <c r="K10" s="130"/>
      <c r="L10" s="130"/>
      <c r="M10" s="130"/>
      <c r="N10" s="130"/>
      <c r="O10" s="130"/>
      <c r="P10" s="130"/>
    </row>
    <row r="11" spans="2:31" ht="39.75" customHeight="1" x14ac:dyDescent="0.2">
      <c r="B11" s="249" t="s">
        <v>26</v>
      </c>
      <c r="C11" s="250"/>
      <c r="D11" s="224" t="s">
        <v>163</v>
      </c>
      <c r="E11" s="224"/>
      <c r="F11" s="224"/>
      <c r="G11" s="224"/>
      <c r="H11" s="224"/>
      <c r="I11" s="224"/>
      <c r="J11" s="224"/>
      <c r="K11" s="224"/>
      <c r="L11" s="224"/>
      <c r="M11" s="224"/>
      <c r="N11" s="224"/>
      <c r="O11" s="224"/>
      <c r="P11" s="224"/>
      <c r="AE11" s="16"/>
    </row>
    <row r="12" spans="2:31" ht="5.25" customHeight="1" x14ac:dyDescent="0.2">
      <c r="B12" s="24"/>
      <c r="C12" s="24"/>
      <c r="D12" s="35"/>
      <c r="E12" s="35"/>
      <c r="F12" s="35"/>
      <c r="G12" s="35"/>
      <c r="H12" s="35"/>
      <c r="I12" s="35"/>
      <c r="J12" s="35"/>
      <c r="K12" s="35"/>
      <c r="L12" s="35"/>
      <c r="M12" s="35"/>
      <c r="N12" s="35"/>
      <c r="O12" s="35"/>
      <c r="P12" s="35"/>
      <c r="AE12" s="16"/>
    </row>
    <row r="13" spans="2:31" ht="26.25" customHeight="1" x14ac:dyDescent="0.2">
      <c r="B13" s="222" t="s">
        <v>103</v>
      </c>
      <c r="C13" s="222"/>
      <c r="D13" s="70" t="s">
        <v>1</v>
      </c>
      <c r="E13" s="224" t="s">
        <v>164</v>
      </c>
      <c r="F13" s="224"/>
      <c r="G13" s="224"/>
      <c r="H13" s="224"/>
      <c r="I13" s="224"/>
      <c r="J13" s="224"/>
      <c r="K13" s="224"/>
      <c r="L13" s="224"/>
      <c r="M13" s="224"/>
      <c r="N13" s="224"/>
      <c r="O13" s="224"/>
      <c r="P13" s="224"/>
      <c r="AE13" s="16"/>
    </row>
    <row r="14" spans="2:31" ht="39" customHeight="1" x14ac:dyDescent="0.2">
      <c r="B14" s="223"/>
      <c r="C14" s="223"/>
      <c r="D14" s="71" t="s">
        <v>105</v>
      </c>
      <c r="E14" s="224"/>
      <c r="F14" s="224"/>
      <c r="G14" s="224"/>
      <c r="H14" s="224"/>
      <c r="I14" s="224"/>
      <c r="J14" s="224"/>
      <c r="K14" s="224"/>
      <c r="L14" s="224"/>
      <c r="M14" s="224"/>
      <c r="N14" s="224"/>
      <c r="O14" s="224"/>
      <c r="P14" s="224"/>
      <c r="AE14" s="16"/>
    </row>
    <row r="15" spans="2:31" ht="5.25" customHeight="1" x14ac:dyDescent="0.2">
      <c r="B15" s="24"/>
      <c r="C15" s="24"/>
      <c r="D15" s="72"/>
      <c r="E15" s="128"/>
      <c r="F15" s="128"/>
      <c r="G15" s="128"/>
      <c r="H15" s="128"/>
      <c r="I15" s="128"/>
      <c r="J15" s="128"/>
      <c r="K15" s="128"/>
      <c r="L15" s="128"/>
      <c r="M15" s="128"/>
      <c r="N15" s="128"/>
      <c r="O15" s="128"/>
      <c r="P15" s="128"/>
      <c r="AE15" s="16"/>
    </row>
    <row r="16" spans="2:31" ht="22.5" customHeight="1" x14ac:dyDescent="0.2">
      <c r="B16" s="222" t="s">
        <v>103</v>
      </c>
      <c r="C16" s="222"/>
      <c r="D16" s="70" t="s">
        <v>1</v>
      </c>
      <c r="E16" s="224" t="s">
        <v>165</v>
      </c>
      <c r="F16" s="224"/>
      <c r="G16" s="224"/>
      <c r="H16" s="224"/>
      <c r="I16" s="224"/>
      <c r="J16" s="224"/>
      <c r="K16" s="224"/>
      <c r="L16" s="224"/>
      <c r="M16" s="224"/>
      <c r="N16" s="224"/>
      <c r="O16" s="224"/>
      <c r="P16" s="224"/>
      <c r="AE16" s="16"/>
    </row>
    <row r="17" spans="2:31" ht="39.75" customHeight="1" x14ac:dyDescent="0.2">
      <c r="B17" s="223"/>
      <c r="C17" s="223"/>
      <c r="D17" s="71" t="s">
        <v>106</v>
      </c>
      <c r="E17" s="224"/>
      <c r="F17" s="224"/>
      <c r="G17" s="224"/>
      <c r="H17" s="224"/>
      <c r="I17" s="224"/>
      <c r="J17" s="224"/>
      <c r="K17" s="224"/>
      <c r="L17" s="224"/>
      <c r="M17" s="224"/>
      <c r="N17" s="224"/>
      <c r="O17" s="224"/>
      <c r="P17" s="224"/>
      <c r="AE17" s="16"/>
    </row>
    <row r="18" spans="2:31" ht="5.25" customHeight="1" x14ac:dyDescent="0.2">
      <c r="B18" s="24"/>
      <c r="C18" s="24"/>
      <c r="D18" s="72"/>
      <c r="E18" s="128"/>
      <c r="F18" s="128"/>
      <c r="G18" s="128"/>
      <c r="H18" s="128"/>
      <c r="I18" s="128"/>
      <c r="J18" s="128"/>
      <c r="K18" s="128"/>
      <c r="L18" s="128"/>
      <c r="M18" s="128"/>
      <c r="N18" s="128"/>
      <c r="O18" s="128"/>
      <c r="P18" s="128"/>
      <c r="AE18" s="16"/>
    </row>
    <row r="19" spans="2:31" ht="22.5" customHeight="1" x14ac:dyDescent="0.2">
      <c r="B19" s="222" t="s">
        <v>103</v>
      </c>
      <c r="C19" s="222"/>
      <c r="D19" s="70" t="s">
        <v>1</v>
      </c>
      <c r="E19" s="224" t="s">
        <v>166</v>
      </c>
      <c r="F19" s="224"/>
      <c r="G19" s="224"/>
      <c r="H19" s="224"/>
      <c r="I19" s="224"/>
      <c r="J19" s="224"/>
      <c r="K19" s="224"/>
      <c r="L19" s="224"/>
      <c r="M19" s="224"/>
      <c r="N19" s="224"/>
      <c r="O19" s="224"/>
      <c r="P19" s="224"/>
      <c r="AE19" s="16"/>
    </row>
    <row r="20" spans="2:31" ht="21" customHeight="1" x14ac:dyDescent="0.2">
      <c r="B20" s="223"/>
      <c r="C20" s="223"/>
      <c r="D20" s="71" t="s">
        <v>106</v>
      </c>
      <c r="E20" s="224"/>
      <c r="F20" s="224"/>
      <c r="G20" s="224"/>
      <c r="H20" s="224"/>
      <c r="I20" s="224"/>
      <c r="J20" s="224"/>
      <c r="K20" s="224"/>
      <c r="L20" s="224"/>
      <c r="M20" s="224"/>
      <c r="N20" s="224"/>
      <c r="O20" s="224"/>
      <c r="P20" s="224"/>
      <c r="AE20" s="16"/>
    </row>
    <row r="21" spans="2:31" ht="5.25" customHeight="1" x14ac:dyDescent="0.2">
      <c r="B21" s="24"/>
      <c r="C21" s="24"/>
      <c r="D21" s="72"/>
      <c r="E21" s="128"/>
      <c r="F21" s="128"/>
      <c r="G21" s="128"/>
      <c r="H21" s="128"/>
      <c r="I21" s="128"/>
      <c r="J21" s="128"/>
      <c r="K21" s="128"/>
      <c r="L21" s="128"/>
      <c r="M21" s="128"/>
      <c r="N21" s="128"/>
      <c r="O21" s="128"/>
      <c r="P21" s="128"/>
      <c r="AE21" s="16"/>
    </row>
    <row r="22" spans="2:31" ht="21.75" customHeight="1" x14ac:dyDescent="0.15">
      <c r="B22" s="222" t="s">
        <v>103</v>
      </c>
      <c r="C22" s="222"/>
      <c r="D22" s="70" t="s">
        <v>1</v>
      </c>
      <c r="E22" s="224" t="s">
        <v>167</v>
      </c>
      <c r="F22" s="224"/>
      <c r="G22" s="224"/>
      <c r="H22" s="224"/>
      <c r="I22" s="224"/>
      <c r="J22" s="224"/>
      <c r="K22" s="224"/>
      <c r="L22" s="224"/>
      <c r="M22" s="224"/>
      <c r="N22" s="224"/>
      <c r="O22" s="224"/>
      <c r="P22" s="224"/>
    </row>
    <row r="23" spans="2:31" ht="37.5" customHeight="1" x14ac:dyDescent="0.15">
      <c r="B23" s="223"/>
      <c r="C23" s="223"/>
      <c r="D23" s="71" t="s">
        <v>106</v>
      </c>
      <c r="E23" s="224"/>
      <c r="F23" s="224"/>
      <c r="G23" s="224"/>
      <c r="H23" s="224"/>
      <c r="I23" s="224"/>
      <c r="J23" s="224"/>
      <c r="K23" s="224"/>
      <c r="L23" s="224"/>
      <c r="M23" s="224"/>
      <c r="N23" s="224"/>
      <c r="O23" s="224"/>
      <c r="P23" s="224"/>
    </row>
  </sheetData>
  <mergeCells count="30">
    <mergeCell ref="B2:C2"/>
    <mergeCell ref="B3:C3"/>
    <mergeCell ref="B4:C4"/>
    <mergeCell ref="D5:J5"/>
    <mergeCell ref="K5:L5"/>
    <mergeCell ref="D11:P11"/>
    <mergeCell ref="D9:P9"/>
    <mergeCell ref="B5:C5"/>
    <mergeCell ref="E13:P14"/>
    <mergeCell ref="B16:C17"/>
    <mergeCell ref="E16:P17"/>
    <mergeCell ref="B7:C7"/>
    <mergeCell ref="B11:C11"/>
    <mergeCell ref="B9:C9"/>
    <mergeCell ref="M2:P2"/>
    <mergeCell ref="M3:P3"/>
    <mergeCell ref="M4:P4"/>
    <mergeCell ref="M5:P5"/>
    <mergeCell ref="D7:P7"/>
    <mergeCell ref="D2:J2"/>
    <mergeCell ref="K2:L2"/>
    <mergeCell ref="D3:J3"/>
    <mergeCell ref="K3:L3"/>
    <mergeCell ref="D4:J4"/>
    <mergeCell ref="K4:L4"/>
    <mergeCell ref="B19:C20"/>
    <mergeCell ref="E19:P20"/>
    <mergeCell ref="B13:C14"/>
    <mergeCell ref="E22:P23"/>
    <mergeCell ref="B22:C23"/>
  </mergeCells>
  <dataValidations count="1">
    <dataValidation type="whole" allowBlank="1" showInputMessage="1" showErrorMessage="1" sqref="O24:P65471 W22:AC65473 Q22:U65473 G24:M65471"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C17" sqref="C17"/>
    </sheetView>
  </sheetViews>
  <sheetFormatPr baseColWidth="10"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1"/>
      <c r="C2" s="265" t="s">
        <v>121</v>
      </c>
      <c r="D2" s="266"/>
      <c r="E2" s="266"/>
      <c r="F2" s="266"/>
      <c r="G2" s="256" t="str">
        <f>Proyecto!K2</f>
        <v>Codigo: GC-F-015</v>
      </c>
      <c r="H2" s="257"/>
      <c r="I2" s="257"/>
      <c r="J2" s="257"/>
      <c r="K2" s="257"/>
      <c r="L2" s="258"/>
    </row>
    <row r="3" spans="1:21" ht="23.25" customHeight="1" x14ac:dyDescent="0.15">
      <c r="B3" s="52"/>
      <c r="C3" s="267" t="s">
        <v>123</v>
      </c>
      <c r="D3" s="268"/>
      <c r="E3" s="268"/>
      <c r="F3" s="268"/>
      <c r="G3" s="259" t="str">
        <f>Proyecto!K3</f>
        <v>Fecha: 17 de septiembre de 2014</v>
      </c>
      <c r="H3" s="260"/>
      <c r="I3" s="260"/>
      <c r="J3" s="260"/>
      <c r="K3" s="260"/>
      <c r="L3" s="261"/>
    </row>
    <row r="4" spans="1:21" ht="24" customHeight="1" x14ac:dyDescent="0.15">
      <c r="B4" s="52"/>
      <c r="C4" s="267" t="s">
        <v>124</v>
      </c>
      <c r="D4" s="268"/>
      <c r="E4" s="268"/>
      <c r="F4" s="268"/>
      <c r="G4" s="259" t="str">
        <f>Proyecto!K4</f>
        <v>Version 001</v>
      </c>
      <c r="H4" s="260"/>
      <c r="I4" s="260"/>
      <c r="J4" s="260"/>
      <c r="K4" s="260"/>
      <c r="L4" s="261"/>
    </row>
    <row r="5" spans="1:21" ht="22.5" customHeight="1" thickBot="1" x14ac:dyDescent="0.2">
      <c r="B5" s="53"/>
      <c r="C5" s="269" t="s">
        <v>126</v>
      </c>
      <c r="D5" s="270"/>
      <c r="E5" s="270"/>
      <c r="F5" s="270"/>
      <c r="G5" s="262" t="s">
        <v>127</v>
      </c>
      <c r="H5" s="263"/>
      <c r="I5" s="263"/>
      <c r="J5" s="263"/>
      <c r="K5" s="263"/>
      <c r="L5" s="264"/>
    </row>
    <row r="6" spans="1:21" ht="5.25" customHeight="1" x14ac:dyDescent="0.15">
      <c r="A6" s="29" t="str">
        <f>Proyecto!$E$7</f>
        <v>Gestión de recursos al servicio de los grupos de interés 2025</v>
      </c>
      <c r="B6" s="22"/>
      <c r="C6" s="22"/>
      <c r="D6" s="22"/>
      <c r="E6" s="22"/>
      <c r="F6" s="22"/>
    </row>
    <row r="7" spans="1:21" ht="29.25" customHeight="1" x14ac:dyDescent="0.2">
      <c r="B7" s="23" t="s">
        <v>0</v>
      </c>
      <c r="C7" s="237" t="str">
        <f>Proyecto!$E$7</f>
        <v>Gestión de recursos al servicio de los grupos de interés 2025</v>
      </c>
      <c r="D7" s="237"/>
      <c r="E7" s="237"/>
      <c r="F7" s="237"/>
      <c r="U7" s="16"/>
    </row>
    <row r="10" spans="1:21" ht="24" customHeight="1" x14ac:dyDescent="0.15">
      <c r="B10" s="59" t="s">
        <v>85</v>
      </c>
      <c r="C10" s="57" t="s">
        <v>92</v>
      </c>
    </row>
    <row r="11" spans="1:21" ht="6" customHeight="1" x14ac:dyDescent="0.15"/>
    <row r="12" spans="1:21" ht="18" customHeight="1" x14ac:dyDescent="0.15">
      <c r="B12" s="23" t="s">
        <v>47</v>
      </c>
      <c r="C12" s="73"/>
    </row>
    <row r="13" spans="1:21" ht="6" customHeight="1" x14ac:dyDescent="0.15"/>
    <row r="14" spans="1:21" ht="18" customHeight="1" x14ac:dyDescent="0.15">
      <c r="B14" s="23" t="s">
        <v>48</v>
      </c>
      <c r="C14" s="57"/>
    </row>
    <row r="15" spans="1:21" ht="6" customHeight="1" x14ac:dyDescent="0.15"/>
    <row r="16" spans="1:21" ht="18" customHeight="1" x14ac:dyDescent="0.15">
      <c r="B16" s="23" t="s">
        <v>44</v>
      </c>
      <c r="C16" s="94">
        <f>7500000*3</f>
        <v>22500000</v>
      </c>
    </row>
    <row r="17" spans="2:3" ht="6" customHeight="1" x14ac:dyDescent="0.15"/>
    <row r="18" spans="2:3" ht="18" customHeight="1" x14ac:dyDescent="0.15">
      <c r="B18" s="23" t="s">
        <v>45</v>
      </c>
      <c r="C18" s="58">
        <v>0</v>
      </c>
    </row>
    <row r="19" spans="2:3" ht="6" customHeight="1" x14ac:dyDescent="0.15"/>
    <row r="20" spans="2:3" ht="18" customHeight="1" x14ac:dyDescent="0.15">
      <c r="B20" s="23" t="s">
        <v>46</v>
      </c>
      <c r="C20" s="58">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D1" sqref="D1"/>
    </sheetView>
  </sheetViews>
  <sheetFormatPr baseColWidth="10"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211"/>
      <c r="C2" s="212"/>
      <c r="D2" s="271" t="s">
        <v>121</v>
      </c>
      <c r="E2" s="272"/>
      <c r="F2" s="272"/>
      <c r="G2" s="272"/>
      <c r="H2" s="273"/>
      <c r="I2" s="19" t="str">
        <f>Proyecto!K2</f>
        <v>Codigo: GC-F-015</v>
      </c>
      <c r="J2" s="17"/>
      <c r="K2" s="17"/>
      <c r="L2" s="17"/>
      <c r="N2" s="16"/>
      <c r="T2" s="18"/>
      <c r="X2" s="16"/>
    </row>
    <row r="3" spans="2:24" ht="23.25" customHeight="1" x14ac:dyDescent="0.15">
      <c r="B3" s="207"/>
      <c r="C3" s="208"/>
      <c r="D3" s="274" t="s">
        <v>123</v>
      </c>
      <c r="E3" s="275"/>
      <c r="F3" s="275"/>
      <c r="G3" s="275"/>
      <c r="H3" s="276"/>
      <c r="I3" s="20" t="str">
        <f>Proyecto!K3</f>
        <v>Fecha: 17 de septiembre de 2014</v>
      </c>
      <c r="J3" s="17"/>
      <c r="K3" s="17"/>
      <c r="L3" s="17"/>
      <c r="N3" s="16"/>
      <c r="T3" s="18"/>
      <c r="X3" s="16"/>
    </row>
    <row r="4" spans="2:24" ht="24" customHeight="1" x14ac:dyDescent="0.15">
      <c r="B4" s="207"/>
      <c r="C4" s="208"/>
      <c r="D4" s="274" t="s">
        <v>124</v>
      </c>
      <c r="E4" s="275"/>
      <c r="F4" s="275"/>
      <c r="G4" s="275"/>
      <c r="H4" s="276"/>
      <c r="I4" s="20" t="str">
        <f>Proyecto!K4</f>
        <v>Version 001</v>
      </c>
      <c r="J4" s="17"/>
      <c r="K4" s="17"/>
      <c r="L4" s="17"/>
      <c r="N4" s="16"/>
      <c r="T4" s="18"/>
      <c r="X4" s="16"/>
    </row>
    <row r="5" spans="2:24" ht="22.5" customHeight="1" thickBot="1" x14ac:dyDescent="0.2">
      <c r="B5" s="209"/>
      <c r="C5" s="210"/>
      <c r="D5" s="277" t="s">
        <v>126</v>
      </c>
      <c r="E5" s="278"/>
      <c r="F5" s="278"/>
      <c r="G5" s="278"/>
      <c r="H5" s="279"/>
      <c r="I5" s="21" t="s">
        <v>127</v>
      </c>
      <c r="J5" s="17"/>
      <c r="K5" s="17"/>
      <c r="L5" s="17"/>
      <c r="N5" s="16"/>
      <c r="T5" s="18"/>
      <c r="X5" s="16"/>
    </row>
    <row r="6" spans="2:24" ht="5.25" customHeight="1" x14ac:dyDescent="0.15">
      <c r="B6" s="22"/>
      <c r="C6" s="22"/>
      <c r="D6" s="22"/>
      <c r="E6" s="22"/>
      <c r="F6" s="22"/>
      <c r="G6" s="22"/>
      <c r="H6" s="22"/>
      <c r="I6" s="22"/>
    </row>
    <row r="7" spans="2:24" ht="29.25" customHeight="1" x14ac:dyDescent="0.2">
      <c r="B7" s="199" t="s">
        <v>0</v>
      </c>
      <c r="C7" s="199"/>
      <c r="D7" s="237" t="str">
        <f>Proyecto!$E$7</f>
        <v>Gestión de recursos al servicio de los grupos de interés 2025</v>
      </c>
      <c r="E7" s="237"/>
      <c r="F7" s="237"/>
      <c r="G7" s="237"/>
      <c r="H7" s="237"/>
      <c r="I7" s="237"/>
      <c r="X7" s="16"/>
    </row>
    <row r="8" spans="2:24" ht="10.5" customHeight="1" x14ac:dyDescent="0.2">
      <c r="B8" s="24"/>
      <c r="C8" s="24"/>
      <c r="D8" s="25"/>
      <c r="E8" s="25"/>
      <c r="F8" s="25"/>
      <c r="G8" s="25"/>
      <c r="H8" s="25"/>
      <c r="I8" s="25"/>
      <c r="X8" s="16"/>
    </row>
    <row r="9" spans="2:24" ht="18.75" customHeight="1" x14ac:dyDescent="0.2">
      <c r="B9" s="285" t="s">
        <v>109</v>
      </c>
      <c r="C9" s="285"/>
      <c r="D9" s="285"/>
      <c r="E9" s="285"/>
      <c r="F9" s="285"/>
      <c r="G9" s="285"/>
      <c r="H9" s="285"/>
      <c r="I9" s="285"/>
      <c r="X9" s="16"/>
    </row>
    <row r="10" spans="2:24" ht="28.5" customHeight="1" x14ac:dyDescent="0.2">
      <c r="B10" s="280" t="s">
        <v>27</v>
      </c>
      <c r="C10" s="280"/>
      <c r="D10" s="286" t="s">
        <v>155</v>
      </c>
      <c r="E10" s="286"/>
      <c r="F10" s="286"/>
      <c r="G10" s="286"/>
      <c r="H10" s="286"/>
      <c r="I10" s="286"/>
      <c r="X10" s="16"/>
    </row>
    <row r="11" spans="2:24" ht="22.5" customHeight="1" x14ac:dyDescent="0.2">
      <c r="B11" s="280" t="s">
        <v>1</v>
      </c>
      <c r="C11" s="280"/>
      <c r="D11" s="280" t="s">
        <v>2</v>
      </c>
      <c r="E11" s="280"/>
      <c r="F11" s="27" t="s">
        <v>3</v>
      </c>
      <c r="G11" s="27" t="s">
        <v>107</v>
      </c>
      <c r="H11" s="27" t="s">
        <v>4</v>
      </c>
      <c r="I11" s="27" t="s">
        <v>108</v>
      </c>
      <c r="X11" s="16"/>
    </row>
    <row r="12" spans="2:24" ht="51" customHeight="1" x14ac:dyDescent="0.2">
      <c r="B12" s="284" t="s">
        <v>52</v>
      </c>
      <c r="C12" s="284"/>
      <c r="D12" s="284" t="s">
        <v>154</v>
      </c>
      <c r="E12" s="284"/>
      <c r="F12" s="83">
        <v>1</v>
      </c>
      <c r="G12" s="82" t="s">
        <v>113</v>
      </c>
      <c r="H12" s="82" t="s">
        <v>53</v>
      </c>
      <c r="I12" s="28"/>
      <c r="X12" s="16"/>
    </row>
    <row r="13" spans="2:24" ht="24.75" customHeight="1" x14ac:dyDescent="0.2">
      <c r="B13" s="280" t="s">
        <v>5</v>
      </c>
      <c r="C13" s="280"/>
      <c r="D13" s="281" t="s">
        <v>136</v>
      </c>
      <c r="E13" s="282"/>
      <c r="F13" s="282"/>
      <c r="G13" s="282"/>
      <c r="H13" s="282"/>
      <c r="I13" s="283"/>
      <c r="X13" s="16"/>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20"/>
  <sheetViews>
    <sheetView showGridLines="0" zoomScale="70" zoomScaleNormal="70" workbookViewId="0"/>
  </sheetViews>
  <sheetFormatPr baseColWidth="10"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7"/>
      <c r="C2" s="271" t="s">
        <v>121</v>
      </c>
      <c r="D2" s="272"/>
      <c r="E2" s="272"/>
      <c r="F2" s="273"/>
      <c r="G2" s="19" t="str">
        <f>Proyecto!K2</f>
        <v>Codigo: GC-F-015</v>
      </c>
      <c r="H2" s="29"/>
      <c r="J2" s="30"/>
      <c r="L2" s="16"/>
      <c r="T2" s="18"/>
      <c r="V2" s="16"/>
    </row>
    <row r="3" spans="2:22" ht="23.25" customHeight="1" x14ac:dyDescent="0.15">
      <c r="B3" s="48"/>
      <c r="C3" s="274" t="s">
        <v>123</v>
      </c>
      <c r="D3" s="275"/>
      <c r="E3" s="275"/>
      <c r="F3" s="276"/>
      <c r="G3" s="20" t="str">
        <f>Proyecto!K3</f>
        <v>Fecha: 17 de septiembre de 2014</v>
      </c>
      <c r="H3" s="29"/>
      <c r="J3" s="30"/>
      <c r="L3" s="16"/>
      <c r="T3" s="18"/>
      <c r="V3" s="16"/>
    </row>
    <row r="4" spans="2:22" ht="24" customHeight="1" x14ac:dyDescent="0.15">
      <c r="B4" s="48"/>
      <c r="C4" s="274" t="s">
        <v>124</v>
      </c>
      <c r="D4" s="275"/>
      <c r="E4" s="275"/>
      <c r="F4" s="276"/>
      <c r="G4" s="20" t="str">
        <f>Proyecto!K4</f>
        <v>Version 001</v>
      </c>
      <c r="I4" s="16"/>
      <c r="J4" s="30"/>
      <c r="L4" s="16"/>
      <c r="T4" s="18"/>
      <c r="V4" s="16"/>
    </row>
    <row r="5" spans="2:22" ht="22.5" customHeight="1" thickBot="1" x14ac:dyDescent="0.2">
      <c r="B5" s="49"/>
      <c r="C5" s="277" t="s">
        <v>126</v>
      </c>
      <c r="D5" s="278"/>
      <c r="E5" s="278"/>
      <c r="F5" s="279"/>
      <c r="G5" s="21" t="s">
        <v>127</v>
      </c>
      <c r="I5" s="16"/>
      <c r="J5" s="29"/>
      <c r="L5" s="16"/>
      <c r="T5" s="18"/>
      <c r="V5" s="16"/>
    </row>
    <row r="6" spans="2:22" ht="5.25" customHeight="1" x14ac:dyDescent="0.15">
      <c r="B6" s="22"/>
      <c r="C6" s="22"/>
      <c r="D6" s="22"/>
      <c r="E6" s="22"/>
      <c r="F6" s="22"/>
      <c r="G6" s="22"/>
    </row>
    <row r="7" spans="2:22" ht="29.25" customHeight="1" x14ac:dyDescent="0.2">
      <c r="B7" s="23" t="s">
        <v>0</v>
      </c>
      <c r="C7" s="237" t="str">
        <f>Proyecto!$E$7</f>
        <v>Gestión de recursos al servicio de los grupos de interés 2025</v>
      </c>
      <c r="D7" s="237"/>
      <c r="E7" s="237"/>
      <c r="F7" s="237"/>
      <c r="G7" s="237"/>
      <c r="V7" s="16"/>
    </row>
    <row r="9" spans="2:22" ht="18" customHeight="1" x14ac:dyDescent="0.15">
      <c r="B9" s="285" t="s">
        <v>43</v>
      </c>
      <c r="C9" s="285"/>
      <c r="D9" s="285"/>
      <c r="E9" s="285"/>
      <c r="F9" s="285"/>
      <c r="G9" s="285"/>
    </row>
    <row r="10" spans="2:22" s="33" customFormat="1" ht="15" customHeight="1" x14ac:dyDescent="0.2"/>
    <row r="11" spans="2:22" ht="20.25" customHeight="1" x14ac:dyDescent="0.15">
      <c r="B11" s="27" t="s">
        <v>72</v>
      </c>
      <c r="C11" s="27" t="s">
        <v>6</v>
      </c>
      <c r="D11" s="27" t="s">
        <v>14</v>
      </c>
      <c r="E11" s="27" t="s">
        <v>42</v>
      </c>
      <c r="F11" s="285" t="s">
        <v>15</v>
      </c>
      <c r="G11" s="285"/>
    </row>
    <row r="12" spans="2:22" s="97" customFormat="1" ht="128.25" customHeight="1" x14ac:dyDescent="0.2">
      <c r="B12" s="95" t="s">
        <v>60</v>
      </c>
      <c r="C12" s="78" t="s">
        <v>168</v>
      </c>
      <c r="D12" s="109" t="s">
        <v>177</v>
      </c>
      <c r="E12" s="96" t="s">
        <v>93</v>
      </c>
      <c r="F12" s="289" t="s">
        <v>156</v>
      </c>
      <c r="G12" s="289"/>
      <c r="I12" s="98"/>
      <c r="L12" s="98"/>
      <c r="V12" s="33"/>
    </row>
    <row r="13" spans="2:22" s="97" customFormat="1" ht="235.5" customHeight="1" x14ac:dyDescent="0.2">
      <c r="B13" s="95" t="s">
        <v>61</v>
      </c>
      <c r="C13" s="78" t="s">
        <v>169</v>
      </c>
      <c r="D13" s="109" t="s">
        <v>178</v>
      </c>
      <c r="E13" s="96" t="s">
        <v>93</v>
      </c>
      <c r="F13" s="288" t="s">
        <v>157</v>
      </c>
      <c r="G13" s="288"/>
      <c r="I13" s="98"/>
      <c r="L13" s="98"/>
      <c r="V13" s="33"/>
    </row>
    <row r="14" spans="2:22" s="97" customFormat="1" ht="122.25" customHeight="1" x14ac:dyDescent="0.2">
      <c r="B14" s="95" t="s">
        <v>62</v>
      </c>
      <c r="C14" s="78" t="s">
        <v>170</v>
      </c>
      <c r="D14" s="109" t="s">
        <v>179</v>
      </c>
      <c r="E14" s="96" t="s">
        <v>93</v>
      </c>
      <c r="F14" s="288" t="s">
        <v>184</v>
      </c>
      <c r="G14" s="288"/>
      <c r="I14" s="98"/>
      <c r="L14" s="98"/>
      <c r="V14" s="33"/>
    </row>
    <row r="15" spans="2:22" s="97" customFormat="1" ht="99.75" customHeight="1" x14ac:dyDescent="0.2">
      <c r="B15" s="95" t="s">
        <v>62</v>
      </c>
      <c r="C15" s="78" t="s">
        <v>171</v>
      </c>
      <c r="D15" s="109" t="s">
        <v>179</v>
      </c>
      <c r="E15" s="96" t="s">
        <v>93</v>
      </c>
      <c r="F15" s="288" t="s">
        <v>185</v>
      </c>
      <c r="G15" s="288"/>
      <c r="I15" s="98"/>
      <c r="L15" s="98"/>
      <c r="V15" s="33"/>
    </row>
    <row r="16" spans="2:22" ht="171" x14ac:dyDescent="0.15">
      <c r="B16" s="95" t="s">
        <v>62</v>
      </c>
      <c r="C16" s="78" t="s">
        <v>172</v>
      </c>
      <c r="D16" s="93" t="s">
        <v>180</v>
      </c>
      <c r="E16" s="96" t="s">
        <v>93</v>
      </c>
      <c r="F16" s="287" t="s">
        <v>184</v>
      </c>
      <c r="G16" s="287"/>
    </row>
    <row r="17" spans="2:7" ht="71.25" x14ac:dyDescent="0.15">
      <c r="B17" s="95" t="s">
        <v>62</v>
      </c>
      <c r="C17" s="78" t="s">
        <v>174</v>
      </c>
      <c r="D17" s="93" t="s">
        <v>181</v>
      </c>
      <c r="E17" s="96" t="s">
        <v>93</v>
      </c>
      <c r="F17" s="288" t="s">
        <v>186</v>
      </c>
      <c r="G17" s="288"/>
    </row>
    <row r="18" spans="2:7" ht="114" x14ac:dyDescent="0.15">
      <c r="B18" s="95" t="s">
        <v>158</v>
      </c>
      <c r="C18" s="78" t="s">
        <v>173</v>
      </c>
      <c r="D18" s="109" t="s">
        <v>137</v>
      </c>
      <c r="E18" s="96" t="s">
        <v>93</v>
      </c>
      <c r="F18" s="288" t="s">
        <v>186</v>
      </c>
      <c r="G18" s="288"/>
    </row>
    <row r="19" spans="2:7" ht="99.75" x14ac:dyDescent="0.15">
      <c r="B19" s="95" t="s">
        <v>158</v>
      </c>
      <c r="C19" s="78" t="s">
        <v>175</v>
      </c>
      <c r="D19" s="93" t="s">
        <v>182</v>
      </c>
      <c r="E19" s="96" t="s">
        <v>93</v>
      </c>
      <c r="F19" s="288" t="s">
        <v>186</v>
      </c>
      <c r="G19" s="288"/>
    </row>
    <row r="20" spans="2:7" ht="57" x14ac:dyDescent="0.15">
      <c r="B20" s="95" t="s">
        <v>158</v>
      </c>
      <c r="C20" s="78" t="s">
        <v>176</v>
      </c>
      <c r="D20" s="93" t="s">
        <v>183</v>
      </c>
      <c r="E20" s="96" t="s">
        <v>93</v>
      </c>
      <c r="F20" s="288" t="s">
        <v>186</v>
      </c>
      <c r="G20" s="288"/>
    </row>
  </sheetData>
  <mergeCells count="16">
    <mergeCell ref="F12:G12"/>
    <mergeCell ref="F13:G13"/>
    <mergeCell ref="F14:G14"/>
    <mergeCell ref="F15:G15"/>
    <mergeCell ref="C2:F2"/>
    <mergeCell ref="C3:F3"/>
    <mergeCell ref="C4:F4"/>
    <mergeCell ref="C5:F5"/>
    <mergeCell ref="F11:G11"/>
    <mergeCell ref="C7:G7"/>
    <mergeCell ref="B9:G9"/>
    <mergeCell ref="F16:G16"/>
    <mergeCell ref="F18:G18"/>
    <mergeCell ref="F17:G17"/>
    <mergeCell ref="F19:G19"/>
    <mergeCell ref="F20:G20"/>
  </mergeCells>
  <conditionalFormatting sqref="C15">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E8:G8 E21:G65479 H19:L65479 H8:L18 N19:T65479 N8:T18"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B12:B17 B17</xm:sqref>
        </x14:dataValidation>
        <x14:dataValidation type="list" allowBlank="1" showInputMessage="1" showErrorMessage="1" xr:uid="{00000000-0002-0000-0300-000002000000}">
          <x14:formula1>
            <xm:f>'No tocar'!$I$5:$I$6</xm:f>
          </x14:formula1>
          <xm:sqref>E19:E20 E12:E18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22"/>
  <sheetViews>
    <sheetView zoomScaleNormal="100" workbookViewId="0"/>
  </sheetViews>
  <sheetFormatPr baseColWidth="10" defaultRowHeight="12.75" x14ac:dyDescent="0.2"/>
  <cols>
    <col min="1" max="1" width="5" style="50" customWidth="1"/>
    <col min="2" max="2" width="37" style="50" customWidth="1"/>
    <col min="3" max="3" width="25" style="50" customWidth="1"/>
    <col min="4" max="4" width="11.42578125" style="50"/>
    <col min="5" max="5" width="33" style="50" customWidth="1"/>
    <col min="6" max="6" width="20.7109375" style="50" customWidth="1"/>
    <col min="7" max="7" width="25.5703125" style="50" customWidth="1"/>
    <col min="8" max="8" width="15" style="50" customWidth="1"/>
    <col min="9" max="16384" width="11.42578125" style="50"/>
  </cols>
  <sheetData>
    <row r="1" spans="2:8" ht="13.5" thickBot="1" x14ac:dyDescent="0.25"/>
    <row r="2" spans="2:8" ht="18" customHeight="1" x14ac:dyDescent="0.2">
      <c r="B2" s="51"/>
      <c r="C2" s="265" t="s">
        <v>121</v>
      </c>
      <c r="D2" s="266"/>
      <c r="E2" s="266"/>
      <c r="F2" s="296"/>
      <c r="G2" s="256" t="str">
        <f>Proyecto!K2</f>
        <v>Codigo: GC-F-015</v>
      </c>
      <c r="H2" s="258"/>
    </row>
    <row r="3" spans="2:8" ht="19.5" customHeight="1" x14ac:dyDescent="0.2">
      <c r="B3" s="52"/>
      <c r="C3" s="267" t="s">
        <v>123</v>
      </c>
      <c r="D3" s="268"/>
      <c r="E3" s="268"/>
      <c r="F3" s="297"/>
      <c r="G3" s="259" t="str">
        <f>Proyecto!K3</f>
        <v>Fecha: 17 de septiembre de 2014</v>
      </c>
      <c r="H3" s="261"/>
    </row>
    <row r="4" spans="2:8" ht="19.5" customHeight="1" x14ac:dyDescent="0.2">
      <c r="B4" s="52"/>
      <c r="C4" s="267" t="s">
        <v>124</v>
      </c>
      <c r="D4" s="268"/>
      <c r="E4" s="268"/>
      <c r="F4" s="297"/>
      <c r="G4" s="259" t="str">
        <f>Proyecto!K4</f>
        <v>Version 001</v>
      </c>
      <c r="H4" s="261"/>
    </row>
    <row r="5" spans="2:8" ht="21.75" customHeight="1" thickBot="1" x14ac:dyDescent="0.25">
      <c r="B5" s="53"/>
      <c r="C5" s="269" t="s">
        <v>126</v>
      </c>
      <c r="D5" s="270"/>
      <c r="E5" s="270"/>
      <c r="F5" s="298"/>
      <c r="G5" s="262" t="s">
        <v>127</v>
      </c>
      <c r="H5" s="264"/>
    </row>
    <row r="6" spans="2:8" ht="21" customHeight="1" x14ac:dyDescent="0.2"/>
    <row r="7" spans="2:8" ht="22.5" customHeight="1" x14ac:dyDescent="0.2">
      <c r="B7" s="290" t="s">
        <v>74</v>
      </c>
      <c r="C7" s="291"/>
      <c r="D7" s="291"/>
      <c r="E7" s="291"/>
      <c r="F7" s="291"/>
      <c r="G7" s="291"/>
      <c r="H7" s="291"/>
    </row>
    <row r="8" spans="2:8" ht="103.5" customHeight="1" x14ac:dyDescent="0.2">
      <c r="B8" s="292" t="s">
        <v>138</v>
      </c>
      <c r="C8" s="293"/>
      <c r="D8" s="293"/>
      <c r="E8" s="293"/>
      <c r="F8" s="293"/>
      <c r="G8" s="293"/>
      <c r="H8" s="293"/>
    </row>
    <row r="11" spans="2:8" ht="22.5" customHeight="1" x14ac:dyDescent="0.2">
      <c r="B11" s="294" t="s">
        <v>71</v>
      </c>
      <c r="C11" s="295"/>
      <c r="E11" s="290" t="s">
        <v>73</v>
      </c>
      <c r="F11" s="291"/>
      <c r="G11" s="291"/>
      <c r="H11" s="291"/>
    </row>
    <row r="13" spans="2:8" ht="20.25" customHeight="1" x14ac:dyDescent="0.2">
      <c r="B13" s="56" t="s">
        <v>6</v>
      </c>
      <c r="C13" s="56" t="s">
        <v>72</v>
      </c>
      <c r="D13" s="54"/>
      <c r="E13" s="56" t="s">
        <v>6</v>
      </c>
      <c r="F13" s="56" t="s">
        <v>72</v>
      </c>
      <c r="G13" s="56" t="s">
        <v>70</v>
      </c>
      <c r="H13" s="56" t="s">
        <v>88</v>
      </c>
    </row>
    <row r="14" spans="2:8" ht="54" customHeight="1" x14ac:dyDescent="0.2">
      <c r="B14" s="71" t="str">
        <f>+'Recursos Humanos'!C12</f>
        <v>Secretaría General</v>
      </c>
      <c r="C14" s="71" t="str">
        <f>+'Recursos Humanos'!B12</f>
        <v>Patrocinador</v>
      </c>
      <c r="E14" s="55"/>
      <c r="F14" s="55"/>
      <c r="G14" s="55"/>
      <c r="H14" s="55"/>
    </row>
    <row r="15" spans="2:8" ht="64.5" customHeight="1" x14ac:dyDescent="0.2">
      <c r="B15" s="71" t="str">
        <f>+'Recursos Humanos'!C13</f>
        <v>Director Financiero</v>
      </c>
      <c r="C15" s="71" t="str">
        <f>+'Recursos Humanos'!B13</f>
        <v>Gerente</v>
      </c>
      <c r="E15" s="55"/>
      <c r="F15" s="55"/>
      <c r="G15" s="55"/>
      <c r="H15" s="55"/>
    </row>
    <row r="16" spans="2:8" ht="54.75" customHeight="1" x14ac:dyDescent="0.2">
      <c r="B16" s="71" t="str">
        <f>+'Recursos Humanos'!C14</f>
        <v>Oficina Asesora de Planeación</v>
      </c>
      <c r="C16" s="71" t="str">
        <f>+'Recursos Humanos'!B14</f>
        <v>Lider funcional</v>
      </c>
      <c r="E16" s="55"/>
      <c r="F16" s="55"/>
      <c r="G16" s="55"/>
      <c r="H16" s="55"/>
    </row>
    <row r="17" spans="2:8" ht="28.5" customHeight="1" x14ac:dyDescent="0.2">
      <c r="B17" s="71" t="str">
        <f>+'Recursos Humanos'!C15</f>
        <v>Dirección Financiera</v>
      </c>
      <c r="C17" s="71" t="str">
        <f>+'Recursos Humanos'!B15</f>
        <v>Lider funcional</v>
      </c>
      <c r="E17" s="55"/>
      <c r="F17" s="55"/>
      <c r="G17" s="55"/>
      <c r="H17" s="55"/>
    </row>
    <row r="18" spans="2:8" ht="26.25" customHeight="1" x14ac:dyDescent="0.2">
      <c r="B18" s="71" t="str">
        <f>+'Recursos Humanos'!C16</f>
        <v>Dirección Administrativa</v>
      </c>
      <c r="C18" s="71" t="str">
        <f>+'Recursos Humanos'!B16</f>
        <v>Lider funcional</v>
      </c>
      <c r="E18" s="55"/>
      <c r="F18" s="55"/>
      <c r="G18" s="55"/>
      <c r="H18" s="55"/>
    </row>
    <row r="19" spans="2:8" ht="26.25" customHeight="1" x14ac:dyDescent="0.2">
      <c r="B19" s="71" t="str">
        <f>+'Recursos Humanos'!C18</f>
        <v>Dirección de Tecnología de la Información y las Comunicación</v>
      </c>
      <c r="C19" s="71" t="str">
        <f>+'Recursos Humanos'!B18</f>
        <v>Líder Técnico</v>
      </c>
    </row>
    <row r="20" spans="2:8" ht="18.75" customHeight="1" x14ac:dyDescent="0.2">
      <c r="B20" s="71" t="str">
        <f>+'Recursos Humanos'!C17</f>
        <v>Grupo de Contratos</v>
      </c>
      <c r="C20" s="71" t="str">
        <f>+'Recursos Humanos'!B17</f>
        <v>Lider funcional</v>
      </c>
    </row>
    <row r="21" spans="2:8" ht="29.25" customHeight="1" x14ac:dyDescent="0.2">
      <c r="B21" s="71" t="str">
        <f>+'Recursos Humanos'!C19</f>
        <v>Grupo de Innovación, Desarrollo y Arquitectura de Aplicaciones</v>
      </c>
      <c r="C21" s="71" t="str">
        <f>+'Recursos Humanos'!B19</f>
        <v>Líder Técnico</v>
      </c>
    </row>
    <row r="22" spans="2:8" ht="27.75" customHeight="1" x14ac:dyDescent="0.2">
      <c r="B22" s="71" t="str">
        <f>+'Recursos Humanos'!C20</f>
        <v>Grupo de Arquitectura de Datos</v>
      </c>
      <c r="C22" s="71" t="str">
        <f>+'Recursos Humanos'!B20</f>
        <v>Líder Técnico</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4"/>
  <sheetViews>
    <sheetView showGridLines="0" zoomScale="60" zoomScaleNormal="60" workbookViewId="0"/>
  </sheetViews>
  <sheetFormatPr baseColWidth="10" defaultRowHeight="11.25" x14ac:dyDescent="0.15"/>
  <cols>
    <col min="1" max="1" width="2.42578125" style="16" customWidth="1"/>
    <col min="2" max="2" width="14.5703125" style="16" customWidth="1"/>
    <col min="3" max="3" width="24.140625" style="16" customWidth="1"/>
    <col min="4" max="4" width="47.28515625" style="16" customWidth="1"/>
    <col min="5" max="5" width="34"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316"/>
      <c r="C2" s="317"/>
      <c r="D2" s="307" t="s">
        <v>121</v>
      </c>
      <c r="E2" s="308"/>
      <c r="F2" s="308"/>
      <c r="G2" s="309"/>
      <c r="H2" s="64" t="str">
        <f>Proyecto!K2</f>
        <v>Codigo: GC-F-015</v>
      </c>
    </row>
    <row r="3" spans="2:16" ht="23.25" customHeight="1" x14ac:dyDescent="0.15">
      <c r="B3" s="318"/>
      <c r="C3" s="302"/>
      <c r="D3" s="310" t="s">
        <v>123</v>
      </c>
      <c r="E3" s="311"/>
      <c r="F3" s="311"/>
      <c r="G3" s="312"/>
      <c r="H3" s="65" t="str">
        <f>Proyecto!K3</f>
        <v>Fecha: 17 de septiembre de 2014</v>
      </c>
    </row>
    <row r="4" spans="2:16" ht="24" customHeight="1" x14ac:dyDescent="0.15">
      <c r="B4" s="318"/>
      <c r="C4" s="302"/>
      <c r="D4" s="310" t="s">
        <v>124</v>
      </c>
      <c r="E4" s="311"/>
      <c r="F4" s="311"/>
      <c r="G4" s="312"/>
      <c r="H4" s="66" t="str">
        <f>Proyecto!K4</f>
        <v>Version 001</v>
      </c>
    </row>
    <row r="5" spans="2:16" ht="22.5" customHeight="1" thickBot="1" x14ac:dyDescent="0.2">
      <c r="B5" s="319"/>
      <c r="C5" s="320"/>
      <c r="D5" s="313" t="s">
        <v>126</v>
      </c>
      <c r="E5" s="314"/>
      <c r="F5" s="314"/>
      <c r="G5" s="315"/>
      <c r="H5" s="67" t="s">
        <v>127</v>
      </c>
    </row>
    <row r="6" spans="2:16" ht="5.25" customHeight="1" x14ac:dyDescent="0.15">
      <c r="B6" s="22"/>
      <c r="C6" s="22"/>
      <c r="D6" s="22"/>
      <c r="E6" s="22"/>
      <c r="F6" s="22"/>
      <c r="G6" s="22"/>
      <c r="H6" s="22"/>
    </row>
    <row r="7" spans="2:16" ht="29.25" customHeight="1" x14ac:dyDescent="0.2">
      <c r="B7" s="199" t="s">
        <v>0</v>
      </c>
      <c r="C7" s="199"/>
      <c r="D7" s="237" t="str">
        <f>Proyecto!$E$7</f>
        <v>Gestión de recursos al servicio de los grupos de interés 2025</v>
      </c>
      <c r="E7" s="237"/>
      <c r="F7" s="237"/>
      <c r="G7" s="237"/>
      <c r="H7" s="237"/>
      <c r="P7" s="16"/>
    </row>
    <row r="8" spans="2:16" s="33" customFormat="1" ht="19.5" customHeight="1" x14ac:dyDescent="0.2"/>
    <row r="9" spans="2:16" ht="30" customHeight="1" x14ac:dyDescent="0.15">
      <c r="B9" s="321" t="s">
        <v>37</v>
      </c>
      <c r="C9" s="322"/>
      <c r="D9" s="322"/>
      <c r="E9" s="322"/>
      <c r="F9" s="322"/>
      <c r="G9" s="322"/>
      <c r="H9" s="322"/>
    </row>
    <row r="10" spans="2:16" ht="9.75" customHeight="1" x14ac:dyDescent="0.2">
      <c r="B10" s="302"/>
      <c r="C10" s="302"/>
      <c r="D10" s="302"/>
      <c r="E10" s="302"/>
      <c r="F10" s="302"/>
      <c r="G10" s="302"/>
      <c r="H10" s="302"/>
      <c r="P10" s="16"/>
    </row>
    <row r="11" spans="2:16" ht="25.5" customHeight="1" x14ac:dyDescent="0.2">
      <c r="B11" s="280" t="s">
        <v>6</v>
      </c>
      <c r="C11" s="280"/>
      <c r="D11" s="27" t="s">
        <v>7</v>
      </c>
      <c r="E11" s="26" t="s">
        <v>68</v>
      </c>
      <c r="F11" s="27" t="s">
        <v>11</v>
      </c>
      <c r="G11" s="27" t="s">
        <v>95</v>
      </c>
      <c r="H11" s="27" t="s">
        <v>8</v>
      </c>
      <c r="P11" s="16"/>
    </row>
    <row r="12" spans="2:16" s="105" customFormat="1" ht="39.950000000000003" customHeight="1" x14ac:dyDescent="0.2">
      <c r="B12" s="301" t="s">
        <v>168</v>
      </c>
      <c r="C12" s="301"/>
      <c r="D12" s="110" t="s">
        <v>60</v>
      </c>
      <c r="E12" s="103">
        <v>6012201000</v>
      </c>
      <c r="F12" s="131" t="s">
        <v>198</v>
      </c>
      <c r="G12" s="69" t="s">
        <v>93</v>
      </c>
      <c r="H12" s="69" t="s">
        <v>65</v>
      </c>
    </row>
    <row r="13" spans="2:16" s="105" customFormat="1" ht="73.5" customHeight="1" x14ac:dyDescent="0.2">
      <c r="B13" s="301" t="s">
        <v>169</v>
      </c>
      <c r="C13" s="301"/>
      <c r="D13" s="69" t="s">
        <v>61</v>
      </c>
      <c r="E13" s="103">
        <v>6012201000</v>
      </c>
      <c r="F13" s="131" t="s">
        <v>191</v>
      </c>
      <c r="G13" s="69" t="s">
        <v>93</v>
      </c>
      <c r="H13" s="69" t="s">
        <v>65</v>
      </c>
    </row>
    <row r="14" spans="2:16" s="105" customFormat="1" ht="69.75" customHeight="1" x14ac:dyDescent="0.2">
      <c r="B14" s="301" t="s">
        <v>170</v>
      </c>
      <c r="C14" s="301"/>
      <c r="D14" s="69" t="s">
        <v>62</v>
      </c>
      <c r="E14" s="103">
        <v>6012201000</v>
      </c>
      <c r="F14" s="103" t="s">
        <v>199</v>
      </c>
      <c r="G14" s="69" t="s">
        <v>93</v>
      </c>
      <c r="H14" s="69" t="s">
        <v>65</v>
      </c>
    </row>
    <row r="15" spans="2:16" s="105" customFormat="1" ht="56.25" customHeight="1" x14ac:dyDescent="0.2">
      <c r="B15" s="299" t="s">
        <v>171</v>
      </c>
      <c r="C15" s="300"/>
      <c r="D15" s="69" t="s">
        <v>62</v>
      </c>
      <c r="E15" s="103">
        <v>6012201000</v>
      </c>
      <c r="F15" s="103" t="s">
        <v>192</v>
      </c>
      <c r="G15" s="69" t="s">
        <v>93</v>
      </c>
      <c r="H15" s="69" t="s">
        <v>65</v>
      </c>
      <c r="O15" s="106"/>
    </row>
    <row r="16" spans="2:16" s="105" customFormat="1" ht="54.75" customHeight="1" x14ac:dyDescent="0.2">
      <c r="B16" s="299" t="s">
        <v>173</v>
      </c>
      <c r="C16" s="300"/>
      <c r="D16" s="69" t="s">
        <v>190</v>
      </c>
      <c r="E16" s="103">
        <v>6012201000</v>
      </c>
      <c r="F16" s="103" t="s">
        <v>193</v>
      </c>
      <c r="G16" s="69" t="s">
        <v>93</v>
      </c>
      <c r="H16" s="69" t="s">
        <v>65</v>
      </c>
    </row>
    <row r="17" spans="2:16" s="105" customFormat="1" ht="39.950000000000003" customHeight="1" x14ac:dyDescent="0.2">
      <c r="B17" s="299" t="s">
        <v>172</v>
      </c>
      <c r="C17" s="300"/>
      <c r="D17" s="69" t="s">
        <v>188</v>
      </c>
      <c r="E17" s="103">
        <v>6012201000</v>
      </c>
      <c r="F17" s="131" t="s">
        <v>194</v>
      </c>
      <c r="G17" s="69" t="s">
        <v>93</v>
      </c>
      <c r="H17" s="69" t="s">
        <v>65</v>
      </c>
      <c r="O17" s="106"/>
    </row>
    <row r="18" spans="2:16" s="105" customFormat="1" ht="39.950000000000003" customHeight="1" x14ac:dyDescent="0.2">
      <c r="B18" s="299" t="s">
        <v>187</v>
      </c>
      <c r="C18" s="300"/>
      <c r="D18" s="69" t="s">
        <v>189</v>
      </c>
      <c r="E18" s="103">
        <v>6012201000</v>
      </c>
      <c r="F18" s="131" t="s">
        <v>195</v>
      </c>
      <c r="G18" s="69" t="s">
        <v>93</v>
      </c>
      <c r="H18" s="69" t="s">
        <v>65</v>
      </c>
    </row>
    <row r="19" spans="2:16" s="105" customFormat="1" ht="39.950000000000003" customHeight="1" x14ac:dyDescent="0.2">
      <c r="B19" s="299" t="s">
        <v>175</v>
      </c>
      <c r="C19" s="300"/>
      <c r="D19" s="69" t="s">
        <v>189</v>
      </c>
      <c r="E19" s="103">
        <v>6012201000</v>
      </c>
      <c r="F19" s="131" t="s">
        <v>196</v>
      </c>
      <c r="G19" s="69" t="s">
        <v>93</v>
      </c>
      <c r="H19" s="69" t="s">
        <v>65</v>
      </c>
      <c r="O19" s="107"/>
    </row>
    <row r="20" spans="2:16" s="105" customFormat="1" ht="39.950000000000003" customHeight="1" x14ac:dyDescent="0.2">
      <c r="B20" s="299" t="s">
        <v>176</v>
      </c>
      <c r="C20" s="300"/>
      <c r="D20" s="69" t="s">
        <v>189</v>
      </c>
      <c r="E20" s="103">
        <v>6012201000</v>
      </c>
      <c r="F20" s="131" t="s">
        <v>197</v>
      </c>
      <c r="G20" s="69" t="s">
        <v>93</v>
      </c>
      <c r="H20" s="69" t="s">
        <v>65</v>
      </c>
    </row>
    <row r="21" spans="2:16" s="105" customFormat="1" ht="33" customHeight="1" x14ac:dyDescent="0.2">
      <c r="B21" s="303"/>
      <c r="C21" s="304"/>
      <c r="D21" s="75"/>
      <c r="E21" s="102"/>
      <c r="F21" s="104"/>
      <c r="G21" s="69"/>
      <c r="H21" s="75"/>
      <c r="P21" s="107"/>
    </row>
    <row r="22" spans="2:16" s="105" customFormat="1" ht="30.75" customHeight="1" x14ac:dyDescent="0.2">
      <c r="B22" s="305"/>
      <c r="C22" s="306"/>
      <c r="D22" s="75"/>
      <c r="E22" s="102"/>
      <c r="F22" s="103"/>
      <c r="G22" s="69"/>
      <c r="H22" s="75"/>
      <c r="P22" s="107"/>
    </row>
    <row r="23" spans="2:16" s="105" customFormat="1" ht="33" customHeight="1" x14ac:dyDescent="0.2">
      <c r="B23" s="303"/>
      <c r="C23" s="304"/>
      <c r="D23" s="75"/>
      <c r="E23" s="102"/>
      <c r="F23" s="104"/>
      <c r="G23" s="69"/>
      <c r="H23" s="75"/>
      <c r="P23" s="107"/>
    </row>
    <row r="24" spans="2:16" s="105" customFormat="1" ht="30.75" customHeight="1" x14ac:dyDescent="0.2">
      <c r="B24" s="305"/>
      <c r="C24" s="306"/>
      <c r="D24" s="75"/>
      <c r="E24" s="102"/>
      <c r="F24" s="103"/>
      <c r="G24" s="69"/>
      <c r="H24" s="75"/>
      <c r="P24" s="107"/>
    </row>
  </sheetData>
  <mergeCells count="23">
    <mergeCell ref="B21:C21"/>
    <mergeCell ref="B22:C22"/>
    <mergeCell ref="B23:C23"/>
    <mergeCell ref="B24:C24"/>
    <mergeCell ref="D2:G2"/>
    <mergeCell ref="D3:G3"/>
    <mergeCell ref="D4:G4"/>
    <mergeCell ref="D5:G5"/>
    <mergeCell ref="B2:C5"/>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s>
  <conditionalFormatting sqref="D11:D20">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conditionalFormatting sqref="D22">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24">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dataValidations count="1">
    <dataValidation type="whole" allowBlank="1" showInputMessage="1" showErrorMessage="1" sqref="I9:N9 F25:H65479 I21:N65479" xr:uid="{00000000-0002-0000-0600-000000000000}">
      <formula1>1</formula1>
      <formula2>5</formula2>
    </dataValidation>
  </dataValidations>
  <hyperlinks>
    <hyperlink ref="F16" r:id="rId1" xr:uid="{6558EB22-541F-4BDA-9F8C-0DD0178B0F07}"/>
    <hyperlink ref="F13" r:id="rId2" xr:uid="{413BFD35-4158-4A77-9EAA-E11BEB937BAF}"/>
    <hyperlink ref="F17" r:id="rId3" xr:uid="{AB3C7507-4471-4F5D-AEB1-D787707D16BB}"/>
    <hyperlink ref="F12" r:id="rId4" xr:uid="{14C198BF-70EF-485F-8B35-BD479422AAD1}"/>
    <hyperlink ref="F14" r:id="rId5" xr:uid="{4CC82694-20B7-4CB6-AA3C-52BAC3F2A6D4}"/>
    <hyperlink ref="F15" r:id="rId6" xr:uid="{D86DC32A-79B9-43CB-9899-C8548024F22B}"/>
  </hyperlinks>
  <pageMargins left="0.39370078740157483" right="0.39370078740157483" top="0.74803149606299213" bottom="0.74803149606299213" header="0.31496062992125984" footer="0.31496062992125984"/>
  <pageSetup scale="70" fitToHeight="0" orientation="landscape" r:id="rId7"/>
  <drawing r:id="rId8"/>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abSelected="1" zoomScale="70" zoomScaleNormal="70" workbookViewId="0"/>
  </sheetViews>
  <sheetFormatPr baseColWidth="10"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1"/>
      <c r="C2" s="265" t="s">
        <v>121</v>
      </c>
      <c r="D2" s="266"/>
      <c r="E2" s="266"/>
      <c r="F2" s="266"/>
      <c r="G2" s="68" t="str">
        <f>Proyecto!K2</f>
        <v>Codigo: GC-F-015</v>
      </c>
      <c r="H2" s="60"/>
    </row>
    <row r="3" spans="2:16" ht="23.25" customHeight="1" x14ac:dyDescent="0.15">
      <c r="B3" s="52"/>
      <c r="C3" s="267" t="s">
        <v>123</v>
      </c>
      <c r="D3" s="268"/>
      <c r="E3" s="268"/>
      <c r="F3" s="268"/>
      <c r="G3" s="65" t="str">
        <f>Proyecto!K3</f>
        <v>Fecha: 17 de septiembre de 2014</v>
      </c>
      <c r="H3" s="60"/>
    </row>
    <row r="4" spans="2:16" ht="24" customHeight="1" x14ac:dyDescent="0.15">
      <c r="B4" s="52"/>
      <c r="C4" s="267" t="s">
        <v>124</v>
      </c>
      <c r="D4" s="268"/>
      <c r="E4" s="268"/>
      <c r="F4" s="268"/>
      <c r="G4" s="65" t="str">
        <f>Proyecto!K4</f>
        <v>Version 001</v>
      </c>
      <c r="H4" s="60"/>
    </row>
    <row r="5" spans="2:16" ht="22.5" customHeight="1" thickBot="1" x14ac:dyDescent="0.2">
      <c r="B5" s="53"/>
      <c r="C5" s="269" t="s">
        <v>126</v>
      </c>
      <c r="D5" s="270"/>
      <c r="E5" s="270"/>
      <c r="F5" s="270"/>
      <c r="G5" s="67" t="s">
        <v>127</v>
      </c>
      <c r="H5" s="60"/>
    </row>
    <row r="6" spans="2:16" ht="5.25" customHeight="1" x14ac:dyDescent="0.15">
      <c r="B6" s="22"/>
      <c r="C6" s="22"/>
      <c r="D6" s="22"/>
      <c r="E6" s="22"/>
      <c r="F6" s="22"/>
    </row>
    <row r="7" spans="2:16" ht="29.25" customHeight="1" x14ac:dyDescent="0.2">
      <c r="B7" s="23" t="s">
        <v>0</v>
      </c>
      <c r="C7" s="326" t="str">
        <f>Proyecto!$E$7</f>
        <v>Gestión de recursos al servicio de los grupos de interés 2025</v>
      </c>
      <c r="D7" s="326"/>
      <c r="E7" s="326"/>
      <c r="F7" s="326"/>
      <c r="G7" s="61"/>
      <c r="P7" s="16"/>
    </row>
    <row r="8" spans="2:16" ht="6.75" customHeight="1" x14ac:dyDescent="0.2">
      <c r="B8" s="31"/>
      <c r="C8" s="32"/>
      <c r="D8" s="32"/>
      <c r="E8" s="32"/>
      <c r="F8" s="32"/>
      <c r="P8" s="16"/>
    </row>
    <row r="9" spans="2:16" x14ac:dyDescent="0.15">
      <c r="B9" s="208"/>
      <c r="C9" s="208"/>
    </row>
    <row r="10" spans="2:16" ht="20.25" customHeight="1" x14ac:dyDescent="0.15">
      <c r="B10" s="323" t="s">
        <v>16</v>
      </c>
      <c r="C10" s="324"/>
      <c r="D10" s="324"/>
      <c r="E10" s="324"/>
      <c r="F10" s="324"/>
      <c r="G10" s="325"/>
    </row>
    <row r="11" spans="2:16" s="33" customFormat="1" ht="15" customHeight="1" x14ac:dyDescent="0.2"/>
    <row r="12" spans="2:16" ht="24.75" customHeight="1" x14ac:dyDescent="0.15">
      <c r="B12" s="62" t="s">
        <v>86</v>
      </c>
      <c r="C12" s="63" t="s">
        <v>17</v>
      </c>
      <c r="D12" s="63" t="s">
        <v>18</v>
      </c>
      <c r="E12" s="63" t="s">
        <v>19</v>
      </c>
      <c r="F12" s="63" t="s">
        <v>20</v>
      </c>
      <c r="G12" s="63" t="s">
        <v>21</v>
      </c>
    </row>
    <row r="13" spans="2:16" ht="57" customHeight="1" x14ac:dyDescent="0.15">
      <c r="B13" s="75" t="s">
        <v>159</v>
      </c>
      <c r="C13" s="75" t="s">
        <v>100</v>
      </c>
      <c r="D13" s="108" t="s">
        <v>200</v>
      </c>
      <c r="E13" s="75" t="s">
        <v>115</v>
      </c>
      <c r="F13" s="75" t="s">
        <v>212</v>
      </c>
      <c r="G13" s="75" t="s">
        <v>201</v>
      </c>
    </row>
    <row r="14" spans="2:16" ht="54.75" customHeight="1" x14ac:dyDescent="0.15">
      <c r="B14" s="75" t="s">
        <v>212</v>
      </c>
      <c r="C14" s="69" t="s">
        <v>100</v>
      </c>
      <c r="D14" s="108" t="s">
        <v>202</v>
      </c>
      <c r="E14" s="69" t="s">
        <v>119</v>
      </c>
      <c r="F14" s="111" t="s">
        <v>213</v>
      </c>
      <c r="G14" s="75" t="s">
        <v>203</v>
      </c>
    </row>
    <row r="15" spans="2:16" ht="84.75" customHeight="1" x14ac:dyDescent="0.15">
      <c r="B15" s="111" t="s">
        <v>213</v>
      </c>
      <c r="C15" s="69" t="s">
        <v>97</v>
      </c>
      <c r="D15" s="108" t="s">
        <v>204</v>
      </c>
      <c r="E15" s="69" t="s">
        <v>119</v>
      </c>
      <c r="F15" s="75" t="s">
        <v>214</v>
      </c>
      <c r="G15" s="75" t="s">
        <v>203</v>
      </c>
    </row>
    <row r="16" spans="2:16" ht="134.25" customHeight="1" x14ac:dyDescent="0.15">
      <c r="B16" s="111" t="s">
        <v>213</v>
      </c>
      <c r="C16" s="69" t="s">
        <v>97</v>
      </c>
      <c r="D16" s="108" t="s">
        <v>205</v>
      </c>
      <c r="E16" s="69" t="s">
        <v>119</v>
      </c>
      <c r="F16" s="75" t="s">
        <v>215</v>
      </c>
      <c r="G16" s="75" t="s">
        <v>206</v>
      </c>
    </row>
    <row r="17" spans="1:7" ht="61.5" customHeight="1" x14ac:dyDescent="0.15">
      <c r="B17" s="111" t="s">
        <v>213</v>
      </c>
      <c r="C17" s="69" t="s">
        <v>97</v>
      </c>
      <c r="D17" s="108" t="s">
        <v>207</v>
      </c>
      <c r="E17" s="69" t="s">
        <v>119</v>
      </c>
      <c r="F17" s="69" t="s">
        <v>216</v>
      </c>
      <c r="G17" s="75" t="s">
        <v>206</v>
      </c>
    </row>
    <row r="18" spans="1:7" ht="66.75" customHeight="1" x14ac:dyDescent="0.15">
      <c r="B18" s="111" t="s">
        <v>213</v>
      </c>
      <c r="C18" s="75" t="s">
        <v>97</v>
      </c>
      <c r="D18" s="108" t="s">
        <v>208</v>
      </c>
      <c r="E18" s="75" t="s">
        <v>119</v>
      </c>
      <c r="F18" s="75" t="s">
        <v>217</v>
      </c>
      <c r="G18" s="75" t="s">
        <v>206</v>
      </c>
    </row>
    <row r="19" spans="1:7" ht="54.75" customHeight="1" x14ac:dyDescent="0.15">
      <c r="A19" s="16" t="s">
        <v>139</v>
      </c>
      <c r="B19" s="111" t="s">
        <v>213</v>
      </c>
      <c r="C19" s="75" t="s">
        <v>97</v>
      </c>
      <c r="D19" s="108" t="s">
        <v>209</v>
      </c>
      <c r="E19" s="75" t="s">
        <v>119</v>
      </c>
      <c r="F19" s="75" t="s">
        <v>218</v>
      </c>
      <c r="G19" s="75" t="s">
        <v>206</v>
      </c>
    </row>
    <row r="20" spans="1:7" ht="60" x14ac:dyDescent="0.15">
      <c r="B20" s="111" t="s">
        <v>213</v>
      </c>
      <c r="C20" s="75" t="s">
        <v>97</v>
      </c>
      <c r="D20" s="108" t="s">
        <v>210</v>
      </c>
      <c r="E20" s="75" t="s">
        <v>119</v>
      </c>
      <c r="F20" s="75" t="s">
        <v>219</v>
      </c>
      <c r="G20" s="75" t="s">
        <v>206</v>
      </c>
    </row>
    <row r="21" spans="1:7" ht="70.5" customHeight="1" x14ac:dyDescent="0.15">
      <c r="B21" s="111" t="s">
        <v>213</v>
      </c>
      <c r="C21" s="75" t="s">
        <v>97</v>
      </c>
      <c r="D21" s="108" t="s">
        <v>211</v>
      </c>
      <c r="E21" s="75" t="s">
        <v>119</v>
      </c>
      <c r="F21" s="75" t="s">
        <v>220</v>
      </c>
      <c r="G21" s="75" t="s">
        <v>206</v>
      </c>
    </row>
    <row r="22" spans="1:7" ht="12.75" x14ac:dyDescent="0.2">
      <c r="C22" s="33"/>
    </row>
    <row r="23" spans="1:7" ht="12.75" x14ac:dyDescent="0.2">
      <c r="C23" s="33"/>
    </row>
    <row r="24" spans="1:7" ht="12.75" x14ac:dyDescent="0.2">
      <c r="C24" s="33"/>
    </row>
    <row r="25" spans="1:7" ht="12.75" x14ac:dyDescent="0.2">
      <c r="C25" s="33"/>
    </row>
    <row r="26" spans="1:7" ht="12.75" x14ac:dyDescent="0.2">
      <c r="C26" s="33"/>
    </row>
    <row r="27" spans="1:7" ht="12.75" x14ac:dyDescent="0.2">
      <c r="C27" s="3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22:G65505 G9 G11 E22:E65505"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zoomScale="90" zoomScaleNormal="90" workbookViewId="0">
      <selection activeCell="B13" sqref="B13:C13"/>
    </sheetView>
  </sheetViews>
  <sheetFormatPr baseColWidth="10"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38.8554687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1"/>
      <c r="C2" s="265" t="s">
        <v>121</v>
      </c>
      <c r="D2" s="266"/>
      <c r="E2" s="266"/>
      <c r="F2" s="266"/>
      <c r="G2" s="256" t="str">
        <f>Proyecto!K2</f>
        <v>Codigo: GC-F-015</v>
      </c>
      <c r="H2" s="258"/>
      <c r="K2" s="29"/>
      <c r="L2" s="29"/>
      <c r="M2" s="30"/>
    </row>
    <row r="3" spans="2:23" ht="23.25" customHeight="1" x14ac:dyDescent="0.15">
      <c r="B3" s="52"/>
      <c r="C3" s="267" t="s">
        <v>123</v>
      </c>
      <c r="D3" s="268"/>
      <c r="E3" s="268"/>
      <c r="F3" s="268"/>
      <c r="G3" s="259" t="str">
        <f>Proyecto!K3</f>
        <v>Fecha: 17 de septiembre de 2014</v>
      </c>
      <c r="H3" s="261"/>
      <c r="K3" s="29"/>
      <c r="L3" s="29"/>
      <c r="M3" s="30"/>
    </row>
    <row r="4" spans="2:23" ht="24" customHeight="1" x14ac:dyDescent="0.15">
      <c r="B4" s="52"/>
      <c r="C4" s="267" t="s">
        <v>124</v>
      </c>
      <c r="D4" s="268"/>
      <c r="E4" s="268"/>
      <c r="F4" s="268"/>
      <c r="G4" s="259" t="str">
        <f>Proyecto!K4</f>
        <v>Version 001</v>
      </c>
      <c r="H4" s="261"/>
      <c r="M4" s="30"/>
    </row>
    <row r="5" spans="2:23" ht="22.5" customHeight="1" thickBot="1" x14ac:dyDescent="0.2">
      <c r="B5" s="53"/>
      <c r="C5" s="269" t="s">
        <v>126</v>
      </c>
      <c r="D5" s="270"/>
      <c r="E5" s="270"/>
      <c r="F5" s="270"/>
      <c r="G5" s="262" t="s">
        <v>127</v>
      </c>
      <c r="H5" s="264"/>
    </row>
    <row r="6" spans="2:23" ht="5.25" customHeight="1" x14ac:dyDescent="0.15">
      <c r="B6" s="22"/>
      <c r="C6" s="22"/>
      <c r="D6" s="22"/>
      <c r="E6" s="22"/>
      <c r="F6" s="22"/>
      <c r="G6" s="22"/>
      <c r="H6" s="22"/>
    </row>
    <row r="7" spans="2:23" ht="29.25" customHeight="1" x14ac:dyDescent="0.2">
      <c r="B7" s="74" t="s">
        <v>0</v>
      </c>
      <c r="C7" s="237" t="str">
        <f>Proyecto!$E$7</f>
        <v>Gestión de recursos al servicio de los grupos de interés 2025</v>
      </c>
      <c r="D7" s="237"/>
      <c r="E7" s="237"/>
      <c r="F7" s="237"/>
      <c r="G7" s="237"/>
      <c r="H7" s="237"/>
      <c r="W7" s="16"/>
    </row>
    <row r="9" spans="2:23" ht="15" customHeight="1" x14ac:dyDescent="0.15">
      <c r="B9" s="285" t="s">
        <v>9</v>
      </c>
      <c r="C9" s="285"/>
      <c r="D9" s="285"/>
      <c r="E9" s="285"/>
      <c r="F9" s="285"/>
      <c r="G9" s="285"/>
      <c r="H9" s="285"/>
    </row>
    <row r="10" spans="2:23" s="33" customFormat="1" ht="15" customHeight="1" x14ac:dyDescent="0.2"/>
    <row r="11" spans="2:23" ht="33.75" customHeight="1" x14ac:dyDescent="0.15">
      <c r="B11" s="280" t="s">
        <v>87</v>
      </c>
      <c r="C11" s="280"/>
      <c r="D11" s="27" t="s">
        <v>28</v>
      </c>
      <c r="E11" s="27" t="s">
        <v>10</v>
      </c>
      <c r="F11" s="27" t="s">
        <v>12</v>
      </c>
      <c r="G11" s="27" t="s">
        <v>13</v>
      </c>
      <c r="H11" s="27" t="s">
        <v>120</v>
      </c>
    </row>
    <row r="12" spans="2:23" ht="69.75" customHeight="1" x14ac:dyDescent="0.15">
      <c r="B12" s="327" t="s">
        <v>221</v>
      </c>
      <c r="C12" s="327"/>
      <c r="D12" s="114" t="s">
        <v>222</v>
      </c>
      <c r="E12" s="101" t="s">
        <v>223</v>
      </c>
      <c r="F12" s="101" t="s">
        <v>224</v>
      </c>
      <c r="G12" s="115"/>
      <c r="H12" s="101" t="s">
        <v>225</v>
      </c>
    </row>
    <row r="13" spans="2:23" ht="66" customHeight="1" x14ac:dyDescent="0.15">
      <c r="B13" s="327" t="s">
        <v>226</v>
      </c>
      <c r="C13" s="327"/>
      <c r="D13" s="114" t="s">
        <v>227</v>
      </c>
      <c r="E13" s="114" t="s">
        <v>223</v>
      </c>
      <c r="F13" s="101" t="s">
        <v>224</v>
      </c>
      <c r="G13" s="115"/>
      <c r="H13" s="101" t="s">
        <v>228</v>
      </c>
    </row>
    <row r="14" spans="2:23" ht="50.1" customHeight="1" x14ac:dyDescent="0.15">
      <c r="B14" s="328"/>
      <c r="C14" s="329"/>
      <c r="D14" s="28"/>
      <c r="E14" s="28"/>
      <c r="F14" s="34"/>
      <c r="G14" s="76"/>
      <c r="H14" s="28"/>
    </row>
    <row r="15" spans="2:23" ht="50.1" customHeight="1" x14ac:dyDescent="0.15">
      <c r="B15" s="330"/>
      <c r="C15" s="330"/>
      <c r="D15" s="112"/>
      <c r="E15" s="112"/>
      <c r="F15" s="100"/>
      <c r="G15" s="113"/>
      <c r="H15" s="112"/>
    </row>
    <row r="16" spans="2:23" ht="18" customHeight="1" x14ac:dyDescent="0.15">
      <c r="B16" s="260"/>
      <c r="C16" s="260"/>
      <c r="D16" s="28"/>
      <c r="E16" s="28"/>
      <c r="F16" s="34"/>
      <c r="G16" s="76"/>
      <c r="H16" s="28"/>
    </row>
    <row r="17" spans="2:8" ht="18" customHeight="1" x14ac:dyDescent="0.15">
      <c r="B17" s="260"/>
      <c r="C17" s="260"/>
      <c r="D17" s="28"/>
      <c r="E17" s="28"/>
      <c r="F17" s="34"/>
      <c r="G17" s="76"/>
      <c r="H17" s="28"/>
    </row>
    <row r="18" spans="2:8" ht="18" customHeight="1" x14ac:dyDescent="0.15">
      <c r="B18" s="260"/>
      <c r="C18" s="260"/>
      <c r="D18" s="28"/>
      <c r="E18" s="28"/>
      <c r="F18" s="34"/>
      <c r="G18" s="76"/>
      <c r="H18" s="28"/>
    </row>
    <row r="19" spans="2:8" ht="18" customHeight="1" x14ac:dyDescent="0.15">
      <c r="B19" s="260"/>
      <c r="C19" s="260"/>
      <c r="D19" s="28"/>
      <c r="E19" s="28"/>
      <c r="F19" s="34"/>
      <c r="G19" s="76"/>
      <c r="H19" s="28"/>
    </row>
    <row r="20" spans="2:8" ht="18" customHeight="1" x14ac:dyDescent="0.15">
      <c r="B20" s="260"/>
      <c r="C20" s="260"/>
      <c r="D20" s="28"/>
      <c r="E20" s="28"/>
      <c r="F20" s="34"/>
      <c r="G20" s="76"/>
      <c r="H20" s="28"/>
    </row>
    <row r="21" spans="2:8" ht="18" customHeight="1" x14ac:dyDescent="0.15">
      <c r="B21" s="260"/>
      <c r="C21" s="260"/>
      <c r="D21" s="28"/>
      <c r="E21" s="28"/>
      <c r="F21" s="34"/>
      <c r="G21" s="76"/>
      <c r="H21" s="28"/>
    </row>
    <row r="22" spans="2:8" ht="18" customHeight="1" x14ac:dyDescent="0.15">
      <c r="B22" s="260"/>
      <c r="C22" s="260"/>
      <c r="D22" s="28"/>
      <c r="E22" s="28"/>
      <c r="F22" s="34"/>
      <c r="G22" s="76"/>
      <c r="H22" s="28"/>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428B1F11-5116-42E8-9271-67C9F7A287CE}">
  <ds:schemaRefs>
    <ds:schemaRef ds:uri="office.server.policy"/>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56C773A9-9421-473E-B7DA-F6B2EAC5B99F}">
  <ds:schemaRefs>
    <ds:schemaRef ds:uri="http://schemas.microsoft.com/office/2006/metadata/customXsn"/>
  </ds:schemaRefs>
</ds:datastoreItem>
</file>

<file path=customXml/itemProps4.xml><?xml version="1.0" encoding="utf-8"?>
<ds:datastoreItem xmlns:ds="http://schemas.openxmlformats.org/officeDocument/2006/customXml" ds:itemID="{F0D0E75E-D50C-4A1A-85EA-EE2475ADB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6CD46FF-15CE-4B87-962F-49D7241576E1}">
  <ds:schemaRefs>
    <ds:schemaRef ds:uri="http://schemas.microsoft.com/sharepoint/v4"/>
    <ds:schemaRef ds:uri="http://purl.org/dc/terms/"/>
    <ds:schemaRef ds:uri="http://schemas.microsoft.com/office/2006/documentManagement/types"/>
    <ds:schemaRef ds:uri="http://schemas.microsoft.com/sharepoint/v3"/>
    <ds:schemaRef ds:uri="http://www.w3.org/XML/1998/namespace"/>
    <ds:schemaRef ds:uri="ff8e3638-9d45-4162-afb4-6d390653d547"/>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Recursos Financieros</vt:lpstr>
      <vt:lpstr>Indicadores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