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defaultThemeVersion="124226"/>
  <mc:AlternateContent xmlns:mc="http://schemas.openxmlformats.org/markup-compatibility/2006">
    <mc:Choice Requires="x15">
      <x15ac:absPath xmlns:x15ac="http://schemas.microsoft.com/office/spreadsheetml/2010/11/ac" url="https://supersociedades365-my.sharepoint.com/personal/francycp_supersociedades_gov_co/Documents/Documentos/2026/ITA/ProyectosEstrategicos2025/"/>
    </mc:Choice>
  </mc:AlternateContent>
  <xr:revisionPtr revIDLastSave="1" documentId="13_ncr:20000001_{8C5E46FA-525E-4BBE-83CE-648FDFD47BD6}" xr6:coauthVersionLast="47" xr6:coauthVersionMax="47" xr10:uidLastSave="{D6EA0985-82AC-484E-92EF-0498BDC41CD7}"/>
  <bookViews>
    <workbookView xWindow="-120" yWindow="-120" windowWidth="20730" windowHeight="11040" tabRatio="803" firstSheet="6" activeTab="10" xr2:uid="{00000000-000D-0000-FFFF-FFFF0000000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7" r:id="rId11"/>
    <sheet name="Riesgos-Cronograma" sheetId="9" r:id="rId12"/>
    <sheet name="No tocar" sheetId="15" state="hidden" r:id="rId13"/>
  </sheets>
  <definedNames>
    <definedName name="Activos" localSheetId="9">#REF!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2">Indicadores!$B$2:$I$13</definedName>
    <definedName name="_xlnm.Print_Area" localSheetId="6">Interesados!$B$2:$H$28</definedName>
    <definedName name="_xlnm.Print_Area" localSheetId="1">'Justificación - Objetivo'!$B$2:$P$13</definedName>
    <definedName name="_xlnm.Print_Area" localSheetId="7">'Plan de comunicaciones'!$B$2:$H$24</definedName>
    <definedName name="_xlnm.Print_Area" localSheetId="0">Proyecto!$C$2:$I$8</definedName>
    <definedName name="_xlnm.Print_Area" localSheetId="5">'Recursos Financieros'!$B$2:$F$8</definedName>
    <definedName name="_xlnm.Print_Area" localSheetId="3">'Recursos Humanos'!$B$2:$G$23</definedName>
    <definedName name="_xlnm.Print_Area" localSheetId="8">Requerimientos!$B$2:$H$23</definedName>
    <definedName name="_xlnm.Print_Area" localSheetId="11">'Riesgos-Cronograma'!$B$2:$P$20</definedName>
    <definedName name="Consulta__L" localSheetId="9">#REF!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17" l="1"/>
  <c r="M22" i="17"/>
  <c r="L22" i="17"/>
  <c r="AL20" i="17"/>
  <c r="AK20" i="17"/>
  <c r="AL19" i="17"/>
  <c r="AL18" i="17"/>
  <c r="AL17" i="17"/>
  <c r="AL16" i="17"/>
  <c r="AL15" i="17"/>
  <c r="AL14" i="17"/>
  <c r="AL13" i="17"/>
  <c r="AL12" i="17"/>
  <c r="AL11" i="17"/>
  <c r="AL10" i="17"/>
  <c r="AK10" i="17"/>
  <c r="AK19" i="17"/>
  <c r="L19" i="17"/>
  <c r="I19" i="17"/>
  <c r="AK18" i="17"/>
  <c r="AK17" i="17"/>
  <c r="L15" i="17"/>
  <c r="L17" i="17"/>
  <c r="I17" i="17"/>
  <c r="AK13" i="17"/>
  <c r="L13" i="17"/>
  <c r="I13" i="17"/>
  <c r="AK12" i="17"/>
  <c r="AK16" i="17"/>
  <c r="L16" i="17"/>
  <c r="I16" i="17"/>
  <c r="C20" i="12"/>
  <c r="C18" i="12"/>
  <c r="C16" i="12"/>
  <c r="I10" i="17" l="1"/>
  <c r="L10" i="17"/>
  <c r="I11" i="17"/>
  <c r="L11" i="17"/>
  <c r="AK11" i="17"/>
  <c r="I12" i="17"/>
  <c r="L12" i="17"/>
  <c r="I15" i="17"/>
  <c r="AK15" i="17"/>
  <c r="I14" i="17"/>
  <c r="L14" i="17"/>
  <c r="AK14" i="17"/>
  <c r="I18" i="17"/>
  <c r="L18" i="17"/>
  <c r="I20" i="17"/>
  <c r="L20" i="17"/>
  <c r="E21" i="17"/>
  <c r="M21" i="17"/>
  <c r="N21" i="17"/>
  <c r="O21" i="17"/>
  <c r="P21" i="17"/>
  <c r="Q21" i="17"/>
  <c r="R21" i="17"/>
  <c r="S21" i="17"/>
  <c r="L23" i="17" s="1"/>
  <c r="T21" i="17"/>
  <c r="U21" i="17"/>
  <c r="V21" i="17"/>
  <c r="W21" i="17"/>
  <c r="X21" i="17"/>
  <c r="Y21" i="17"/>
  <c r="Z21" i="17"/>
  <c r="AA21" i="17"/>
  <c r="AB21" i="17"/>
  <c r="AC21" i="17"/>
  <c r="AD21" i="17"/>
  <c r="AE21" i="17"/>
  <c r="L25" i="17" s="1"/>
  <c r="AF21" i="17"/>
  <c r="AG21" i="17"/>
  <c r="AH21" i="17"/>
  <c r="AI21" i="17"/>
  <c r="AJ21" i="17"/>
  <c r="M25" i="17" l="1"/>
  <c r="M23" i="17"/>
  <c r="M24" i="17"/>
  <c r="L21" i="17"/>
  <c r="B20" i="16" l="1"/>
  <c r="C20" i="16"/>
  <c r="B17" i="16" l="1"/>
  <c r="C17" i="16"/>
  <c r="C19" i="16"/>
  <c r="B19" i="16"/>
  <c r="B15" i="16"/>
  <c r="C15" i="16"/>
  <c r="B16" i="16"/>
  <c r="C16" i="16"/>
  <c r="B18" i="16"/>
  <c r="C18" i="16"/>
  <c r="C14" i="16"/>
  <c r="B14" i="16"/>
  <c r="D7" i="2" l="1"/>
  <c r="M4" i="9" l="1"/>
  <c r="M3" i="9"/>
  <c r="M2" i="9"/>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9" l="1"/>
  <c r="C7" i="7"/>
  <c r="D7" i="8"/>
  <c r="C7" i="4"/>
  <c r="D7" i="6"/>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100-00000100000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xr:uid="{00000000-0006-0000-0100-000002000000}">
      <text>
        <r>
          <rPr>
            <b/>
            <sz val="9"/>
            <color indexed="81"/>
            <rFont val="Tahoma"/>
            <family val="2"/>
          </rPr>
          <t xml:space="preserve">ESTRATEGIA:
</t>
        </r>
        <r>
          <rPr>
            <sz val="9"/>
            <color indexed="81"/>
            <rFont val="Tahoma"/>
            <family val="2"/>
          </rPr>
          <t>Incluir la estrategia en la que está incluido el proyecto</t>
        </r>
      </text>
    </comment>
    <comment ref="B13" authorId="0" shapeId="0" xr:uid="{00000000-0006-0000-0100-00000300000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xr:uid="{00000000-0006-0000-0100-000004000000}">
      <text>
        <r>
          <rPr>
            <b/>
            <sz val="9"/>
            <color indexed="81"/>
            <rFont val="Tahoma"/>
            <family val="2"/>
          </rPr>
          <t>TIPO:</t>
        </r>
        <r>
          <rPr>
            <sz val="9"/>
            <color indexed="81"/>
            <rFont val="Tahoma"/>
            <family val="2"/>
          </rPr>
          <t xml:space="preserve">
Definir si el objetivo es general o específico</t>
        </r>
      </text>
    </comment>
    <comment ref="B16" authorId="0" shapeId="0" xr:uid="{00000000-0006-0000-0100-00000500000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xr:uid="{00000000-0006-0000-0100-000006000000}">
      <text>
        <r>
          <rPr>
            <b/>
            <sz val="9"/>
            <color indexed="81"/>
            <rFont val="Tahoma"/>
            <family val="2"/>
          </rPr>
          <t>TIPO:</t>
        </r>
        <r>
          <rPr>
            <sz val="9"/>
            <color indexed="81"/>
            <rFont val="Tahoma"/>
            <family val="2"/>
          </rPr>
          <t xml:space="preserve">
Definir si el objetivo es general o específico</t>
        </r>
      </text>
    </comment>
    <comment ref="B19" authorId="0" shapeId="0" xr:uid="{00000000-0006-0000-0100-00000700000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xr:uid="{00000000-0006-0000-0100-000008000000}">
      <text>
        <r>
          <rPr>
            <b/>
            <sz val="9"/>
            <color indexed="81"/>
            <rFont val="Tahoma"/>
            <family val="2"/>
          </rPr>
          <t>TIPO:</t>
        </r>
        <r>
          <rPr>
            <sz val="9"/>
            <color indexed="81"/>
            <rFont val="Tahoma"/>
            <family val="2"/>
          </rPr>
          <t xml:space="preserve">
Definir si el objetivo es general o específico</t>
        </r>
      </text>
    </comment>
    <comment ref="B22" authorId="0" shapeId="0" xr:uid="{00000000-0006-0000-0100-00000900000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xr:uid="{00000000-0006-0000-0100-00000A000000}">
      <text>
        <r>
          <rPr>
            <b/>
            <sz val="9"/>
            <color indexed="81"/>
            <rFont val="Tahoma"/>
            <family val="2"/>
          </rPr>
          <t>TIPO:</t>
        </r>
        <r>
          <rPr>
            <sz val="9"/>
            <color indexed="81"/>
            <rFont val="Tahoma"/>
            <family val="2"/>
          </rPr>
          <t xml:space="preserve">
Definir si el objetivo es general o específico</t>
        </r>
      </text>
    </comment>
    <comment ref="B25" authorId="0" shapeId="0" xr:uid="{B65FD682-8739-42E1-8309-E7695A829188}">
      <text>
        <r>
          <rPr>
            <b/>
            <sz val="9"/>
            <color indexed="81"/>
            <rFont val="Tahoma"/>
            <family val="2"/>
          </rPr>
          <t>OBJETIVOS DE PROYECTO:</t>
        </r>
        <r>
          <rPr>
            <sz val="9"/>
            <color indexed="81"/>
            <rFont val="Tahoma"/>
            <family val="2"/>
          </rPr>
          <t xml:space="preserve">
Incluir los objetivos que debe cumplir el proyecto
</t>
        </r>
      </text>
    </comment>
    <comment ref="D25" authorId="0" shapeId="0" xr:uid="{E503F3B9-5CF3-44AF-9FEB-2ABE318F52AB}">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Bibiana Coy Paez</author>
  </authors>
  <commentList>
    <comment ref="F11" authorId="0" shapeId="0" xr:uid="{9EBE496E-5681-40FA-B6B0-827A1C19A59C}">
      <text>
        <r>
          <rPr>
            <sz val="9"/>
            <color indexed="81"/>
            <rFont val="Tahoma"/>
            <family val="2"/>
          </rPr>
          <t xml:space="preserve">Rodrigo Lupercio Riaño Pineda
Johan Steven Hortua Arevalo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RONIN</author>
    <author>Juan Camilo Correa Jimenez</author>
  </authors>
  <commentList>
    <comment ref="B10" authorId="0" shapeId="0" xr:uid="{00000000-0006-0000-0200-000001000000}">
      <text>
        <r>
          <rPr>
            <b/>
            <sz val="9"/>
            <color indexed="81"/>
            <rFont val="Tahoma"/>
            <family val="2"/>
          </rPr>
          <t>DESCRIPCIÓN:</t>
        </r>
        <r>
          <rPr>
            <sz val="9"/>
            <color indexed="81"/>
            <rFont val="Tahoma"/>
            <family val="2"/>
          </rPr>
          <t xml:space="preserve">
Hacer una descripción de lo que se quiere medir</t>
        </r>
      </text>
    </comment>
    <comment ref="B11" authorId="0" shapeId="0" xr:uid="{00000000-0006-0000-0200-00000200000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xr:uid="{00000000-0006-0000-0200-00000300000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xr:uid="{00000000-0006-0000-0200-000004000000}">
      <text>
        <r>
          <rPr>
            <b/>
            <sz val="9"/>
            <color indexed="81"/>
            <rFont val="Tahoma"/>
            <family val="2"/>
          </rPr>
          <t>META:</t>
        </r>
        <r>
          <rPr>
            <sz val="9"/>
            <color indexed="81"/>
            <rFont val="Tahoma"/>
            <family val="2"/>
          </rPr>
          <t xml:space="preserve">
Valor que se quiere alcanzar (100%, 3 procesos, 5 unidades, 3 documentos)</t>
        </r>
      </text>
    </comment>
    <comment ref="G11" authorId="0" shapeId="0" xr:uid="{00000000-0006-0000-0200-00000500000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xr:uid="{00000000-0006-0000-0200-00000600000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xr:uid="{00000000-0006-0000-0200-00000700000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xr:uid="{00000000-0006-0000-0200-00000800000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16" authorId="0" shapeId="0" xr:uid="{00000000-0006-0000-0200-000009000000}">
      <text>
        <r>
          <rPr>
            <b/>
            <sz val="9"/>
            <color indexed="81"/>
            <rFont val="Tahoma"/>
            <family val="2"/>
          </rPr>
          <t>DESCRIPCIÓN:</t>
        </r>
        <r>
          <rPr>
            <sz val="9"/>
            <color indexed="81"/>
            <rFont val="Tahoma"/>
            <family val="2"/>
          </rPr>
          <t xml:space="preserve">
Hacer una descripción de lo que se quiere medir</t>
        </r>
      </text>
    </comment>
    <comment ref="B17" authorId="0" shapeId="0" xr:uid="{00000000-0006-0000-0200-00000A00000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7" authorId="1" shapeId="0" xr:uid="{00000000-0006-0000-0200-00000B000000}">
      <text>
        <r>
          <rPr>
            <b/>
            <sz val="9"/>
            <color indexed="81"/>
            <rFont val="Tahoma"/>
            <family val="2"/>
          </rPr>
          <t>UNIDAD DE MEDIDA:</t>
        </r>
        <r>
          <rPr>
            <sz val="9"/>
            <color indexed="81"/>
            <rFont val="Tahoma"/>
            <family val="2"/>
          </rPr>
          <t xml:space="preserve">
Indica la escala o métrica a usar (%, procesos, unidades, documentos)</t>
        </r>
      </text>
    </comment>
    <comment ref="F17" authorId="1" shapeId="0" xr:uid="{00000000-0006-0000-0200-00000C000000}">
      <text>
        <r>
          <rPr>
            <b/>
            <sz val="9"/>
            <color indexed="81"/>
            <rFont val="Tahoma"/>
            <family val="2"/>
          </rPr>
          <t>META:</t>
        </r>
        <r>
          <rPr>
            <sz val="9"/>
            <color indexed="81"/>
            <rFont val="Tahoma"/>
            <family val="2"/>
          </rPr>
          <t xml:space="preserve">
Valor que se quiere alcanzar (100%, 3 procesos, 5 unidades, 3 documentos)</t>
        </r>
      </text>
    </comment>
    <comment ref="G17" authorId="0" shapeId="0" xr:uid="{00000000-0006-0000-0200-00000D000000}">
      <text>
        <r>
          <rPr>
            <b/>
            <sz val="9"/>
            <color indexed="81"/>
            <rFont val="Tahoma"/>
            <family val="2"/>
          </rPr>
          <t>FRECUENCIA DE MEDIDA:</t>
        </r>
        <r>
          <rPr>
            <sz val="9"/>
            <color indexed="81"/>
            <rFont val="Tahoma"/>
            <family val="2"/>
          </rPr>
          <t xml:space="preserve">
Indicar cada cuanto tiempo hay que tomar la medición</t>
        </r>
      </text>
    </comment>
    <comment ref="H17" authorId="0" shapeId="0" xr:uid="{00000000-0006-0000-0200-00000E000000}">
      <text>
        <r>
          <rPr>
            <b/>
            <sz val="9"/>
            <color indexed="81"/>
            <rFont val="Tahoma"/>
            <family val="2"/>
          </rPr>
          <t>TENDENCIA:</t>
        </r>
        <r>
          <rPr>
            <sz val="9"/>
            <color indexed="81"/>
            <rFont val="Tahoma"/>
            <family val="2"/>
          </rPr>
          <t xml:space="preserve">
Indicar si la medición acumulada del indicador debe ascender o descender</t>
        </r>
      </text>
    </comment>
    <comment ref="I17" authorId="0" shapeId="0" xr:uid="{00000000-0006-0000-0200-00000F00000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9" authorId="0" shapeId="0" xr:uid="{00000000-0006-0000-0200-00001000000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300-00000100000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xr:uid="{00000000-0006-0000-0300-00000200000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xr:uid="{00000000-0006-0000-0300-00000300000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xr:uid="{00000000-0006-0000-0300-00000400000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400-00000100000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xr:uid="{00000000-0006-0000-0400-00000200000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xr:uid="{00000000-0006-0000-0400-00000300000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xr:uid="{00000000-0006-0000-0400-00000400000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500-00000100000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xr:uid="{00000000-0006-0000-0500-000002000000}">
      <text>
        <r>
          <rPr>
            <b/>
            <sz val="9"/>
            <color indexed="81"/>
            <rFont val="Tahoma"/>
            <family val="2"/>
          </rPr>
          <t>Nº DE CDP:</t>
        </r>
        <r>
          <rPr>
            <sz val="9"/>
            <color indexed="81"/>
            <rFont val="Tahoma"/>
            <family val="2"/>
          </rPr>
          <t xml:space="preserve">
xxxxx</t>
        </r>
      </text>
    </comment>
    <comment ref="B14" authorId="0" shapeId="0" xr:uid="{00000000-0006-0000-0500-000003000000}">
      <text>
        <r>
          <rPr>
            <b/>
            <sz val="9"/>
            <color indexed="81"/>
            <rFont val="Tahoma"/>
            <family val="2"/>
          </rPr>
          <t xml:space="preserve">NÚMERO DE OBLIGACIÓN:
</t>
        </r>
        <r>
          <rPr>
            <sz val="9"/>
            <color indexed="81"/>
            <rFont val="Tahoma"/>
            <family val="2"/>
          </rPr>
          <t xml:space="preserve">XXXX
</t>
        </r>
      </text>
    </comment>
    <comment ref="B16" authorId="0" shapeId="0" xr:uid="{00000000-0006-0000-0500-000004000000}">
      <text>
        <r>
          <rPr>
            <b/>
            <sz val="9"/>
            <color indexed="81"/>
            <rFont val="Tahoma"/>
            <family val="2"/>
          </rPr>
          <t>APROPIACIÓN INICIAL:</t>
        </r>
        <r>
          <rPr>
            <sz val="9"/>
            <color indexed="81"/>
            <rFont val="Tahoma"/>
            <family val="2"/>
          </rPr>
          <t xml:space="preserve">
XXX</t>
        </r>
      </text>
    </comment>
    <comment ref="B18" authorId="0" shapeId="0" xr:uid="{00000000-0006-0000-0500-000006000000}">
      <text>
        <r>
          <rPr>
            <b/>
            <sz val="9"/>
            <color indexed="81"/>
            <rFont val="Tahoma"/>
            <family val="2"/>
          </rPr>
          <t>VALOR COMPROMETIDO:</t>
        </r>
        <r>
          <rPr>
            <sz val="9"/>
            <color indexed="81"/>
            <rFont val="Tahoma"/>
            <family val="2"/>
          </rPr>
          <t xml:space="preserve">
XXXX</t>
        </r>
      </text>
    </comment>
    <comment ref="B20" authorId="0" shapeId="0" xr:uid="{00000000-0006-0000-0500-00000700000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600-000001000000}">
      <text>
        <r>
          <rPr>
            <b/>
            <sz val="9"/>
            <color indexed="81"/>
            <rFont val="Tahoma"/>
            <family val="2"/>
          </rPr>
          <t>INTERESADOS:</t>
        </r>
        <r>
          <rPr>
            <sz val="9"/>
            <color indexed="81"/>
            <rFont val="Tahoma"/>
            <family val="2"/>
          </rPr>
          <t xml:space="preserve">
Personas, grupos u organizaciones involucrados en el proyecto</t>
        </r>
      </text>
    </comment>
    <comment ref="D11" authorId="0" shapeId="0" xr:uid="{00000000-0006-0000-0600-000002000000}">
      <text>
        <r>
          <rPr>
            <b/>
            <sz val="9"/>
            <color indexed="81"/>
            <rFont val="Tahoma"/>
            <family val="2"/>
          </rPr>
          <t>CARGO:</t>
        </r>
        <r>
          <rPr>
            <sz val="9"/>
            <color indexed="81"/>
            <rFont val="Tahoma"/>
            <family val="2"/>
          </rPr>
          <t xml:space="preserve">
Cargo  de la persona dentro de la organización</t>
        </r>
      </text>
    </comment>
    <comment ref="G11" authorId="0" shapeId="0" xr:uid="{00000000-0006-0000-0600-00000300000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xr:uid="{00000000-0006-0000-0600-00000400000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C12" authorId="0" shapeId="0" xr:uid="{00000000-0006-0000-0700-00000100000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xr:uid="{00000000-0006-0000-0700-000002000000}">
      <text>
        <r>
          <rPr>
            <b/>
            <sz val="9"/>
            <color indexed="81"/>
            <rFont val="Tahoma"/>
            <family val="2"/>
          </rPr>
          <t>OBJETIVO:</t>
        </r>
        <r>
          <rPr>
            <sz val="9"/>
            <color indexed="81"/>
            <rFont val="Tahoma"/>
            <family val="2"/>
          </rPr>
          <t xml:space="preserve">
Indicar qué se pretende lograr con la comunicación</t>
        </r>
      </text>
    </comment>
    <comment ref="E12" authorId="0" shapeId="0" xr:uid="{00000000-0006-0000-0700-000003000000}">
      <text>
        <r>
          <rPr>
            <b/>
            <sz val="9"/>
            <color indexed="81"/>
            <rFont val="Tahoma"/>
            <family val="2"/>
          </rPr>
          <t>FRECUENCIA:</t>
        </r>
        <r>
          <rPr>
            <sz val="9"/>
            <color indexed="81"/>
            <rFont val="Tahoma"/>
            <family val="2"/>
          </rPr>
          <t xml:space="preserve">
Indicar cada cuanto se produce la comunicación</t>
        </r>
      </text>
    </comment>
    <comment ref="F12" authorId="0" shapeId="0" xr:uid="{00000000-0006-0000-0700-000004000000}">
      <text>
        <r>
          <rPr>
            <b/>
            <sz val="9"/>
            <color indexed="81"/>
            <rFont val="Tahoma"/>
            <family val="2"/>
          </rPr>
          <t>RESPONSABLE:</t>
        </r>
        <r>
          <rPr>
            <sz val="9"/>
            <color indexed="81"/>
            <rFont val="Tahoma"/>
            <family val="2"/>
          </rPr>
          <t xml:space="preserve">
Indicar quien debe realizar la comunicación</t>
        </r>
      </text>
    </comment>
    <comment ref="G12" authorId="0" shapeId="0" xr:uid="{00000000-0006-0000-0700-00000500000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800-00000100000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xr:uid="{00000000-0006-0000-0800-00000200000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xr:uid="{00000000-0006-0000-0800-00000300000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xr:uid="{00000000-0006-0000-0800-00000400000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xr:uid="{00000000-0006-0000-0800-00000500000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900-000001000000}">
      <text>
        <r>
          <rPr>
            <b/>
            <sz val="9"/>
            <color indexed="81"/>
            <rFont val="Tahoma"/>
            <family val="2"/>
          </rPr>
          <t>DESCRIPCIÓN DEL ALCANCE:</t>
        </r>
        <r>
          <rPr>
            <sz val="9"/>
            <color indexed="81"/>
            <rFont val="Tahoma"/>
            <family val="2"/>
          </rPr>
          <t xml:space="preserve">
Incluir la descripción del alcance del proyecto, tanto del producto como la forma de realizarlo</t>
        </r>
      </text>
    </comment>
    <comment ref="B12" authorId="0" shapeId="0" xr:uid="{00000000-0006-0000-0900-000002000000}">
      <text>
        <r>
          <rPr>
            <b/>
            <sz val="9"/>
            <color indexed="81"/>
            <rFont val="Tahoma"/>
            <family val="2"/>
          </rPr>
          <t>EXCLUSIONES DEL PROYECTO:</t>
        </r>
        <r>
          <rPr>
            <sz val="9"/>
            <color indexed="81"/>
            <rFont val="Tahoma"/>
            <family val="2"/>
          </rPr>
          <t xml:space="preserve">
Identificar lo que no incluye el proyecto</t>
        </r>
      </text>
    </comment>
    <comment ref="B14" authorId="0" shapeId="0" xr:uid="{00000000-0006-0000-0900-00000300000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xr:uid="{00000000-0006-0000-0900-00000400000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xr:uid="{00000000-0006-0000-0900-00000500000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xr:uid="{00000000-0006-0000-0900-00000600000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<sst xmlns="http://schemas.openxmlformats.org/spreadsheetml/2006/main" count="540" uniqueCount="296">
  <si>
    <t xml:space="preserve">NOMBRE DEL PROYECTO </t>
  </si>
  <si>
    <t>TIPO</t>
  </si>
  <si>
    <t>UNIDAD DE MEDIDA</t>
  </si>
  <si>
    <t>META</t>
  </si>
  <si>
    <t>TENDENCIA</t>
  </si>
  <si>
    <t>RESPONSABLE DE LA MEDICION</t>
  </si>
  <si>
    <t>NOMBRE</t>
  </si>
  <si>
    <t>CARGO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</si>
  <si>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</si>
  <si>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</si>
  <si>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</si>
  <si>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</si>
  <si>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</si>
  <si>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</si>
  <si>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</si>
  <si>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</si>
  <si>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</si>
  <si>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</si>
  <si>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</si>
  <si>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</si>
  <si>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</si>
  <si>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</si>
  <si>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</si>
  <si>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</si>
  <si>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</si>
  <si>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</si>
  <si>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</si>
  <si>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</si>
  <si>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</si>
  <si>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</si>
  <si>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</si>
  <si>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</si>
  <si>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</si>
  <si>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</si>
  <si>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</si>
  <si>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</si>
  <si>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</si>
  <si>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</si>
  <si>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</si>
  <si>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</si>
  <si>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</si>
  <si>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</si>
  <si>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</si>
  <si>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</si>
  <si>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</si>
  <si>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</si>
  <si>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</si>
  <si>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</si>
  <si>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</si>
  <si>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</si>
  <si>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</si>
  <si>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</si>
  <si>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</si>
  <si>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</si>
  <si>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</si>
  <si>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</si>
  <si>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</si>
  <si>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</si>
  <si>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</si>
  <si>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</si>
  <si>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</si>
  <si>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</si>
  <si>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</si>
  <si>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</si>
  <si>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</si>
  <si>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</si>
  <si>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</si>
  <si>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</si>
  <si>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</si>
  <si>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</si>
  <si>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</si>
  <si>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</si>
  <si>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</si>
  <si>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</si>
  <si>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</si>
  <si>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</si>
  <si>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</si>
  <si>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</si>
  <si>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</si>
  <si>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</si>
  <si>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</si>
  <si>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</si>
  <si>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</si>
  <si>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</si>
  <si>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</si>
  <si>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</si>
  <si>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</si>
  <si>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</si>
  <si>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</si>
  <si>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</si>
  <si>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</si>
  <si>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</si>
  <si>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</si>
  <si>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</si>
  <si>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</si>
  <si>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</si>
  <si>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</si>
  <si>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</si>
  <si>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</si>
  <si>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</si>
  <si>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</si>
  <si>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</si>
  <si>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</si>
  <si>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</si>
  <si>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</si>
  <si>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</si>
  <si>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</si>
  <si>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</si>
  <si>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</si>
  <si>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</si>
  <si>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</si>
  <si>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</si>
  <si>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</si>
  <si>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</si>
  <si>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</si>
  <si>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</si>
  <si>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</si>
  <si>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</si>
  <si>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</si>
  <si>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</si>
  <si>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</si>
  <si>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</si>
  <si>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</si>
  <si>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</si>
  <si>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</si>
  <si>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</si>
  <si>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</si>
  <si>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RESPONSABLE DE GESTIONAR EL RIESGO</t>
  </si>
  <si>
    <t>Bajo</t>
  </si>
  <si>
    <t>Medio</t>
  </si>
  <si>
    <t>Alto</t>
  </si>
  <si>
    <t>Extremo</t>
  </si>
  <si>
    <t>Despacho del Superintendente</t>
  </si>
  <si>
    <t>ACTIVIDADES DE MITIGACIÓN</t>
  </si>
  <si>
    <t>EVALUACIÓN</t>
  </si>
  <si>
    <t>Dinamización del conocimiento y la innovación</t>
  </si>
  <si>
    <t>Consolidar el modelo de gestión del conocimiento y la innovación</t>
  </si>
  <si>
    <t>Asesor del Despacho 
(Johan Steven Hortua)</t>
  </si>
  <si>
    <t>Elaborar el diseño metodologico y epistemologico relacionado con la gestión del conocimiento y la innovación como insumo en la implementación de estos aspectos en la Superintendencia de Sociedades</t>
  </si>
  <si>
    <t>%</t>
  </si>
  <si>
    <t>Número de actividades ejecutadas
      __________________________       *100
Número de Actividades planeadas</t>
  </si>
  <si>
    <t xml:space="preserve"> Billy Escobar Pérez</t>
  </si>
  <si>
    <t>Superintendente de Sociedades</t>
  </si>
  <si>
    <t>601 2201000</t>
  </si>
  <si>
    <t>BEscobar@supersociedades.gov.co</t>
  </si>
  <si>
    <t>INTERNO</t>
  </si>
  <si>
    <t>Johan Steven Hortúa Arévalo</t>
  </si>
  <si>
    <t>Asesor del Despacho</t>
  </si>
  <si>
    <t>JohanHA@supersociedades.gov.co</t>
  </si>
  <si>
    <t>Natalia Francisca Aranguren Acevedo</t>
  </si>
  <si>
    <t>Asesora del Despacho</t>
  </si>
  <si>
    <t>Jefe de la Oficina Asesora de Planeación</t>
  </si>
  <si>
    <t>Secretario General</t>
  </si>
  <si>
    <t>Rodrigo Lupercio Riaño Pineda</t>
  </si>
  <si>
    <t>Director de Talento Humano</t>
  </si>
  <si>
    <t>Cumplimiento del cronograma de actividades (Ver hoja "EDT - Actividades")</t>
  </si>
  <si>
    <t>Gerente de proyecto</t>
  </si>
  <si>
    <t>Responsable por el desarrollo exitoso del proyecto
Toma decisiones claves en el proyecto
Realizar gestión y ayuda en la solución imprevistos con las partes interesadas y el equipo del proyecto</t>
  </si>
  <si>
    <t>El Patrocinador asignará un Gerente de proyecto, quien liderará el proyecto.</t>
  </si>
  <si>
    <t>Definir los Objetivos del Proyecto
Definir el Plan de Trabajo
Realizar seguimiento al plan de trabajo
Coordinar equipo de proyecto
Realizar gestión sobre los recursos del proyecto 
Gestionar los riesgos del proyecto
Elaborar los estudios previos Cuando Aplique
Liderar la gestión del cambio del proyecto</t>
  </si>
  <si>
    <t>El Gerente de Proyecto liderará la ejecución y seguimiento del proyecto. Tomará decisiones respecto al proyecto. Debe tener una comunicación asertiva, manejo eficiente del tiempo.</t>
  </si>
  <si>
    <t>Verificar que el desarrollo del proyecto cumpla con lo dispuesto en la dimensión de gestión de conocimiento del MIPG.
Especifica las necesidades técnicas de la solución
Participa en el diseño de la solución
Participa en las pruebas de la solución
Verifica que la dependencia usuaria aprueba la solución</t>
  </si>
  <si>
    <t>Verificar que el desarrollo del proyecto se ejecute de manera articulada respecto de la gestión administrativa interna en elementos administrativos, financieros y del talento humano.
Especifica las necesidades técnicas de la solución
Participa en el diseño de la solución
Participa en las pruebas de la solución
Verifica que la dependencia usuaria aprueba la solución</t>
  </si>
  <si>
    <t>Coordinará que las actividades programadas se ejecuten en los plazos definidos y con los criterios establecidos.</t>
  </si>
  <si>
    <t>Verificar que el desarrollo del proyecto se ejecute de manera articulada respecto de la gestión humana desde la Administración, el desarrollo y la seguridad y salud en el trabajo del talento humano.
Especifica las necesidades técnicas de la solución
Participa en el diseño de la solución
Participa en las pruebas de la solución
Verifica que la dependencia usuaria aprueba la solución</t>
  </si>
  <si>
    <t>Mayra Alejandra Jiménez Vega</t>
  </si>
  <si>
    <t xml:space="preserve">Asesora del Despacho </t>
  </si>
  <si>
    <t>mjimenez@supersociedades.gov.co</t>
  </si>
  <si>
    <t>Camilo Andres Bustos Amaya</t>
  </si>
  <si>
    <t>Naranguren@supersociedades.gov.co</t>
  </si>
  <si>
    <t>VHugueth@supersociedades.gov.co</t>
  </si>
  <si>
    <t>NIMartinez@supersociedades.gov.co</t>
  </si>
  <si>
    <t>RodrigoRP@supersociedades.gov.co</t>
  </si>
  <si>
    <t>Dbonilla@supersociedades.gov.co</t>
  </si>
  <si>
    <t>Billy Escobar Pérez</t>
  </si>
  <si>
    <t>Reunión / Correo electrónico</t>
  </si>
  <si>
    <t>Informar sobre el estado de avance del proyecto</t>
  </si>
  <si>
    <t>Citación en Outlook / Correo electrónico</t>
  </si>
  <si>
    <t>Johan Hortua Arevalo</t>
  </si>
  <si>
    <t>Informar sobre el avance del proyecto y la ejecución contractual</t>
  </si>
  <si>
    <t>Johan Steven Hortua Arevalo</t>
  </si>
  <si>
    <t>Informar sobre aspectos y/o requerimientos funcionales del proyecto</t>
  </si>
  <si>
    <t>Informar sobre el estado de avance del proyecto, sus consideraciones funcionales, técnicas y en caso de ser necesario, sobre los posibles cambios que se deban implementar y que afecten la planificación del proyecto. 
Informar sobre la ejecución contractual</t>
  </si>
  <si>
    <t>Informar sobre aspectos y/o requerimientos tecnicos y funcionales del proyecto</t>
  </si>
  <si>
    <t>Plan de comunicaciones del proyecto y del plan de trabajo</t>
  </si>
  <si>
    <t>Contratación de prestación de servicios profesionales para ejecutar el programa y el plan de gestión del conocimiento en aspectos asociados a metodologías para la captura de conocimiento, actualización de mapa de conocimiento y levantamiento de inventario de conocimiento tácito, en el marco de la implementación de la política de gestión del conocimiento y la innovación contenida en el MIPG.</t>
  </si>
  <si>
    <t>Afecta a la totalidad del proyecto</t>
  </si>
  <si>
    <t>Desarrollo de la ejecución contractual</t>
  </si>
  <si>
    <t>Departamento Administrativo de la Función Pública</t>
  </si>
  <si>
    <t>Afecta la totalidad del proyecto</t>
  </si>
  <si>
    <t>Al finalizar el proyecto</t>
  </si>
  <si>
    <t>Cumplimiento de las actividades</t>
  </si>
  <si>
    <t>Que los entregables cumplan con los atributos de calidad y normativos a tener en cuenta para adelantar una adecuada Gestión del Cambio, Conocimiento y la Innovación (ver los debidos en manual operativo MIPG, Versión 5 de 2023).</t>
  </si>
  <si>
    <t>Recurso financiero asignado al proyecto
Capacidad de infraestructura de hardware dedicada al proyecto</t>
  </si>
  <si>
    <t>Estudio previo de contratación</t>
  </si>
  <si>
    <t>Resistencia al cambio por parte de los funcionarios</t>
  </si>
  <si>
    <t>Equipo de proyecto</t>
  </si>
  <si>
    <t>Falta de tiempo por parte de los integrantes del equipo de proyecto</t>
  </si>
  <si>
    <t>Concertar con los jefes y líderes los tiempos requeridos para el desarrollo de las actividades</t>
  </si>
  <si>
    <t>Cambios de personal en el nivel directivo relacionados directamente con la ejecución del proyecto</t>
  </si>
  <si>
    <t>Asegurar la gestión del conocimiento relacionada con el desarrollo del proyecto</t>
  </si>
  <si>
    <t>Recortes o reasignaciones del presupuesto que se tiene previsto para el proyecto</t>
  </si>
  <si>
    <t>Gestionar la apropiación de los recursos requeridos para el desarrollo del proyecto</t>
  </si>
  <si>
    <t>Adelantar el plan de gestión del cambio del proyecto</t>
  </si>
  <si>
    <t>* El cronograma se realizara en MS Project y/o la herramienta que se disponga para tal fin y sera remitido junto con el presente formato a la Oficina Asesora de Planeacion.</t>
  </si>
  <si>
    <t>Plan de trabajo
Informe de gestión plan de trabajo gestión del cambio</t>
  </si>
  <si>
    <t>Diagnosticar de manera integral el estado actual de la gestión del conocimiento y la innovación en la Superintendencia de Sociedades</t>
  </si>
  <si>
    <t>Implementar un esquema de gestión del conocimiento que articule los elementos de los procesos con las diferentes etapas del ciclo de vida laboral del servidor público y promover el desarrollo de la innovación ajustándose a la estrategia de la entidad para mejorar el desempeño institucional</t>
  </si>
  <si>
    <t>Procesos con innovación</t>
  </si>
  <si>
    <t>Actualizar la politica, el programa y el plan de trabajo relacionado con la gestión del conocimiento y la innovación</t>
  </si>
  <si>
    <t>A ENERO</t>
  </si>
  <si>
    <t>A FEBRERO</t>
  </si>
  <si>
    <t>MARZO</t>
  </si>
  <si>
    <t>ABRIL</t>
  </si>
  <si>
    <t>MAYO</t>
  </si>
  <si>
    <t>JUNIO</t>
  </si>
  <si>
    <t>JULIO</t>
  </si>
  <si>
    <t>AGOSTO</t>
  </si>
  <si>
    <t>SEPTIEMBRE</t>
  </si>
  <si>
    <t>OCTUBRE</t>
  </si>
  <si>
    <t>NOVIEMBRE</t>
  </si>
  <si>
    <t>DICIEMBRE</t>
  </si>
  <si>
    <t>% programado</t>
  </si>
  <si>
    <t>% ejecutado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</si>
  <si>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</si>
  <si>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Procesos de captura de conocimiento tacito</t>
  </si>
  <si>
    <t>Dirección de Talento Humano 
(Natalia Francisca Aranguren Acevedo)</t>
  </si>
  <si>
    <t>Presentación Avance</t>
  </si>
  <si>
    <t>Reportar estado avance del proyecto.
Consultarle sobre decisiones relavantes del proyecto.
Informarles novedades relevantes del proyecto.</t>
  </si>
  <si>
    <t>Se contará con un programa de gestión del conocimiento y la innovación con sustento metodológico y epistemológico aplicado a la naturaleza de la Superintendencia de Sociedades.
Se contará con la participación activa de los funcionarios que tengan incidencia directa o indirecta en el proyecto.
Se contará con los recursos financieros requeridos para la ejecución total del proyecto.</t>
  </si>
  <si>
    <t>La Política, el programa y el plan de trabajo deben cumplir con los parámetros del sistema de gestión integrado para la adopción de documentos. 
Los riesgos asociados a la gestión del conocimiento e innovación deben cumplir con los parámetros definidos para la administración y gestión del riesgo de entidades públicas</t>
  </si>
  <si>
    <t>DESARROLLO SOSTENIBLE</t>
  </si>
  <si>
    <t>No aplica</t>
  </si>
  <si>
    <t>Microsito de gestión del conocimiento.</t>
  </si>
  <si>
    <t>Aplicación de Captura de Conocimiento Tácito</t>
  </si>
  <si>
    <t>Inventario de conocimiento tácito</t>
  </si>
  <si>
    <t>3. Desarrollar el plan de trabajo de gestión del cambio aplicable a este proyecto</t>
  </si>
  <si>
    <t>Oficina Asesora de Planeación 
(Lucy Margarita Osorio Mastrodomenico)</t>
  </si>
  <si>
    <t>Oficina Asesora de Planeación
(Mongui Gutierrez Vargas)</t>
  </si>
  <si>
    <t>Secretaría General 
(Diana Carolina Enciso Upegui)</t>
  </si>
  <si>
    <t>Dirección de Talento Humano 
(Eliana Patricia Ardila Sanchez)</t>
  </si>
  <si>
    <t>Contratista del Proyecto</t>
  </si>
  <si>
    <t>CamiloBA@Supersociedades.gov.co</t>
  </si>
  <si>
    <t>Por definir</t>
  </si>
  <si>
    <t>13724 de 2024
19125 de 2025</t>
  </si>
  <si>
    <t>Lucy Margarita Osorio Mastrodomenico</t>
  </si>
  <si>
    <t>Diana Carolina Enciso Upegui</t>
  </si>
  <si>
    <t>Eliana Patricia Ardila Sanchez</t>
  </si>
  <si>
    <t>Contratista de la Oficina Asesora de Planeación</t>
  </si>
  <si>
    <t>Mongui Gutierrez Vargas</t>
  </si>
  <si>
    <t>Directora de Talento Humano</t>
  </si>
  <si>
    <t>Mongui Gutierrez Vargas
Lucy Margarita Osorio Mastrodomenico</t>
  </si>
  <si>
    <t>1. Elaborar el estudio previo de conveniencia y oportunidad del perfil requerido para ejecutar el programa y el plan de gestión del conocimiento y la innovación, en aspectos como la captura de conocimiento tácito, los inventarios de conocimiento explicito, la construcción de redes de conocimiento y demás elementos de las fases y/o ejes del programa, en el marco de la implementación de la política de gestión del conocimiento y la innovación contenida en el MIPG.</t>
  </si>
  <si>
    <t>2. Elaborar el estudio previo de conveniencia y oportunidad del perfil requerido para ejecutar el programa y el plan de gestión del conocimiento y la innovación, en aspectos como la captura de conocimiento tácito, los inventarios de conocimiento explicito, la construcción de redes de conocimiento y demás elementos de las fases y/o ejes del programa, en el marco de la implementación de la política de gestión del conocimiento y la innovación contenida en el MIPG.</t>
  </si>
  <si>
    <t>Asesor del Despacho del Superintendente</t>
  </si>
  <si>
    <t>Asesores del Despacho del Superintendente
Secretaria General
Directora de Talento Humano
Director de Tecnologia de la Información y las Comunicaciones
Asesora Grupo de Comunicaciones
Jefe Oficina Asesora de Planeación
Contratistas del proyecto</t>
  </si>
  <si>
    <t>4. Conformar el equipo de gestión del conocimiento y la innovación de la Entidad y su marco de actuación</t>
  </si>
  <si>
    <t>Acto administrativo de conformación y marco de actuación</t>
  </si>
  <si>
    <t>Asesor del Despacho del Superintendente
Secretaria General</t>
  </si>
  <si>
    <t>5. Puesta en funcionamiento de la aplicación de captura de conocimiento tácito.</t>
  </si>
  <si>
    <t>6. Continuar el desarrollo de la captura de conocimiento tácito.</t>
  </si>
  <si>
    <t>Asesores del Despacho del Superintendente
Secretaria General
Director de Tecnologia de la Información y las Comunicaciones
Contratista del proyecto</t>
  </si>
  <si>
    <t>Asesor del Despacho del Superintendente
Contratista del proyecto</t>
  </si>
  <si>
    <t>7. Continuar el desarrollo de validación del conocimiento tácito.</t>
  </si>
  <si>
    <t>8. Identificar el estado actual de inventarios de conocimiento explicito y formular las acciones de mejora correspondientes a desarrollar por las areas competentes</t>
  </si>
  <si>
    <t>Informe de estado actual y propuestas de mejora</t>
  </si>
  <si>
    <t>Asesor del Despacho del Superintendente
Jefe de la Oficina Asesora de Planeación
Contratista del proyecto
Contratista de la OAP</t>
  </si>
  <si>
    <t>9. Identificar y clasificar las redes de conocimiento (fase inicial).</t>
  </si>
  <si>
    <t>Asesor del Despacho del Superintendente
Contratistas del proyecto
Jefe de la OAP
Contratista de la OAP</t>
  </si>
  <si>
    <t>10. Desarrollar la estrategia para la generación y producción de conocimiento institucional en los frentes de ideación, investigación, experimentación e innovación</t>
  </si>
  <si>
    <t>Documento de identificación y clasificación de las redes de conocimiento  (fase inicial)</t>
  </si>
  <si>
    <t>Documento estrategia formulada
Informe de actividades realizadas</t>
  </si>
  <si>
    <t>11. Construir el microsito de gestión del conocimiento</t>
  </si>
  <si>
    <t>Informes de diagnóstico y de diseño metodológico y epistemológico
Política, programa y plan de trabajo de gestión de conocimiento y la innovación
Estrategia para captura de conocimiento tácito
Inventario de conocimiento tácito
Identificación, definición y gestión de riesgos asociados a la gestión del conocimiento e innovación
Micrositio de gestión de conocimiento
Identificación y clasificación de redes de conocimiento de la Entidad (fase inicial).</t>
  </si>
  <si>
    <r>
      <rPr>
        <u/>
        <sz val="12"/>
        <rFont val="Verdana"/>
        <family val="2"/>
      </rPr>
      <t>Número de procesos captura conocimiento realizados</t>
    </r>
    <r>
      <rPr>
        <sz val="12"/>
        <rFont val="Verdana"/>
        <family val="2"/>
      </rPr>
      <t xml:space="preserve"> *100
Número de procesos de captura de conocimiento planeados </t>
    </r>
  </si>
  <si>
    <t>El proyecto inicia con el diagnóstico el estado actual de la gestión del conocimiento y la innovación en la Superintendencia de Sociedades y culmina con el desarrollo del plan de trabajo previsto para la gestión del conocimiento y la innovación en la Superintendencia de Sociedades.</t>
  </si>
  <si>
    <t>El proyecto no contempla asegurar contar con la totalidad del conocimiento tácito en este inventario, por cuanto la determinación del mismo esta sujeto a parámetros que no aseguran un 100% respecto del saber de cada persona.
El proyecto no contempla la actualización de inventarios de conocimiento explicito (procesos y personas), considerando que el desarrollo del proyecto estratégico de transformación institucional integral, contempla la actualización del mapa de procesos, de la arquitectura empresarial, el Manual Especifico de Funciones, entre otros; lo cual impacta la estructura y contenido de los precitados inventarios.</t>
  </si>
  <si>
    <t>total</t>
  </si>
  <si>
    <t>Dinamización del conocimiento y la innovación 2025</t>
  </si>
  <si>
    <t>POSICIÓN FRENTE AL PROYECTO</t>
  </si>
  <si>
    <t>Alta Direccion - Comité IGD</t>
  </si>
  <si>
    <t>1 Trimestre</t>
  </si>
  <si>
    <t>2 Trimestre</t>
  </si>
  <si>
    <t>3 Trimestre</t>
  </si>
  <si>
    <t>4 Trimestre</t>
  </si>
  <si>
    <r>
      <rPr>
        <b/>
        <sz val="12"/>
        <color theme="1"/>
        <rFont val="Verdana"/>
        <family val="2"/>
      </rPr>
      <t>Febrero</t>
    </r>
    <r>
      <rPr>
        <sz val="12"/>
        <color theme="1"/>
        <rFont val="Verdana"/>
        <family val="2"/>
      </rPr>
      <t xml:space="preserve">:
A) Borrador estudio previo
</t>
    </r>
    <r>
      <rPr>
        <b/>
        <sz val="12"/>
        <color theme="1"/>
        <rFont val="Verdana"/>
        <family val="2"/>
      </rPr>
      <t>Marzo:</t>
    </r>
    <r>
      <rPr>
        <sz val="12"/>
        <color theme="1"/>
        <rFont val="Verdana"/>
        <family val="2"/>
      </rPr>
      <t xml:space="preserve">
A) Estudio previo radicado No. 2025-01-080844 del 03/03/2025
B) Contrato 223 de 2025</t>
    </r>
  </si>
  <si>
    <r>
      <rPr>
        <b/>
        <sz val="12"/>
        <color theme="1"/>
        <rFont val="Verdana"/>
        <family val="2"/>
      </rPr>
      <t>Marzo:</t>
    </r>
    <r>
      <rPr>
        <sz val="12"/>
        <color theme="1"/>
        <rFont val="Verdana"/>
        <family val="2"/>
      </rPr>
      <t xml:space="preserve"> Estudio previo elaborado
</t>
    </r>
    <r>
      <rPr>
        <b/>
        <sz val="12"/>
        <color theme="1"/>
        <rFont val="Verdana"/>
        <family val="2"/>
      </rPr>
      <t>Abril:</t>
    </r>
    <r>
      <rPr>
        <sz val="12"/>
        <color theme="1"/>
        <rFont val="Verdana"/>
        <family val="2"/>
      </rPr>
      <t xml:space="preserve"> Versión final estudio previo
</t>
    </r>
    <r>
      <rPr>
        <b/>
        <sz val="12"/>
        <color theme="1"/>
        <rFont val="Verdana"/>
        <family val="2"/>
      </rPr>
      <t>Mayo:</t>
    </r>
    <r>
      <rPr>
        <sz val="12"/>
        <color theme="1"/>
        <rFont val="Verdana"/>
        <family val="2"/>
      </rPr>
      <t xml:space="preserve"> Contrato 253 de 2025
</t>
    </r>
  </si>
  <si>
    <r>
      <rPr>
        <b/>
        <sz val="12"/>
        <color theme="1"/>
        <rFont val="Verdana"/>
        <family val="2"/>
      </rPr>
      <t xml:space="preserve">Abril: </t>
    </r>
    <r>
      <rPr>
        <sz val="12"/>
        <color theme="1"/>
        <rFont val="Verdana"/>
        <family val="2"/>
      </rPr>
      <t xml:space="preserve">Se realizaron las reuniones para definición de la estrategia de identificación del estado actual de los inventarios de conocimiento explicito.
</t>
    </r>
    <r>
      <rPr>
        <b/>
        <sz val="12"/>
        <color theme="1"/>
        <rFont val="Verdana"/>
        <family val="2"/>
      </rPr>
      <t xml:space="preserve">
Mayo:</t>
    </r>
    <r>
      <rPr>
        <sz val="12"/>
        <color theme="1"/>
        <rFont val="Verdana"/>
        <family val="2"/>
      </rPr>
      <t xml:space="preserve"> Se elaboró el primer borrador del documento que integra el estado actual de inventarios de conocimiento explicito, de igual manera se hizo el requerimiento a la Dirección de Talento Humano, requerido como insumo en el inventario a nivel de personas.
</t>
    </r>
    <r>
      <rPr>
        <b/>
        <sz val="12"/>
        <color theme="1"/>
        <rFont val="Verdana"/>
        <family val="2"/>
      </rPr>
      <t xml:space="preserve">
Junio:</t>
    </r>
    <r>
      <rPr>
        <sz val="12"/>
        <color theme="1"/>
        <rFont val="Verdana"/>
        <family val="2"/>
      </rPr>
      <t xml:space="preserve"> Se completo la segunda parte del documento que integra el estado actual de inventarios de conocimiento explicito, de igual manera se hizo el requerimiento a la Dirección de Talento Humano, requerido como insumo en el inventario a nivel de personas. Se realiza sesión de seguimiento.
</t>
    </r>
    <r>
      <rPr>
        <b/>
        <sz val="12"/>
        <color theme="1"/>
        <rFont val="Verdana"/>
        <family val="2"/>
      </rPr>
      <t>Julio:</t>
    </r>
    <r>
      <rPr>
        <sz val="12"/>
        <color theme="1"/>
        <rFont val="Verdana"/>
        <family val="2"/>
      </rPr>
      <t xml:space="preserve"> Se completa la primer versión del documento de identificación del estado actual de inventarios de conocimiento explícito.
</t>
    </r>
    <r>
      <rPr>
        <b/>
        <sz val="12"/>
        <color theme="1"/>
        <rFont val="Verdana"/>
        <family val="2"/>
      </rPr>
      <t>Agosto:</t>
    </r>
    <r>
      <rPr>
        <sz val="12"/>
        <color theme="1"/>
        <rFont val="Verdana"/>
        <family val="2"/>
      </rPr>
      <t xml:space="preserve"> Se formulan acciones de mejora a la primer versión del documento de identificación del estado actual de inventarios de conocimiento explícito.
</t>
    </r>
    <r>
      <rPr>
        <b/>
        <sz val="12"/>
        <color theme="1"/>
        <rFont val="Verdana"/>
        <family val="2"/>
      </rPr>
      <t>Septiembre:</t>
    </r>
    <r>
      <rPr>
        <sz val="12"/>
        <color theme="1"/>
        <rFont val="Verdana"/>
        <family val="2"/>
      </rPr>
      <t xml:space="preserve"> Se formulan acciones de mejora a la segunda versión del documento de identificación del estado actual de inventarios de conocimiento explícito (Se expide la versión final).
</t>
    </r>
    <r>
      <rPr>
        <b/>
        <sz val="12"/>
        <color theme="1"/>
        <rFont val="Verdana"/>
        <family val="2"/>
      </rPr>
      <t xml:space="preserve">
Diciembre:</t>
    </r>
    <r>
      <rPr>
        <sz val="12"/>
        <color theme="1"/>
        <rFont val="Verdana"/>
        <family val="2"/>
      </rPr>
      <t xml:space="preserve"> Se remite el informe y las respectivas recomendaciones a las areas que participan en la gestión.</t>
    </r>
  </si>
  <si>
    <r>
      <rPr>
        <b/>
        <sz val="12"/>
        <color theme="1"/>
        <rFont val="Verdana"/>
        <family val="2"/>
      </rPr>
      <t>Abril:</t>
    </r>
    <r>
      <rPr>
        <sz val="12"/>
        <color theme="1"/>
        <rFont val="Verdana"/>
        <family val="2"/>
      </rPr>
      <t xml:space="preserve"> Se da inicio a la revisión de parametros que conformarian las redes de conocimiento.
</t>
    </r>
    <r>
      <rPr>
        <b/>
        <sz val="12"/>
        <color theme="1"/>
        <rFont val="Verdana"/>
        <family val="2"/>
      </rPr>
      <t xml:space="preserve">
Mayo: </t>
    </r>
    <r>
      <rPr>
        <sz val="12"/>
        <color theme="1"/>
        <rFont val="Verdana"/>
        <family val="2"/>
      </rPr>
      <t xml:space="preserve">Continuo la revisión de parametros base, para la formulación de las redes de conocimiento en la Entidad y su priorización en la fase inicial.
</t>
    </r>
    <r>
      <rPr>
        <b/>
        <sz val="12"/>
        <color theme="1"/>
        <rFont val="Verdana"/>
        <family val="2"/>
      </rPr>
      <t>Junio:</t>
    </r>
    <r>
      <rPr>
        <sz val="12"/>
        <color theme="1"/>
        <rFont val="Verdana"/>
        <family val="2"/>
      </rPr>
      <t xml:space="preserve"> Se inició la identificación y clasificación de redes de conocimiento desde la consolidación de inventarios de conocimiento tacito y su validación. Se agenda sesión de seguimiento a la formulación.
</t>
    </r>
    <r>
      <rPr>
        <b/>
        <sz val="12"/>
        <color theme="1"/>
        <rFont val="Verdana"/>
        <family val="2"/>
      </rPr>
      <t>Julio:</t>
    </r>
    <r>
      <rPr>
        <sz val="12"/>
        <color theme="1"/>
        <rFont val="Verdana"/>
        <family val="2"/>
      </rPr>
      <t xml:space="preserve"> Se proyectó solicitud de información al Grupo de Contratos, respecto de los convenios o contratos interinstitucionales vigentes que tengan dentro de su alcance asuntos de cooperación o investigación académica (co creación, prácticas laborales, producción intelectual, etc). Se realiza la identificación inicial de las redes de conocimiento diligenciadas en los inventarios de conocimiento tácito recopilados.
</t>
    </r>
    <r>
      <rPr>
        <b/>
        <sz val="12"/>
        <color theme="1"/>
        <rFont val="Verdana"/>
        <family val="2"/>
      </rPr>
      <t xml:space="preserve">Agosto: </t>
    </r>
    <r>
      <rPr>
        <sz val="12"/>
        <color theme="1"/>
        <rFont val="Verdana"/>
        <family val="2"/>
      </rPr>
      <t xml:space="preserve">Se avanzó en la identificación y clasificación de redes de conocimiento a nivel de personas y empresas.
</t>
    </r>
    <r>
      <rPr>
        <b/>
        <sz val="12"/>
        <color theme="1"/>
        <rFont val="Verdana"/>
        <family val="2"/>
      </rPr>
      <t>Septiembre:</t>
    </r>
    <r>
      <rPr>
        <sz val="12"/>
        <color theme="1"/>
        <rFont val="Verdana"/>
        <family val="2"/>
      </rPr>
      <t xml:space="preserve"> Culminó la identificación y clasificación de redes de conocimiento a nivel de personas y empresas y se realizó la categorización de nodos de acuerdo con el flujo de conocimiento.
</t>
    </r>
    <r>
      <rPr>
        <b/>
        <sz val="12"/>
        <color theme="1"/>
        <rFont val="Verdana"/>
        <family val="2"/>
      </rPr>
      <t>Octubre:</t>
    </r>
    <r>
      <rPr>
        <sz val="12"/>
        <color theme="1"/>
        <rFont val="Verdana"/>
        <family val="2"/>
      </rPr>
      <t xml:space="preserve"> Se define la herramienta para graficar las redes de conocimiento y se realiza una primer versión del diagrama a nivel de personas y empresas.
</t>
    </r>
    <r>
      <rPr>
        <b/>
        <sz val="12"/>
        <color theme="1"/>
        <rFont val="Verdana"/>
        <family val="2"/>
      </rPr>
      <t>Noviembre:</t>
    </r>
    <r>
      <rPr>
        <sz val="12"/>
        <color theme="1"/>
        <rFont val="Verdana"/>
        <family val="2"/>
      </rPr>
      <t xml:space="preserve"> Se obtiene el primer bosquejo de la red de conocimiento, con los flujos tacito, explicito y de personas en su primera versión.
</t>
    </r>
    <r>
      <rPr>
        <b/>
        <sz val="12"/>
        <color theme="1"/>
        <rFont val="Verdana"/>
        <family val="2"/>
      </rPr>
      <t xml:space="preserve">
Diciembre:</t>
    </r>
    <r>
      <rPr>
        <sz val="12"/>
        <color theme="1"/>
        <rFont val="Verdana"/>
        <family val="2"/>
      </rPr>
      <t xml:space="preserve"> Se estrctura el diagrama que permite identificar de manera inicial las redes de conocimiento (Fase inicial)</t>
    </r>
  </si>
  <si>
    <r>
      <rPr>
        <b/>
        <sz val="12"/>
        <color theme="1"/>
        <rFont val="Verdana"/>
        <family val="2"/>
      </rPr>
      <t>Abril:</t>
    </r>
    <r>
      <rPr>
        <sz val="12"/>
        <color theme="1"/>
        <rFont val="Verdana"/>
        <family val="2"/>
      </rPr>
      <t xml:space="preserve"> Se revisa la propuesta de estrategia relacionada con la generación y producción de conocimiento institucional.
</t>
    </r>
    <r>
      <rPr>
        <b/>
        <sz val="12"/>
        <color theme="1"/>
        <rFont val="Verdana"/>
        <family val="2"/>
      </rPr>
      <t xml:space="preserve">Mayo: </t>
    </r>
    <r>
      <rPr>
        <sz val="12"/>
        <color theme="1"/>
        <rFont val="Verdana"/>
        <family val="2"/>
      </rPr>
      <t xml:space="preserve">Se realiza sesión de seguimiento para abordar la producción de capital intelectual desde la Gestión Estrategica (Se revisa GETH, GEI, Y PES).
</t>
    </r>
    <r>
      <rPr>
        <b/>
        <sz val="12"/>
        <color theme="1"/>
        <rFont val="Verdana"/>
        <family val="2"/>
      </rPr>
      <t xml:space="preserve">
Junio:</t>
    </r>
    <r>
      <rPr>
        <sz val="12"/>
        <color theme="1"/>
        <rFont val="Verdana"/>
        <family val="2"/>
      </rPr>
      <t xml:space="preserve"> Se realiza sesión de seguimiento al analisis de la generación y producción intelectual desde la GETH.
</t>
    </r>
    <r>
      <rPr>
        <b/>
        <sz val="12"/>
        <color theme="1"/>
        <rFont val="Verdana"/>
        <family val="2"/>
      </rPr>
      <t>Julio:</t>
    </r>
    <r>
      <rPr>
        <sz val="12"/>
        <color theme="1"/>
        <rFont val="Verdana"/>
        <family val="2"/>
      </rPr>
      <t xml:space="preserve"> Se completó la primer versión del documento de diagnóstico y diseño de estrategia de generación y producción de conocimiento institucional.
</t>
    </r>
    <r>
      <rPr>
        <b/>
        <sz val="12"/>
        <color theme="1"/>
        <rFont val="Verdana"/>
        <family val="2"/>
      </rPr>
      <t>Agosto:</t>
    </r>
    <r>
      <rPr>
        <sz val="12"/>
        <color theme="1"/>
        <rFont val="Verdana"/>
        <family val="2"/>
      </rPr>
      <t xml:space="preserve"> Se formularon acciones de mejora a la primer versión del documento de diagnóstico y diseño de estrategia de generación y producción de conocimiento institucional.
</t>
    </r>
    <r>
      <rPr>
        <b/>
        <sz val="12"/>
        <color theme="1"/>
        <rFont val="Verdana"/>
        <family val="2"/>
      </rPr>
      <t>Septiembre:</t>
    </r>
    <r>
      <rPr>
        <sz val="12"/>
        <color theme="1"/>
        <rFont val="Verdana"/>
        <family val="2"/>
      </rPr>
      <t xml:space="preserve"> Se adoptaron las acciones de mejora a la primer versión del documento de diagnóstico y diseño de estrategia de generación y producción de conocimiento institucional (Se expide la versión final).
 </t>
    </r>
    <r>
      <rPr>
        <b/>
        <sz val="12"/>
        <color theme="1"/>
        <rFont val="Verdana"/>
        <family val="2"/>
      </rPr>
      <t xml:space="preserve">
Diciembre:</t>
    </r>
    <r>
      <rPr>
        <sz val="12"/>
        <color theme="1"/>
        <rFont val="Verdana"/>
        <family val="2"/>
      </rPr>
      <t xml:space="preserve"> Se remite el informe y las respectivas recomendaciones a las areas que participan en la gestión.</t>
    </r>
  </si>
  <si>
    <r>
      <rPr>
        <b/>
        <sz val="12"/>
        <color theme="1"/>
        <rFont val="Verdana"/>
        <family val="2"/>
      </rPr>
      <t>Marzo:</t>
    </r>
    <r>
      <rPr>
        <sz val="12"/>
        <color theme="1"/>
        <rFont val="Verdana"/>
        <family val="2"/>
      </rPr>
      <t xml:space="preserve"> Se formula la prupuesta de plan de gestión del cambio organizacional
</t>
    </r>
    <r>
      <rPr>
        <b/>
        <sz val="12"/>
        <color theme="1"/>
        <rFont val="Verdana"/>
        <family val="2"/>
      </rPr>
      <t>Abril:</t>
    </r>
    <r>
      <rPr>
        <sz val="12"/>
        <color theme="1"/>
        <rFont val="Verdana"/>
        <family val="2"/>
      </rPr>
      <t xml:space="preserve">
A) Se realiza reunión para articulación de la gestión del cambio con la OAP
B) Se adelanta el trabajo de cultura organizacional desde la Dirección de Talento Humano, siendo uno de los enfoques la cultura de la gestión del conocimiento y la innovación.
</t>
    </r>
    <r>
      <rPr>
        <b/>
        <sz val="12"/>
        <color theme="1"/>
        <rFont val="Verdana"/>
        <family val="2"/>
      </rPr>
      <t xml:space="preserve">
Mayo:
</t>
    </r>
    <r>
      <rPr>
        <sz val="12"/>
        <color theme="1"/>
        <rFont val="Verdana"/>
        <family val="2"/>
      </rPr>
      <t xml:space="preserve">A) Continua el trabajo de articulación de cultura organizacional desde la Dirección de Talento Humano, siendo uno de los enfoques la cultura de la gestión del conocimiento y la innovación.
</t>
    </r>
    <r>
      <rPr>
        <b/>
        <sz val="12"/>
        <color theme="1"/>
        <rFont val="Verdana"/>
        <family val="2"/>
      </rPr>
      <t xml:space="preserve">
Junio:
</t>
    </r>
    <r>
      <rPr>
        <sz val="12"/>
        <color theme="1"/>
        <rFont val="Verdana"/>
        <family val="2"/>
      </rPr>
      <t xml:space="preserve">A) Continua el trabajo de articulación de cultura organizacional desde la Dirección de Talento Humano, siendo uno de los enfoques la cultura de la gestión del conocimiento y la innovación.
</t>
    </r>
    <r>
      <rPr>
        <b/>
        <sz val="12"/>
        <color theme="1"/>
        <rFont val="Verdana"/>
        <family val="2"/>
      </rPr>
      <t>Julio:</t>
    </r>
    <r>
      <rPr>
        <sz val="12"/>
        <color theme="1"/>
        <rFont val="Verdana"/>
        <family val="2"/>
      </rPr>
      <t xml:space="preserve">
A) Continua el trabajo de articulación de cultura organizacional desde la Dirección de Talento Humano, siendo uno de los enfoques la cultura de la gestión del conocimiento y la innovación.
</t>
    </r>
    <r>
      <rPr>
        <b/>
        <sz val="12"/>
        <color theme="1"/>
        <rFont val="Verdana"/>
        <family val="2"/>
      </rPr>
      <t xml:space="preserve">Agosto: </t>
    </r>
    <r>
      <rPr>
        <sz val="12"/>
        <color theme="1"/>
        <rFont val="Verdana"/>
        <family val="2"/>
      </rPr>
      <t xml:space="preserve">
A) Continua el trabajo de articulación de cultura organizacional desde la Dirección de Talento Humano, siendo uno de los enfoques la cultura de la gestión del conocimiento y la innovación.
</t>
    </r>
    <r>
      <rPr>
        <b/>
        <sz val="12"/>
        <color theme="1"/>
        <rFont val="Verdana"/>
        <family val="2"/>
      </rPr>
      <t xml:space="preserve">Septiembre:
</t>
    </r>
    <r>
      <rPr>
        <sz val="12"/>
        <color theme="1"/>
        <rFont val="Verdana"/>
        <family val="2"/>
      </rPr>
      <t xml:space="preserve">A) Continua el trabajo de articulación de cultura organizacional desde la Dirección de Talento Humano, siendo uno de los enfoques la cultura de la gestión del conocimiento y la innovación.
</t>
    </r>
    <r>
      <rPr>
        <b/>
        <sz val="12"/>
        <color theme="1"/>
        <rFont val="Verdana"/>
        <family val="2"/>
      </rPr>
      <t xml:space="preserve">
Octubre:
</t>
    </r>
    <r>
      <rPr>
        <sz val="12"/>
        <color theme="1"/>
        <rFont val="Verdana"/>
        <family val="2"/>
      </rPr>
      <t xml:space="preserve">A) Continua el trabajo de articulación de cultura organizacional desde la Dirección de Talento Humano, siendo uno de los enfoques la cultura de la gestión del conocimiento y la innovación.
</t>
    </r>
    <r>
      <rPr>
        <b/>
        <sz val="12"/>
        <color theme="1"/>
        <rFont val="Verdana"/>
        <family val="2"/>
      </rPr>
      <t xml:space="preserve">
Noviembre:</t>
    </r>
    <r>
      <rPr>
        <sz val="12"/>
        <color theme="1"/>
        <rFont val="Verdana"/>
        <family val="2"/>
      </rPr>
      <t xml:space="preserve"> 
A) Continua el trabajo de articulación de cultura organizacional desde la Dirección de Talento Humano, siendo uno de los enfoques la cultura de la gestión del conocimiento y la innovación.
</t>
    </r>
    <r>
      <rPr>
        <b/>
        <sz val="12"/>
        <color theme="1"/>
        <rFont val="Verdana"/>
        <family val="2"/>
      </rPr>
      <t xml:space="preserve">Diciembre:
</t>
    </r>
    <r>
      <rPr>
        <sz val="12"/>
        <color theme="1"/>
        <rFont val="Verdana"/>
        <family val="2"/>
      </rPr>
      <t>A) Finaliza el trabajo de articulación de cultura organizacional desde la Dirección de Talento Humano, siendo uno de los enfoques la cultura de la gestión del conocimiento y la innovación. Se expide el informe correspondiente.</t>
    </r>
  </si>
  <si>
    <r>
      <rPr>
        <b/>
        <sz val="12"/>
        <color theme="1"/>
        <rFont val="Verdana"/>
        <family val="2"/>
      </rPr>
      <t>Mayo:</t>
    </r>
    <r>
      <rPr>
        <sz val="12"/>
        <color theme="1"/>
        <rFont val="Verdana"/>
        <family val="2"/>
      </rPr>
      <t xml:space="preserve"> Se adelanto la reunión de revisión de elementos necesarios para la proyección del borrador del acto administrativo de conformación.
</t>
    </r>
    <r>
      <rPr>
        <b/>
        <sz val="12"/>
        <color theme="1"/>
        <rFont val="Verdana"/>
        <family val="2"/>
      </rPr>
      <t>Junio:</t>
    </r>
    <r>
      <rPr>
        <sz val="12"/>
        <color theme="1"/>
        <rFont val="Verdana"/>
        <family val="2"/>
      </rPr>
      <t xml:space="preserve"> Se realiza la revisión frente a la politica de MIPG y se proyecta el documento. (Pendiente aprobación)
</t>
    </r>
    <r>
      <rPr>
        <b/>
        <sz val="12"/>
        <color theme="1"/>
        <rFont val="Verdana"/>
        <family val="2"/>
      </rPr>
      <t xml:space="preserve">
Diciembre:</t>
    </r>
    <r>
      <rPr>
        <sz val="12"/>
        <color theme="1"/>
        <rFont val="Verdana"/>
        <family val="2"/>
      </rPr>
      <t xml:space="preserve"> Se expide la Resolución No., 100-000001 del 19 de diciembre de 2025, que conforma el equipo de Gestión del Conocimiento y la Innovación en la Entidad.</t>
    </r>
  </si>
  <si>
    <r>
      <rPr>
        <b/>
        <sz val="12"/>
        <color theme="1"/>
        <rFont val="Verdana"/>
        <family val="2"/>
      </rPr>
      <t xml:space="preserve">Marzo: </t>
    </r>
    <r>
      <rPr>
        <sz val="12"/>
        <color theme="1"/>
        <rFont val="Verdana"/>
        <family val="2"/>
      </rPr>
      <t xml:space="preserve">Se adelantó reunión con la Dirección de Tecnologia de la Información y las Comunicaciones para validar estado, parametrización final y puesta en funcionamiento.
</t>
    </r>
    <r>
      <rPr>
        <b/>
        <sz val="12"/>
        <color theme="1"/>
        <rFont val="Verdana"/>
        <family val="2"/>
      </rPr>
      <t xml:space="preserve">
Abril:</t>
    </r>
    <r>
      <rPr>
        <sz val="12"/>
        <color theme="1"/>
        <rFont val="Verdana"/>
        <family val="2"/>
      </rPr>
      <t xml:space="preserve"> Se adelanto la reunión con la Dirección de Tecnologia con el fin de requerir y articular el apoyo sobre:
- Habilitación en ambiente de pruebas de la App de Captura de Conocimiento Tácito
- Creación del buzón gestionconocimiento@supersociedades.gov.co
- Puesta en funcionamiento de la aplicación de captura de conocimiento tácito.
</t>
    </r>
    <r>
      <rPr>
        <b/>
        <sz val="12"/>
        <color theme="1"/>
        <rFont val="Verdana"/>
        <family val="2"/>
      </rPr>
      <t xml:space="preserve">
Mayo:</t>
    </r>
    <r>
      <rPr>
        <sz val="12"/>
        <color theme="1"/>
        <rFont val="Verdana"/>
        <family val="2"/>
      </rPr>
      <t xml:space="preserve"> Se asisten a sesiones virtuales con el Grupo de Innovación, Desarrollo y Arquitectura de aplicaciones, en donde se presentan los requerimientos funcionales y no funcionales de para la APP.    - Además se revisa la historia de usuario en donde se consolidan los requerimientos de la APP.
</t>
    </r>
    <r>
      <rPr>
        <b/>
        <sz val="12"/>
        <color theme="1"/>
        <rFont val="Verdana"/>
        <family val="2"/>
      </rPr>
      <t xml:space="preserve">
Junio:</t>
    </r>
    <r>
      <rPr>
        <sz val="12"/>
        <color theme="1"/>
        <rFont val="Verdana"/>
        <family val="2"/>
      </rPr>
      <t xml:space="preserve"> Se remite el formato de historia de usuario en donde se consolidan los requerimientos de la APP de acuerdo con las revisiones realizadas y el analisis diagnostico y metodologico.   - Además se envía solicitud de corrección de inconsitencias adicionales incluidas en el formato de historia de usuario, relacionadas con las pruebas para la puesta en funcionamiento.
</t>
    </r>
    <r>
      <rPr>
        <b/>
        <sz val="12"/>
        <color theme="1"/>
        <rFont val="Verdana"/>
        <family val="2"/>
      </rPr>
      <t xml:space="preserve">
Julio:</t>
    </r>
    <r>
      <rPr>
        <sz val="12"/>
        <color theme="1"/>
        <rFont val="Verdana"/>
        <family val="2"/>
      </rPr>
      <t xml:space="preserve"> Se adelantan sesiones con el Grupo de Innovación Desarrollo y Arquitectura de Aplicaciones sobre la entrega en ambiente de pruebas de la Power APP.
</t>
    </r>
    <r>
      <rPr>
        <b/>
        <sz val="12"/>
        <color theme="1"/>
        <rFont val="Verdana"/>
        <family val="2"/>
      </rPr>
      <t xml:space="preserve">Agosto: </t>
    </r>
    <r>
      <rPr>
        <sz val="12"/>
        <color theme="1"/>
        <rFont val="Verdana"/>
        <family val="2"/>
      </rPr>
      <t xml:space="preserve">Se adelantan sesión de pruebas, formulación y remisión de acciones de mejora de la Power APP.
 </t>
    </r>
    <r>
      <rPr>
        <b/>
        <sz val="12"/>
        <color theme="1"/>
        <rFont val="Verdana"/>
        <family val="2"/>
      </rPr>
      <t xml:space="preserve">
Septiembre:</t>
    </r>
    <r>
      <rPr>
        <sz val="12"/>
        <color theme="1"/>
        <rFont val="Verdana"/>
        <family val="2"/>
      </rPr>
      <t xml:space="preserve"> Se solicitan nuevas acciones de mejora a la Power APP y se elaboran los insumos necesarios para la creación del vídeo instructivo. Adicionalmente, se realizan las pruebas de funcionamiento.
</t>
    </r>
    <r>
      <rPr>
        <b/>
        <sz val="12"/>
        <color theme="1"/>
        <rFont val="Verdana"/>
        <family val="2"/>
      </rPr>
      <t>Octubre:</t>
    </r>
    <r>
      <rPr>
        <sz val="12"/>
        <color theme="1"/>
        <rFont val="Verdana"/>
        <family val="2"/>
      </rPr>
      <t xml:space="preserve"> Se estructura la estrategia de comunicación y se elabora el vídeo del instructivo para el lanzamiento de la Power APP de Captura de Conocimiento Tácito. Además se solicita al Grupo de Innovación, Desarrollo y Arquitectura de Aplicaciones la puesta en producción para todos los servidores públicos de la Entidad y la incorporación de los inventarios diligenciados con corte a la vigencia 2024.
</t>
    </r>
    <r>
      <rPr>
        <b/>
        <sz val="12"/>
        <color theme="1"/>
        <rFont val="Verdana"/>
        <family val="2"/>
      </rPr>
      <t xml:space="preserve">
Noviembre:</t>
    </r>
    <r>
      <rPr>
        <sz val="12"/>
        <color theme="1"/>
        <rFont val="Verdana"/>
        <family val="2"/>
      </rPr>
      <t xml:space="preserve"> Se realizan la actualización de parametrización y se establece la versión final; se realizan pruebas y se define la estrategia de comunicación.
</t>
    </r>
    <r>
      <rPr>
        <b/>
        <sz val="12"/>
        <color theme="1"/>
        <rFont val="Verdana"/>
        <family val="2"/>
      </rPr>
      <t>Diciembre:</t>
    </r>
    <r>
      <rPr>
        <sz val="12"/>
        <color theme="1"/>
        <rFont val="Verdana"/>
        <family val="2"/>
      </rPr>
      <t xml:space="preserve"> Se realiza el lanzamiento de la aplicación para captura de conocimiento tacito y continua la captura de conocimiento el 10 de diciembre.</t>
    </r>
  </si>
  <si>
    <r>
      <rPr>
        <b/>
        <sz val="12"/>
        <color theme="1"/>
        <rFont val="Verdana"/>
        <family val="2"/>
      </rPr>
      <t xml:space="preserve">Marzo: </t>
    </r>
    <r>
      <rPr>
        <sz val="12"/>
        <color theme="1"/>
        <rFont val="Verdana"/>
        <family val="2"/>
      </rPr>
      <t xml:space="preserve">Se inició la revisión y consolidación de formatos de captura de conocimiento tacito recibidos desde las areas de la Entidad para identificación del personal faltante, sobre esto se agendaron sesiones para revisión y continuación de la estrategia de captura de conocimiento. (Se socializa tambien con OAP)
</t>
    </r>
    <r>
      <rPr>
        <b/>
        <sz val="12"/>
        <color theme="1"/>
        <rFont val="Verdana"/>
        <family val="2"/>
      </rPr>
      <t>Abril:</t>
    </r>
    <r>
      <rPr>
        <sz val="12"/>
        <color theme="1"/>
        <rFont val="Verdana"/>
        <family val="2"/>
      </rPr>
      <t xml:space="preserve"> Se formuló la estrategia de captura de conocimiento tacito, con base en la implementación de una herramienta de priorización de servidores, desde la medición del impacto y la probabilidad en la fuga de capital intelectual frente al servicio.
De igual manera, se agendaron los espacios con la Dirección de Talento Humano y la Oficina Asesora de Planeación, con el fin de tener en cuenta las necesidades que desde esas areas se requieran en el marco de esta gestión.
Asi mismo, se realizó el analisis de rotación desde el indciador de la Entidad, con el fin de tener un insumo en la estrategia formulada.
</t>
    </r>
    <r>
      <rPr>
        <b/>
        <sz val="12"/>
        <color theme="1"/>
        <rFont val="Verdana"/>
        <family val="2"/>
      </rPr>
      <t xml:space="preserve">
Mayo:</t>
    </r>
    <r>
      <rPr>
        <sz val="12"/>
        <color theme="1"/>
        <rFont val="Verdana"/>
        <family val="2"/>
      </rPr>
      <t xml:space="preserve"> Se inició el diseño y parametrización de la Matriz de Priorización de Captura de Conocimiento Tácito, instrumento que es necesario y fundamental para esta captura.
</t>
    </r>
    <r>
      <rPr>
        <b/>
        <sz val="12"/>
        <color theme="1"/>
        <rFont val="Verdana"/>
        <family val="2"/>
      </rPr>
      <t xml:space="preserve">Junio: </t>
    </r>
    <r>
      <rPr>
        <sz val="12"/>
        <color theme="1"/>
        <rFont val="Verdana"/>
        <family val="2"/>
      </rPr>
      <t xml:space="preserve">Se desarrollaron acciones de mejora a la Matriz de Priorización de Captura de Conocimiento Tácito, instrumento que es necesario y fundamental para la ejecución de las actividades relacionadas anteriormente, algunas de las acciones incluyen lo siguiente:  - Mejoras en la forma, organización y visualización. - Integración de necesidades de las áreas de la Dirección de Talento Humano. - Ajustes de antecedentes y fórmulas en las variables de edad, formación académica, tipo de nombramiento y proceso. - Ajuste de insumo de planta de personal. - Inclusión de parámetros relacionados con la variable de riesgo psicosocial. - Inclusión de parámetros relacionados con la variable de cultura organizacional. - Inclusión de parámetros relacionados con la variable de Lideres de Sistemas de Gestión y de Proyectos Estratégicos. - Inclusión de parámetros relacionados con la variable de tiempo de antiguedad."
</t>
    </r>
    <r>
      <rPr>
        <b/>
        <sz val="12"/>
        <color theme="1"/>
        <rFont val="Verdana"/>
        <family val="2"/>
      </rPr>
      <t>Julio:</t>
    </r>
    <r>
      <rPr>
        <sz val="12"/>
        <color theme="1"/>
        <rFont val="Verdana"/>
        <family val="2"/>
      </rPr>
      <t xml:space="preserve"> Se proyectaron solicitudes de información al Grupo de Administración del Talento Humano y a la Oficina Asesora de Planeación, respecto de las bases de datos en donde se lleva el registro de la formación académica y experiencia laboral registrada en SIGEP de los funcionarios. Se realiza sesión virtual con la empresa Great Place To Work, con el fin de aclarar inquietudes frente a la medición de la variable de clima organizacional, en el marco de la estrategia de priorización en la captura de capital intelectual.
Adicionalmente se formularon acciones de mejora en la matriz de priorización de conocimiento tácito, algunas de las acciones incluyen lo siguiente:
- Diligenciamiento y parametrización variable : "Evento Externo - Cambio de Administración" o revisar formulación para que se incremente la probabilidad en la medida que se aproxima la fecha para el cambio de admin.
- Incluir variable "Impacto Procesos - Info OAP"
- Diligenciamiento y parametrización variable "Clima Organizacional".
- Ajustes variable de "edad."
- Incluir variable "índice de rotación interna".
- Agregar variable "Identificación Red de Conocimiento Clave".
- Agregar "variable retiro inminente".
De igual manera, se continuo el proceso de captura de conocimiento. 
</t>
    </r>
    <r>
      <rPr>
        <b/>
        <sz val="12"/>
        <color theme="1"/>
        <rFont val="Verdana"/>
        <family val="2"/>
      </rPr>
      <t xml:space="preserve">Agosto: </t>
    </r>
    <r>
      <rPr>
        <sz val="12"/>
        <color theme="1"/>
        <rFont val="Verdana"/>
        <family val="2"/>
      </rPr>
      <t xml:space="preserve">Se proyectó solicitud de información a la Oficina Asesora de Planeación y a la Dirección de Talento Humano, respecto de los enlaces y lideres funcionales de los Sistemas de Gestión y Proyectos Estratégicos y  del reporte en SIGEP sobre formación académica y experiencia laboral de los funcionarios.
Se reforzó la justificación metodológica y práctica de la herramienta de priorización en la captura de conocimiento en las variables de cargo, cultura organizacional, edad y riesgo psicosocial, básandose en resultados observados en investigacione de fuentes como: Sociedad para la Gerencia de Recursos Humanos - SHRM, SHRM Report: Workplace Culture Fosters Employee Retention Worldwide, 2024, Plan de Fortalecimiento de Cultura Organizacional - Informe Final 2024, Trabajo de tésis de maestría "Modelo de Gestión del Conocimiento para el Proceso de Gestión del Talento Humano en la Superintendencia de Sociedades (Bustos, Bustos,  2024), Laschinger &amp; Leiter (2006), Aiken et al. (2012), Giorgi et al. (2017) y Connelly &amp; Zweig (2015), Serenko &amp; Bontis (2016), Zhao et al. (2019) y la Federación Colombiana de Gestión Humana (ACRIP, 2023), entre otros. 
De igual manera, se continuo el proceso de captura de conocimiento.
</t>
    </r>
    <r>
      <rPr>
        <b/>
        <sz val="12"/>
        <color theme="1"/>
        <rFont val="Verdana"/>
        <family val="2"/>
      </rPr>
      <t>Septiembre:</t>
    </r>
    <r>
      <rPr>
        <sz val="12"/>
        <color theme="1"/>
        <rFont val="Verdana"/>
        <family val="2"/>
      </rPr>
      <t xml:space="preserve">  Se proyectó solicitud de información a la Dirección de Talento Humano, respecto de bases de datos e información insumo necesaria para ejecutar la estrategia de priorización de captura de conocimiento y se realiza la actualización de estos insumos en la matriz de priorización de captura de conocimiento. 
De igual manera, se continuo el proceso de captura de conocimiento.
</t>
    </r>
    <r>
      <rPr>
        <b/>
        <sz val="12"/>
        <color theme="1"/>
        <rFont val="Verdana"/>
        <family val="2"/>
      </rPr>
      <t>Octubre:</t>
    </r>
    <r>
      <rPr>
        <sz val="12"/>
        <color theme="1"/>
        <rFont val="Verdana"/>
        <family val="2"/>
      </rPr>
      <t xml:space="preserve"> Se continúa el proceso de captura de conocimiento.
</t>
    </r>
    <r>
      <rPr>
        <b/>
        <sz val="12"/>
        <color theme="1"/>
        <rFont val="Verdana"/>
        <family val="2"/>
      </rPr>
      <t xml:space="preserve">
Noviembre:</t>
    </r>
    <r>
      <rPr>
        <sz val="12"/>
        <color theme="1"/>
        <rFont val="Verdana"/>
        <family val="2"/>
      </rPr>
      <t xml:space="preserve"> Se continúa el proceso de captura de conocimiento.
</t>
    </r>
    <r>
      <rPr>
        <b/>
        <sz val="12"/>
        <color theme="1"/>
        <rFont val="Verdana"/>
        <family val="2"/>
      </rPr>
      <t>Diciembre:</t>
    </r>
    <r>
      <rPr>
        <sz val="12"/>
        <color theme="1"/>
        <rFont val="Verdana"/>
        <family val="2"/>
      </rPr>
      <t xml:space="preserve"> Se continúa el proceso de captura de conocimiento.</t>
    </r>
  </si>
  <si>
    <r>
      <rPr>
        <b/>
        <sz val="12"/>
        <color theme="1"/>
        <rFont val="Verdana"/>
        <family val="2"/>
      </rPr>
      <t xml:space="preserve">Marzo: </t>
    </r>
    <r>
      <rPr>
        <sz val="12"/>
        <color theme="1"/>
        <rFont val="Verdana"/>
        <family val="2"/>
      </rPr>
      <t xml:space="preserve">Se inició la revisión y consolidación de formatos de captura de conocimiento tacito recibidos desde las areas de la Entidad para identificación del personal faltante, sobre esto se agendaron sesiones para revisión y continuación de la estrategia de captura de conocimiento. (Se socializa tambien con OAP)
</t>
    </r>
    <r>
      <rPr>
        <b/>
        <sz val="12"/>
        <color theme="1"/>
        <rFont val="Verdana"/>
        <family val="2"/>
      </rPr>
      <t>Abril:</t>
    </r>
    <r>
      <rPr>
        <sz val="12"/>
        <color theme="1"/>
        <rFont val="Verdana"/>
        <family val="2"/>
      </rPr>
      <t xml:space="preserve"> Se continuó con la revisión y consolidación de formatos de captura de conocimiento tacito recibidos desde las areas de la Entidad para identificación del personal faltante.
</t>
    </r>
    <r>
      <rPr>
        <b/>
        <sz val="12"/>
        <color theme="1"/>
        <rFont val="Verdana"/>
        <family val="2"/>
      </rPr>
      <t xml:space="preserve">
Mayo:</t>
    </r>
    <r>
      <rPr>
        <sz val="12"/>
        <color theme="1"/>
        <rFont val="Verdana"/>
        <family val="2"/>
      </rPr>
      <t xml:space="preserve"> Se continuó con la revisión y consolidación de formatos de captura de conocimiento tacito recibidos desde las areas de la Entidad para identificación del personal faltante
</t>
    </r>
    <r>
      <rPr>
        <b/>
        <sz val="12"/>
        <color theme="1"/>
        <rFont val="Verdana"/>
        <family val="2"/>
      </rPr>
      <t>Junio:</t>
    </r>
    <r>
      <rPr>
        <sz val="12"/>
        <color theme="1"/>
        <rFont val="Verdana"/>
        <family val="2"/>
      </rPr>
      <t xml:space="preserve"> Se continuo el proceso de integración de inventarios y su validación.
</t>
    </r>
    <r>
      <rPr>
        <b/>
        <sz val="12"/>
        <color theme="1"/>
        <rFont val="Verdana"/>
        <family val="2"/>
      </rPr>
      <t xml:space="preserve">
Agosto:</t>
    </r>
    <r>
      <rPr>
        <sz val="12"/>
        <color theme="1"/>
        <rFont val="Verdana"/>
        <family val="2"/>
      </rPr>
      <t xml:space="preserve"> Se continuo el proceso de integración de inventarios y su validación.
</t>
    </r>
    <r>
      <rPr>
        <b/>
        <sz val="12"/>
        <color theme="1"/>
        <rFont val="Verdana"/>
        <family val="2"/>
      </rPr>
      <t xml:space="preserve">
Septiembre:</t>
    </r>
    <r>
      <rPr>
        <sz val="12"/>
        <color theme="1"/>
        <rFont val="Verdana"/>
        <family val="2"/>
      </rPr>
      <t xml:space="preserve"> Se continuo el proceso de integración de inventarios y su validación.
</t>
    </r>
    <r>
      <rPr>
        <b/>
        <sz val="12"/>
        <color theme="1"/>
        <rFont val="Verdana"/>
        <family val="2"/>
      </rPr>
      <t>Octubre:</t>
    </r>
    <r>
      <rPr>
        <sz val="12"/>
        <color theme="1"/>
        <rFont val="Verdana"/>
        <family val="2"/>
      </rPr>
      <t xml:space="preserve"> Se continuo el proceso de integración de inventarios y su validación.
</t>
    </r>
    <r>
      <rPr>
        <b/>
        <sz val="12"/>
        <color theme="1"/>
        <rFont val="Verdana"/>
        <family val="2"/>
      </rPr>
      <t xml:space="preserve">
Noviembre:</t>
    </r>
    <r>
      <rPr>
        <sz val="12"/>
        <color theme="1"/>
        <rFont val="Verdana"/>
        <family val="2"/>
      </rPr>
      <t xml:space="preserve"> Se continuo el proceso de integración de inventarios y su validación.
</t>
    </r>
    <r>
      <rPr>
        <b/>
        <sz val="12"/>
        <color theme="1"/>
        <rFont val="Verdana"/>
        <family val="2"/>
      </rPr>
      <t xml:space="preserve">
Diciembre:</t>
    </r>
    <r>
      <rPr>
        <sz val="12"/>
        <color theme="1"/>
        <rFont val="Verdana"/>
        <family val="2"/>
      </rPr>
      <t xml:space="preserve"> Se continuo el proceso de integración de inventarios y su validación.</t>
    </r>
  </si>
  <si>
    <r>
      <rPr>
        <b/>
        <sz val="12"/>
        <color theme="1"/>
        <rFont val="Verdana"/>
        <family val="2"/>
      </rPr>
      <t>Abril:</t>
    </r>
    <r>
      <rPr>
        <sz val="12"/>
        <color theme="1"/>
        <rFont val="Verdana"/>
        <family val="2"/>
      </rPr>
      <t xml:space="preserve"> Se revisaron los elementos actuales del micrositio de gestión de conocimiento para tener insumos en la formulación del nuevo micrositio.
</t>
    </r>
    <r>
      <rPr>
        <b/>
        <sz val="12"/>
        <color theme="1"/>
        <rFont val="Verdana"/>
        <family val="2"/>
      </rPr>
      <t>Mayo:</t>
    </r>
    <r>
      <rPr>
        <sz val="12"/>
        <color theme="1"/>
        <rFont val="Verdana"/>
        <family val="2"/>
      </rPr>
      <t xml:space="preserve"> Se revisó en sesión de seguimiento, las variables que desde MIPG debiera contener el micrositio de gestión de conocimiento frente a elementos institucionales.
</t>
    </r>
    <r>
      <rPr>
        <b/>
        <sz val="12"/>
        <color theme="1"/>
        <rFont val="Verdana"/>
        <family val="2"/>
      </rPr>
      <t>Junio:</t>
    </r>
    <r>
      <rPr>
        <sz val="12"/>
        <color theme="1"/>
        <rFont val="Verdana"/>
        <family val="2"/>
      </rPr>
      <t xml:space="preserve"> Se realizó sesión de seguimiento para ultimar detalles en los parametros y sitios que debe contener el micrositio de gestión del conocimiento y la innovación.
</t>
    </r>
    <r>
      <rPr>
        <b/>
        <sz val="12"/>
        <color theme="1"/>
        <rFont val="Verdana"/>
        <family val="2"/>
      </rPr>
      <t>Julio:</t>
    </r>
    <r>
      <rPr>
        <sz val="12"/>
        <color theme="1"/>
        <rFont val="Verdana"/>
        <family val="2"/>
      </rPr>
      <t xml:space="preserve"> Se completó la primer versión del documento de diagnóstico del micrositio.
</t>
    </r>
    <r>
      <rPr>
        <b/>
        <sz val="12"/>
        <color theme="1"/>
        <rFont val="Verdana"/>
        <family val="2"/>
      </rPr>
      <t>Agosto:</t>
    </r>
    <r>
      <rPr>
        <sz val="12"/>
        <color theme="1"/>
        <rFont val="Verdana"/>
        <family val="2"/>
      </rPr>
      <t xml:space="preserve"> Se formularon acciones de mejora a la primer versión del documento de diagnóstico del micrositio.
</t>
    </r>
    <r>
      <rPr>
        <b/>
        <sz val="12"/>
        <color theme="1"/>
        <rFont val="Verdana"/>
        <family val="2"/>
      </rPr>
      <t>Septiembre:</t>
    </r>
    <r>
      <rPr>
        <sz val="12"/>
        <color theme="1"/>
        <rFont val="Verdana"/>
        <family val="2"/>
      </rPr>
      <t xml:space="preserve"> Se adoptaron acciones de mejora a la segunda versión del documento de diagnóstico del micrositio (Se expide la versión final).
</t>
    </r>
    <r>
      <rPr>
        <b/>
        <sz val="12"/>
        <color theme="1"/>
        <rFont val="Verdana"/>
        <family val="2"/>
      </rPr>
      <t xml:space="preserve">
Noviembre:</t>
    </r>
    <r>
      <rPr>
        <sz val="12"/>
        <color theme="1"/>
        <rFont val="Verdana"/>
        <family val="2"/>
      </rPr>
      <t xml:space="preserve"> Se remite el informe y las respectivas recomendaciones a las areas que participan en la gestión.
</t>
    </r>
    <r>
      <rPr>
        <b/>
        <sz val="12"/>
        <color theme="1"/>
        <rFont val="Verdana"/>
        <family val="2"/>
      </rPr>
      <t>Diciembre:</t>
    </r>
    <r>
      <rPr>
        <sz val="12"/>
        <color theme="1"/>
        <rFont val="Verdana"/>
        <family val="2"/>
      </rPr>
      <t xml:space="preserve"> Se tramita la actualización del micrositio de gestión del conocimiento; se actualizan los botones y la interfaz; sin embargo no se terminó de cargar el contenido.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</si>
</sst>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240A]#,##0"/>
    <numFmt numFmtId="166" formatCode="0.0"/>
    <numFmt numFmtId="167" formatCode="0.0%"/>
  </numFmts>
  <fonts count="53" x14ac:knownFonts="1">
    <font>
      <sz val="10"/>
      <name val="Arial"/>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sz val="9"/>
      <name val="Calibri Light"/>
      <family val="2"/>
    </font>
    <font>
      <sz val="9"/>
      <name val="Calibri Light"/>
      <family val="2"/>
    </font>
    <font>
      <sz val="14"/>
      <name val="Calibri Light"/>
      <family val="2"/>
    </font>
    <font>
      <sz val="16"/>
      <name val="Calibri Light"/>
      <family val="2"/>
    </font>
    <font>
      <b/>
      <sz val="16"/>
      <name val="Calibri Light"/>
      <family val="2"/>
    </font>
    <font>
      <sz val="14"/>
      <name val="Arial"/>
      <family val="2"/>
    </font>
    <font>
      <sz val="14"/>
      <color theme="1"/>
      <name val="Calibri Light"/>
      <family val="2"/>
    </font>
    <font>
      <b/>
      <sz val="11"/>
      <color rgb="FFFFFFFF"/>
      <name val="Calibri Light"/>
      <family val="2"/>
    </font>
    <font>
      <sz val="9"/>
      <name val="Verdana"/>
      <family val="2"/>
    </font>
    <font>
      <b/>
      <sz val="9"/>
      <name val="Verdana"/>
      <family val="2"/>
    </font>
    <font>
      <b/>
      <sz val="11"/>
      <color rgb="FFFFFFFF"/>
      <name val="Verdana"/>
      <family val="2"/>
    </font>
    <font>
      <b/>
      <sz val="18"/>
      <name val="Verdana"/>
      <family val="2"/>
    </font>
    <font>
      <sz val="12"/>
      <name val="Verdana"/>
      <family val="2"/>
    </font>
    <font>
      <u/>
      <sz val="12"/>
      <name val="Verdana"/>
      <family val="2"/>
    </font>
    <font>
      <sz val="10"/>
      <name val="Verdana"/>
      <family val="2"/>
    </font>
    <font>
      <sz val="11"/>
      <name val="Verdana"/>
      <family val="2"/>
    </font>
    <font>
      <sz val="9"/>
      <color theme="0"/>
      <name val="Verdana"/>
      <family val="2"/>
    </font>
    <font>
      <sz val="16"/>
      <name val="Verdana"/>
      <family val="2"/>
    </font>
    <font>
      <sz val="11"/>
      <color theme="1"/>
      <name val="Verdana"/>
      <family val="2"/>
    </font>
    <font>
      <b/>
      <sz val="10"/>
      <name val="Verdana"/>
      <family val="2"/>
    </font>
    <font>
      <u/>
      <sz val="10"/>
      <color theme="10"/>
      <name val="Verdana"/>
      <family val="2"/>
    </font>
    <font>
      <sz val="10"/>
      <color theme="0"/>
      <name val="Verdana"/>
      <family val="2"/>
    </font>
    <font>
      <b/>
      <sz val="10"/>
      <color rgb="FFFFFFFF"/>
      <name val="Verdana"/>
      <family val="2"/>
    </font>
    <font>
      <b/>
      <sz val="9"/>
      <color theme="0"/>
      <name val="Verdana"/>
      <family val="2"/>
    </font>
    <font>
      <b/>
      <sz val="8"/>
      <color rgb="FFFFFFFF"/>
      <name val="Verdana"/>
      <family val="2"/>
    </font>
    <font>
      <sz val="14"/>
      <name val="Verdana"/>
      <family val="2"/>
    </font>
    <font>
      <u/>
      <sz val="9"/>
      <color theme="10"/>
      <name val="Verdana"/>
      <family val="2"/>
    </font>
    <font>
      <b/>
      <sz val="12"/>
      <color rgb="FFFFFFFF"/>
      <name val="Verdana"/>
      <family val="2"/>
    </font>
    <font>
      <sz val="16"/>
      <color theme="0"/>
      <name val="Verdana"/>
      <family val="2"/>
    </font>
    <font>
      <sz val="14"/>
      <color theme="1"/>
      <name val="Verdana"/>
      <family val="2"/>
    </font>
    <font>
      <b/>
      <sz val="16"/>
      <name val="Verdana"/>
      <family val="2"/>
    </font>
    <font>
      <sz val="9"/>
      <color rgb="FF0000FF"/>
      <name val="Verdana"/>
      <family val="2"/>
    </font>
    <font>
      <sz val="12"/>
      <color theme="1"/>
      <name val="Verdana"/>
      <family val="2"/>
    </font>
    <font>
      <b/>
      <sz val="12"/>
      <color theme="1"/>
      <name val="Verdana"/>
      <family val="2"/>
    </font>
    <font>
      <sz val="12"/>
      <color rgb="FF0000FF"/>
      <name val="Verdana"/>
      <family val="2"/>
    </font>
    <font>
      <sz val="10"/>
      <color rgb="FF0000FF"/>
      <name val="Verdana"/>
      <family val="2"/>
    </font>
    <font>
      <b/>
      <sz val="14"/>
      <name val="Verdana"/>
      <family val="2"/>
    </font>
    <font>
      <b/>
      <sz val="11"/>
      <name val="Verdana"/>
      <family val="2"/>
    </font>
    <font>
      <b/>
      <sz val="12"/>
      <name val="Verdana"/>
      <family val="2"/>
    </font>
    <font>
      <sz val="18"/>
      <name val="Verdana"/>
      <family val="2"/>
    </font>
    <font>
      <b/>
      <sz val="20"/>
      <name val="Calibri Light"/>
      <family val="2"/>
    </font>
    <font>
      <sz val="8"/>
      <name val="Arial"/>
      <family val="2"/>
    </font>
  </fonts>
  <fills count="12">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6284B"/>
        <bgColor rgb="FF96284B"/>
      </patternFill>
    </fill>
    <fill>
      <patternFill patternType="solid">
        <fgColor theme="9" tint="0.79998168889431442"/>
        <bgColor indexed="64"/>
      </patternFill>
    </fill>
    <fill>
      <patternFill patternType="solid">
        <fgColor theme="6" tint="0.79998168889431442"/>
        <bgColor indexed="64"/>
      </patternFill>
    </fill>
  </fills>
  <borders count="58">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7">
    <xf numFmtId="0" fontId="0" fillId="0" borderId="0"/>
    <xf numFmtId="0" fontId="2" fillId="2" borderId="0" applyNumberFormat="0" applyBorder="0" applyAlignment="0" applyProtection="0"/>
    <xf numFmtId="0" fontId="3" fillId="0" borderId="0"/>
    <xf numFmtId="0" fontId="4" fillId="0" borderId="1" applyNumberFormat="0" applyFill="0" applyAlignment="0" applyProtection="0"/>
    <xf numFmtId="0" fontId="10" fillId="0" borderId="0" applyNumberFormat="0" applyFill="0" applyBorder="0" applyAlignment="0" applyProtection="0"/>
    <xf numFmtId="0" fontId="1" fillId="0" borderId="0"/>
    <xf numFmtId="9" fontId="1" fillId="0" borderId="0" applyFont="0" applyFill="0" applyBorder="0" applyAlignment="0" applyProtection="0"/>
  </cellStyleXfs>
  <cellXfs count="370">
    <xf numFmtId="0" fontId="0" fillId="0" borderId="0" xfId="0"/>
    <xf numFmtId="0" fontId="5" fillId="0" borderId="0" xfId="0" applyFont="1" applyAlignment="1">
      <alignment horizontal="center" vertical="center" wrapText="1"/>
    </xf>
    <xf numFmtId="0" fontId="5" fillId="0" borderId="0" xfId="0" applyFont="1"/>
    <xf numFmtId="0" fontId="5" fillId="4" borderId="0" xfId="0" applyFont="1" applyFill="1" applyAlignment="1">
      <alignment horizontal="center" vertical="center" wrapText="1"/>
    </xf>
    <xf numFmtId="0" fontId="6" fillId="0" borderId="0" xfId="2" applyFont="1" applyAlignment="1">
      <alignment horizontal="center" vertical="center"/>
    </xf>
    <xf numFmtId="0" fontId="7"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4" borderId="0" xfId="0" applyFont="1" applyFill="1" applyAlignment="1">
      <alignment horizontal="left" vertical="center" wrapText="1"/>
    </xf>
    <xf numFmtId="0" fontId="7" fillId="0" borderId="0" xfId="0" applyFont="1" applyAlignment="1">
      <alignment horizontal="center" vertical="center"/>
    </xf>
    <xf numFmtId="0" fontId="3" fillId="0" borderId="0" xfId="0" applyFont="1"/>
    <xf numFmtId="0" fontId="3" fillId="5" borderId="2" xfId="0" applyFont="1" applyFill="1" applyBorder="1"/>
    <xf numFmtId="0" fontId="5" fillId="4" borderId="2" xfId="0" applyFont="1" applyFill="1" applyBorder="1" applyAlignment="1">
      <alignment horizontal="center" vertical="center" wrapText="1"/>
    </xf>
    <xf numFmtId="0" fontId="11" fillId="0" borderId="0" xfId="2" applyFont="1" applyAlignment="1">
      <alignment horizontal="center" vertical="center"/>
    </xf>
    <xf numFmtId="0" fontId="14" fillId="0" borderId="0" xfId="0" applyFont="1" applyAlignment="1">
      <alignment horizontal="center" vertical="center"/>
    </xf>
    <xf numFmtId="0" fontId="14" fillId="0" borderId="0" xfId="0" applyFont="1"/>
    <xf numFmtId="0" fontId="14" fillId="4" borderId="0" xfId="0" applyFont="1" applyFill="1" applyAlignment="1">
      <alignment horizontal="justify" vertical="center" wrapText="1"/>
    </xf>
    <xf numFmtId="0" fontId="16" fillId="4" borderId="0" xfId="0" applyFont="1" applyFill="1" applyAlignment="1">
      <alignment horizontal="justify" vertical="center" wrapText="1"/>
    </xf>
    <xf numFmtId="0" fontId="18" fillId="9" borderId="0" xfId="0" applyFont="1" applyFill="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vertical="center" wrapText="1"/>
    </xf>
    <xf numFmtId="0" fontId="19" fillId="0" borderId="0" xfId="0" applyFont="1"/>
    <xf numFmtId="0" fontId="19" fillId="0" borderId="34" xfId="0" applyFont="1" applyBorder="1" applyAlignment="1">
      <alignment vertical="center" wrapText="1"/>
    </xf>
    <xf numFmtId="0" fontId="19" fillId="0" borderId="35" xfId="0" applyFont="1" applyBorder="1" applyAlignment="1">
      <alignment vertical="center" wrapText="1"/>
    </xf>
    <xf numFmtId="0" fontId="19" fillId="0" borderId="36" xfId="0" applyFont="1" applyBorder="1" applyAlignment="1">
      <alignment vertical="center" wrapText="1"/>
    </xf>
    <xf numFmtId="0" fontId="20" fillId="0" borderId="0" xfId="2" applyFont="1" applyAlignment="1">
      <alignment horizontal="center" vertical="center"/>
    </xf>
    <xf numFmtId="0" fontId="19" fillId="4" borderId="0" xfId="0" applyFont="1" applyFill="1" applyAlignment="1">
      <alignment horizontal="left" vertical="center" wrapText="1"/>
    </xf>
    <xf numFmtId="0" fontId="20" fillId="4" borderId="0" xfId="0" applyFont="1" applyFill="1" applyAlignment="1">
      <alignment horizontal="center" vertical="center" wrapText="1"/>
    </xf>
    <xf numFmtId="0" fontId="21" fillId="9" borderId="0" xfId="0" applyFont="1" applyFill="1" applyAlignment="1">
      <alignment horizontal="center" vertical="center" wrapText="1"/>
    </xf>
    <xf numFmtId="0" fontId="23" fillId="4" borderId="2" xfId="0" applyFont="1" applyFill="1" applyBorder="1" applyAlignment="1">
      <alignment horizontal="center" vertical="center" wrapText="1"/>
    </xf>
    <xf numFmtId="9" fontId="23" fillId="4" borderId="2" xfId="0" applyNumberFormat="1" applyFont="1" applyFill="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vertical="center" wrapText="1"/>
    </xf>
    <xf numFmtId="0" fontId="26" fillId="4" borderId="2" xfId="0" applyFont="1" applyFill="1" applyBorder="1" applyAlignment="1">
      <alignment horizontal="left" vertical="center" wrapText="1"/>
    </xf>
    <xf numFmtId="0" fontId="21" fillId="9" borderId="0" xfId="0" applyFont="1" applyFill="1" applyAlignment="1">
      <alignment vertical="center" wrapText="1"/>
    </xf>
    <xf numFmtId="0" fontId="27" fillId="0" borderId="0" xfId="0" applyFont="1" applyAlignment="1">
      <alignment horizontal="center" vertical="center" wrapText="1"/>
    </xf>
    <xf numFmtId="0" fontId="19" fillId="0" borderId="8" xfId="0" applyFont="1" applyBorder="1" applyAlignment="1">
      <alignment vertical="center" wrapText="1"/>
    </xf>
    <xf numFmtId="0" fontId="27" fillId="0" borderId="0" xfId="0" applyFont="1" applyAlignment="1">
      <alignment horizontal="center" vertical="center"/>
    </xf>
    <xf numFmtId="0" fontId="19" fillId="0" borderId="11" xfId="0" applyFont="1" applyBorder="1" applyAlignment="1">
      <alignment vertical="center" wrapText="1"/>
    </xf>
    <xf numFmtId="0" fontId="19" fillId="0" borderId="13" xfId="0" applyFont="1" applyBorder="1" applyAlignment="1">
      <alignment vertical="center" wrapText="1"/>
    </xf>
    <xf numFmtId="0" fontId="25" fillId="0" borderId="0" xfId="0" applyFont="1"/>
    <xf numFmtId="0" fontId="26" fillId="0" borderId="2" xfId="0" applyFont="1" applyBorder="1" applyAlignment="1">
      <alignment horizontal="center" vertical="center" wrapText="1"/>
    </xf>
    <xf numFmtId="0" fontId="26" fillId="0" borderId="2" xfId="0" applyFont="1" applyBorder="1" applyAlignment="1">
      <alignment horizontal="left" vertical="center" wrapText="1"/>
    </xf>
    <xf numFmtId="0" fontId="19" fillId="0" borderId="2" xfId="0" applyFont="1" applyBorder="1" applyAlignment="1">
      <alignment horizontal="center" vertical="center" wrapText="1"/>
    </xf>
    <xf numFmtId="0" fontId="19" fillId="0" borderId="2" xfId="0" applyFont="1" applyBorder="1" applyAlignment="1">
      <alignment vertical="center" wrapText="1"/>
    </xf>
    <xf numFmtId="0" fontId="25" fillId="4" borderId="0" xfId="0" applyFont="1" applyFill="1"/>
    <xf numFmtId="0" fontId="19" fillId="4" borderId="8" xfId="0" applyFont="1" applyFill="1" applyBorder="1" applyAlignment="1">
      <alignment vertical="center" wrapText="1"/>
    </xf>
    <xf numFmtId="0" fontId="19" fillId="4" borderId="11" xfId="0" applyFont="1" applyFill="1" applyBorder="1" applyAlignment="1">
      <alignment vertical="center" wrapText="1"/>
    </xf>
    <xf numFmtId="0" fontId="19" fillId="4" borderId="13" xfId="0" applyFont="1" applyFill="1" applyBorder="1" applyAlignment="1">
      <alignment vertical="center" wrapText="1"/>
    </xf>
    <xf numFmtId="0" fontId="30" fillId="4" borderId="0" xfId="0" applyFont="1" applyFill="1" applyAlignment="1">
      <alignment horizontal="center" vertical="center"/>
    </xf>
    <xf numFmtId="0" fontId="25" fillId="4" borderId="2" xfId="0" applyFont="1" applyFill="1" applyBorder="1" applyAlignment="1">
      <alignment horizontal="center" vertical="center" wrapText="1"/>
    </xf>
    <xf numFmtId="0" fontId="25" fillId="4" borderId="2" xfId="0" applyFont="1" applyFill="1" applyBorder="1" applyAlignment="1">
      <alignment horizontal="center" vertical="center"/>
    </xf>
    <xf numFmtId="0" fontId="25" fillId="4" borderId="0" xfId="0" applyFont="1" applyFill="1" applyAlignment="1">
      <alignment vertical="center"/>
    </xf>
    <xf numFmtId="0" fontId="25" fillId="4" borderId="2" xfId="0" applyFont="1" applyFill="1" applyBorder="1" applyAlignment="1">
      <alignment vertical="center"/>
    </xf>
    <xf numFmtId="0" fontId="31" fillId="4" borderId="2" xfId="4" applyFont="1" applyFill="1" applyBorder="1" applyAlignment="1">
      <alignment vertical="center"/>
    </xf>
    <xf numFmtId="0" fontId="32" fillId="4" borderId="0" xfId="0" applyFont="1" applyFill="1" applyAlignment="1">
      <alignment vertical="center"/>
    </xf>
    <xf numFmtId="0" fontId="33" fillId="9" borderId="0" xfId="0" applyFont="1" applyFill="1" applyAlignment="1">
      <alignment horizontal="center" vertical="center" wrapText="1"/>
    </xf>
    <xf numFmtId="2" fontId="19" fillId="0" borderId="2" xfId="0" applyNumberFormat="1" applyFont="1" applyBorder="1" applyAlignment="1">
      <alignment horizontal="center" vertical="center" wrapText="1"/>
    </xf>
    <xf numFmtId="1" fontId="19" fillId="0" borderId="2"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0" fontId="33" fillId="9" borderId="0" xfId="0" applyFont="1" applyFill="1" applyAlignment="1">
      <alignment horizontal="left" vertical="center" wrapText="1"/>
    </xf>
    <xf numFmtId="0" fontId="35" fillId="9" borderId="0" xfId="0" applyFont="1" applyFill="1" applyAlignment="1">
      <alignment horizontal="center" vertical="center" wrapText="1"/>
    </xf>
    <xf numFmtId="0" fontId="19" fillId="4" borderId="10" xfId="0" applyFont="1" applyFill="1" applyBorder="1" applyAlignment="1">
      <alignment vertical="center" wrapText="1"/>
    </xf>
    <xf numFmtId="0" fontId="19" fillId="4" borderId="6" xfId="0" applyFont="1" applyFill="1" applyBorder="1" applyAlignment="1">
      <alignment vertical="center" wrapText="1"/>
    </xf>
    <xf numFmtId="0" fontId="19" fillId="4" borderId="12" xfId="0" applyFont="1" applyFill="1" applyBorder="1" applyAlignment="1">
      <alignment vertical="center" wrapText="1"/>
    </xf>
    <xf numFmtId="0" fontId="25" fillId="0" borderId="2" xfId="0" quotePrefix="1" applyFont="1" applyBorder="1" applyAlignment="1">
      <alignment horizontal="center" vertical="center" wrapText="1"/>
    </xf>
    <xf numFmtId="0" fontId="30" fillId="0" borderId="2" xfId="4" applyFont="1" applyFill="1" applyBorder="1" applyAlignment="1">
      <alignment horizontal="center" vertical="center" wrapText="1"/>
    </xf>
    <xf numFmtId="0" fontId="25" fillId="0" borderId="2" xfId="0" applyFont="1" applyBorder="1" applyAlignment="1">
      <alignment horizontal="center" vertical="center" wrapText="1"/>
    </xf>
    <xf numFmtId="0" fontId="25" fillId="0" borderId="0" xfId="0" applyFont="1" applyAlignment="1">
      <alignment horizontal="center" vertical="center" wrapText="1"/>
    </xf>
    <xf numFmtId="0" fontId="31" fillId="4" borderId="2" xfId="4" applyFont="1" applyFill="1" applyBorder="1" applyAlignment="1">
      <alignment horizontal="center" vertical="center" wrapText="1"/>
    </xf>
    <xf numFmtId="0" fontId="37" fillId="0" borderId="2" xfId="4" applyFont="1" applyFill="1" applyBorder="1" applyAlignment="1">
      <alignment horizontal="center" vertical="center" wrapText="1"/>
    </xf>
    <xf numFmtId="0" fontId="37" fillId="4" borderId="2" xfId="4" applyFont="1" applyFill="1" applyBorder="1" applyAlignment="1">
      <alignment horizontal="center" vertical="center" wrapText="1"/>
    </xf>
    <xf numFmtId="0" fontId="37" fillId="8" borderId="2" xfId="4" applyFont="1" applyFill="1" applyBorder="1" applyAlignment="1">
      <alignment horizontal="center" vertical="center" wrapText="1"/>
    </xf>
    <xf numFmtId="0" fontId="19" fillId="4" borderId="49" xfId="0" applyFont="1" applyFill="1" applyBorder="1" applyAlignment="1">
      <alignment vertical="center" wrapText="1"/>
    </xf>
    <xf numFmtId="0" fontId="19" fillId="4" borderId="0" xfId="0" applyFont="1" applyFill="1" applyAlignment="1">
      <alignment vertical="center" wrapText="1"/>
    </xf>
    <xf numFmtId="0" fontId="19" fillId="4" borderId="50" xfId="0" applyFont="1" applyFill="1" applyBorder="1" applyAlignment="1">
      <alignment vertical="center" wrapText="1"/>
    </xf>
    <xf numFmtId="0" fontId="19" fillId="0" borderId="3" xfId="0" applyFont="1" applyBorder="1" applyAlignment="1">
      <alignment horizontal="center" vertical="center" wrapText="1"/>
    </xf>
    <xf numFmtId="0" fontId="19" fillId="0" borderId="0" xfId="0" applyFont="1" applyAlignment="1">
      <alignment horizontal="left" vertical="center"/>
    </xf>
    <xf numFmtId="0" fontId="19" fillId="0" borderId="0" xfId="0" applyFont="1" applyAlignment="1">
      <alignment horizontal="center" vertical="center"/>
    </xf>
    <xf numFmtId="0" fontId="25" fillId="0" borderId="0" xfId="0" applyFont="1" applyAlignment="1">
      <alignment horizontal="center"/>
    </xf>
    <xf numFmtId="0" fontId="25" fillId="0" borderId="0" xfId="0" applyFont="1" applyAlignment="1">
      <alignment horizontal="center" vertical="center"/>
    </xf>
    <xf numFmtId="0" fontId="26" fillId="0" borderId="2" xfId="0" applyFont="1" applyBorder="1" applyAlignment="1">
      <alignment vertical="center"/>
    </xf>
    <xf numFmtId="0" fontId="26" fillId="0" borderId="0" xfId="0" applyFont="1" applyAlignment="1">
      <alignment horizontal="center" vertical="center" wrapText="1"/>
    </xf>
    <xf numFmtId="0" fontId="26" fillId="0" borderId="0" xfId="0" applyFont="1"/>
    <xf numFmtId="0" fontId="23" fillId="0" borderId="2" xfId="0" applyFont="1" applyBorder="1" applyAlignment="1">
      <alignment horizontal="center" vertical="center" wrapText="1"/>
    </xf>
    <xf numFmtId="0" fontId="28" fillId="0" borderId="0" xfId="0" applyFont="1" applyAlignment="1">
      <alignment horizontal="center" vertical="center" wrapText="1"/>
    </xf>
    <xf numFmtId="0" fontId="39" fillId="0" borderId="0" xfId="0" applyFont="1" applyAlignment="1">
      <alignment horizontal="center" vertical="center" wrapText="1"/>
    </xf>
    <xf numFmtId="0" fontId="28" fillId="4" borderId="2" xfId="0" applyFont="1" applyFill="1" applyBorder="1" applyAlignment="1">
      <alignment horizontal="left" vertical="center" wrapText="1"/>
    </xf>
    <xf numFmtId="0" fontId="28" fillId="4" borderId="2" xfId="0" applyFont="1" applyFill="1" applyBorder="1" applyAlignment="1">
      <alignment horizontal="center" vertical="center" wrapText="1"/>
    </xf>
    <xf numFmtId="164" fontId="28" fillId="4" borderId="2" xfId="0" applyNumberFormat="1" applyFont="1" applyFill="1" applyBorder="1" applyAlignment="1">
      <alignment horizontal="center" vertical="center" wrapText="1"/>
    </xf>
    <xf numFmtId="0" fontId="26" fillId="4" borderId="2" xfId="0" applyFont="1" applyFill="1" applyBorder="1" applyAlignment="1">
      <alignment horizontal="center" vertical="center" wrapText="1"/>
    </xf>
    <xf numFmtId="164" fontId="26" fillId="4" borderId="2" xfId="0" applyNumberFormat="1" applyFont="1" applyFill="1" applyBorder="1" applyAlignment="1">
      <alignment horizontal="center" vertical="center" wrapText="1"/>
    </xf>
    <xf numFmtId="164" fontId="25" fillId="0" borderId="2" xfId="0" applyNumberFormat="1" applyFont="1" applyBorder="1" applyAlignment="1">
      <alignment horizontal="center" vertical="center" wrapText="1"/>
    </xf>
    <xf numFmtId="164" fontId="25" fillId="8" borderId="2" xfId="0" applyNumberFormat="1" applyFont="1" applyFill="1" applyBorder="1" applyAlignment="1">
      <alignment horizontal="center" vertical="center" wrapText="1"/>
    </xf>
    <xf numFmtId="0" fontId="19" fillId="0" borderId="47"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22" xfId="0" applyFont="1" applyBorder="1" applyAlignment="1">
      <alignment horizontal="center" vertical="center" wrapText="1"/>
    </xf>
    <xf numFmtId="0" fontId="28" fillId="0" borderId="0" xfId="0" applyFont="1" applyAlignment="1">
      <alignment horizontal="center" vertical="center"/>
    </xf>
    <xf numFmtId="0" fontId="36" fillId="0" borderId="0" xfId="0" applyFont="1" applyAlignment="1">
      <alignment horizontal="center" vertical="center" wrapText="1"/>
    </xf>
    <xf numFmtId="0" fontId="36" fillId="0" borderId="0" xfId="0" applyFont="1" applyAlignment="1">
      <alignment horizontal="center" vertical="center"/>
    </xf>
    <xf numFmtId="0" fontId="19" fillId="0" borderId="0" xfId="5" applyFont="1" applyAlignment="1">
      <alignment horizontal="center" vertical="center" wrapText="1"/>
    </xf>
    <xf numFmtId="0" fontId="25" fillId="4" borderId="0" xfId="5" applyFont="1" applyFill="1" applyProtection="1">
      <protection locked="0"/>
    </xf>
    <xf numFmtId="0" fontId="25" fillId="4" borderId="0" xfId="5" applyFont="1" applyFill="1" applyAlignment="1" applyProtection="1">
      <alignment horizontal="center"/>
      <protection locked="0"/>
    </xf>
    <xf numFmtId="0" fontId="25" fillId="4" borderId="0" xfId="5" applyFont="1" applyFill="1"/>
    <xf numFmtId="0" fontId="25" fillId="4" borderId="0" xfId="5" applyFont="1" applyFill="1" applyAlignment="1" applyProtection="1">
      <alignment vertical="center" wrapText="1"/>
      <protection locked="0"/>
    </xf>
    <xf numFmtId="0" fontId="25" fillId="4" borderId="0" xfId="5" applyFont="1" applyFill="1" applyAlignment="1" applyProtection="1">
      <alignment horizontal="center" vertical="center" wrapText="1"/>
      <protection locked="0"/>
    </xf>
    <xf numFmtId="0" fontId="25" fillId="4" borderId="0" xfId="5" applyFont="1" applyFill="1" applyAlignment="1">
      <alignment vertical="center" wrapText="1"/>
    </xf>
    <xf numFmtId="0" fontId="20" fillId="4" borderId="0" xfId="2" applyFont="1" applyFill="1" applyAlignment="1">
      <alignment horizontal="center" vertical="center"/>
    </xf>
    <xf numFmtId="0" fontId="20" fillId="4" borderId="7" xfId="2" applyFont="1" applyFill="1" applyBorder="1" applyAlignment="1">
      <alignment horizontal="center" vertical="center"/>
    </xf>
    <xf numFmtId="0" fontId="25" fillId="4" borderId="0" xfId="5" applyFont="1" applyFill="1" applyAlignment="1">
      <alignment horizontal="center" vertical="center" wrapText="1"/>
    </xf>
    <xf numFmtId="10" fontId="45" fillId="7" borderId="2" xfId="5" applyNumberFormat="1" applyFont="1" applyFill="1" applyBorder="1" applyAlignment="1">
      <alignment horizontal="center" vertical="center"/>
    </xf>
    <xf numFmtId="10" fontId="46" fillId="6" borderId="2" xfId="6" applyNumberFormat="1" applyFont="1" applyFill="1" applyBorder="1" applyAlignment="1" applyProtection="1">
      <alignment horizontal="center" vertical="center" wrapText="1"/>
      <protection locked="0"/>
    </xf>
    <xf numFmtId="10" fontId="46" fillId="0" borderId="2" xfId="6" applyNumberFormat="1" applyFont="1" applyFill="1" applyBorder="1" applyAlignment="1" applyProtection="1">
      <alignment horizontal="center" vertical="center" wrapText="1"/>
      <protection locked="0"/>
    </xf>
    <xf numFmtId="10" fontId="46" fillId="0" borderId="2" xfId="6" applyNumberFormat="1" applyFont="1" applyFill="1" applyBorder="1" applyAlignment="1" applyProtection="1">
      <alignment horizontal="center" vertical="center" wrapText="1"/>
    </xf>
    <xf numFmtId="0" fontId="42" fillId="0" borderId="0" xfId="5" applyFont="1" applyAlignment="1">
      <alignment horizontal="center" vertical="center" wrapText="1"/>
    </xf>
    <xf numFmtId="14" fontId="43" fillId="0" borderId="2" xfId="5" applyNumberFormat="1" applyFont="1" applyBorder="1" applyAlignment="1" applyProtection="1">
      <alignment horizontal="center" vertical="center"/>
      <protection locked="0"/>
    </xf>
    <xf numFmtId="167" fontId="46" fillId="0" borderId="2" xfId="6" applyNumberFormat="1" applyFont="1" applyFill="1" applyBorder="1" applyAlignment="1" applyProtection="1">
      <alignment horizontal="center" vertical="center" wrapText="1"/>
    </xf>
    <xf numFmtId="10" fontId="46" fillId="6" borderId="53" xfId="6" applyNumberFormat="1" applyFont="1" applyFill="1" applyBorder="1" applyAlignment="1" applyProtection="1">
      <alignment horizontal="center" vertical="center" wrapText="1"/>
      <protection locked="0"/>
    </xf>
    <xf numFmtId="10" fontId="46" fillId="0" borderId="53" xfId="6" applyNumberFormat="1" applyFont="1" applyFill="1" applyBorder="1" applyAlignment="1" applyProtection="1">
      <alignment horizontal="center" vertical="center" wrapText="1"/>
      <protection locked="0"/>
    </xf>
    <xf numFmtId="0" fontId="23" fillId="0" borderId="0" xfId="5" applyFont="1" applyAlignment="1">
      <alignment horizontal="center" vertical="center" wrapText="1"/>
    </xf>
    <xf numFmtId="10" fontId="47" fillId="8" borderId="2" xfId="5" applyNumberFormat="1" applyFont="1" applyFill="1" applyBorder="1" applyAlignment="1">
      <alignment horizontal="center" vertical="center" wrapText="1"/>
    </xf>
    <xf numFmtId="10" fontId="48" fillId="7" borderId="53" xfId="5" applyNumberFormat="1" applyFont="1" applyFill="1" applyBorder="1" applyAlignment="1">
      <alignment horizontal="center" vertical="center" wrapText="1"/>
    </xf>
    <xf numFmtId="0" fontId="25" fillId="4" borderId="2" xfId="5" applyFont="1" applyFill="1" applyBorder="1"/>
    <xf numFmtId="0" fontId="19" fillId="4" borderId="7" xfId="5" applyFont="1" applyFill="1" applyBorder="1" applyAlignment="1">
      <alignment horizontal="left" vertical="center" wrapText="1"/>
    </xf>
    <xf numFmtId="0" fontId="19" fillId="4" borderId="0" xfId="5" applyFont="1" applyFill="1" applyAlignment="1">
      <alignment horizontal="center" vertical="center" wrapText="1"/>
    </xf>
    <xf numFmtId="0" fontId="49" fillId="0" borderId="9" xfId="2" applyFont="1" applyBorder="1" applyAlignment="1">
      <alignment vertical="center"/>
    </xf>
    <xf numFmtId="0" fontId="49" fillId="0" borderId="0" xfId="2" applyFont="1" applyAlignment="1">
      <alignment vertical="center"/>
    </xf>
    <xf numFmtId="0" fontId="49" fillId="0" borderId="14" xfId="2" applyFont="1" applyBorder="1" applyAlignment="1">
      <alignment vertical="center"/>
    </xf>
    <xf numFmtId="0" fontId="34" fillId="3" borderId="2" xfId="0" applyFont="1" applyFill="1" applyBorder="1" applyAlignment="1">
      <alignment vertical="center" wrapText="1"/>
    </xf>
    <xf numFmtId="0" fontId="23" fillId="0" borderId="2" xfId="0" applyFont="1" applyBorder="1" applyAlignment="1">
      <alignment vertical="center" wrapText="1"/>
    </xf>
    <xf numFmtId="0" fontId="33" fillId="9" borderId="2"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5" fillId="10" borderId="13"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4" xfId="0" applyFont="1" applyFill="1" applyBorder="1" applyAlignment="1">
      <alignment horizontal="center" vertical="center" wrapText="1"/>
    </xf>
    <xf numFmtId="0" fontId="5" fillId="10" borderId="12" xfId="0" applyFont="1" applyFill="1" applyBorder="1" applyAlignment="1">
      <alignment horizontal="center" vertical="center" wrapText="1"/>
    </xf>
    <xf numFmtId="0" fontId="5" fillId="10" borderId="15"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5" fillId="10" borderId="10" xfId="0" applyFont="1" applyFill="1" applyBorder="1" applyAlignment="1">
      <alignment horizontal="center" vertical="center" wrapText="1"/>
    </xf>
    <xf numFmtId="0" fontId="26" fillId="8" borderId="2" xfId="0" applyFont="1" applyFill="1" applyBorder="1" applyAlignment="1">
      <alignment vertical="center"/>
    </xf>
    <xf numFmtId="10" fontId="47" fillId="10" borderId="2" xfId="5" applyNumberFormat="1" applyFont="1" applyFill="1" applyBorder="1" applyAlignment="1">
      <alignment horizontal="center" vertical="center" wrapText="1"/>
    </xf>
    <xf numFmtId="0" fontId="43" fillId="11" borderId="2" xfId="5" applyFont="1" applyFill="1" applyBorder="1" applyAlignment="1">
      <alignment horizontal="justify" vertical="center" wrapText="1"/>
    </xf>
    <xf numFmtId="0" fontId="43" fillId="11" borderId="2" xfId="5" applyFont="1" applyFill="1" applyBorder="1" applyAlignment="1">
      <alignment horizontal="center" vertical="center" wrapText="1"/>
    </xf>
    <xf numFmtId="9" fontId="43" fillId="11" borderId="2" xfId="6" applyFont="1" applyFill="1" applyBorder="1" applyAlignment="1" applyProtection="1">
      <alignment horizontal="center" vertical="center" wrapText="1"/>
    </xf>
    <xf numFmtId="14" fontId="43" fillId="11" borderId="2" xfId="5" applyNumberFormat="1" applyFont="1" applyFill="1" applyBorder="1" applyAlignment="1">
      <alignment horizontal="center" vertical="center"/>
    </xf>
    <xf numFmtId="166" fontId="43" fillId="11" borderId="2" xfId="5" applyNumberFormat="1" applyFont="1" applyFill="1" applyBorder="1" applyAlignment="1">
      <alignment horizontal="center" vertical="center"/>
    </xf>
    <xf numFmtId="0" fontId="43" fillId="11" borderId="2" xfId="5" applyFont="1" applyFill="1" applyBorder="1" applyAlignment="1" applyProtection="1">
      <alignment horizontal="justify" vertical="center" wrapText="1"/>
      <protection locked="0"/>
    </xf>
    <xf numFmtId="14" fontId="43" fillId="11" borderId="2" xfId="5" applyNumberFormat="1" applyFont="1" applyFill="1" applyBorder="1" applyAlignment="1" applyProtection="1">
      <alignment horizontal="center" vertical="center"/>
      <protection locked="0"/>
    </xf>
    <xf numFmtId="10" fontId="23" fillId="0" borderId="0" xfId="5" applyNumberFormat="1" applyFont="1" applyAlignment="1">
      <alignment horizontal="center" vertical="center" wrapText="1"/>
    </xf>
    <xf numFmtId="10" fontId="23" fillId="4" borderId="0" xfId="5" applyNumberFormat="1" applyFont="1" applyFill="1" applyAlignment="1" applyProtection="1">
      <alignment horizontal="center" vertical="center"/>
      <protection locked="0"/>
    </xf>
    <xf numFmtId="0" fontId="43" fillId="11" borderId="2" xfId="5" applyFont="1" applyFill="1" applyBorder="1" applyAlignment="1">
      <alignment horizontal="left" vertical="center" wrapText="1"/>
    </xf>
    <xf numFmtId="9" fontId="43" fillId="11" borderId="2" xfId="6" applyFont="1" applyFill="1" applyBorder="1" applyAlignment="1">
      <alignment horizontal="center" vertical="center" wrapText="1"/>
    </xf>
    <xf numFmtId="0" fontId="43" fillId="11" borderId="2" xfId="5" applyFont="1" applyFill="1" applyBorder="1" applyAlignment="1" applyProtection="1">
      <alignment horizontal="justify" vertical="top" wrapText="1"/>
      <protection locked="0"/>
    </xf>
    <xf numFmtId="14" fontId="43" fillId="11" borderId="2" xfId="5" applyNumberFormat="1" applyFont="1" applyFill="1" applyBorder="1" applyAlignment="1">
      <alignment horizontal="center" vertical="center" wrapText="1"/>
    </xf>
    <xf numFmtId="10" fontId="25" fillId="4" borderId="0" xfId="5" applyNumberFormat="1" applyFont="1" applyFill="1" applyProtection="1">
      <protection locked="0"/>
    </xf>
    <xf numFmtId="0" fontId="18" fillId="9" borderId="0" xfId="0" applyFont="1" applyFill="1" applyAlignment="1">
      <alignment horizontal="center" vertical="center" wrapText="1"/>
    </xf>
    <xf numFmtId="0" fontId="18" fillId="9" borderId="54" xfId="0" applyFont="1" applyFill="1" applyBorder="1" applyAlignment="1">
      <alignment horizontal="center" vertical="center" wrapText="1"/>
    </xf>
    <xf numFmtId="0" fontId="51" fillId="0" borderId="2" xfId="0" applyFont="1" applyBorder="1" applyAlignment="1">
      <alignment horizontal="left" vertical="center"/>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3" xfId="0" applyFont="1" applyBorder="1" applyAlignment="1">
      <alignment horizontal="left"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6" fillId="0" borderId="24" xfId="2" applyFont="1" applyBorder="1" applyAlignment="1">
      <alignment horizontal="center" vertical="center"/>
    </xf>
    <xf numFmtId="0" fontId="6" fillId="0" borderId="19" xfId="2" applyFont="1" applyBorder="1" applyAlignment="1">
      <alignment horizontal="center" vertical="center"/>
    </xf>
    <xf numFmtId="0" fontId="6" fillId="0" borderId="2" xfId="2" applyFont="1" applyBorder="1" applyAlignment="1">
      <alignment horizontal="center" vertical="center"/>
    </xf>
    <xf numFmtId="0" fontId="6" fillId="0" borderId="5" xfId="2" applyFont="1" applyBorder="1" applyAlignment="1">
      <alignment horizontal="center" vertical="center"/>
    </xf>
    <xf numFmtId="0" fontId="6" fillId="0" borderId="21" xfId="2" applyFont="1" applyBorder="1" applyAlignment="1">
      <alignment horizontal="center" vertical="center"/>
    </xf>
    <xf numFmtId="0" fontId="6" fillId="0" borderId="22" xfId="2" applyFont="1" applyBorder="1" applyAlignment="1">
      <alignment horizontal="center" vertical="center"/>
    </xf>
    <xf numFmtId="0" fontId="6" fillId="0" borderId="25" xfId="2" applyFont="1" applyBorder="1" applyAlignment="1">
      <alignment horizontal="center" vertical="center"/>
    </xf>
    <xf numFmtId="0" fontId="11" fillId="0" borderId="21" xfId="2" applyFont="1" applyBorder="1" applyAlignment="1">
      <alignment horizontal="center" vertical="center"/>
    </xf>
    <xf numFmtId="0" fontId="11" fillId="0" borderId="22" xfId="2" applyFont="1" applyBorder="1" applyAlignment="1">
      <alignment horizontal="center" vertical="center"/>
    </xf>
    <xf numFmtId="0" fontId="11" fillId="0" borderId="25" xfId="2" applyFont="1" applyBorder="1" applyAlignment="1">
      <alignment horizontal="center" vertical="center"/>
    </xf>
    <xf numFmtId="0" fontId="12" fillId="0" borderId="21" xfId="0" applyFont="1" applyBorder="1" applyAlignment="1">
      <alignment horizontal="left" vertical="center" wrapText="1"/>
    </xf>
    <xf numFmtId="0" fontId="12" fillId="0" borderId="25" xfId="0" applyFont="1" applyBorder="1" applyAlignment="1">
      <alignment horizontal="left" vertical="center" wrapText="1"/>
    </xf>
    <xf numFmtId="0" fontId="14" fillId="4" borderId="2"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18" fillId="9" borderId="0" xfId="0" applyFont="1" applyFill="1" applyAlignment="1">
      <alignment horizontal="left" vertical="center" wrapText="1"/>
    </xf>
    <xf numFmtId="0" fontId="18" fillId="9" borderId="54"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5" fillId="0" borderId="2" xfId="0" applyFont="1" applyBorder="1" applyAlignment="1">
      <alignment horizontal="left" vertical="center"/>
    </xf>
    <xf numFmtId="0" fontId="5" fillId="0" borderId="24" xfId="0" applyFont="1" applyBorder="1" applyAlignment="1">
      <alignment horizontal="left" vertical="center" wrapText="1"/>
    </xf>
    <xf numFmtId="0" fontId="5" fillId="0" borderId="5" xfId="0" applyFont="1" applyBorder="1" applyAlignment="1">
      <alignment horizontal="left" vertical="center" wrapText="1"/>
    </xf>
    <xf numFmtId="0" fontId="17" fillId="4" borderId="2" xfId="0" applyFont="1" applyFill="1" applyBorder="1" applyAlignment="1">
      <alignment horizontal="justify" vertical="center" wrapText="1"/>
    </xf>
    <xf numFmtId="0" fontId="13" fillId="4" borderId="2" xfId="0" applyFont="1" applyFill="1" applyBorder="1" applyAlignment="1">
      <alignment horizontal="justify" vertical="center" wrapText="1"/>
    </xf>
    <xf numFmtId="0" fontId="21" fillId="9" borderId="0" xfId="0" applyFont="1" applyFill="1" applyAlignment="1">
      <alignment horizontal="center" vertical="center" wrapText="1"/>
    </xf>
    <xf numFmtId="0" fontId="21" fillId="9" borderId="54" xfId="0" applyFont="1" applyFill="1" applyBorder="1" applyAlignment="1">
      <alignment horizontal="center" vertical="center" wrapText="1"/>
    </xf>
    <xf numFmtId="0" fontId="23" fillId="4" borderId="2" xfId="0" applyFont="1" applyFill="1" applyBorder="1" applyAlignment="1">
      <alignment horizontal="left" vertical="center" wrapText="1"/>
    </xf>
    <xf numFmtId="0" fontId="23" fillId="4" borderId="2" xfId="0" applyFont="1" applyFill="1" applyBorder="1" applyAlignment="1">
      <alignment horizontal="center" vertical="center" wrapText="1"/>
    </xf>
    <xf numFmtId="0" fontId="21" fillId="9" borderId="5" xfId="0" applyFont="1" applyFill="1" applyBorder="1" applyAlignment="1">
      <alignment horizontal="center" vertical="center" wrapText="1"/>
    </xf>
    <xf numFmtId="0" fontId="21" fillId="9" borderId="3" xfId="0" applyFont="1" applyFill="1" applyBorder="1" applyAlignment="1">
      <alignment horizontal="center" vertical="center" wrapText="1"/>
    </xf>
    <xf numFmtId="0" fontId="21" fillId="9" borderId="0" xfId="0" applyFont="1" applyFill="1" applyAlignment="1">
      <alignment horizontal="left" vertical="center" wrapText="1"/>
    </xf>
    <xf numFmtId="0" fontId="21" fillId="9" borderId="54" xfId="0" applyFont="1" applyFill="1" applyBorder="1" applyAlignment="1">
      <alignment horizontal="left" vertical="center" wrapText="1"/>
    </xf>
    <xf numFmtId="0" fontId="22" fillId="0" borderId="2" xfId="0" applyFont="1" applyBorder="1" applyAlignment="1">
      <alignment horizontal="left" vertical="center"/>
    </xf>
    <xf numFmtId="0" fontId="20" fillId="0" borderId="26" xfId="2" applyFont="1" applyBorder="1" applyAlignment="1">
      <alignment horizontal="center" vertical="center"/>
    </xf>
    <xf numFmtId="0" fontId="20" fillId="0" borderId="28" xfId="2" applyFont="1" applyBorder="1" applyAlignment="1">
      <alignment horizontal="center" vertical="center"/>
    </xf>
    <xf numFmtId="0" fontId="20" fillId="0" borderId="27" xfId="2" applyFont="1" applyBorder="1" applyAlignment="1">
      <alignment horizontal="center" vertical="center"/>
    </xf>
    <xf numFmtId="0" fontId="20" fillId="0" borderId="51" xfId="2" applyFont="1" applyBorder="1" applyAlignment="1">
      <alignment horizontal="center" vertical="center"/>
    </xf>
    <xf numFmtId="0" fontId="20" fillId="0" borderId="4" xfId="2" applyFont="1" applyBorder="1" applyAlignment="1">
      <alignment horizontal="center" vertical="center"/>
    </xf>
    <xf numFmtId="0" fontId="20" fillId="0" borderId="52" xfId="2" applyFont="1" applyBorder="1" applyAlignment="1">
      <alignment horizontal="center" vertical="center"/>
    </xf>
    <xf numFmtId="0" fontId="20" fillId="0" borderId="55" xfId="2" applyFont="1" applyBorder="1" applyAlignment="1">
      <alignment horizontal="center" vertical="center"/>
    </xf>
    <xf numFmtId="0" fontId="20" fillId="0" borderId="33" xfId="2" applyFont="1" applyBorder="1" applyAlignment="1">
      <alignment horizontal="center" vertical="center"/>
    </xf>
    <xf numFmtId="0" fontId="20" fillId="0" borderId="56" xfId="2" applyFont="1" applyBorder="1" applyAlignment="1">
      <alignment horizontal="center"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20" fillId="0" borderId="8" xfId="2" applyFont="1" applyBorder="1" applyAlignment="1">
      <alignment horizontal="center" vertical="center"/>
    </xf>
    <xf numFmtId="0" fontId="20" fillId="0" borderId="9" xfId="2" applyFont="1" applyBorder="1" applyAlignment="1">
      <alignment horizontal="center" vertical="center"/>
    </xf>
    <xf numFmtId="0" fontId="20" fillId="0" borderId="10" xfId="2" applyFont="1" applyBorder="1" applyAlignment="1">
      <alignment horizontal="center" vertical="center"/>
    </xf>
    <xf numFmtId="0" fontId="20" fillId="0" borderId="13" xfId="2" applyFont="1" applyBorder="1" applyAlignment="1">
      <alignment horizontal="center" vertical="center"/>
    </xf>
    <xf numFmtId="0" fontId="20" fillId="0" borderId="14" xfId="2" applyFont="1" applyBorder="1" applyAlignment="1">
      <alignment horizontal="center" vertical="center"/>
    </xf>
    <xf numFmtId="0" fontId="20" fillId="0" borderId="15" xfId="2" applyFont="1" applyBorder="1" applyAlignment="1">
      <alignment horizontal="center" vertical="center"/>
    </xf>
    <xf numFmtId="0" fontId="19" fillId="0" borderId="2" xfId="0" applyFont="1" applyBorder="1" applyAlignment="1">
      <alignment horizontal="center" vertical="center" wrapText="1"/>
    </xf>
    <xf numFmtId="0" fontId="21" fillId="9" borderId="31" xfId="0" applyFont="1" applyFill="1" applyBorder="1" applyAlignment="1">
      <alignment horizontal="center" vertical="center" wrapText="1"/>
    </xf>
    <xf numFmtId="0" fontId="28" fillId="0" borderId="2" xfId="0" applyFont="1" applyBorder="1" applyAlignment="1">
      <alignment horizontal="left" vertical="center"/>
    </xf>
    <xf numFmtId="0" fontId="26" fillId="0" borderId="2" xfId="0" applyFont="1" applyBorder="1" applyAlignment="1">
      <alignment horizontal="center" vertical="center" wrapText="1"/>
    </xf>
    <xf numFmtId="0" fontId="29" fillId="0" borderId="2" xfId="0" applyFont="1" applyBorder="1" applyAlignment="1">
      <alignment horizontal="left" vertical="center" wrapText="1"/>
    </xf>
    <xf numFmtId="0" fontId="26" fillId="0" borderId="2" xfId="0" applyFont="1" applyBorder="1" applyAlignment="1">
      <alignment horizontal="left" vertical="center" wrapText="1"/>
    </xf>
    <xf numFmtId="0" fontId="26" fillId="0" borderId="2" xfId="0" applyFont="1" applyBorder="1" applyAlignment="1">
      <alignment horizontal="justify" vertical="center" wrapText="1"/>
    </xf>
    <xf numFmtId="0" fontId="25" fillId="4" borderId="2" xfId="0" applyFont="1" applyFill="1" applyBorder="1" applyAlignment="1">
      <alignment horizontal="left" vertical="center" wrapText="1"/>
    </xf>
    <xf numFmtId="0" fontId="25" fillId="4" borderId="2" xfId="0" applyFont="1" applyFill="1" applyBorder="1" applyAlignment="1">
      <alignment horizontal="left" vertical="center"/>
    </xf>
    <xf numFmtId="0" fontId="33" fillId="9" borderId="0" xfId="0" applyFont="1" applyFill="1" applyAlignment="1">
      <alignment horizontal="center" vertical="center" wrapText="1"/>
    </xf>
    <xf numFmtId="0" fontId="19" fillId="4" borderId="38" xfId="0" applyFont="1" applyFill="1" applyBorder="1" applyAlignment="1">
      <alignment horizontal="left" vertical="center" wrapText="1"/>
    </xf>
    <xf numFmtId="0" fontId="19" fillId="4" borderId="39" xfId="0" applyFont="1" applyFill="1" applyBorder="1" applyAlignment="1">
      <alignment horizontal="left" vertical="center" wrapText="1"/>
    </xf>
    <xf numFmtId="0" fontId="19" fillId="4" borderId="40" xfId="0" applyFont="1" applyFill="1" applyBorder="1" applyAlignment="1">
      <alignment horizontal="left" vertical="center" wrapText="1"/>
    </xf>
    <xf numFmtId="0" fontId="19" fillId="4" borderId="41" xfId="0" applyFont="1" applyFill="1" applyBorder="1" applyAlignment="1">
      <alignment horizontal="left" vertical="center" wrapText="1"/>
    </xf>
    <xf numFmtId="0" fontId="19" fillId="4" borderId="42" xfId="0" applyFont="1" applyFill="1" applyBorder="1" applyAlignment="1">
      <alignment horizontal="left" vertical="center" wrapText="1"/>
    </xf>
    <xf numFmtId="0" fontId="19" fillId="4" borderId="43" xfId="0" applyFont="1" applyFill="1" applyBorder="1" applyAlignment="1">
      <alignment horizontal="left" vertical="center" wrapText="1"/>
    </xf>
    <xf numFmtId="0" fontId="20" fillId="4" borderId="29" xfId="2" applyFont="1" applyFill="1" applyBorder="1" applyAlignment="1">
      <alignment horizontal="center" vertical="center"/>
    </xf>
    <xf numFmtId="0" fontId="20" fillId="4" borderId="37" xfId="2" applyFont="1" applyFill="1" applyBorder="1" applyAlignment="1">
      <alignment horizontal="center" vertical="center"/>
    </xf>
    <xf numFmtId="0" fontId="19" fillId="4" borderId="44" xfId="0" applyFont="1" applyFill="1" applyBorder="1" applyAlignment="1">
      <alignment horizontal="left" vertical="center" wrapText="1"/>
    </xf>
    <xf numFmtId="0" fontId="19" fillId="4" borderId="45" xfId="0" applyFont="1" applyFill="1" applyBorder="1" applyAlignment="1">
      <alignment horizontal="left" vertical="center" wrapText="1"/>
    </xf>
    <xf numFmtId="0" fontId="19" fillId="4" borderId="46" xfId="0" applyFont="1" applyFill="1" applyBorder="1" applyAlignment="1">
      <alignment horizontal="left" vertical="center" wrapText="1"/>
    </xf>
    <xf numFmtId="0" fontId="35" fillId="9" borderId="0" xfId="0" applyFont="1" applyFill="1" applyAlignment="1">
      <alignment horizontal="center" vertical="center" wrapText="1"/>
    </xf>
    <xf numFmtId="0" fontId="35" fillId="9" borderId="54" xfId="0" applyFont="1" applyFill="1" applyBorder="1" applyAlignment="1">
      <alignment horizontal="center" vertical="center" wrapText="1"/>
    </xf>
    <xf numFmtId="0" fontId="36" fillId="0" borderId="2" xfId="0" applyFont="1" applyBorder="1" applyAlignment="1">
      <alignment horizontal="left" vertical="center"/>
    </xf>
    <xf numFmtId="0" fontId="25" fillId="0" borderId="5" xfId="0" applyFont="1" applyBorder="1" applyAlignment="1">
      <alignment horizontal="center" vertical="center"/>
    </xf>
    <xf numFmtId="0" fontId="25" fillId="0" borderId="3" xfId="0" applyFont="1" applyBorder="1" applyAlignment="1">
      <alignment horizontal="center" vertical="center"/>
    </xf>
    <xf numFmtId="0" fontId="35" fillId="9" borderId="31" xfId="0" applyFont="1" applyFill="1" applyBorder="1" applyAlignment="1">
      <alignment horizontal="center" vertical="center" wrapText="1"/>
    </xf>
    <xf numFmtId="0" fontId="25"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19" fillId="4" borderId="0" xfId="0" applyFont="1" applyFill="1" applyAlignment="1">
      <alignment horizontal="center" vertical="center" wrapText="1"/>
    </xf>
    <xf numFmtId="0" fontId="25" fillId="8" borderId="5"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0" fillId="4" borderId="38" xfId="2" applyFont="1" applyFill="1" applyBorder="1" applyAlignment="1">
      <alignment horizontal="center" vertical="center"/>
    </xf>
    <xf numFmtId="0" fontId="20" fillId="4" borderId="44" xfId="2" applyFont="1" applyFill="1" applyBorder="1" applyAlignment="1">
      <alignment horizontal="center" vertical="center"/>
    </xf>
    <xf numFmtId="0" fontId="20" fillId="4" borderId="39" xfId="2" applyFont="1" applyFill="1" applyBorder="1" applyAlignment="1">
      <alignment horizontal="center" vertical="center"/>
    </xf>
    <xf numFmtId="0" fontId="20" fillId="4" borderId="40" xfId="2" applyFont="1" applyFill="1" applyBorder="1" applyAlignment="1">
      <alignment horizontal="center" vertical="center"/>
    </xf>
    <xf numFmtId="0" fontId="20" fillId="4" borderId="45" xfId="2" applyFont="1" applyFill="1" applyBorder="1" applyAlignment="1">
      <alignment horizontal="center" vertical="center"/>
    </xf>
    <xf numFmtId="0" fontId="20" fillId="4" borderId="41" xfId="2" applyFont="1" applyFill="1" applyBorder="1" applyAlignment="1">
      <alignment horizontal="center" vertical="center"/>
    </xf>
    <xf numFmtId="0" fontId="20" fillId="4" borderId="42" xfId="2" applyFont="1" applyFill="1" applyBorder="1" applyAlignment="1">
      <alignment horizontal="center" vertical="center"/>
    </xf>
    <xf numFmtId="0" fontId="20" fillId="4" borderId="46" xfId="2" applyFont="1" applyFill="1" applyBorder="1" applyAlignment="1">
      <alignment horizontal="center" vertical="center"/>
    </xf>
    <xf numFmtId="0" fontId="20" fillId="4" borderId="43" xfId="2" applyFont="1" applyFill="1" applyBorder="1" applyAlignment="1">
      <alignment horizontal="center" vertical="center"/>
    </xf>
    <xf numFmtId="0" fontId="19" fillId="4" borderId="8"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38" fillId="9" borderId="0" xfId="0" applyFont="1" applyFill="1" applyAlignment="1">
      <alignment horizontal="center" vertical="center" wrapText="1"/>
    </xf>
    <xf numFmtId="0" fontId="38" fillId="9" borderId="54" xfId="0" applyFont="1" applyFill="1" applyBorder="1" applyAlignment="1">
      <alignment horizontal="center" vertical="center" wrapText="1"/>
    </xf>
    <xf numFmtId="0" fontId="28" fillId="0" borderId="4" xfId="0" applyFont="1" applyBorder="1" applyAlignment="1">
      <alignment horizontal="left" vertical="center"/>
    </xf>
    <xf numFmtId="0" fontId="28" fillId="4" borderId="2" xfId="0" applyFont="1" applyFill="1" applyBorder="1" applyAlignment="1">
      <alignment horizontal="left" vertical="center" wrapText="1"/>
    </xf>
    <xf numFmtId="0" fontId="25" fillId="4" borderId="2" xfId="0" applyFont="1" applyFill="1" applyBorder="1" applyAlignment="1">
      <alignment horizontal="justify" vertical="center" wrapText="1"/>
    </xf>
    <xf numFmtId="0" fontId="25" fillId="0" borderId="5" xfId="0" applyFont="1" applyBorder="1" applyAlignment="1">
      <alignment horizontal="justify" vertical="center" wrapText="1"/>
    </xf>
    <xf numFmtId="0" fontId="25" fillId="0" borderId="3" xfId="0" applyFont="1" applyBorder="1" applyAlignment="1">
      <alignment horizontal="justify" vertical="center" wrapText="1"/>
    </xf>
    <xf numFmtId="0" fontId="26" fillId="4" borderId="2" xfId="0" applyFont="1" applyFill="1" applyBorder="1" applyAlignment="1">
      <alignment horizontal="left" vertical="center" wrapText="1"/>
    </xf>
    <xf numFmtId="0" fontId="33" fillId="9" borderId="31" xfId="0" applyFont="1" applyFill="1" applyBorder="1" applyAlignment="1">
      <alignment horizontal="center" vertical="center" wrapText="1"/>
    </xf>
    <xf numFmtId="0" fontId="20" fillId="4" borderId="26" xfId="2" applyFont="1" applyFill="1" applyBorder="1" applyAlignment="1">
      <alignment horizontal="center" vertical="center"/>
    </xf>
    <xf numFmtId="0" fontId="20" fillId="4" borderId="28" xfId="2" applyFont="1" applyFill="1" applyBorder="1" applyAlignment="1">
      <alignment horizontal="center" vertical="center"/>
    </xf>
    <xf numFmtId="0" fontId="19" fillId="4" borderId="16" xfId="0" applyFont="1" applyFill="1" applyBorder="1" applyAlignment="1">
      <alignment horizontal="left" vertical="center" wrapText="1"/>
    </xf>
    <xf numFmtId="0" fontId="19" fillId="4" borderId="18" xfId="0" applyFont="1" applyFill="1" applyBorder="1" applyAlignment="1">
      <alignment horizontal="left" vertical="center" wrapText="1"/>
    </xf>
    <xf numFmtId="0" fontId="20" fillId="4" borderId="51" xfId="2" applyFont="1" applyFill="1" applyBorder="1" applyAlignment="1">
      <alignment horizontal="center" vertical="center"/>
    </xf>
    <xf numFmtId="0" fontId="20" fillId="4" borderId="4" xfId="2" applyFont="1" applyFill="1" applyBorder="1" applyAlignment="1">
      <alignment horizontal="center" vertical="center"/>
    </xf>
    <xf numFmtId="0" fontId="19" fillId="4" borderId="19" xfId="0" applyFont="1" applyFill="1" applyBorder="1" applyAlignment="1">
      <alignment horizontal="left" vertical="center" wrapText="1"/>
    </xf>
    <xf numFmtId="0" fontId="19" fillId="4" borderId="20" xfId="0" applyFont="1" applyFill="1" applyBorder="1" applyAlignment="1">
      <alignment horizontal="left" vertical="center" wrapText="1"/>
    </xf>
    <xf numFmtId="0" fontId="20" fillId="4" borderId="55" xfId="2" applyFont="1" applyFill="1" applyBorder="1" applyAlignment="1">
      <alignment horizontal="center" vertical="center"/>
    </xf>
    <xf numFmtId="0" fontId="20" fillId="4" borderId="33" xfId="2" applyFont="1" applyFill="1" applyBorder="1" applyAlignment="1">
      <alignment horizontal="center" vertical="center"/>
    </xf>
    <xf numFmtId="0" fontId="19" fillId="4" borderId="21" xfId="0" applyFont="1" applyFill="1" applyBorder="1" applyAlignment="1">
      <alignment horizontal="left" vertical="center" wrapText="1"/>
    </xf>
    <xf numFmtId="0" fontId="19" fillId="4" borderId="23" xfId="0" applyFont="1" applyFill="1" applyBorder="1" applyAlignment="1">
      <alignment horizontal="left" vertical="center" wrapText="1"/>
    </xf>
    <xf numFmtId="0" fontId="36" fillId="0" borderId="5" xfId="0" applyFont="1" applyBorder="1" applyAlignment="1">
      <alignment horizontal="left" vertical="center" wrapText="1"/>
    </xf>
    <xf numFmtId="0" fontId="36" fillId="0" borderId="4" xfId="0" applyFont="1" applyBorder="1" applyAlignment="1">
      <alignment horizontal="left" vertical="center" wrapText="1"/>
    </xf>
    <xf numFmtId="0" fontId="36" fillId="0" borderId="3" xfId="0" applyFont="1" applyBorder="1" applyAlignment="1">
      <alignment horizontal="left" vertical="center" wrapText="1"/>
    </xf>
    <xf numFmtId="0" fontId="33" fillId="9" borderId="57" xfId="0" applyFont="1" applyFill="1" applyBorder="1" applyAlignment="1">
      <alignment horizontal="center" vertical="center" wrapText="1"/>
    </xf>
    <xf numFmtId="0" fontId="36" fillId="0" borderId="5" xfId="0" applyFont="1" applyBorder="1" applyAlignment="1">
      <alignment horizontal="justify" vertical="center" wrapText="1"/>
    </xf>
    <xf numFmtId="0" fontId="36" fillId="0" borderId="4" xfId="0" applyFont="1" applyBorder="1" applyAlignment="1">
      <alignment horizontal="justify" vertical="center" wrapText="1"/>
    </xf>
    <xf numFmtId="0" fontId="36" fillId="0" borderId="3" xfId="0" applyFont="1" applyBorder="1" applyAlignment="1">
      <alignment horizontal="justify" vertical="center" wrapText="1"/>
    </xf>
    <xf numFmtId="0" fontId="40" fillId="8" borderId="5" xfId="0" applyFont="1" applyFill="1" applyBorder="1" applyAlignment="1">
      <alignment horizontal="left" vertical="center" wrapText="1"/>
    </xf>
    <xf numFmtId="0" fontId="40" fillId="8" borderId="4" xfId="0" applyFont="1" applyFill="1" applyBorder="1" applyAlignment="1">
      <alignment horizontal="left" vertical="center" wrapText="1"/>
    </xf>
    <xf numFmtId="0" fontId="40" fillId="8" borderId="3" xfId="0" applyFont="1" applyFill="1" applyBorder="1" applyAlignment="1">
      <alignment horizontal="left" vertical="center" wrapText="1"/>
    </xf>
    <xf numFmtId="0" fontId="36" fillId="8" borderId="5" xfId="0" applyFont="1" applyFill="1" applyBorder="1" applyAlignment="1">
      <alignment horizontal="justify" vertical="center" wrapText="1"/>
    </xf>
    <xf numFmtId="0" fontId="36" fillId="8" borderId="4" xfId="0" applyFont="1" applyFill="1" applyBorder="1" applyAlignment="1">
      <alignment horizontal="justify" vertical="center" wrapText="1"/>
    </xf>
    <xf numFmtId="0" fontId="36" fillId="8" borderId="3" xfId="0" applyFont="1" applyFill="1" applyBorder="1" applyAlignment="1">
      <alignment horizontal="justify" vertical="center" wrapText="1"/>
    </xf>
    <xf numFmtId="0" fontId="41" fillId="0" borderId="5" xfId="0" applyFont="1" applyBorder="1" applyAlignment="1">
      <alignment horizontal="left" vertical="center"/>
    </xf>
    <xf numFmtId="0" fontId="41" fillId="0" borderId="4" xfId="0" applyFont="1" applyBorder="1" applyAlignment="1">
      <alignment horizontal="left" vertical="center"/>
    </xf>
    <xf numFmtId="0" fontId="41" fillId="0" borderId="3" xfId="0" applyFont="1" applyBorder="1" applyAlignment="1">
      <alignment horizontal="left" vertical="center"/>
    </xf>
    <xf numFmtId="0" fontId="19" fillId="4" borderId="24" xfId="0" applyFont="1" applyFill="1" applyBorder="1" applyAlignment="1">
      <alignment horizontal="left" vertical="center" wrapText="1"/>
    </xf>
    <xf numFmtId="0" fontId="19" fillId="4" borderId="28" xfId="0" applyFont="1" applyFill="1" applyBorder="1" applyAlignment="1">
      <alignment horizontal="left" vertical="center" wrapText="1"/>
    </xf>
    <xf numFmtId="0" fontId="19" fillId="4" borderId="27" xfId="0" applyFont="1" applyFill="1" applyBorder="1" applyAlignment="1">
      <alignment horizontal="left" vertical="center" wrapText="1"/>
    </xf>
    <xf numFmtId="0" fontId="19" fillId="4" borderId="5" xfId="0" applyFont="1" applyFill="1" applyBorder="1" applyAlignment="1">
      <alignment horizontal="left" vertical="center" wrapText="1"/>
    </xf>
    <xf numFmtId="0" fontId="19" fillId="4" borderId="4" xfId="0" applyFont="1" applyFill="1" applyBorder="1" applyAlignment="1">
      <alignment horizontal="left" vertical="center" wrapText="1"/>
    </xf>
    <xf numFmtId="0" fontId="19" fillId="4" borderId="52" xfId="0" applyFont="1" applyFill="1" applyBorder="1" applyAlignment="1">
      <alignment horizontal="left" vertical="center" wrapText="1"/>
    </xf>
    <xf numFmtId="0" fontId="19" fillId="4" borderId="25" xfId="0" applyFont="1" applyFill="1" applyBorder="1" applyAlignment="1">
      <alignment horizontal="left" vertical="center" wrapText="1"/>
    </xf>
    <xf numFmtId="0" fontId="19" fillId="4" borderId="33" xfId="0" applyFont="1" applyFill="1" applyBorder="1" applyAlignment="1">
      <alignment horizontal="left" vertical="center" wrapText="1"/>
    </xf>
    <xf numFmtId="0" fontId="19" fillId="4" borderId="56" xfId="0" applyFont="1" applyFill="1" applyBorder="1" applyAlignment="1">
      <alignment horizontal="left" vertical="center" wrapText="1"/>
    </xf>
    <xf numFmtId="0" fontId="19" fillId="4" borderId="10"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20" fillId="4" borderId="27" xfId="2" applyFont="1" applyFill="1" applyBorder="1" applyAlignment="1">
      <alignment horizontal="center" vertical="center"/>
    </xf>
    <xf numFmtId="0" fontId="20" fillId="4" borderId="52" xfId="2" applyFont="1" applyFill="1" applyBorder="1" applyAlignment="1">
      <alignment horizontal="center" vertical="center"/>
    </xf>
    <xf numFmtId="0" fontId="20" fillId="4" borderId="56" xfId="2" applyFont="1" applyFill="1" applyBorder="1" applyAlignment="1">
      <alignment horizontal="center" vertical="center"/>
    </xf>
    <xf numFmtId="0" fontId="30" fillId="4" borderId="2" xfId="5" applyFont="1" applyFill="1" applyBorder="1" applyAlignment="1" applyProtection="1">
      <alignment horizontal="center"/>
      <protection locked="0"/>
    </xf>
    <xf numFmtId="0" fontId="19" fillId="0" borderId="34" xfId="5" applyFont="1" applyBorder="1" applyAlignment="1">
      <alignment horizontal="center" vertical="center" wrapText="1"/>
    </xf>
    <xf numFmtId="0" fontId="19" fillId="0" borderId="35" xfId="5" applyFont="1" applyBorder="1" applyAlignment="1">
      <alignment horizontal="center" vertical="center" wrapText="1"/>
    </xf>
    <xf numFmtId="0" fontId="19" fillId="0" borderId="36" xfId="5" applyFont="1" applyBorder="1" applyAlignment="1">
      <alignment horizontal="center" vertical="center" wrapText="1"/>
    </xf>
    <xf numFmtId="0" fontId="19" fillId="4" borderId="16" xfId="5" applyFont="1" applyFill="1" applyBorder="1" applyAlignment="1">
      <alignment horizontal="left" vertical="center" wrapText="1"/>
    </xf>
    <xf numFmtId="0" fontId="19" fillId="4" borderId="18" xfId="5" applyFont="1" applyFill="1" applyBorder="1" applyAlignment="1">
      <alignment horizontal="left" vertical="center" wrapText="1"/>
    </xf>
    <xf numFmtId="0" fontId="19" fillId="4" borderId="19" xfId="5" applyFont="1" applyFill="1" applyBorder="1" applyAlignment="1">
      <alignment horizontal="left" vertical="center" wrapText="1"/>
    </xf>
    <xf numFmtId="0" fontId="19" fillId="4" borderId="20" xfId="5" applyFont="1" applyFill="1" applyBorder="1" applyAlignment="1">
      <alignment horizontal="left" vertical="center" wrapText="1"/>
    </xf>
    <xf numFmtId="0" fontId="19" fillId="4" borderId="21" xfId="5" applyFont="1" applyFill="1" applyBorder="1" applyAlignment="1">
      <alignment horizontal="left" vertical="center" wrapText="1"/>
    </xf>
    <xf numFmtId="0" fontId="19" fillId="4" borderId="23" xfId="5" applyFont="1" applyFill="1" applyBorder="1" applyAlignment="1">
      <alignment horizontal="left" vertical="center" wrapText="1"/>
    </xf>
    <xf numFmtId="0" fontId="22" fillId="0" borderId="2" xfId="5" applyFont="1" applyBorder="1" applyAlignment="1">
      <alignment horizontal="left" vertical="center"/>
    </xf>
    <xf numFmtId="0" fontId="20" fillId="4" borderId="47" xfId="2" applyFont="1" applyFill="1" applyBorder="1" applyAlignment="1">
      <alignment horizontal="center" vertical="center"/>
    </xf>
    <xf numFmtId="0" fontId="20" fillId="4" borderId="17" xfId="2" applyFont="1" applyFill="1" applyBorder="1" applyAlignment="1">
      <alignment horizontal="center" vertical="center"/>
    </xf>
    <xf numFmtId="0" fontId="20" fillId="4" borderId="3" xfId="2" applyFont="1" applyFill="1" applyBorder="1" applyAlignment="1">
      <alignment horizontal="center" vertical="center"/>
    </xf>
    <xf numFmtId="0" fontId="20" fillId="4" borderId="2" xfId="2" applyFont="1" applyFill="1" applyBorder="1" applyAlignment="1">
      <alignment horizontal="center" vertical="center"/>
    </xf>
    <xf numFmtId="0" fontId="20" fillId="4" borderId="48" xfId="2" applyFont="1" applyFill="1" applyBorder="1" applyAlignment="1">
      <alignment horizontal="center" vertical="center"/>
    </xf>
    <xf numFmtId="0" fontId="20" fillId="4" borderId="22" xfId="2" applyFont="1" applyFill="1" applyBorder="1" applyAlignment="1">
      <alignment horizontal="center" vertical="center"/>
    </xf>
    <xf numFmtId="0" fontId="33" fillId="9" borderId="2"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9" fillId="4" borderId="20"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9" fillId="4" borderId="23" xfId="0" applyFont="1" applyFill="1" applyBorder="1" applyAlignment="1">
      <alignment horizontal="center" vertical="center" wrapText="1"/>
    </xf>
    <xf numFmtId="0" fontId="19" fillId="4" borderId="17" xfId="0" applyFont="1" applyFill="1" applyBorder="1" applyAlignment="1">
      <alignment horizontal="left" vertical="center" wrapText="1"/>
    </xf>
    <xf numFmtId="0" fontId="19" fillId="4" borderId="2" xfId="0" applyFont="1" applyFill="1" applyBorder="1" applyAlignment="1">
      <alignment horizontal="left" vertical="center" wrapText="1"/>
    </xf>
    <xf numFmtId="0" fontId="19" fillId="4" borderId="22" xfId="0" applyFont="1" applyFill="1" applyBorder="1" applyAlignment="1">
      <alignment horizontal="left" vertical="center" wrapText="1"/>
    </xf>
    <xf numFmtId="0" fontId="23" fillId="0" borderId="2" xfId="0" applyFont="1" applyBorder="1" applyAlignment="1">
      <alignment horizontal="left" vertical="center" wrapText="1"/>
    </xf>
    <xf numFmtId="0" fontId="33" fillId="9" borderId="54" xfId="0" applyFont="1" applyFill="1" applyBorder="1" applyAlignment="1">
      <alignment horizontal="center" vertical="center" wrapText="1"/>
    </xf>
    <xf numFmtId="0" fontId="50" fillId="0" borderId="2" xfId="0" applyFont="1" applyBorder="1" applyAlignment="1">
      <alignment horizontal="left" vertical="center"/>
    </xf>
    <xf numFmtId="0" fontId="23" fillId="0" borderId="2" xfId="0" applyFont="1" applyBorder="1" applyAlignment="1">
      <alignment horizontal="justify" vertical="center" wrapText="1"/>
    </xf>
    <xf numFmtId="0" fontId="23" fillId="0" borderId="5" xfId="0" applyFont="1" applyBorder="1" applyAlignment="1">
      <alignment horizontal="justify" vertical="center" wrapText="1"/>
    </xf>
    <xf numFmtId="0" fontId="23" fillId="0" borderId="4" xfId="0" applyFont="1" applyBorder="1" applyAlignment="1">
      <alignment horizontal="justify" vertical="center" wrapText="1"/>
    </xf>
    <xf numFmtId="0" fontId="23" fillId="0" borderId="3" xfId="0" applyFont="1" applyBorder="1" applyAlignment="1">
      <alignment horizontal="justify" vertical="center" wrapText="1"/>
    </xf>
    <xf numFmtId="0" fontId="23"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cellXfs>
  <cellStyles count="7">
    <cellStyle name="Hipervínculo" xfId="4" builtinId="8"/>
    <cellStyle name="Neutral" xfId="1" builtinId="28" customBuiltin="1"/>
    <cellStyle name="Normal" xfId="0" builtinId="0"/>
    <cellStyle name="Normal 2" xfId="2" xr:uid="{00000000-0005-0000-0000-000003000000}"/>
    <cellStyle name="Normal 3" xfId="5" xr:uid="{AAD520FB-13F0-4970-9643-182E8F662043}"/>
    <cellStyle name="Porcentaje 2" xfId="6" xr:uid="{E60B13E3-1965-4021-8997-A211AC22385C}"/>
    <cellStyle name="Total" xfId="3" builtinId="25" customBuiltin="1"/>
  </cellStyles>
  <dxfs count="13">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xdr:row>
      <xdr:rowOff>112058</xdr:rowOff>
    </xdr:from>
    <xdr:to>
      <xdr:col>2</xdr:col>
      <xdr:colOff>1467970</xdr:colOff>
      <xdr:row>4</xdr:row>
      <xdr:rowOff>46599</xdr:rowOff>
    </xdr:to>
    <xdr:pic>
      <xdr:nvPicPr>
        <xdr:cNvPr id="2" name="Imagen 1">
          <a:extLst>
            <a:ext uri="{FF2B5EF4-FFF2-40B4-BE49-F238E27FC236}">
              <a16:creationId xmlns:a16="http://schemas.microsoft.com/office/drawing/2014/main" id="{A83AAE18-49DC-44C7-9D2A-88859ADC53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952500" y="593911"/>
          <a:ext cx="1501588" cy="864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416719</xdr:colOff>
      <xdr:row>1</xdr:row>
      <xdr:rowOff>0</xdr:rowOff>
    </xdr:from>
    <xdr:to>
      <xdr:col>2</xdr:col>
      <xdr:colOff>1281907</xdr:colOff>
      <xdr:row>4</xdr:row>
      <xdr:rowOff>118438</xdr:rowOff>
    </xdr:to>
    <xdr:pic>
      <xdr:nvPicPr>
        <xdr:cNvPr id="2" name="Imagen 1">
          <a:extLst>
            <a:ext uri="{FF2B5EF4-FFF2-40B4-BE49-F238E27FC236}">
              <a16:creationId xmlns:a16="http://schemas.microsoft.com/office/drawing/2014/main" id="{0D05B041-AA25-4884-8234-57F8B1ED51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583407" y="166688"/>
          <a:ext cx="1841500" cy="1059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714375</xdr:colOff>
      <xdr:row>1</xdr:row>
      <xdr:rowOff>29767</xdr:rowOff>
    </xdr:from>
    <xdr:to>
      <xdr:col>1</xdr:col>
      <xdr:colOff>2336601</xdr:colOff>
      <xdr:row>4</xdr:row>
      <xdr:rowOff>203673</xdr:rowOff>
    </xdr:to>
    <xdr:pic>
      <xdr:nvPicPr>
        <xdr:cNvPr id="4" name="Imagen 3">
          <a:extLst>
            <a:ext uri="{FF2B5EF4-FFF2-40B4-BE49-F238E27FC236}">
              <a16:creationId xmlns:a16="http://schemas.microsoft.com/office/drawing/2014/main" id="{8DE47570-3EB8-4424-96CE-C5C8403252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878086" y="208361"/>
          <a:ext cx="1622226" cy="932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21</xdr:row>
      <xdr:rowOff>2</xdr:rowOff>
    </xdr:from>
    <xdr:to>
      <xdr:col>6</xdr:col>
      <xdr:colOff>402789</xdr:colOff>
      <xdr:row>28</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328083</xdr:colOff>
      <xdr:row>1</xdr:row>
      <xdr:rowOff>158749</xdr:rowOff>
    </xdr:from>
    <xdr:to>
      <xdr:col>2</xdr:col>
      <xdr:colOff>814916</xdr:colOff>
      <xdr:row>4</xdr:row>
      <xdr:rowOff>56755</xdr:rowOff>
    </xdr:to>
    <xdr:pic>
      <xdr:nvPicPr>
        <xdr:cNvPr id="2" name="Imagen 1">
          <a:extLst>
            <a:ext uri="{FF2B5EF4-FFF2-40B4-BE49-F238E27FC236}">
              <a16:creationId xmlns:a16="http://schemas.microsoft.com/office/drawing/2014/main" id="{444E6BE0-BE9C-4F15-B097-3856BC2B3A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486833" y="317499"/>
          <a:ext cx="1460500" cy="839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190500</xdr:colOff>
      <xdr:row>1</xdr:row>
      <xdr:rowOff>116417</xdr:rowOff>
    </xdr:from>
    <xdr:to>
      <xdr:col>2</xdr:col>
      <xdr:colOff>718421</xdr:colOff>
      <xdr:row>4</xdr:row>
      <xdr:rowOff>39129</xdr:rowOff>
    </xdr:to>
    <xdr:pic>
      <xdr:nvPicPr>
        <xdr:cNvPr id="2" name="Imagen 1">
          <a:extLst>
            <a:ext uri="{FF2B5EF4-FFF2-40B4-BE49-F238E27FC236}">
              <a16:creationId xmlns:a16="http://schemas.microsoft.com/office/drawing/2014/main" id="{75778261-A174-45F2-9E28-B672159568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349250" y="275167"/>
          <a:ext cx="1501588" cy="864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254000</xdr:colOff>
      <xdr:row>1</xdr:row>
      <xdr:rowOff>101600</xdr:rowOff>
    </xdr:from>
    <xdr:to>
      <xdr:col>2</xdr:col>
      <xdr:colOff>777688</xdr:colOff>
      <xdr:row>4</xdr:row>
      <xdr:rowOff>39129</xdr:rowOff>
    </xdr:to>
    <xdr:pic>
      <xdr:nvPicPr>
        <xdr:cNvPr id="2" name="Imagen 1">
          <a:extLst>
            <a:ext uri="{FF2B5EF4-FFF2-40B4-BE49-F238E27FC236}">
              <a16:creationId xmlns:a16="http://schemas.microsoft.com/office/drawing/2014/main" id="{8EF57078-225F-4B41-A9BE-591BE498D7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419100" y="266700"/>
          <a:ext cx="1501588" cy="864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355600</xdr:colOff>
      <xdr:row>1</xdr:row>
      <xdr:rowOff>127000</xdr:rowOff>
    </xdr:from>
    <xdr:to>
      <xdr:col>1</xdr:col>
      <xdr:colOff>1857188</xdr:colOff>
      <xdr:row>4</xdr:row>
      <xdr:rowOff>64529</xdr:rowOff>
    </xdr:to>
    <xdr:pic>
      <xdr:nvPicPr>
        <xdr:cNvPr id="2" name="Imagen 1">
          <a:extLst>
            <a:ext uri="{FF2B5EF4-FFF2-40B4-BE49-F238E27FC236}">
              <a16:creationId xmlns:a16="http://schemas.microsoft.com/office/drawing/2014/main" id="{C20203E7-CC14-4266-A834-588B8369BE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520700" y="292100"/>
          <a:ext cx="1501588" cy="864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298174</xdr:colOff>
      <xdr:row>1</xdr:row>
      <xdr:rowOff>124239</xdr:rowOff>
    </xdr:from>
    <xdr:to>
      <xdr:col>1</xdr:col>
      <xdr:colOff>1549606</xdr:colOff>
      <xdr:row>4</xdr:row>
      <xdr:rowOff>115957</xdr:rowOff>
    </xdr:to>
    <xdr:pic>
      <xdr:nvPicPr>
        <xdr:cNvPr id="2" name="Imagen 1">
          <a:extLst>
            <a:ext uri="{FF2B5EF4-FFF2-40B4-BE49-F238E27FC236}">
              <a16:creationId xmlns:a16="http://schemas.microsoft.com/office/drawing/2014/main" id="{3B285154-5123-4A77-AE04-8E47CB8107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463826" y="298174"/>
          <a:ext cx="1251432" cy="720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285750</xdr:colOff>
      <xdr:row>1</xdr:row>
      <xdr:rowOff>84666</xdr:rowOff>
    </xdr:from>
    <xdr:to>
      <xdr:col>1</xdr:col>
      <xdr:colOff>2127250</xdr:colOff>
      <xdr:row>4</xdr:row>
      <xdr:rowOff>203104</xdr:rowOff>
    </xdr:to>
    <xdr:pic>
      <xdr:nvPicPr>
        <xdr:cNvPr id="2" name="Imagen 1">
          <a:extLst>
            <a:ext uri="{FF2B5EF4-FFF2-40B4-BE49-F238E27FC236}">
              <a16:creationId xmlns:a16="http://schemas.microsoft.com/office/drawing/2014/main" id="{21D9CD4F-4CFD-4A30-A3A2-FDE5D18825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444500" y="232833"/>
          <a:ext cx="1841500" cy="1060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29</xdr:row>
      <xdr:rowOff>81643</xdr:rowOff>
    </xdr:from>
    <xdr:to>
      <xdr:col>5</xdr:col>
      <xdr:colOff>718777</xdr:colOff>
      <xdr:row>37</xdr:row>
      <xdr:rowOff>60833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232834</xdr:colOff>
      <xdr:row>1</xdr:row>
      <xdr:rowOff>52916</xdr:rowOff>
    </xdr:from>
    <xdr:to>
      <xdr:col>2</xdr:col>
      <xdr:colOff>1100667</xdr:colOff>
      <xdr:row>4</xdr:row>
      <xdr:rowOff>171354</xdr:rowOff>
    </xdr:to>
    <xdr:pic>
      <xdr:nvPicPr>
        <xdr:cNvPr id="2" name="Imagen 1">
          <a:extLst>
            <a:ext uri="{FF2B5EF4-FFF2-40B4-BE49-F238E27FC236}">
              <a16:creationId xmlns:a16="http://schemas.microsoft.com/office/drawing/2014/main" id="{D0EA9B71-3F4F-467B-9659-B963CD412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391584" y="201083"/>
          <a:ext cx="1841500" cy="1060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24</xdr:row>
      <xdr:rowOff>116417</xdr:rowOff>
    </xdr:from>
    <xdr:to>
      <xdr:col>3</xdr:col>
      <xdr:colOff>1524623</xdr:colOff>
      <xdr:row>32</xdr:row>
      <xdr:rowOff>107703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428625</xdr:colOff>
      <xdr:row>1</xdr:row>
      <xdr:rowOff>28575</xdr:rowOff>
    </xdr:from>
    <xdr:to>
      <xdr:col>1</xdr:col>
      <xdr:colOff>2270125</xdr:colOff>
      <xdr:row>4</xdr:row>
      <xdr:rowOff>155479</xdr:rowOff>
    </xdr:to>
    <xdr:pic>
      <xdr:nvPicPr>
        <xdr:cNvPr id="2" name="Imagen 1">
          <a:extLst>
            <a:ext uri="{FF2B5EF4-FFF2-40B4-BE49-F238E27FC236}">
              <a16:creationId xmlns:a16="http://schemas.microsoft.com/office/drawing/2014/main" id="{C9E170B4-4C01-41B7-AA59-5B5F0E3F3C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590550" y="190500"/>
          <a:ext cx="1841500" cy="1060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74083</xdr:colOff>
      <xdr:row>1</xdr:row>
      <xdr:rowOff>63500</xdr:rowOff>
    </xdr:from>
    <xdr:to>
      <xdr:col>1</xdr:col>
      <xdr:colOff>1915583</xdr:colOff>
      <xdr:row>4</xdr:row>
      <xdr:rowOff>181938</xdr:rowOff>
    </xdr:to>
    <xdr:pic>
      <xdr:nvPicPr>
        <xdr:cNvPr id="2" name="Imagen 1">
          <a:extLst>
            <a:ext uri="{FF2B5EF4-FFF2-40B4-BE49-F238E27FC236}">
              <a16:creationId xmlns:a16="http://schemas.microsoft.com/office/drawing/2014/main" id="{8E3E7D1B-2874-4219-9B5F-39F9CB1B51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232833" y="211667"/>
          <a:ext cx="1841500" cy="1060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CamiloBA@Supersociedades.gov.co"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mailto:VHugueth@supersociedades.gov.co" TargetMode="External"/><Relationship Id="rId7" Type="http://schemas.openxmlformats.org/officeDocument/2006/relationships/hyperlink" Target="mailto:Dbonilla@supersociedades.gov.co" TargetMode="External"/><Relationship Id="rId2" Type="http://schemas.openxmlformats.org/officeDocument/2006/relationships/hyperlink" Target="mailto:JohanHA@supersociedades.gov.co" TargetMode="External"/><Relationship Id="rId1" Type="http://schemas.openxmlformats.org/officeDocument/2006/relationships/hyperlink" Target="mailto:BEscobar@supersociedades.gov.co" TargetMode="External"/><Relationship Id="rId6" Type="http://schemas.openxmlformats.org/officeDocument/2006/relationships/hyperlink" Target="mailto:RodrigoRP@supersociedades.gov.co" TargetMode="External"/><Relationship Id="rId11" Type="http://schemas.openxmlformats.org/officeDocument/2006/relationships/comments" Target="../comments6.xml"/><Relationship Id="rId5" Type="http://schemas.openxmlformats.org/officeDocument/2006/relationships/hyperlink" Target="mailto:NIMartinez@supersociedades.gov.co" TargetMode="External"/><Relationship Id="rId10" Type="http://schemas.openxmlformats.org/officeDocument/2006/relationships/vmlDrawing" Target="../drawings/vmlDrawing6.vml"/><Relationship Id="rId4" Type="http://schemas.openxmlformats.org/officeDocument/2006/relationships/hyperlink" Target="mailto:Naranguren@supersociedades.gov.co"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S25"/>
  <sheetViews>
    <sheetView showGridLines="0" zoomScale="85" zoomScaleNormal="85" workbookViewId="0">
      <selection activeCell="E7" sqref="E7:K7"/>
    </sheetView>
  </sheetViews>
  <sheetFormatPr baseColWidth="10" defaultColWidth="11.42578125"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37.5" customHeight="1" thickBot="1" x14ac:dyDescent="0.25"/>
    <row r="2" spans="2:19" ht="26.25" customHeight="1" x14ac:dyDescent="0.2">
      <c r="B2" s="170"/>
      <c r="C2" s="171"/>
      <c r="D2" s="172" t="s">
        <v>119</v>
      </c>
      <c r="E2" s="173"/>
      <c r="F2" s="173"/>
      <c r="G2" s="173"/>
      <c r="H2" s="173"/>
      <c r="I2" s="173"/>
      <c r="J2" s="174"/>
      <c r="K2" s="160" t="s">
        <v>120</v>
      </c>
      <c r="L2" s="161"/>
    </row>
    <row r="3" spans="2:19" ht="23.25" customHeight="1" x14ac:dyDescent="0.2">
      <c r="B3" s="166"/>
      <c r="C3" s="167"/>
      <c r="D3" s="175" t="s">
        <v>121</v>
      </c>
      <c r="E3" s="176"/>
      <c r="F3" s="176"/>
      <c r="G3" s="176"/>
      <c r="H3" s="176"/>
      <c r="I3" s="176"/>
      <c r="J3" s="177"/>
      <c r="K3" s="162" t="s">
        <v>126</v>
      </c>
      <c r="L3" s="163"/>
    </row>
    <row r="4" spans="2:19" ht="24" customHeight="1" x14ac:dyDescent="0.2">
      <c r="B4" s="166"/>
      <c r="C4" s="167"/>
      <c r="D4" s="175" t="s">
        <v>122</v>
      </c>
      <c r="E4" s="176"/>
      <c r="F4" s="176"/>
      <c r="G4" s="176"/>
      <c r="H4" s="176"/>
      <c r="I4" s="176"/>
      <c r="J4" s="177"/>
      <c r="K4" s="162" t="s">
        <v>123</v>
      </c>
      <c r="L4" s="163"/>
    </row>
    <row r="5" spans="2:19" ht="22.5" customHeight="1" thickBot="1" x14ac:dyDescent="0.25">
      <c r="B5" s="168"/>
      <c r="C5" s="169"/>
      <c r="D5" s="178" t="s">
        <v>124</v>
      </c>
      <c r="E5" s="179"/>
      <c r="F5" s="179"/>
      <c r="G5" s="179"/>
      <c r="H5" s="179"/>
      <c r="I5" s="179"/>
      <c r="J5" s="180"/>
      <c r="K5" s="164" t="s">
        <v>125</v>
      </c>
      <c r="L5" s="165"/>
    </row>
    <row r="6" spans="2:19" ht="5.25" customHeight="1" x14ac:dyDescent="0.2">
      <c r="C6" s="4"/>
      <c r="D6" s="4"/>
      <c r="E6" s="4"/>
      <c r="F6" s="4"/>
      <c r="G6" s="4"/>
      <c r="H6" s="4"/>
      <c r="I6" s="4"/>
    </row>
    <row r="7" spans="2:19" ht="29.25" customHeight="1" x14ac:dyDescent="0.2">
      <c r="C7" s="157" t="s">
        <v>0</v>
      </c>
      <c r="D7" s="158"/>
      <c r="E7" s="159" t="s">
        <v>278</v>
      </c>
      <c r="F7" s="159"/>
      <c r="G7" s="159"/>
      <c r="H7" s="159"/>
      <c r="I7" s="159"/>
      <c r="J7" s="159"/>
      <c r="K7" s="159"/>
      <c r="S7" s="1"/>
    </row>
    <row r="8" spans="2:19" ht="6.75" customHeight="1" x14ac:dyDescent="0.2">
      <c r="C8" s="6"/>
      <c r="D8" s="6"/>
      <c r="E8" s="7"/>
      <c r="F8" s="7"/>
      <c r="G8" s="7"/>
      <c r="H8" s="7"/>
      <c r="I8" s="7"/>
      <c r="S8" s="1"/>
    </row>
    <row r="9" spans="2:19" ht="6.75" customHeight="1" thickBot="1" x14ac:dyDescent="0.25">
      <c r="C9" s="6"/>
      <c r="D9" s="6"/>
      <c r="E9" s="7"/>
      <c r="F9" s="7"/>
      <c r="G9" s="7"/>
      <c r="H9" s="7"/>
      <c r="I9" s="7"/>
      <c r="S9" s="1"/>
    </row>
    <row r="10" spans="2:19" x14ac:dyDescent="0.2">
      <c r="B10" s="132"/>
      <c r="C10" s="139"/>
      <c r="D10" s="139"/>
      <c r="E10" s="139"/>
      <c r="F10" s="139"/>
      <c r="G10" s="139"/>
      <c r="H10" s="139"/>
      <c r="I10" s="139"/>
      <c r="J10" s="139"/>
      <c r="K10" s="139"/>
      <c r="L10" s="140"/>
    </row>
    <row r="11" spans="2:19" ht="39.950000000000003" customHeight="1" x14ac:dyDescent="0.2">
      <c r="B11" s="133"/>
      <c r="C11" s="18" t="s">
        <v>33</v>
      </c>
      <c r="D11" s="135"/>
      <c r="E11" s="18" t="s">
        <v>34</v>
      </c>
      <c r="F11" s="135"/>
      <c r="G11" s="18" t="s">
        <v>47</v>
      </c>
      <c r="H11" s="135"/>
      <c r="I11" s="18" t="s">
        <v>67</v>
      </c>
      <c r="J11" s="135"/>
      <c r="K11" s="18" t="s">
        <v>48</v>
      </c>
      <c r="L11" s="137"/>
    </row>
    <row r="12" spans="2:19" ht="15" customHeight="1" x14ac:dyDescent="0.2">
      <c r="B12" s="133"/>
      <c r="C12" s="135"/>
      <c r="D12" s="135"/>
      <c r="E12" s="135"/>
      <c r="F12" s="135"/>
      <c r="G12" s="135"/>
      <c r="H12" s="135"/>
      <c r="I12" s="135"/>
      <c r="J12" s="135"/>
      <c r="K12" s="135"/>
      <c r="L12" s="137"/>
    </row>
    <row r="13" spans="2:19" ht="39.950000000000003" customHeight="1" x14ac:dyDescent="0.2">
      <c r="B13" s="133"/>
      <c r="C13" s="18" t="s">
        <v>35</v>
      </c>
      <c r="D13" s="135"/>
      <c r="E13" s="18" t="s">
        <v>36</v>
      </c>
      <c r="F13" s="135"/>
      <c r="G13" s="18" t="s">
        <v>37</v>
      </c>
      <c r="H13" s="135"/>
      <c r="I13" s="18" t="s">
        <v>49</v>
      </c>
      <c r="J13" s="135"/>
      <c r="K13" s="18" t="s">
        <v>38</v>
      </c>
      <c r="L13" s="137"/>
    </row>
    <row r="14" spans="2:19" ht="15" customHeight="1" x14ac:dyDescent="0.2">
      <c r="B14" s="133"/>
      <c r="C14" s="135"/>
      <c r="D14" s="135"/>
      <c r="E14" s="135"/>
      <c r="F14" s="135"/>
      <c r="G14" s="135"/>
      <c r="H14" s="135"/>
      <c r="I14" s="135"/>
      <c r="J14" s="135"/>
      <c r="K14" s="135"/>
      <c r="L14" s="137"/>
    </row>
    <row r="15" spans="2:19" ht="37.5" customHeight="1" x14ac:dyDescent="0.2">
      <c r="B15" s="133"/>
      <c r="C15" s="135"/>
      <c r="D15" s="135"/>
      <c r="E15" s="135"/>
      <c r="F15" s="135"/>
      <c r="G15" s="18" t="s">
        <v>39</v>
      </c>
      <c r="H15" s="135"/>
      <c r="I15" s="135"/>
      <c r="J15" s="135"/>
      <c r="K15" s="135"/>
      <c r="L15" s="137"/>
    </row>
    <row r="16" spans="2:19" ht="12.75" thickBot="1" x14ac:dyDescent="0.25">
      <c r="B16" s="134"/>
      <c r="C16" s="136"/>
      <c r="D16" s="136"/>
      <c r="E16" s="136"/>
      <c r="F16" s="136"/>
      <c r="G16" s="136"/>
      <c r="H16" s="136"/>
      <c r="I16" s="136"/>
      <c r="J16" s="136"/>
      <c r="K16" s="136"/>
      <c r="L16" s="13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xr:uid="{00000000-0002-0000-0000-000000000000}">
      <formula1>1</formula1>
      <formula2>5</formula2>
    </dataValidation>
  </dataValidations>
  <hyperlinks>
    <hyperlink ref="C11" location="'Justificación - Objetivo'!A1" display="JUSTIFICACIÓN - OBJETIVO" xr:uid="{00000000-0004-0000-0000-000000000000}"/>
    <hyperlink ref="E11" location="Indicadores!Área_de_impresión" display="INDICADORES" xr:uid="{00000000-0004-0000-0000-000001000000}"/>
    <hyperlink ref="K11" location="'Recursos Financieros'!A1" display="RECURSOS FINANCIEROS" xr:uid="{00000000-0004-0000-0000-000002000000}"/>
    <hyperlink ref="E13" location="Requerimientos!Área_de_impresión" display="REQUERIMIENTOS" xr:uid="{00000000-0004-0000-0000-000003000000}"/>
    <hyperlink ref="G13" location="Alcance!Área_de_impresión" display="ALCANCE" xr:uid="{00000000-0004-0000-0000-000004000000}"/>
    <hyperlink ref="K13" location="'Plan de comunicaciones'!Área_de_impresión" display="PLAN DE COMUNICACIONES" xr:uid="{00000000-0004-0000-0000-000005000000}"/>
    <hyperlink ref="I13" location="'EDT- Actividades'!A1" display="EDT-Actividades" xr:uid="{00000000-0004-0000-0000-000006000000}"/>
    <hyperlink ref="C13" location="Interesados!Área_de_impresión" display="INTERESADOS" xr:uid="{00000000-0004-0000-0000-000007000000}"/>
    <hyperlink ref="G15" location="'Riesgos-Cronograma'!Área_de_impresión" display="RIESGOS - CRONOGRAMA" xr:uid="{00000000-0004-0000-0000-000008000000}"/>
    <hyperlink ref="I11" location="'Comunicaciones internas'!A1" display="COMUNICACIONES INTERNAS" xr:uid="{00000000-0004-0000-0000-000009000000}"/>
    <hyperlink ref="G11" location="'Recursos Humanos'!Área_de_impresión" display="RECURSOS HUMANOS" xr:uid="{00000000-0004-0000-0000-00000A000000}"/>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23"/>
  <sheetViews>
    <sheetView showGridLines="0" topLeftCell="A16" zoomScale="80" zoomScaleNormal="80" workbookViewId="0">
      <selection activeCell="D17" sqref="D17"/>
    </sheetView>
  </sheetViews>
  <sheetFormatPr baseColWidth="10" defaultColWidth="11.42578125" defaultRowHeight="11.25" x14ac:dyDescent="0.15"/>
  <cols>
    <col min="1" max="1" width="2.42578125" style="19" customWidth="1"/>
    <col min="2" max="2" width="14.5703125" style="19" customWidth="1"/>
    <col min="3" max="3" width="26.42578125" style="19" customWidth="1"/>
    <col min="4" max="4" width="18.28515625" style="19" customWidth="1"/>
    <col min="5" max="5" width="17.140625" style="19" customWidth="1"/>
    <col min="6" max="6" width="23.140625" style="19" customWidth="1"/>
    <col min="7" max="8" width="20.28515625" style="19" customWidth="1"/>
    <col min="9" max="10" width="5.7109375" style="19" customWidth="1"/>
    <col min="11" max="11" width="5.7109375" style="19" hidden="1" customWidth="1"/>
    <col min="12" max="12" width="8.7109375" style="19" hidden="1" customWidth="1"/>
    <col min="13" max="13" width="14.5703125" style="19" customWidth="1"/>
    <col min="14" max="14" width="17.7109375" style="19" bestFit="1" customWidth="1"/>
    <col min="15" max="15" width="2.5703125" style="19" customWidth="1"/>
    <col min="16" max="16" width="2.42578125" style="19" customWidth="1"/>
    <col min="17" max="17" width="7.7109375" style="19" customWidth="1"/>
    <col min="18" max="18" width="0.7109375" style="35" customWidth="1"/>
    <col min="19" max="19" width="1" style="19" customWidth="1"/>
    <col min="20" max="20" width="1.5703125" style="19" customWidth="1"/>
    <col min="21" max="21" width="1.140625" style="35" customWidth="1"/>
    <col min="22" max="22" width="20.7109375" style="19" customWidth="1"/>
    <col min="23" max="26" width="7.7109375" style="19" customWidth="1"/>
    <col min="27" max="28" width="5.7109375" style="19" hidden="1" customWidth="1"/>
    <col min="29" max="29" width="10.7109375" style="19" customWidth="1"/>
    <col min="30" max="30" width="20.7109375" style="19" customWidth="1"/>
    <col min="31" max="31" width="9.140625" style="21" customWidth="1"/>
    <col min="32" max="252" width="9.140625" style="19" customWidth="1"/>
    <col min="253" max="16384" width="11.42578125" style="19"/>
  </cols>
  <sheetData>
    <row r="1" spans="2:31" ht="12" thickBot="1" x14ac:dyDescent="0.2"/>
    <row r="2" spans="2:31" ht="26.25" customHeight="1" x14ac:dyDescent="0.15">
      <c r="B2" s="276"/>
      <c r="C2" s="327"/>
      <c r="D2" s="290" t="s">
        <v>119</v>
      </c>
      <c r="E2" s="291"/>
      <c r="F2" s="291"/>
      <c r="G2" s="291"/>
      <c r="H2" s="291"/>
      <c r="I2" s="291"/>
      <c r="J2" s="330"/>
      <c r="K2" s="94"/>
      <c r="L2" s="95"/>
      <c r="M2" s="318" t="str">
        <f>Proyecto!K2</f>
        <v>Codigo: GC-F-015</v>
      </c>
      <c r="N2" s="319"/>
      <c r="O2" s="319"/>
      <c r="P2" s="320"/>
      <c r="S2" s="35"/>
      <c r="T2" s="35"/>
      <c r="U2" s="37"/>
    </row>
    <row r="3" spans="2:31" ht="23.25" customHeight="1" x14ac:dyDescent="0.15">
      <c r="B3" s="278"/>
      <c r="C3" s="328"/>
      <c r="D3" s="294" t="s">
        <v>121</v>
      </c>
      <c r="E3" s="295"/>
      <c r="F3" s="295"/>
      <c r="G3" s="295"/>
      <c r="H3" s="295"/>
      <c r="I3" s="295"/>
      <c r="J3" s="331"/>
      <c r="K3" s="76"/>
      <c r="L3" s="43"/>
      <c r="M3" s="321" t="str">
        <f>Proyecto!K3</f>
        <v>Fecha: 17 de septiembre de 2014</v>
      </c>
      <c r="N3" s="322"/>
      <c r="O3" s="322"/>
      <c r="P3" s="323"/>
      <c r="S3" s="35"/>
      <c r="T3" s="35"/>
      <c r="U3" s="37"/>
    </row>
    <row r="4" spans="2:31" ht="24" customHeight="1" x14ac:dyDescent="0.15">
      <c r="B4" s="278"/>
      <c r="C4" s="328"/>
      <c r="D4" s="294" t="s">
        <v>122</v>
      </c>
      <c r="E4" s="295"/>
      <c r="F4" s="295"/>
      <c r="G4" s="295"/>
      <c r="H4" s="295"/>
      <c r="I4" s="295"/>
      <c r="J4" s="331"/>
      <c r="K4" s="76"/>
      <c r="L4" s="43"/>
      <c r="M4" s="321" t="str">
        <f>Proyecto!K4</f>
        <v>Version 001</v>
      </c>
      <c r="N4" s="322"/>
      <c r="O4" s="322"/>
      <c r="P4" s="323"/>
      <c r="U4" s="37"/>
    </row>
    <row r="5" spans="2:31" ht="22.5" customHeight="1" thickBot="1" x14ac:dyDescent="0.2">
      <c r="B5" s="279"/>
      <c r="C5" s="329"/>
      <c r="D5" s="298" t="s">
        <v>124</v>
      </c>
      <c r="E5" s="299"/>
      <c r="F5" s="299"/>
      <c r="G5" s="299"/>
      <c r="H5" s="299"/>
      <c r="I5" s="299"/>
      <c r="J5" s="332"/>
      <c r="K5" s="96"/>
      <c r="L5" s="97"/>
      <c r="M5" s="324" t="s">
        <v>125</v>
      </c>
      <c r="N5" s="325"/>
      <c r="O5" s="325"/>
      <c r="P5" s="326"/>
    </row>
    <row r="6" spans="2:31" ht="5.25" customHeight="1" x14ac:dyDescent="0.15">
      <c r="B6" s="25"/>
      <c r="C6" s="25"/>
      <c r="D6" s="25"/>
      <c r="E6" s="25"/>
      <c r="F6" s="25"/>
      <c r="G6" s="25"/>
      <c r="H6" s="25"/>
      <c r="I6" s="25"/>
      <c r="J6" s="25"/>
      <c r="K6" s="25"/>
      <c r="L6" s="25"/>
      <c r="M6" s="25"/>
      <c r="N6" s="25"/>
      <c r="O6" s="25"/>
      <c r="P6" s="25"/>
    </row>
    <row r="7" spans="2:31" ht="29.25" customHeight="1" x14ac:dyDescent="0.2">
      <c r="B7" s="289" t="s">
        <v>0</v>
      </c>
      <c r="C7" s="305"/>
      <c r="D7" s="315" t="str">
        <f>Proyecto!$E$7</f>
        <v>Dinamización del conocimiento y la innovación 2025</v>
      </c>
      <c r="E7" s="316"/>
      <c r="F7" s="316"/>
      <c r="G7" s="316"/>
      <c r="H7" s="316"/>
      <c r="I7" s="316"/>
      <c r="J7" s="316"/>
      <c r="K7" s="316"/>
      <c r="L7" s="316"/>
      <c r="M7" s="316"/>
      <c r="N7" s="316"/>
      <c r="O7" s="316"/>
      <c r="P7" s="317"/>
      <c r="AE7" s="19"/>
    </row>
    <row r="8" spans="2:31" ht="6.75" customHeight="1" x14ac:dyDescent="0.2">
      <c r="B8" s="77"/>
      <c r="C8" s="77"/>
      <c r="D8" s="98"/>
      <c r="E8" s="98"/>
      <c r="F8" s="98"/>
      <c r="G8" s="98"/>
      <c r="H8" s="98"/>
      <c r="I8" s="98"/>
      <c r="J8" s="98"/>
      <c r="K8" s="98"/>
      <c r="L8" s="98"/>
      <c r="M8" s="98"/>
      <c r="N8" s="98"/>
      <c r="O8" s="98"/>
      <c r="P8" s="98"/>
      <c r="AE8" s="19"/>
    </row>
    <row r="9" spans="2:31" ht="6" customHeight="1" x14ac:dyDescent="0.15">
      <c r="D9" s="85"/>
      <c r="E9" s="85"/>
      <c r="F9" s="85"/>
      <c r="G9" s="85"/>
      <c r="H9" s="85"/>
      <c r="I9" s="85"/>
      <c r="J9" s="85"/>
      <c r="K9" s="85"/>
      <c r="L9" s="85"/>
      <c r="M9" s="85"/>
      <c r="N9" s="85"/>
      <c r="O9" s="85"/>
      <c r="P9" s="85"/>
    </row>
    <row r="10" spans="2:31" ht="73.900000000000006" customHeight="1" x14ac:dyDescent="0.2">
      <c r="B10" s="289" t="s">
        <v>27</v>
      </c>
      <c r="C10" s="305"/>
      <c r="D10" s="306" t="s">
        <v>275</v>
      </c>
      <c r="E10" s="307"/>
      <c r="F10" s="307"/>
      <c r="G10" s="307"/>
      <c r="H10" s="307"/>
      <c r="I10" s="307"/>
      <c r="J10" s="307"/>
      <c r="K10" s="307"/>
      <c r="L10" s="307"/>
      <c r="M10" s="307"/>
      <c r="N10" s="307"/>
      <c r="O10" s="307"/>
      <c r="P10" s="308"/>
      <c r="AE10" s="19"/>
    </row>
    <row r="11" spans="2:31" ht="3.75" customHeight="1" x14ac:dyDescent="0.15">
      <c r="D11" s="99"/>
      <c r="E11" s="99"/>
      <c r="F11" s="99"/>
      <c r="G11" s="99"/>
      <c r="H11" s="99"/>
      <c r="I11" s="99"/>
      <c r="J11" s="99"/>
      <c r="K11" s="99"/>
      <c r="L11" s="99"/>
      <c r="M11" s="99"/>
      <c r="N11" s="99"/>
      <c r="O11" s="99"/>
      <c r="P11" s="99"/>
    </row>
    <row r="12" spans="2:31" ht="168" customHeight="1" x14ac:dyDescent="0.15">
      <c r="B12" s="289" t="s">
        <v>28</v>
      </c>
      <c r="C12" s="305"/>
      <c r="D12" s="312" t="s">
        <v>276</v>
      </c>
      <c r="E12" s="313"/>
      <c r="F12" s="313"/>
      <c r="G12" s="313"/>
      <c r="H12" s="313"/>
      <c r="I12" s="313"/>
      <c r="J12" s="313"/>
      <c r="K12" s="313"/>
      <c r="L12" s="313"/>
      <c r="M12" s="313"/>
      <c r="N12" s="313"/>
      <c r="O12" s="313"/>
      <c r="P12" s="314"/>
    </row>
    <row r="13" spans="2:31" ht="6.75" customHeight="1" x14ac:dyDescent="0.2">
      <c r="B13" s="77"/>
      <c r="C13" s="77"/>
      <c r="D13" s="100"/>
      <c r="E13" s="100"/>
      <c r="F13" s="100"/>
      <c r="G13" s="100"/>
      <c r="H13" s="100"/>
      <c r="I13" s="100"/>
      <c r="J13" s="100"/>
      <c r="K13" s="100"/>
      <c r="L13" s="100"/>
      <c r="M13" s="100"/>
      <c r="N13" s="100"/>
      <c r="O13" s="100"/>
      <c r="P13" s="100"/>
      <c r="AE13" s="19"/>
    </row>
    <row r="14" spans="2:31" ht="54" customHeight="1" x14ac:dyDescent="0.15">
      <c r="B14" s="289" t="s">
        <v>29</v>
      </c>
      <c r="C14" s="305"/>
      <c r="D14" s="302" t="s">
        <v>193</v>
      </c>
      <c r="E14" s="303"/>
      <c r="F14" s="303"/>
      <c r="G14" s="303"/>
      <c r="H14" s="303"/>
      <c r="I14" s="303"/>
      <c r="J14" s="303"/>
      <c r="K14" s="303"/>
      <c r="L14" s="303"/>
      <c r="M14" s="303"/>
      <c r="N14" s="303"/>
      <c r="O14" s="303"/>
      <c r="P14" s="304"/>
    </row>
    <row r="15" spans="2:31" ht="6.75" customHeight="1" x14ac:dyDescent="0.2">
      <c r="B15" s="77"/>
      <c r="C15" s="77"/>
      <c r="D15" s="100"/>
      <c r="E15" s="100"/>
      <c r="F15" s="100"/>
      <c r="G15" s="100"/>
      <c r="H15" s="100"/>
      <c r="I15" s="100"/>
      <c r="J15" s="100"/>
      <c r="K15" s="100"/>
      <c r="L15" s="100"/>
      <c r="M15" s="100"/>
      <c r="N15" s="100"/>
      <c r="O15" s="100"/>
      <c r="P15" s="100"/>
      <c r="AE15" s="19"/>
    </row>
    <row r="16" spans="2:31" ht="125.25" customHeight="1" x14ac:dyDescent="0.15">
      <c r="B16" s="289" t="s">
        <v>30</v>
      </c>
      <c r="C16" s="305"/>
      <c r="D16" s="302" t="s">
        <v>229</v>
      </c>
      <c r="E16" s="303"/>
      <c r="F16" s="303"/>
      <c r="G16" s="303"/>
      <c r="H16" s="303"/>
      <c r="I16" s="303"/>
      <c r="J16" s="303"/>
      <c r="K16" s="303"/>
      <c r="L16" s="303"/>
      <c r="M16" s="303"/>
      <c r="N16" s="303"/>
      <c r="O16" s="303"/>
      <c r="P16" s="304"/>
    </row>
    <row r="17" spans="2:31" ht="6.75" customHeight="1" x14ac:dyDescent="0.2">
      <c r="B17" s="77"/>
      <c r="C17" s="77"/>
      <c r="D17" s="100"/>
      <c r="E17" s="100"/>
      <c r="F17" s="100"/>
      <c r="G17" s="100"/>
      <c r="H17" s="100"/>
      <c r="I17" s="100"/>
      <c r="J17" s="100"/>
      <c r="K17" s="100"/>
      <c r="L17" s="100"/>
      <c r="M17" s="100"/>
      <c r="N17" s="100"/>
      <c r="O17" s="100"/>
      <c r="P17" s="100"/>
      <c r="AE17" s="19"/>
    </row>
    <row r="18" spans="2:31" ht="134.44999999999999" customHeight="1" x14ac:dyDescent="0.15">
      <c r="B18" s="289" t="s">
        <v>31</v>
      </c>
      <c r="C18" s="305"/>
      <c r="D18" s="309" t="s">
        <v>273</v>
      </c>
      <c r="E18" s="310"/>
      <c r="F18" s="310"/>
      <c r="G18" s="310"/>
      <c r="H18" s="310"/>
      <c r="I18" s="310"/>
      <c r="J18" s="310"/>
      <c r="K18" s="310"/>
      <c r="L18" s="310"/>
      <c r="M18" s="310"/>
      <c r="N18" s="310"/>
      <c r="O18" s="310"/>
      <c r="P18" s="311"/>
    </row>
    <row r="19" spans="2:31" ht="6.75" customHeight="1" x14ac:dyDescent="0.2">
      <c r="B19" s="77"/>
      <c r="C19" s="77"/>
      <c r="D19" s="100"/>
      <c r="E19" s="100"/>
      <c r="F19" s="100"/>
      <c r="G19" s="100"/>
      <c r="H19" s="100"/>
      <c r="I19" s="100"/>
      <c r="J19" s="100"/>
      <c r="K19" s="100"/>
      <c r="L19" s="100"/>
      <c r="M19" s="100"/>
      <c r="N19" s="100"/>
      <c r="O19" s="100"/>
      <c r="P19" s="100"/>
      <c r="AE19" s="19"/>
    </row>
    <row r="20" spans="2:31" ht="104.45" customHeight="1" x14ac:dyDescent="0.15">
      <c r="B20" s="289" t="s">
        <v>32</v>
      </c>
      <c r="C20" s="305"/>
      <c r="D20" s="302" t="s">
        <v>230</v>
      </c>
      <c r="E20" s="303"/>
      <c r="F20" s="303"/>
      <c r="G20" s="303"/>
      <c r="H20" s="303"/>
      <c r="I20" s="303"/>
      <c r="J20" s="303"/>
      <c r="K20" s="303"/>
      <c r="L20" s="303"/>
      <c r="M20" s="303"/>
      <c r="N20" s="303"/>
      <c r="O20" s="303"/>
      <c r="P20" s="304"/>
    </row>
    <row r="21" spans="2:31" ht="19.5" x14ac:dyDescent="0.15">
      <c r="D21" s="85"/>
      <c r="E21" s="85"/>
      <c r="F21" s="85"/>
      <c r="G21" s="85"/>
      <c r="H21" s="85"/>
      <c r="I21" s="85"/>
      <c r="J21" s="85"/>
      <c r="K21" s="85"/>
      <c r="L21" s="85"/>
      <c r="M21" s="85"/>
      <c r="N21" s="85"/>
      <c r="O21" s="85"/>
      <c r="P21" s="85"/>
    </row>
    <row r="22" spans="2:31" ht="19.5" x14ac:dyDescent="0.15">
      <c r="D22" s="85"/>
      <c r="E22" s="85"/>
      <c r="F22" s="85"/>
      <c r="G22" s="85"/>
      <c r="H22" s="85"/>
      <c r="I22" s="85"/>
      <c r="J22" s="85"/>
      <c r="K22" s="85"/>
      <c r="L22" s="85"/>
      <c r="M22" s="85"/>
      <c r="N22" s="85"/>
      <c r="O22" s="85"/>
      <c r="P22" s="85"/>
    </row>
    <row r="23" spans="2:31" ht="19.5" x14ac:dyDescent="0.15">
      <c r="D23" s="85"/>
      <c r="E23" s="85"/>
      <c r="F23" s="85"/>
      <c r="G23" s="85"/>
      <c r="H23" s="85"/>
      <c r="I23" s="85"/>
      <c r="J23" s="85"/>
      <c r="K23" s="85"/>
      <c r="L23" s="85"/>
      <c r="M23" s="85"/>
      <c r="N23" s="85"/>
      <c r="O23" s="85"/>
      <c r="P23" s="85"/>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G20:M65492 O9:U9 G9:M9 W9:AC9 O18:U18 Q11:U12 W18:AC18 W14:AC14 O14:U14 O16:U16 W20:AC65492 W16:AC16 W11:AC12 O20:U65492 O11:P11 G11:M11 G14:M14 G16:M16 G18:M18" xr:uid="{00000000-0002-0000-09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381D5-98C5-44FA-B4CF-66954EBFC925}">
  <dimension ref="A1:AM32"/>
  <sheetViews>
    <sheetView tabSelected="1" topLeftCell="D1" zoomScale="60" zoomScaleNormal="60" workbookViewId="0">
      <selection activeCell="L10" sqref="L10"/>
    </sheetView>
  </sheetViews>
  <sheetFormatPr baseColWidth="10" defaultColWidth="11.42578125" defaultRowHeight="12.75" x14ac:dyDescent="0.2"/>
  <cols>
    <col min="1" max="1" width="2.42578125" style="101" customWidth="1"/>
    <col min="2" max="2" width="46.85546875" style="101" customWidth="1"/>
    <col min="3" max="3" width="26" style="101" customWidth="1"/>
    <col min="4" max="4" width="11" style="101" customWidth="1"/>
    <col min="5" max="5" width="17.85546875" style="101" customWidth="1"/>
    <col min="6" max="6" width="50.7109375" style="101" customWidth="1"/>
    <col min="7" max="9" width="17.5703125" style="101" customWidth="1"/>
    <col min="10" max="10" width="124.42578125" style="101" customWidth="1"/>
    <col min="11" max="11" width="21.28515625" style="101" customWidth="1"/>
    <col min="12" max="12" width="20.7109375" style="101" customWidth="1"/>
    <col min="13" max="13" width="23.5703125" style="102" hidden="1" customWidth="1"/>
    <col min="14" max="16" width="14.28515625" style="102" hidden="1" customWidth="1"/>
    <col min="17" max="17" width="11.5703125" style="102" hidden="1" customWidth="1"/>
    <col min="18" max="18" width="12" style="102" hidden="1" customWidth="1"/>
    <col min="19" max="19" width="14.42578125" style="102" hidden="1" customWidth="1"/>
    <col min="20" max="20" width="14.42578125" style="103" hidden="1" customWidth="1"/>
    <col min="21" max="21" width="14.7109375" style="102" hidden="1" customWidth="1"/>
    <col min="22" max="24" width="14.28515625" style="102" hidden="1" customWidth="1"/>
    <col min="25" max="25" width="9.7109375" style="102" hidden="1" customWidth="1"/>
    <col min="26" max="26" width="10.5703125" style="102" hidden="1" customWidth="1"/>
    <col min="27" max="28" width="11.140625" style="102" hidden="1" customWidth="1"/>
    <col min="29" max="29" width="10" style="102" hidden="1" customWidth="1"/>
    <col min="30" max="30" width="10.140625" style="102" hidden="1" customWidth="1"/>
    <col min="31" max="32" width="8.7109375" style="102" hidden="1" customWidth="1"/>
    <col min="33" max="33" width="9.5703125" style="102" hidden="1" customWidth="1"/>
    <col min="34" max="34" width="8.7109375" style="102" hidden="1" customWidth="1"/>
    <col min="35" max="35" width="10.140625" style="102" hidden="1" customWidth="1"/>
    <col min="36" max="36" width="10.5703125" style="102" hidden="1" customWidth="1"/>
    <col min="37" max="37" width="8.7109375" style="104" hidden="1" customWidth="1"/>
    <col min="38" max="39" width="9.140625" style="101" hidden="1" customWidth="1"/>
    <col min="40" max="234" width="9.140625" style="101" customWidth="1"/>
    <col min="235" max="16384" width="11.42578125" style="101"/>
  </cols>
  <sheetData>
    <row r="1" spans="1:38" ht="13.5" thickBot="1" x14ac:dyDescent="0.25"/>
    <row r="2" spans="1:38" ht="20.100000000000001" customHeight="1" x14ac:dyDescent="0.2">
      <c r="B2" s="334"/>
      <c r="C2" s="291" t="s">
        <v>119</v>
      </c>
      <c r="D2" s="291"/>
      <c r="E2" s="291"/>
      <c r="F2" s="291"/>
      <c r="G2" s="291"/>
      <c r="H2" s="291"/>
      <c r="I2" s="291"/>
      <c r="J2" s="291"/>
      <c r="K2" s="337" t="s">
        <v>120</v>
      </c>
      <c r="L2" s="338"/>
      <c r="M2" s="105"/>
      <c r="N2" s="105"/>
      <c r="O2" s="105"/>
      <c r="P2" s="105"/>
      <c r="Q2" s="105"/>
      <c r="R2" s="105"/>
      <c r="S2" s="105"/>
      <c r="T2" s="106"/>
      <c r="U2" s="105"/>
      <c r="V2" s="105"/>
      <c r="W2" s="105"/>
      <c r="X2" s="105"/>
      <c r="Y2" s="105"/>
      <c r="Z2" s="105"/>
      <c r="AA2" s="105"/>
      <c r="AB2" s="105"/>
      <c r="AC2" s="105"/>
      <c r="AD2" s="105"/>
      <c r="AE2" s="105"/>
      <c r="AF2" s="105"/>
      <c r="AG2" s="105"/>
      <c r="AH2" s="105"/>
      <c r="AI2" s="105"/>
      <c r="AJ2" s="105"/>
      <c r="AK2" s="107"/>
    </row>
    <row r="3" spans="1:38" ht="20.100000000000001" customHeight="1" x14ac:dyDescent="0.2">
      <c r="B3" s="335"/>
      <c r="C3" s="295" t="s">
        <v>121</v>
      </c>
      <c r="D3" s="295"/>
      <c r="E3" s="295"/>
      <c r="F3" s="295"/>
      <c r="G3" s="295"/>
      <c r="H3" s="295"/>
      <c r="I3" s="295"/>
      <c r="J3" s="295"/>
      <c r="K3" s="339" t="s">
        <v>126</v>
      </c>
      <c r="L3" s="340"/>
      <c r="M3" s="105"/>
      <c r="N3" s="105"/>
      <c r="O3" s="105"/>
      <c r="P3" s="105"/>
      <c r="Q3" s="105"/>
      <c r="R3" s="105"/>
      <c r="S3" s="105"/>
      <c r="T3" s="106"/>
      <c r="U3" s="105"/>
      <c r="V3" s="105"/>
      <c r="W3" s="105"/>
      <c r="X3" s="105"/>
      <c r="Y3" s="105"/>
      <c r="Z3" s="105"/>
      <c r="AA3" s="105"/>
      <c r="AB3" s="105"/>
      <c r="AC3" s="105"/>
      <c r="AD3" s="105"/>
      <c r="AE3" s="105"/>
      <c r="AF3" s="105"/>
      <c r="AG3" s="105"/>
      <c r="AH3" s="105"/>
      <c r="AI3" s="105"/>
      <c r="AJ3" s="105"/>
      <c r="AK3" s="107"/>
    </row>
    <row r="4" spans="1:38" ht="20.100000000000001" customHeight="1" x14ac:dyDescent="0.2">
      <c r="B4" s="335"/>
      <c r="C4" s="295" t="s">
        <v>122</v>
      </c>
      <c r="D4" s="295"/>
      <c r="E4" s="295"/>
      <c r="F4" s="295"/>
      <c r="G4" s="295"/>
      <c r="H4" s="295"/>
      <c r="I4" s="295"/>
      <c r="J4" s="295"/>
      <c r="K4" s="339" t="s">
        <v>123</v>
      </c>
      <c r="L4" s="340"/>
      <c r="M4" s="105"/>
      <c r="N4" s="105"/>
      <c r="O4" s="105"/>
      <c r="P4" s="105"/>
      <c r="Q4" s="105"/>
      <c r="R4" s="105"/>
      <c r="S4" s="105"/>
      <c r="T4" s="106"/>
      <c r="U4" s="105"/>
      <c r="V4" s="105"/>
      <c r="W4" s="105"/>
      <c r="X4" s="105"/>
      <c r="Y4" s="105"/>
      <c r="Z4" s="105"/>
      <c r="AA4" s="105"/>
      <c r="AB4" s="105"/>
      <c r="AC4" s="105"/>
      <c r="AD4" s="105"/>
      <c r="AE4" s="105"/>
      <c r="AF4" s="105"/>
      <c r="AG4" s="105"/>
      <c r="AH4" s="105"/>
      <c r="AI4" s="105"/>
      <c r="AJ4" s="105"/>
      <c r="AK4" s="107"/>
    </row>
    <row r="5" spans="1:38" ht="20.100000000000001" customHeight="1" thickBot="1" x14ac:dyDescent="0.25">
      <c r="B5" s="336"/>
      <c r="C5" s="299" t="s">
        <v>124</v>
      </c>
      <c r="D5" s="299"/>
      <c r="E5" s="299"/>
      <c r="F5" s="299"/>
      <c r="G5" s="299"/>
      <c r="H5" s="299"/>
      <c r="I5" s="299"/>
      <c r="J5" s="299"/>
      <c r="K5" s="341" t="s">
        <v>125</v>
      </c>
      <c r="L5" s="342"/>
      <c r="M5" s="105"/>
      <c r="N5" s="105"/>
      <c r="O5" s="105"/>
      <c r="P5" s="105"/>
      <c r="Q5" s="105"/>
      <c r="R5" s="105"/>
      <c r="S5" s="105"/>
      <c r="T5" s="106"/>
      <c r="U5" s="105"/>
      <c r="V5" s="105"/>
      <c r="W5" s="105"/>
      <c r="X5" s="105"/>
      <c r="Y5" s="105"/>
      <c r="Z5" s="105"/>
      <c r="AA5" s="105"/>
      <c r="AB5" s="105"/>
      <c r="AC5" s="105"/>
      <c r="AD5" s="105"/>
      <c r="AE5" s="105"/>
      <c r="AF5" s="105"/>
      <c r="AG5" s="105"/>
      <c r="AH5" s="105"/>
      <c r="AI5" s="105"/>
      <c r="AJ5" s="105"/>
      <c r="AK5" s="107"/>
    </row>
    <row r="6" spans="1:38" x14ac:dyDescent="0.2">
      <c r="C6" s="108"/>
      <c r="D6" s="109"/>
      <c r="E6" s="109"/>
      <c r="F6" s="109"/>
      <c r="G6" s="109"/>
      <c r="H6" s="109"/>
      <c r="I6" s="109"/>
      <c r="J6" s="109"/>
      <c r="K6" s="124"/>
      <c r="L6" s="124"/>
      <c r="M6" s="105"/>
      <c r="N6" s="105"/>
      <c r="O6" s="105"/>
      <c r="P6" s="105"/>
      <c r="Q6" s="105"/>
      <c r="R6" s="105"/>
      <c r="S6" s="105"/>
      <c r="T6" s="106"/>
      <c r="U6" s="105"/>
      <c r="V6" s="105"/>
      <c r="W6" s="105"/>
      <c r="X6" s="105"/>
      <c r="Y6" s="105"/>
      <c r="Z6" s="105"/>
      <c r="AA6" s="105"/>
      <c r="AB6" s="105"/>
      <c r="AC6" s="105"/>
      <c r="AD6" s="105"/>
      <c r="AE6" s="105"/>
      <c r="AF6" s="105"/>
      <c r="AG6" s="105"/>
      <c r="AH6" s="105"/>
      <c r="AI6" s="105"/>
      <c r="AJ6" s="105"/>
      <c r="AK6" s="107"/>
    </row>
    <row r="7" spans="1:38" ht="22.5" x14ac:dyDescent="0.2">
      <c r="B7" s="289" t="s">
        <v>0</v>
      </c>
      <c r="C7" s="305"/>
      <c r="D7" s="343" t="s">
        <v>135</v>
      </c>
      <c r="E7" s="343"/>
      <c r="F7" s="343"/>
      <c r="G7" s="343"/>
      <c r="H7" s="343"/>
      <c r="I7" s="343"/>
      <c r="J7" s="343"/>
      <c r="K7" s="343"/>
      <c r="L7" s="343"/>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10"/>
    </row>
    <row r="8" spans="1:38" x14ac:dyDescent="0.2">
      <c r="M8" s="333" t="s">
        <v>210</v>
      </c>
      <c r="N8" s="333"/>
      <c r="O8" s="333" t="s">
        <v>211</v>
      </c>
      <c r="P8" s="333"/>
      <c r="Q8" s="333" t="s">
        <v>212</v>
      </c>
      <c r="R8" s="333"/>
      <c r="S8" s="333" t="s">
        <v>213</v>
      </c>
      <c r="T8" s="333"/>
      <c r="U8" s="333" t="s">
        <v>214</v>
      </c>
      <c r="V8" s="333"/>
      <c r="W8" s="333" t="s">
        <v>215</v>
      </c>
      <c r="X8" s="333"/>
      <c r="Y8" s="333" t="s">
        <v>216</v>
      </c>
      <c r="Z8" s="333"/>
      <c r="AA8" s="333" t="s">
        <v>217</v>
      </c>
      <c r="AB8" s="333"/>
      <c r="AC8" s="333" t="s">
        <v>218</v>
      </c>
      <c r="AD8" s="333"/>
      <c r="AE8" s="333" t="s">
        <v>219</v>
      </c>
      <c r="AF8" s="333"/>
      <c r="AG8" s="333" t="s">
        <v>220</v>
      </c>
      <c r="AH8" s="333"/>
      <c r="AI8" s="333" t="s">
        <v>221</v>
      </c>
      <c r="AJ8" s="333"/>
      <c r="AK8" s="333" t="s">
        <v>277</v>
      </c>
      <c r="AL8" s="333"/>
    </row>
    <row r="9" spans="1:38" ht="51" x14ac:dyDescent="0.2">
      <c r="B9" s="56" t="s">
        <v>74</v>
      </c>
      <c r="C9" s="56" t="s">
        <v>75</v>
      </c>
      <c r="D9" s="56" t="s">
        <v>76</v>
      </c>
      <c r="E9" s="56" t="s">
        <v>77</v>
      </c>
      <c r="F9" s="56" t="s">
        <v>78</v>
      </c>
      <c r="G9" s="56" t="s">
        <v>87</v>
      </c>
      <c r="H9" s="56" t="s">
        <v>88</v>
      </c>
      <c r="I9" s="56" t="s">
        <v>89</v>
      </c>
      <c r="J9" s="56" t="s">
        <v>79</v>
      </c>
      <c r="K9" s="56" t="s">
        <v>80</v>
      </c>
      <c r="L9" s="56" t="s">
        <v>81</v>
      </c>
      <c r="M9" s="56" t="s">
        <v>222</v>
      </c>
      <c r="N9" s="56" t="s">
        <v>223</v>
      </c>
      <c r="O9" s="56" t="s">
        <v>222</v>
      </c>
      <c r="P9" s="56" t="s">
        <v>223</v>
      </c>
      <c r="Q9" s="56" t="s">
        <v>222</v>
      </c>
      <c r="R9" s="56" t="s">
        <v>223</v>
      </c>
      <c r="S9" s="56" t="s">
        <v>222</v>
      </c>
      <c r="T9" s="56" t="s">
        <v>223</v>
      </c>
      <c r="U9" s="56" t="s">
        <v>222</v>
      </c>
      <c r="V9" s="56" t="s">
        <v>223</v>
      </c>
      <c r="W9" s="56" t="s">
        <v>222</v>
      </c>
      <c r="X9" s="56" t="s">
        <v>223</v>
      </c>
      <c r="Y9" s="56" t="s">
        <v>222</v>
      </c>
      <c r="Z9" s="56" t="s">
        <v>223</v>
      </c>
      <c r="AA9" s="56" t="s">
        <v>222</v>
      </c>
      <c r="AB9" s="56" t="s">
        <v>223</v>
      </c>
      <c r="AC9" s="56" t="s">
        <v>222</v>
      </c>
      <c r="AD9" s="56" t="s">
        <v>223</v>
      </c>
      <c r="AE9" s="56" t="s">
        <v>222</v>
      </c>
      <c r="AF9" s="56" t="s">
        <v>223</v>
      </c>
      <c r="AG9" s="56" t="s">
        <v>222</v>
      </c>
      <c r="AH9" s="56" t="s">
        <v>223</v>
      </c>
      <c r="AI9" s="56" t="s">
        <v>222</v>
      </c>
      <c r="AJ9" s="56" t="s">
        <v>223</v>
      </c>
      <c r="AK9" s="56" t="s">
        <v>222</v>
      </c>
      <c r="AL9" s="56" t="s">
        <v>223</v>
      </c>
    </row>
    <row r="10" spans="1:38" s="115" customFormat="1" ht="218.45" customHeight="1" x14ac:dyDescent="0.2">
      <c r="A10" s="125"/>
      <c r="B10" s="143" t="s">
        <v>252</v>
      </c>
      <c r="C10" s="143" t="s">
        <v>194</v>
      </c>
      <c r="D10" s="144">
        <v>1</v>
      </c>
      <c r="E10" s="145">
        <v>0.05</v>
      </c>
      <c r="F10" s="144" t="s">
        <v>254</v>
      </c>
      <c r="G10" s="146">
        <v>45709</v>
      </c>
      <c r="H10" s="146">
        <v>45730</v>
      </c>
      <c r="I10" s="147">
        <f t="shared" ref="I10:I15" si="0">+(H10-G10)/7</f>
        <v>3</v>
      </c>
      <c r="J10" s="148" t="s">
        <v>285</v>
      </c>
      <c r="K10" s="149">
        <v>45723</v>
      </c>
      <c r="L10" s="111">
        <f t="shared" ref="L10:L13" si="1">+N10+P10+R10+T10+V10+X10+Z10+AB10+AD10+AF10+AH10+AJ10</f>
        <v>0.05</v>
      </c>
      <c r="M10" s="112"/>
      <c r="N10" s="113"/>
      <c r="O10" s="112">
        <v>0.03</v>
      </c>
      <c r="P10" s="113">
        <v>0.03</v>
      </c>
      <c r="Q10" s="112">
        <v>0.02</v>
      </c>
      <c r="R10" s="113">
        <v>0.02</v>
      </c>
      <c r="S10" s="112"/>
      <c r="T10" s="113"/>
      <c r="U10" s="112"/>
      <c r="V10" s="113"/>
      <c r="W10" s="112"/>
      <c r="X10" s="113"/>
      <c r="Y10" s="112"/>
      <c r="Z10" s="113"/>
      <c r="AA10" s="112"/>
      <c r="AB10" s="113"/>
      <c r="AC10" s="112"/>
      <c r="AD10" s="113"/>
      <c r="AE10" s="112"/>
      <c r="AF10" s="113"/>
      <c r="AG10" s="112"/>
      <c r="AH10" s="113"/>
      <c r="AI10" s="112"/>
      <c r="AJ10" s="113"/>
      <c r="AK10" s="114">
        <f>+M10+Q10+S10+U10+W10+Y10+AA10+AC10+AE10+AG10+AI10+O10</f>
        <v>0.05</v>
      </c>
      <c r="AL10" s="114">
        <f>+N10+R10+T10+V10+X10+Z10+AB10+AD10+AF10+AH10+AJ10+P10</f>
        <v>0.05</v>
      </c>
    </row>
    <row r="11" spans="1:38" s="115" customFormat="1" ht="210" x14ac:dyDescent="0.2">
      <c r="B11" s="143" t="s">
        <v>253</v>
      </c>
      <c r="C11" s="143" t="s">
        <v>194</v>
      </c>
      <c r="D11" s="144">
        <v>1</v>
      </c>
      <c r="E11" s="145">
        <v>0.05</v>
      </c>
      <c r="F11" s="144" t="s">
        <v>254</v>
      </c>
      <c r="G11" s="146">
        <v>45733</v>
      </c>
      <c r="H11" s="146">
        <v>45768</v>
      </c>
      <c r="I11" s="147">
        <f t="shared" si="0"/>
        <v>5</v>
      </c>
      <c r="J11" s="148" t="s">
        <v>286</v>
      </c>
      <c r="K11" s="149">
        <v>45747</v>
      </c>
      <c r="L11" s="111">
        <f t="shared" si="1"/>
        <v>0.05</v>
      </c>
      <c r="M11" s="112"/>
      <c r="N11" s="113"/>
      <c r="O11" s="112">
        <v>2.5000000000000001E-2</v>
      </c>
      <c r="P11" s="113">
        <v>2.5000000000000001E-2</v>
      </c>
      <c r="Q11" s="112">
        <v>2.5000000000000001E-2</v>
      </c>
      <c r="R11" s="113">
        <v>2.5000000000000001E-2</v>
      </c>
      <c r="S11" s="112"/>
      <c r="T11" s="113"/>
      <c r="U11" s="112"/>
      <c r="V11" s="113"/>
      <c r="W11" s="112"/>
      <c r="X11" s="113"/>
      <c r="Y11" s="112"/>
      <c r="Z11" s="113"/>
      <c r="AA11" s="112"/>
      <c r="AB11" s="113"/>
      <c r="AC11" s="112"/>
      <c r="AD11" s="113"/>
      <c r="AE11" s="112"/>
      <c r="AF11" s="113"/>
      <c r="AG11" s="112"/>
      <c r="AH11" s="113"/>
      <c r="AI11" s="112"/>
      <c r="AJ11" s="113"/>
      <c r="AK11" s="114">
        <f t="shared" ref="AK11:AL20" si="2">+M11+Q11+S11+U11+W11+Y11+AA11+AC11+AE11+AG11+AI11+O11</f>
        <v>0.05</v>
      </c>
      <c r="AL11" s="114">
        <f t="shared" si="2"/>
        <v>0.05</v>
      </c>
    </row>
    <row r="12" spans="1:38" s="115" customFormat="1" ht="409.5" x14ac:dyDescent="0.2">
      <c r="B12" s="143" t="s">
        <v>236</v>
      </c>
      <c r="C12" s="152" t="s">
        <v>205</v>
      </c>
      <c r="D12" s="144">
        <v>2</v>
      </c>
      <c r="E12" s="153">
        <v>0.1</v>
      </c>
      <c r="F12" s="144" t="s">
        <v>255</v>
      </c>
      <c r="G12" s="146">
        <v>45719</v>
      </c>
      <c r="H12" s="146">
        <v>46021</v>
      </c>
      <c r="I12" s="147">
        <f t="shared" si="0"/>
        <v>43.142857142857146</v>
      </c>
      <c r="J12" s="154" t="s">
        <v>290</v>
      </c>
      <c r="K12" s="149">
        <v>46022</v>
      </c>
      <c r="L12" s="111">
        <f t="shared" si="1"/>
        <v>9.9999999999999992E-2</v>
      </c>
      <c r="M12" s="112"/>
      <c r="N12" s="113"/>
      <c r="O12" s="112"/>
      <c r="P12" s="113"/>
      <c r="Q12" s="112">
        <v>0.01</v>
      </c>
      <c r="R12" s="113">
        <v>0.01</v>
      </c>
      <c r="S12" s="112">
        <v>0.01</v>
      </c>
      <c r="T12" s="113">
        <v>0.01</v>
      </c>
      <c r="U12" s="112">
        <v>0.01</v>
      </c>
      <c r="V12" s="113">
        <v>0.01</v>
      </c>
      <c r="W12" s="112">
        <v>0.01</v>
      </c>
      <c r="X12" s="113">
        <v>0.01</v>
      </c>
      <c r="Y12" s="112">
        <v>0.01</v>
      </c>
      <c r="Z12" s="113">
        <v>0.01</v>
      </c>
      <c r="AA12" s="112">
        <v>0.01</v>
      </c>
      <c r="AB12" s="113">
        <v>0.01</v>
      </c>
      <c r="AC12" s="112">
        <v>0.01</v>
      </c>
      <c r="AD12" s="113">
        <v>0.01</v>
      </c>
      <c r="AE12" s="112">
        <v>0.01</v>
      </c>
      <c r="AF12" s="113">
        <v>0.01</v>
      </c>
      <c r="AG12" s="112">
        <v>0.01</v>
      </c>
      <c r="AH12" s="113">
        <v>0.01</v>
      </c>
      <c r="AI12" s="112">
        <v>0.01</v>
      </c>
      <c r="AJ12" s="113">
        <v>0.01</v>
      </c>
      <c r="AK12" s="114">
        <f t="shared" si="2"/>
        <v>9.9999999999999992E-2</v>
      </c>
      <c r="AL12" s="114">
        <f t="shared" si="2"/>
        <v>9.9999999999999992E-2</v>
      </c>
    </row>
    <row r="13" spans="1:38" s="115" customFormat="1" ht="75" customHeight="1" x14ac:dyDescent="0.2">
      <c r="B13" s="143" t="s">
        <v>256</v>
      </c>
      <c r="C13" s="152" t="s">
        <v>257</v>
      </c>
      <c r="D13" s="144">
        <v>1</v>
      </c>
      <c r="E13" s="145">
        <v>0.05</v>
      </c>
      <c r="F13" s="144" t="s">
        <v>258</v>
      </c>
      <c r="G13" s="146">
        <v>45779</v>
      </c>
      <c r="H13" s="146">
        <v>45835</v>
      </c>
      <c r="I13" s="147">
        <f t="shared" si="0"/>
        <v>8</v>
      </c>
      <c r="J13" s="154" t="s">
        <v>291</v>
      </c>
      <c r="K13" s="149">
        <v>46010</v>
      </c>
      <c r="L13" s="111">
        <f t="shared" si="1"/>
        <v>0.05</v>
      </c>
      <c r="M13" s="112"/>
      <c r="N13" s="113"/>
      <c r="O13" s="112"/>
      <c r="P13" s="113"/>
      <c r="Q13" s="112"/>
      <c r="R13" s="113"/>
      <c r="S13" s="112"/>
      <c r="T13" s="113"/>
      <c r="U13" s="112">
        <v>2.5000000000000001E-2</v>
      </c>
      <c r="V13" s="113">
        <v>2.5000000000000001E-2</v>
      </c>
      <c r="W13" s="112">
        <v>2.5000000000000001E-2</v>
      </c>
      <c r="X13" s="113"/>
      <c r="Y13" s="112"/>
      <c r="Z13" s="113"/>
      <c r="AA13" s="112"/>
      <c r="AB13" s="113"/>
      <c r="AC13" s="112"/>
      <c r="AD13" s="113"/>
      <c r="AE13" s="112"/>
      <c r="AF13" s="113"/>
      <c r="AG13" s="112"/>
      <c r="AH13" s="113"/>
      <c r="AI13" s="112"/>
      <c r="AJ13" s="113">
        <v>2.5000000000000001E-2</v>
      </c>
      <c r="AK13" s="114">
        <f t="shared" si="2"/>
        <v>0.05</v>
      </c>
      <c r="AL13" s="114">
        <f t="shared" si="2"/>
        <v>0.05</v>
      </c>
    </row>
    <row r="14" spans="1:38" s="115" customFormat="1" ht="409.5" x14ac:dyDescent="0.2">
      <c r="B14" s="143" t="s">
        <v>259</v>
      </c>
      <c r="C14" s="152" t="s">
        <v>234</v>
      </c>
      <c r="D14" s="144">
        <v>1</v>
      </c>
      <c r="E14" s="153">
        <v>0.08</v>
      </c>
      <c r="F14" s="144" t="s">
        <v>261</v>
      </c>
      <c r="G14" s="146">
        <v>45719</v>
      </c>
      <c r="H14" s="146">
        <v>45793</v>
      </c>
      <c r="I14" s="147">
        <f>+(H14-G14)/7</f>
        <v>10.571428571428571</v>
      </c>
      <c r="J14" s="154" t="s">
        <v>292</v>
      </c>
      <c r="K14" s="149">
        <v>46001</v>
      </c>
      <c r="L14" s="111">
        <f>+N14+P14+R14+T14+V14+X14+Z14+AB14+AD14+AF14+AH14+AJ14</f>
        <v>7.9979999999999996E-2</v>
      </c>
      <c r="M14" s="112"/>
      <c r="N14" s="113"/>
      <c r="O14" s="112"/>
      <c r="P14" s="113"/>
      <c r="Q14" s="112">
        <v>2.666E-2</v>
      </c>
      <c r="R14" s="113">
        <v>2.666E-2</v>
      </c>
      <c r="S14" s="112">
        <v>2.666E-2</v>
      </c>
      <c r="T14" s="113">
        <v>2.666E-2</v>
      </c>
      <c r="U14" s="112">
        <v>2.666E-2</v>
      </c>
      <c r="V14" s="113">
        <v>2.666E-2</v>
      </c>
      <c r="W14" s="112"/>
      <c r="X14" s="113"/>
      <c r="Y14" s="112"/>
      <c r="Z14" s="113"/>
      <c r="AA14" s="112"/>
      <c r="AB14" s="113"/>
      <c r="AC14" s="112"/>
      <c r="AD14" s="113"/>
      <c r="AE14" s="112"/>
      <c r="AF14" s="113"/>
      <c r="AG14" s="112"/>
      <c r="AH14" s="113"/>
      <c r="AI14" s="112"/>
      <c r="AJ14" s="113"/>
      <c r="AK14" s="114">
        <f t="shared" si="2"/>
        <v>7.9979999999999996E-2</v>
      </c>
      <c r="AL14" s="114">
        <f t="shared" si="2"/>
        <v>7.9979999999999996E-2</v>
      </c>
    </row>
    <row r="15" spans="1:38" s="115" customFormat="1" ht="409.5" x14ac:dyDescent="0.2">
      <c r="B15" s="143" t="s">
        <v>260</v>
      </c>
      <c r="C15" s="152" t="s">
        <v>235</v>
      </c>
      <c r="D15" s="144">
        <v>1</v>
      </c>
      <c r="E15" s="153">
        <v>0.15</v>
      </c>
      <c r="F15" s="144" t="s">
        <v>262</v>
      </c>
      <c r="G15" s="146">
        <v>45719</v>
      </c>
      <c r="H15" s="146">
        <v>46021</v>
      </c>
      <c r="I15" s="147">
        <f t="shared" si="0"/>
        <v>43.142857142857146</v>
      </c>
      <c r="J15" s="154" t="s">
        <v>293</v>
      </c>
      <c r="K15" s="149">
        <v>46022</v>
      </c>
      <c r="L15" s="111">
        <f>+N15+P15+R15+T15+V15+X15+Z15+AB15+AD15+AF15+AH15+AJ15</f>
        <v>0.15000000000000002</v>
      </c>
      <c r="M15" s="112"/>
      <c r="N15" s="113"/>
      <c r="O15" s="112"/>
      <c r="P15" s="113"/>
      <c r="Q15" s="112">
        <v>1.4999999999999999E-2</v>
      </c>
      <c r="R15" s="113">
        <v>1.4999999999999999E-2</v>
      </c>
      <c r="S15" s="112">
        <v>1.4999999999999999E-2</v>
      </c>
      <c r="T15" s="113">
        <v>1.4999999999999999E-2</v>
      </c>
      <c r="U15" s="112">
        <v>1.4999999999999999E-2</v>
      </c>
      <c r="V15" s="113">
        <v>1.4999999999999999E-2</v>
      </c>
      <c r="W15" s="112">
        <v>1.4999999999999999E-2</v>
      </c>
      <c r="X15" s="113">
        <v>1.4999999999999999E-2</v>
      </c>
      <c r="Y15" s="112">
        <v>1.4999999999999999E-2</v>
      </c>
      <c r="Z15" s="113">
        <v>1.4999999999999999E-2</v>
      </c>
      <c r="AA15" s="112">
        <v>1.4999999999999999E-2</v>
      </c>
      <c r="AB15" s="113">
        <v>1.4999999999999999E-2</v>
      </c>
      <c r="AC15" s="112">
        <v>1.4999999999999999E-2</v>
      </c>
      <c r="AD15" s="113">
        <v>1.4999999999999999E-2</v>
      </c>
      <c r="AE15" s="112">
        <v>1.4999999999999999E-2</v>
      </c>
      <c r="AF15" s="113">
        <v>1.4999999999999999E-2</v>
      </c>
      <c r="AG15" s="112">
        <v>1.4999999999999999E-2</v>
      </c>
      <c r="AH15" s="113">
        <v>1.4999999999999999E-2</v>
      </c>
      <c r="AI15" s="112">
        <v>1.4999999999999999E-2</v>
      </c>
      <c r="AJ15" s="113">
        <v>1.4999999999999999E-2</v>
      </c>
      <c r="AK15" s="117">
        <f t="shared" si="2"/>
        <v>0.15000000000000002</v>
      </c>
      <c r="AL15" s="117">
        <f t="shared" si="2"/>
        <v>0.15000000000000002</v>
      </c>
    </row>
    <row r="16" spans="1:38" s="115" customFormat="1" ht="132.6" customHeight="1" x14ac:dyDescent="0.2">
      <c r="B16" s="143" t="s">
        <v>263</v>
      </c>
      <c r="C16" s="152" t="s">
        <v>235</v>
      </c>
      <c r="D16" s="144">
        <v>1</v>
      </c>
      <c r="E16" s="153">
        <v>0.15</v>
      </c>
      <c r="F16" s="144" t="s">
        <v>262</v>
      </c>
      <c r="G16" s="146">
        <v>45719</v>
      </c>
      <c r="H16" s="146">
        <v>46021</v>
      </c>
      <c r="I16" s="147">
        <f t="shared" ref="I16:I17" si="3">+(H16-G16)/7</f>
        <v>43.142857142857146</v>
      </c>
      <c r="J16" s="154" t="s">
        <v>294</v>
      </c>
      <c r="K16" s="149">
        <v>46022</v>
      </c>
      <c r="L16" s="111">
        <f t="shared" ref="L16:L17" si="4">+N16+P16+R16+T16+V16+X16+Z16+AB16+AD16+AF16+AH16+AJ16</f>
        <v>0.15000000000000002</v>
      </c>
      <c r="M16" s="112"/>
      <c r="N16" s="113"/>
      <c r="O16" s="112"/>
      <c r="P16" s="113"/>
      <c r="Q16" s="112">
        <v>1.4999999999999999E-2</v>
      </c>
      <c r="R16" s="113">
        <v>1.4999999999999999E-2</v>
      </c>
      <c r="S16" s="112">
        <v>1.4999999999999999E-2</v>
      </c>
      <c r="T16" s="113">
        <v>1.4999999999999999E-2</v>
      </c>
      <c r="U16" s="112">
        <v>1.4999999999999999E-2</v>
      </c>
      <c r="V16" s="113">
        <v>1.4999999999999999E-2</v>
      </c>
      <c r="W16" s="112">
        <v>1.4999999999999999E-2</v>
      </c>
      <c r="X16" s="113">
        <v>1.4999999999999999E-2</v>
      </c>
      <c r="Y16" s="112">
        <v>1.4999999999999999E-2</v>
      </c>
      <c r="Z16" s="113">
        <v>1.4999999999999999E-2</v>
      </c>
      <c r="AA16" s="112">
        <v>1.4999999999999999E-2</v>
      </c>
      <c r="AB16" s="113">
        <v>1.4999999999999999E-2</v>
      </c>
      <c r="AC16" s="112">
        <v>1.4999999999999999E-2</v>
      </c>
      <c r="AD16" s="113">
        <v>1.4999999999999999E-2</v>
      </c>
      <c r="AE16" s="112">
        <v>1.4999999999999999E-2</v>
      </c>
      <c r="AF16" s="113">
        <v>1.4999999999999999E-2</v>
      </c>
      <c r="AG16" s="112">
        <v>1.4999999999999999E-2</v>
      </c>
      <c r="AH16" s="113">
        <v>1.4999999999999999E-2</v>
      </c>
      <c r="AI16" s="112">
        <v>1.4999999999999999E-2</v>
      </c>
      <c r="AJ16" s="113">
        <v>1.4999999999999999E-2</v>
      </c>
      <c r="AK16" s="117">
        <f t="shared" si="2"/>
        <v>0.15000000000000002</v>
      </c>
      <c r="AL16" s="117">
        <f t="shared" si="2"/>
        <v>0.15000000000000002</v>
      </c>
    </row>
    <row r="17" spans="2:38" s="115" customFormat="1" ht="330" x14ac:dyDescent="0.2">
      <c r="B17" s="143" t="s">
        <v>264</v>
      </c>
      <c r="C17" s="152" t="s">
        <v>265</v>
      </c>
      <c r="D17" s="144">
        <v>1</v>
      </c>
      <c r="E17" s="153">
        <v>0.1</v>
      </c>
      <c r="F17" s="144" t="s">
        <v>266</v>
      </c>
      <c r="G17" s="146">
        <v>45772</v>
      </c>
      <c r="H17" s="146">
        <v>45821</v>
      </c>
      <c r="I17" s="147">
        <f t="shared" si="3"/>
        <v>7</v>
      </c>
      <c r="J17" s="148" t="s">
        <v>287</v>
      </c>
      <c r="K17" s="149">
        <v>46022</v>
      </c>
      <c r="L17" s="111">
        <f t="shared" si="4"/>
        <v>9.9989999999999996E-2</v>
      </c>
      <c r="M17" s="118"/>
      <c r="N17" s="119"/>
      <c r="O17" s="118"/>
      <c r="P17" s="119"/>
      <c r="Q17" s="118"/>
      <c r="R17" s="119"/>
      <c r="S17" s="118">
        <v>3.3329999999999999E-2</v>
      </c>
      <c r="T17" s="119">
        <v>3.3329999999999999E-2</v>
      </c>
      <c r="U17" s="118">
        <v>3.3329999999999999E-2</v>
      </c>
      <c r="V17" s="119">
        <v>3.3329999999999999E-2</v>
      </c>
      <c r="W17" s="118">
        <v>3.3329999999999999E-2</v>
      </c>
      <c r="X17" s="119">
        <v>3.3329999999999999E-2</v>
      </c>
      <c r="Y17" s="118"/>
      <c r="Z17" s="119"/>
      <c r="AA17" s="118"/>
      <c r="AB17" s="119"/>
      <c r="AC17" s="118"/>
      <c r="AD17" s="119"/>
      <c r="AE17" s="118"/>
      <c r="AF17" s="119"/>
      <c r="AG17" s="118"/>
      <c r="AH17" s="119"/>
      <c r="AI17" s="112"/>
      <c r="AJ17" s="119"/>
      <c r="AK17" s="117">
        <f t="shared" si="2"/>
        <v>9.9989999999999996E-2</v>
      </c>
      <c r="AL17" s="117">
        <f t="shared" si="2"/>
        <v>9.9989999999999996E-2</v>
      </c>
    </row>
    <row r="18" spans="2:38" s="115" customFormat="1" ht="102" customHeight="1" x14ac:dyDescent="0.2">
      <c r="B18" s="152" t="s">
        <v>267</v>
      </c>
      <c r="C18" s="152" t="s">
        <v>270</v>
      </c>
      <c r="D18" s="144">
        <v>1</v>
      </c>
      <c r="E18" s="153">
        <v>0.12</v>
      </c>
      <c r="F18" s="144" t="s">
        <v>268</v>
      </c>
      <c r="G18" s="155">
        <v>45748</v>
      </c>
      <c r="H18" s="146">
        <v>46021</v>
      </c>
      <c r="I18" s="147">
        <f>+(H18-G18)/7</f>
        <v>39</v>
      </c>
      <c r="J18" s="154" t="s">
        <v>288</v>
      </c>
      <c r="K18" s="149">
        <v>46022</v>
      </c>
      <c r="L18" s="111">
        <f>+N18+P18+R18+T18+V18+X18+Z18+AB18+AD18+AF18+AH18+AJ18</f>
        <v>0.11996999999999998</v>
      </c>
      <c r="M18" s="118"/>
      <c r="N18" s="119"/>
      <c r="O18" s="118"/>
      <c r="P18" s="119"/>
      <c r="Q18" s="118"/>
      <c r="R18" s="119"/>
      <c r="S18" s="118">
        <v>1.333E-2</v>
      </c>
      <c r="T18" s="119">
        <v>1.333E-2</v>
      </c>
      <c r="U18" s="118">
        <v>1.333E-2</v>
      </c>
      <c r="V18" s="119">
        <v>1.333E-2</v>
      </c>
      <c r="W18" s="118">
        <v>1.333E-2</v>
      </c>
      <c r="X18" s="119">
        <v>1.333E-2</v>
      </c>
      <c r="Y18" s="118">
        <v>1.333E-2</v>
      </c>
      <c r="Z18" s="119">
        <v>1.333E-2</v>
      </c>
      <c r="AA18" s="118">
        <v>1.333E-2</v>
      </c>
      <c r="AB18" s="119">
        <v>1.333E-2</v>
      </c>
      <c r="AC18" s="118">
        <v>1.333E-2</v>
      </c>
      <c r="AD18" s="119">
        <v>1.333E-2</v>
      </c>
      <c r="AE18" s="118">
        <v>1.333E-2</v>
      </c>
      <c r="AF18" s="119">
        <v>1.333E-2</v>
      </c>
      <c r="AG18" s="118">
        <v>1.333E-2</v>
      </c>
      <c r="AH18" s="119">
        <v>1.333E-2</v>
      </c>
      <c r="AI18" s="118">
        <v>1.333E-2</v>
      </c>
      <c r="AJ18" s="119">
        <v>1.333E-2</v>
      </c>
      <c r="AK18" s="117">
        <f t="shared" si="2"/>
        <v>0.11996999999999998</v>
      </c>
      <c r="AL18" s="117">
        <f t="shared" si="2"/>
        <v>0.11996999999999998</v>
      </c>
    </row>
    <row r="19" spans="2:38" s="115" customFormat="1" ht="105" customHeight="1" x14ac:dyDescent="0.2">
      <c r="B19" s="152" t="s">
        <v>269</v>
      </c>
      <c r="C19" s="152" t="s">
        <v>271</v>
      </c>
      <c r="D19" s="144">
        <v>2</v>
      </c>
      <c r="E19" s="153">
        <v>7.4999999999999997E-2</v>
      </c>
      <c r="F19" s="144" t="s">
        <v>262</v>
      </c>
      <c r="G19" s="155">
        <v>45772</v>
      </c>
      <c r="H19" s="146">
        <v>45961</v>
      </c>
      <c r="I19" s="147">
        <f>+(H19-G19)/7</f>
        <v>27</v>
      </c>
      <c r="J19" s="154" t="s">
        <v>289</v>
      </c>
      <c r="K19" s="149">
        <v>46022</v>
      </c>
      <c r="L19" s="111">
        <f>+N19+P19+R19+T19+V19+X19+Z19+AB19+AD19+AF19+AH19+AJ19</f>
        <v>7.9949999999999993E-2</v>
      </c>
      <c r="M19" s="118"/>
      <c r="N19" s="119"/>
      <c r="O19" s="118"/>
      <c r="P19" s="119"/>
      <c r="Q19" s="118"/>
      <c r="R19" s="119"/>
      <c r="S19" s="118">
        <v>1.1429999999999999E-2</v>
      </c>
      <c r="T19" s="119">
        <v>1.1429999999999999E-2</v>
      </c>
      <c r="U19" s="118">
        <v>1.142E-2</v>
      </c>
      <c r="V19" s="119">
        <v>1.142E-2</v>
      </c>
      <c r="W19" s="118">
        <v>1.142E-2</v>
      </c>
      <c r="X19" s="119">
        <v>1.142E-2</v>
      </c>
      <c r="Y19" s="118">
        <v>1.142E-2</v>
      </c>
      <c r="Z19" s="119">
        <v>1.142E-2</v>
      </c>
      <c r="AA19" s="118">
        <v>1.142E-2</v>
      </c>
      <c r="AB19" s="119">
        <v>1.142E-2</v>
      </c>
      <c r="AC19" s="118">
        <v>1.142E-2</v>
      </c>
      <c r="AD19" s="119">
        <v>1.142E-2</v>
      </c>
      <c r="AE19" s="118">
        <v>1.142E-2</v>
      </c>
      <c r="AF19" s="119">
        <v>1.142E-2</v>
      </c>
      <c r="AG19" s="118"/>
      <c r="AH19" s="119"/>
      <c r="AI19" s="112"/>
      <c r="AJ19" s="119"/>
      <c r="AK19" s="117">
        <f t="shared" si="2"/>
        <v>7.9949999999999993E-2</v>
      </c>
      <c r="AL19" s="117">
        <f t="shared" si="2"/>
        <v>7.9949999999999993E-2</v>
      </c>
    </row>
    <row r="20" spans="2:38" s="115" customFormat="1" ht="345" x14ac:dyDescent="0.2">
      <c r="B20" s="152" t="s">
        <v>272</v>
      </c>
      <c r="C20" s="152" t="s">
        <v>233</v>
      </c>
      <c r="D20" s="144">
        <v>1</v>
      </c>
      <c r="E20" s="153">
        <v>7.4999999999999997E-2</v>
      </c>
      <c r="F20" s="144" t="s">
        <v>255</v>
      </c>
      <c r="G20" s="155">
        <v>45748</v>
      </c>
      <c r="H20" s="155">
        <v>45930</v>
      </c>
      <c r="I20" s="147">
        <f>+(H20-G20)/7</f>
        <v>26</v>
      </c>
      <c r="J20" s="148" t="s">
        <v>295</v>
      </c>
      <c r="K20" s="116"/>
      <c r="L20" s="111">
        <f>+N20+P20+R20+T20+V20+X20+Z20+AB20+AD20+AF20+AH20+AJ20</f>
        <v>6.6650000000000001E-2</v>
      </c>
      <c r="M20" s="118"/>
      <c r="N20" s="119"/>
      <c r="O20" s="118"/>
      <c r="P20" s="119"/>
      <c r="Q20" s="118"/>
      <c r="R20" s="119"/>
      <c r="S20" s="118">
        <v>1.333E-2</v>
      </c>
      <c r="T20" s="119">
        <v>1.333E-2</v>
      </c>
      <c r="U20" s="118">
        <v>1.333E-2</v>
      </c>
      <c r="V20" s="119">
        <v>1.333E-2</v>
      </c>
      <c r="W20" s="118">
        <v>1.333E-2</v>
      </c>
      <c r="X20" s="119">
        <v>1.333E-2</v>
      </c>
      <c r="Y20" s="118">
        <v>1.333E-2</v>
      </c>
      <c r="Z20" s="119">
        <v>1.333E-2</v>
      </c>
      <c r="AA20" s="118">
        <v>1.333E-2</v>
      </c>
      <c r="AB20" s="119">
        <v>1.333E-2</v>
      </c>
      <c r="AC20" s="118">
        <v>1.333E-2</v>
      </c>
      <c r="AD20" s="119"/>
      <c r="AE20" s="118"/>
      <c r="AF20" s="119"/>
      <c r="AG20" s="118"/>
      <c r="AH20" s="119"/>
      <c r="AI20" s="112"/>
      <c r="AJ20" s="119"/>
      <c r="AK20" s="117">
        <f t="shared" si="2"/>
        <v>7.9979999999999996E-2</v>
      </c>
      <c r="AL20" s="117">
        <f t="shared" si="2"/>
        <v>6.6650000000000001E-2</v>
      </c>
    </row>
    <row r="21" spans="2:38" ht="18" x14ac:dyDescent="0.2">
      <c r="B21" s="120"/>
      <c r="C21" s="120"/>
      <c r="D21" s="120"/>
      <c r="E21" s="142">
        <f>+SUM(E10:E20)</f>
        <v>0.99999999999999989</v>
      </c>
      <c r="F21" s="120"/>
      <c r="G21" s="120"/>
      <c r="H21" s="120"/>
      <c r="I21" s="120"/>
      <c r="J21" s="120"/>
      <c r="K21" s="120"/>
      <c r="L21" s="121">
        <f>+SUM(L10:L20)</f>
        <v>0.99653999999999998</v>
      </c>
      <c r="M21" s="122">
        <f t="shared" ref="M21:AJ21" si="5">SUM(M10:M20)</f>
        <v>0</v>
      </c>
      <c r="N21" s="122">
        <f t="shared" si="5"/>
        <v>0</v>
      </c>
      <c r="O21" s="122">
        <f t="shared" si="5"/>
        <v>5.5E-2</v>
      </c>
      <c r="P21" s="122">
        <f t="shared" si="5"/>
        <v>5.5E-2</v>
      </c>
      <c r="Q21" s="122">
        <f t="shared" si="5"/>
        <v>0.11166</v>
      </c>
      <c r="R21" s="122">
        <f t="shared" si="5"/>
        <v>0.11166</v>
      </c>
      <c r="S21" s="122">
        <f t="shared" si="5"/>
        <v>0.13807999999999998</v>
      </c>
      <c r="T21" s="122">
        <f t="shared" si="5"/>
        <v>0.13807999999999998</v>
      </c>
      <c r="U21" s="122">
        <f t="shared" si="5"/>
        <v>0.16306999999999999</v>
      </c>
      <c r="V21" s="122">
        <f t="shared" si="5"/>
        <v>0.16306999999999999</v>
      </c>
      <c r="W21" s="122">
        <f t="shared" si="5"/>
        <v>0.13641</v>
      </c>
      <c r="X21" s="122">
        <f t="shared" si="5"/>
        <v>0.11141</v>
      </c>
      <c r="Y21" s="122">
        <f t="shared" si="5"/>
        <v>7.8079999999999997E-2</v>
      </c>
      <c r="Z21" s="122">
        <f t="shared" si="5"/>
        <v>7.8079999999999997E-2</v>
      </c>
      <c r="AA21" s="122">
        <f t="shared" si="5"/>
        <v>7.8079999999999997E-2</v>
      </c>
      <c r="AB21" s="122">
        <f t="shared" si="5"/>
        <v>7.8079999999999997E-2</v>
      </c>
      <c r="AC21" s="122">
        <f t="shared" si="5"/>
        <v>7.8079999999999997E-2</v>
      </c>
      <c r="AD21" s="122">
        <f t="shared" si="5"/>
        <v>6.4750000000000002E-2</v>
      </c>
      <c r="AE21" s="122">
        <f t="shared" si="5"/>
        <v>6.4750000000000002E-2</v>
      </c>
      <c r="AF21" s="122">
        <f t="shared" si="5"/>
        <v>6.4750000000000002E-2</v>
      </c>
      <c r="AG21" s="122">
        <f t="shared" si="5"/>
        <v>5.3330000000000002E-2</v>
      </c>
      <c r="AH21" s="122">
        <f t="shared" si="5"/>
        <v>5.3330000000000002E-2</v>
      </c>
      <c r="AI21" s="122">
        <f t="shared" si="5"/>
        <v>5.3330000000000002E-2</v>
      </c>
      <c r="AJ21" s="122">
        <f t="shared" si="5"/>
        <v>7.8329999999999997E-2</v>
      </c>
      <c r="AK21" s="123"/>
    </row>
    <row r="22" spans="2:38" ht="15" x14ac:dyDescent="0.2">
      <c r="B22" s="120"/>
      <c r="C22" s="120"/>
      <c r="D22" s="120"/>
      <c r="E22" s="120"/>
      <c r="F22" s="120"/>
      <c r="G22" s="120"/>
      <c r="H22" s="120"/>
      <c r="I22" s="120"/>
      <c r="J22" s="120"/>
      <c r="K22" s="120" t="s">
        <v>281</v>
      </c>
      <c r="L22" s="150">
        <f>+M21+O21+Q21</f>
        <v>0.16666</v>
      </c>
      <c r="M22" s="150">
        <f>+N21+P21+R21</f>
        <v>0.16666</v>
      </c>
    </row>
    <row r="23" spans="2:38" ht="15" x14ac:dyDescent="0.2">
      <c r="K23" s="120" t="s">
        <v>282</v>
      </c>
      <c r="L23" s="150">
        <f>+S21+U21+W21</f>
        <v>0.43755999999999995</v>
      </c>
      <c r="M23" s="151">
        <f>+T21+V21+X21</f>
        <v>0.41255999999999998</v>
      </c>
      <c r="N23" s="156"/>
    </row>
    <row r="24" spans="2:38" ht="15" x14ac:dyDescent="0.2">
      <c r="K24" s="120" t="s">
        <v>283</v>
      </c>
      <c r="L24" s="150">
        <f>+Y21+AA21+AC21</f>
        <v>0.23424</v>
      </c>
      <c r="M24" s="151">
        <f>+Z21+AB21+AD21</f>
        <v>0.22091</v>
      </c>
      <c r="N24" s="156"/>
    </row>
    <row r="25" spans="2:38" ht="15" x14ac:dyDescent="0.2">
      <c r="K25" s="120" t="s">
        <v>284</v>
      </c>
      <c r="L25" s="150">
        <f>+AE21+AG21+AI21</f>
        <v>0.17141000000000001</v>
      </c>
      <c r="M25" s="150">
        <f>+AF21+AH21+AJ21</f>
        <v>0.19641</v>
      </c>
      <c r="N25" s="156"/>
    </row>
    <row r="30" spans="2:38" x14ac:dyDescent="0.2">
      <c r="AK30" s="110"/>
    </row>
    <row r="32" spans="2:38" x14ac:dyDescent="0.2">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row>
  </sheetData>
  <sheetProtection algorithmName="SHA-512" hashValue="XMO1tHLbZJqmYknPcvLcicjnXDS2UL2nRgvWRdHDAAyNCcFkDgaUV/g+RCgJRwEQkKumbcTejWttROJU8NZnXw==" saltValue="Y9oYJe3+5mYwGCvd427Xdw==" spinCount="100000" sheet="1" formatCells="0" formatColumns="0"/>
  <mergeCells count="24">
    <mergeCell ref="AI8:AJ8"/>
    <mergeCell ref="U8:V8"/>
    <mergeCell ref="W8:X8"/>
    <mergeCell ref="Y8:Z8"/>
    <mergeCell ref="AA8:AB8"/>
    <mergeCell ref="AC8:AD8"/>
    <mergeCell ref="AE8:AF8"/>
    <mergeCell ref="AG8:AH8"/>
    <mergeCell ref="AK8:AL8"/>
    <mergeCell ref="S8:T8"/>
    <mergeCell ref="B2:B5"/>
    <mergeCell ref="C2:J2"/>
    <mergeCell ref="K2:L2"/>
    <mergeCell ref="C3:J3"/>
    <mergeCell ref="K3:L3"/>
    <mergeCell ref="C4:J4"/>
    <mergeCell ref="K4:L4"/>
    <mergeCell ref="C5:J5"/>
    <mergeCell ref="K5:L5"/>
    <mergeCell ref="B7:C7"/>
    <mergeCell ref="D7:L7"/>
    <mergeCell ref="M8:N8"/>
    <mergeCell ref="O8:P8"/>
    <mergeCell ref="Q8:R8"/>
  </mergeCells>
  <phoneticPr fontId="52" type="noConversion"/>
  <dataValidations count="1">
    <dataValidation type="whole" allowBlank="1" showInputMessage="1" showErrorMessage="1" sqref="F8:K8 F21:J65456 K21 K26:K65456" xr:uid="{CCFB415C-86C9-4CEF-844E-5C65EA77E884}">
      <formula1>1</formula1>
      <formula2>5</formula2>
    </dataValidation>
  </dataValidations>
  <pageMargins left="0.7" right="0.7" top="0.75" bottom="0.7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E19"/>
  <sheetViews>
    <sheetView showGridLines="0" showRuler="0" showWhiteSpace="0" zoomScale="90" zoomScaleNormal="90" workbookViewId="0">
      <selection activeCell="B1" sqref="B1"/>
    </sheetView>
  </sheetViews>
  <sheetFormatPr baseColWidth="10" defaultColWidth="11.42578125" defaultRowHeight="11.25" x14ac:dyDescent="0.15"/>
  <cols>
    <col min="1" max="1" width="2.42578125" style="19" customWidth="1"/>
    <col min="2" max="2" width="14.5703125" style="19" customWidth="1"/>
    <col min="3" max="3" width="14.140625" style="19" customWidth="1"/>
    <col min="4" max="4" width="18.28515625" style="19" customWidth="1"/>
    <col min="5" max="5" width="17.140625" style="19" customWidth="1"/>
    <col min="6" max="6" width="23.140625" style="19" customWidth="1"/>
    <col min="7" max="8" width="20.28515625" style="19" customWidth="1"/>
    <col min="9" max="10" width="5.7109375" style="19" customWidth="1"/>
    <col min="11" max="11" width="5.7109375" style="19" hidden="1" customWidth="1"/>
    <col min="12" max="12" width="8.7109375" style="19" hidden="1" customWidth="1"/>
    <col min="13" max="13" width="14.5703125" style="19" customWidth="1"/>
    <col min="14" max="14" width="17.7109375" style="19" bestFit="1" customWidth="1"/>
    <col min="15" max="15" width="2.5703125" style="19" customWidth="1"/>
    <col min="16" max="16" width="2.42578125" style="19" customWidth="1"/>
    <col min="17" max="17" width="7.7109375" style="19" customWidth="1"/>
    <col min="18" max="18" width="0.7109375" style="35" customWidth="1"/>
    <col min="19" max="19" width="1" style="19" customWidth="1"/>
    <col min="20" max="20" width="1.5703125" style="19" customWidth="1"/>
    <col min="21" max="21" width="1.140625" style="35" customWidth="1"/>
    <col min="22" max="22" width="20.7109375" style="19" customWidth="1"/>
    <col min="23" max="26" width="7.7109375" style="19" customWidth="1"/>
    <col min="27" max="28" width="5.7109375" style="19" hidden="1" customWidth="1"/>
    <col min="29" max="29" width="10.7109375" style="19" customWidth="1"/>
    <col min="30" max="30" width="20.7109375" style="19" customWidth="1"/>
    <col min="31" max="31" width="9.140625" style="21" customWidth="1"/>
    <col min="32" max="252" width="9.140625" style="19" customWidth="1"/>
    <col min="253" max="16384" width="11.42578125" style="19"/>
  </cols>
  <sheetData>
    <row r="1" spans="2:31" ht="12" thickBot="1" x14ac:dyDescent="0.2"/>
    <row r="2" spans="2:31" ht="26.25" customHeight="1" x14ac:dyDescent="0.15">
      <c r="B2" s="351"/>
      <c r="C2" s="352"/>
      <c r="D2" s="344" t="s">
        <v>119</v>
      </c>
      <c r="E2" s="345"/>
      <c r="F2" s="345"/>
      <c r="G2" s="345"/>
      <c r="H2" s="345"/>
      <c r="I2" s="345"/>
      <c r="J2" s="345"/>
      <c r="K2" s="126"/>
      <c r="L2" s="126"/>
      <c r="M2" s="292" t="str">
        <f>Proyecto!K2</f>
        <v>Codigo: GC-F-015</v>
      </c>
      <c r="N2" s="357"/>
      <c r="O2" s="357"/>
      <c r="P2" s="293"/>
      <c r="S2" s="35"/>
      <c r="T2" s="35" t="s">
        <v>128</v>
      </c>
      <c r="U2" s="37"/>
    </row>
    <row r="3" spans="2:31" ht="23.25" customHeight="1" x14ac:dyDescent="0.15">
      <c r="B3" s="353"/>
      <c r="C3" s="354"/>
      <c r="D3" s="346" t="s">
        <v>121</v>
      </c>
      <c r="E3" s="347"/>
      <c r="F3" s="347"/>
      <c r="G3" s="347"/>
      <c r="H3" s="347"/>
      <c r="I3" s="347"/>
      <c r="J3" s="347"/>
      <c r="K3" s="127"/>
      <c r="L3" s="127"/>
      <c r="M3" s="296" t="str">
        <f>Proyecto!K3</f>
        <v>Fecha: 17 de septiembre de 2014</v>
      </c>
      <c r="N3" s="358"/>
      <c r="O3" s="358"/>
      <c r="P3" s="297"/>
      <c r="S3" s="35"/>
      <c r="T3" s="35" t="s">
        <v>129</v>
      </c>
      <c r="U3" s="37"/>
    </row>
    <row r="4" spans="2:31" ht="24" customHeight="1" x14ac:dyDescent="0.15">
      <c r="B4" s="353"/>
      <c r="C4" s="354"/>
      <c r="D4" s="346" t="s">
        <v>122</v>
      </c>
      <c r="E4" s="347"/>
      <c r="F4" s="347"/>
      <c r="G4" s="347"/>
      <c r="H4" s="347"/>
      <c r="I4" s="347"/>
      <c r="J4" s="347"/>
      <c r="K4" s="127"/>
      <c r="L4" s="127"/>
      <c r="M4" s="296" t="str">
        <f>Proyecto!K4</f>
        <v>Version 001</v>
      </c>
      <c r="N4" s="358"/>
      <c r="O4" s="358"/>
      <c r="P4" s="297"/>
      <c r="T4" s="35" t="s">
        <v>130</v>
      </c>
      <c r="U4" s="37"/>
    </row>
    <row r="5" spans="2:31" ht="22.5" customHeight="1" thickBot="1" x14ac:dyDescent="0.2">
      <c r="B5" s="355"/>
      <c r="C5" s="356"/>
      <c r="D5" s="348" t="s">
        <v>124</v>
      </c>
      <c r="E5" s="349"/>
      <c r="F5" s="349"/>
      <c r="G5" s="349"/>
      <c r="H5" s="349"/>
      <c r="I5" s="349"/>
      <c r="J5" s="349"/>
      <c r="K5" s="128"/>
      <c r="L5" s="128"/>
      <c r="M5" s="300" t="s">
        <v>125</v>
      </c>
      <c r="N5" s="359"/>
      <c r="O5" s="359"/>
      <c r="P5" s="301"/>
      <c r="T5" s="35" t="s">
        <v>131</v>
      </c>
    </row>
    <row r="6" spans="2:31" ht="5.25" customHeight="1" x14ac:dyDescent="0.15">
      <c r="B6" s="25"/>
      <c r="C6" s="25"/>
      <c r="D6" s="25"/>
      <c r="E6" s="25"/>
      <c r="F6" s="25"/>
      <c r="G6" s="25"/>
      <c r="H6" s="25"/>
      <c r="I6" s="25"/>
      <c r="J6" s="25"/>
      <c r="K6" s="25"/>
      <c r="L6" s="25"/>
      <c r="M6" s="25"/>
      <c r="N6" s="25"/>
      <c r="O6" s="25"/>
      <c r="P6" s="25"/>
      <c r="T6" s="35"/>
    </row>
    <row r="7" spans="2:31" ht="29.25" customHeight="1" x14ac:dyDescent="0.2">
      <c r="B7" s="244" t="s">
        <v>0</v>
      </c>
      <c r="C7" s="361"/>
      <c r="D7" s="362" t="str">
        <f>Proyecto!$E$7</f>
        <v>Dinamización del conocimiento y la innovación 2025</v>
      </c>
      <c r="E7" s="362"/>
      <c r="F7" s="362"/>
      <c r="G7" s="362"/>
      <c r="H7" s="362"/>
      <c r="I7" s="362"/>
      <c r="J7" s="362"/>
      <c r="K7" s="362"/>
      <c r="L7" s="362"/>
      <c r="M7" s="362"/>
      <c r="N7" s="362"/>
      <c r="O7" s="362"/>
      <c r="P7" s="362"/>
      <c r="AE7" s="19"/>
    </row>
    <row r="8" spans="2:31" ht="6.75" customHeight="1" x14ac:dyDescent="0.2">
      <c r="B8" s="77"/>
      <c r="C8" s="77"/>
      <c r="D8" s="78"/>
      <c r="E8" s="78"/>
      <c r="F8" s="78"/>
      <c r="G8" s="78"/>
      <c r="H8" s="78"/>
      <c r="I8" s="78"/>
      <c r="J8" s="78"/>
      <c r="K8" s="78"/>
      <c r="L8" s="78"/>
      <c r="M8" s="78"/>
      <c r="N8" s="78"/>
      <c r="O8" s="78"/>
      <c r="P8" s="78"/>
      <c r="AE8" s="19"/>
    </row>
    <row r="10" spans="2:31" ht="21.95" customHeight="1" x14ac:dyDescent="0.15">
      <c r="B10" s="350" t="s">
        <v>21</v>
      </c>
      <c r="C10" s="350"/>
      <c r="D10" s="350"/>
      <c r="E10" s="350"/>
      <c r="F10" s="350"/>
      <c r="G10" s="350"/>
      <c r="H10" s="350"/>
      <c r="I10" s="350"/>
      <c r="J10" s="350"/>
      <c r="K10" s="350"/>
      <c r="L10" s="350"/>
      <c r="M10" s="350"/>
      <c r="N10" s="350"/>
      <c r="O10" s="350"/>
      <c r="P10" s="350"/>
    </row>
    <row r="11" spans="2:31" ht="21.95" customHeight="1" x14ac:dyDescent="0.15">
      <c r="B11" s="350" t="s">
        <v>25</v>
      </c>
      <c r="C11" s="350"/>
      <c r="D11" s="350"/>
      <c r="E11" s="350"/>
      <c r="F11" s="131" t="s">
        <v>134</v>
      </c>
      <c r="G11" s="350" t="s">
        <v>133</v>
      </c>
      <c r="H11" s="350"/>
      <c r="I11" s="350"/>
      <c r="J11" s="350"/>
      <c r="K11" s="129"/>
      <c r="L11" s="129"/>
      <c r="M11" s="350" t="s">
        <v>127</v>
      </c>
      <c r="N11" s="350"/>
      <c r="O11" s="350"/>
      <c r="P11" s="350"/>
    </row>
    <row r="12" spans="2:31" ht="43.9" customHeight="1" x14ac:dyDescent="0.15">
      <c r="B12" s="363" t="s">
        <v>195</v>
      </c>
      <c r="C12" s="363"/>
      <c r="D12" s="363"/>
      <c r="E12" s="363"/>
      <c r="F12" s="84" t="s">
        <v>129</v>
      </c>
      <c r="G12" s="364" t="s">
        <v>203</v>
      </c>
      <c r="H12" s="365"/>
      <c r="I12" s="365"/>
      <c r="J12" s="366"/>
      <c r="K12" s="130"/>
      <c r="L12" s="130"/>
      <c r="M12" s="367" t="s">
        <v>196</v>
      </c>
      <c r="N12" s="368"/>
      <c r="O12" s="368"/>
      <c r="P12" s="369"/>
    </row>
    <row r="13" spans="2:31" ht="45" customHeight="1" x14ac:dyDescent="0.15">
      <c r="B13" s="363" t="s">
        <v>197</v>
      </c>
      <c r="C13" s="363"/>
      <c r="D13" s="363"/>
      <c r="E13" s="363"/>
      <c r="F13" s="84" t="s">
        <v>130</v>
      </c>
      <c r="G13" s="364" t="s">
        <v>198</v>
      </c>
      <c r="H13" s="365"/>
      <c r="I13" s="365"/>
      <c r="J13" s="366"/>
      <c r="K13" s="130"/>
      <c r="L13" s="130"/>
      <c r="M13" s="367" t="s">
        <v>196</v>
      </c>
      <c r="N13" s="368"/>
      <c r="O13" s="368"/>
      <c r="P13" s="369"/>
    </row>
    <row r="14" spans="2:31" ht="46.15" customHeight="1" x14ac:dyDescent="0.15">
      <c r="B14" s="363" t="s">
        <v>199</v>
      </c>
      <c r="C14" s="363"/>
      <c r="D14" s="363"/>
      <c r="E14" s="363"/>
      <c r="F14" s="84" t="s">
        <v>130</v>
      </c>
      <c r="G14" s="364" t="s">
        <v>200</v>
      </c>
      <c r="H14" s="365"/>
      <c r="I14" s="365"/>
      <c r="J14" s="366"/>
      <c r="K14" s="130"/>
      <c r="L14" s="130"/>
      <c r="M14" s="367" t="s">
        <v>196</v>
      </c>
      <c r="N14" s="368"/>
      <c r="O14" s="368"/>
      <c r="P14" s="369"/>
    </row>
    <row r="15" spans="2:31" ht="41.45" customHeight="1" x14ac:dyDescent="0.15">
      <c r="B15" s="363" t="s">
        <v>201</v>
      </c>
      <c r="C15" s="363"/>
      <c r="D15" s="363"/>
      <c r="E15" s="363"/>
      <c r="F15" s="84" t="s">
        <v>130</v>
      </c>
      <c r="G15" s="364" t="s">
        <v>202</v>
      </c>
      <c r="H15" s="365"/>
      <c r="I15" s="365"/>
      <c r="J15" s="366"/>
      <c r="K15" s="130"/>
      <c r="L15" s="130"/>
      <c r="M15" s="367" t="s">
        <v>196</v>
      </c>
      <c r="N15" s="368"/>
      <c r="O15" s="368"/>
      <c r="P15" s="369"/>
    </row>
    <row r="16" spans="2:31" ht="21.95" customHeight="1" x14ac:dyDescent="0.15">
      <c r="B16" s="235"/>
      <c r="C16" s="235"/>
      <c r="D16" s="235"/>
      <c r="E16" s="235"/>
      <c r="F16" s="43"/>
      <c r="G16" s="235"/>
      <c r="H16" s="235"/>
      <c r="I16" s="235"/>
      <c r="J16" s="235"/>
      <c r="K16" s="44"/>
      <c r="L16" s="44"/>
      <c r="M16" s="235"/>
      <c r="N16" s="235"/>
      <c r="O16" s="235"/>
      <c r="P16" s="235"/>
    </row>
    <row r="18" spans="2:16" ht="21.95" customHeight="1" x14ac:dyDescent="0.15">
      <c r="B18" s="350" t="s">
        <v>22</v>
      </c>
      <c r="C18" s="350"/>
      <c r="D18" s="350"/>
      <c r="E18" s="350"/>
      <c r="F18" s="350"/>
      <c r="G18" s="350"/>
      <c r="H18" s="350"/>
      <c r="I18" s="350"/>
      <c r="J18" s="350"/>
      <c r="K18" s="350"/>
      <c r="L18" s="350"/>
      <c r="M18" s="350"/>
      <c r="N18" s="350"/>
      <c r="O18" s="350"/>
      <c r="P18" s="350"/>
    </row>
    <row r="19" spans="2:16" ht="43.5" customHeight="1" x14ac:dyDescent="0.15">
      <c r="B19" s="360" t="s">
        <v>204</v>
      </c>
      <c r="C19" s="360"/>
      <c r="D19" s="360"/>
      <c r="E19" s="360"/>
      <c r="F19" s="360"/>
      <c r="G19" s="360"/>
      <c r="H19" s="360"/>
      <c r="I19" s="360"/>
      <c r="J19" s="360"/>
      <c r="K19" s="360"/>
      <c r="L19" s="360"/>
      <c r="M19" s="360"/>
      <c r="N19" s="360"/>
      <c r="O19" s="360"/>
      <c r="P19" s="360"/>
    </row>
  </sheetData>
  <mergeCells count="32">
    <mergeCell ref="B13:E13"/>
    <mergeCell ref="G13:J13"/>
    <mergeCell ref="M13:P13"/>
    <mergeCell ref="B14:E14"/>
    <mergeCell ref="G14:J14"/>
    <mergeCell ref="M14:P14"/>
    <mergeCell ref="B18:P18"/>
    <mergeCell ref="B19:P19"/>
    <mergeCell ref="B7:C7"/>
    <mergeCell ref="D7:P7"/>
    <mergeCell ref="B11:E11"/>
    <mergeCell ref="G11:J11"/>
    <mergeCell ref="M11:P11"/>
    <mergeCell ref="B15:E15"/>
    <mergeCell ref="G15:J15"/>
    <mergeCell ref="M15:P15"/>
    <mergeCell ref="B16:E16"/>
    <mergeCell ref="G16:J16"/>
    <mergeCell ref="M16:P16"/>
    <mergeCell ref="B12:E12"/>
    <mergeCell ref="G12:J12"/>
    <mergeCell ref="M12:P12"/>
    <mergeCell ref="D2:J2"/>
    <mergeCell ref="D3:J3"/>
    <mergeCell ref="D4:J4"/>
    <mergeCell ref="D5:J5"/>
    <mergeCell ref="B10:P10"/>
    <mergeCell ref="B2:C5"/>
    <mergeCell ref="M2:P2"/>
    <mergeCell ref="M3:P3"/>
    <mergeCell ref="M4:P4"/>
    <mergeCell ref="M5:P5"/>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7:P17 G17:M17 G20:M65506 G9:M9 Q9:U65506 W9:AC65506" xr:uid="{00000000-0002-0000-0B00-000000000000}">
      <formula1>1</formula1>
      <formula2>5</formula2>
    </dataValidation>
    <dataValidation type="list" allowBlank="1" showInputMessage="1" showErrorMessage="1" sqref="F12:F16" xr:uid="{00000000-0002-0000-0B00-000001000000}">
      <formula1>$T$2:$T$5</formula1>
    </dataValidation>
  </dataValidations>
  <pageMargins left="0.39370078740157483" right="0.39370078740157483" top="0.74803149606299213" bottom="0.74803149606299213" header="0.31496062992125984" footer="0.31496062992125984"/>
  <pageSetup scale="7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Q23"/>
  <sheetViews>
    <sheetView workbookViewId="0">
      <selection activeCell="A8" sqref="A8"/>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11" t="s">
        <v>102</v>
      </c>
      <c r="C4" s="11" t="s">
        <v>55</v>
      </c>
      <c r="E4" s="11" t="s">
        <v>56</v>
      </c>
      <c r="G4" s="11" t="s">
        <v>57</v>
      </c>
      <c r="I4" s="11" t="s">
        <v>61</v>
      </c>
      <c r="K4" s="11" t="s">
        <v>62</v>
      </c>
      <c r="M4" s="11"/>
      <c r="O4" s="11" t="s">
        <v>94</v>
      </c>
      <c r="Q4" s="11" t="s">
        <v>105</v>
      </c>
    </row>
    <row r="5" spans="1:17" x14ac:dyDescent="0.2">
      <c r="A5" t="s">
        <v>103</v>
      </c>
      <c r="C5" s="10" t="s">
        <v>50</v>
      </c>
      <c r="E5" s="10" t="s">
        <v>51</v>
      </c>
      <c r="G5" s="10" t="s">
        <v>58</v>
      </c>
      <c r="I5" s="10" t="s">
        <v>91</v>
      </c>
      <c r="K5" s="10" t="s">
        <v>63</v>
      </c>
      <c r="M5" t="s">
        <v>82</v>
      </c>
      <c r="O5" s="10" t="s">
        <v>95</v>
      </c>
      <c r="Q5" t="s">
        <v>108</v>
      </c>
    </row>
    <row r="6" spans="1:17" x14ac:dyDescent="0.2">
      <c r="A6" t="s">
        <v>104</v>
      </c>
      <c r="C6" s="10" t="s">
        <v>53</v>
      </c>
      <c r="E6" s="10" t="s">
        <v>54</v>
      </c>
      <c r="G6" s="10" t="s">
        <v>59</v>
      </c>
      <c r="I6" s="10" t="s">
        <v>92</v>
      </c>
      <c r="K6" s="10" t="s">
        <v>64</v>
      </c>
      <c r="M6" t="s">
        <v>90</v>
      </c>
      <c r="O6" s="10" t="s">
        <v>96</v>
      </c>
      <c r="Q6" t="s">
        <v>109</v>
      </c>
    </row>
    <row r="7" spans="1:17" x14ac:dyDescent="0.2">
      <c r="A7" t="s">
        <v>231</v>
      </c>
      <c r="C7" s="10" t="s">
        <v>52</v>
      </c>
      <c r="G7" s="10" t="s">
        <v>60</v>
      </c>
      <c r="K7" s="10" t="s">
        <v>65</v>
      </c>
      <c r="O7" s="10" t="s">
        <v>97</v>
      </c>
      <c r="Q7" t="s">
        <v>110</v>
      </c>
    </row>
    <row r="8" spans="1:17" x14ac:dyDescent="0.2">
      <c r="O8" s="10" t="s">
        <v>98</v>
      </c>
      <c r="Q8" t="s">
        <v>111</v>
      </c>
    </row>
    <row r="9" spans="1:17" x14ac:dyDescent="0.2">
      <c r="O9" s="10" t="s">
        <v>99</v>
      </c>
      <c r="Q9" t="s">
        <v>112</v>
      </c>
    </row>
    <row r="10" spans="1:17" x14ac:dyDescent="0.2">
      <c r="O10" s="10" t="s">
        <v>100</v>
      </c>
      <c r="Q10" t="s">
        <v>113</v>
      </c>
    </row>
    <row r="11" spans="1:17" x14ac:dyDescent="0.2">
      <c r="O11" s="10" t="s">
        <v>73</v>
      </c>
      <c r="Q11" t="s">
        <v>114</v>
      </c>
    </row>
    <row r="12" spans="1:17" x14ac:dyDescent="0.2">
      <c r="Q12" t="s">
        <v>115</v>
      </c>
    </row>
    <row r="14" spans="1:17" x14ac:dyDescent="0.2">
      <c r="Q14" s="11" t="s">
        <v>116</v>
      </c>
    </row>
    <row r="15" spans="1:17" x14ac:dyDescent="0.2">
      <c r="Q15" t="s">
        <v>108</v>
      </c>
    </row>
    <row r="16" spans="1:17" x14ac:dyDescent="0.2">
      <c r="Q16" t="s">
        <v>109</v>
      </c>
    </row>
    <row r="17" spans="17:17" x14ac:dyDescent="0.2">
      <c r="Q17" t="s">
        <v>110</v>
      </c>
    </row>
    <row r="18" spans="17:17" x14ac:dyDescent="0.2">
      <c r="Q18" t="s">
        <v>111</v>
      </c>
    </row>
    <row r="19" spans="17:17" x14ac:dyDescent="0.2">
      <c r="Q19" t="s">
        <v>112</v>
      </c>
    </row>
    <row r="20" spans="17:17" x14ac:dyDescent="0.2">
      <c r="Q20" t="s">
        <v>113</v>
      </c>
    </row>
    <row r="21" spans="17:17" x14ac:dyDescent="0.2">
      <c r="Q21" t="s">
        <v>114</v>
      </c>
    </row>
    <row r="22" spans="17:17" x14ac:dyDescent="0.2">
      <c r="Q22" t="s">
        <v>115</v>
      </c>
    </row>
    <row r="23" spans="17:17" x14ac:dyDescent="0.2">
      <c r="Q23" s="10" t="s">
        <v>117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26"/>
  <sheetViews>
    <sheetView showGridLines="0" zoomScale="90" zoomScaleNormal="90" workbookViewId="0"/>
  </sheetViews>
  <sheetFormatPr baseColWidth="10" defaultColWidth="11.42578125"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5" customWidth="1"/>
    <col min="19" max="19" width="1" style="1" customWidth="1"/>
    <col min="20" max="20" width="1.5703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170"/>
      <c r="C2" s="171"/>
      <c r="D2" s="172" t="s">
        <v>119</v>
      </c>
      <c r="E2" s="173"/>
      <c r="F2" s="173"/>
      <c r="G2" s="173"/>
      <c r="H2" s="173"/>
      <c r="I2" s="173"/>
      <c r="J2" s="174"/>
      <c r="K2" s="160" t="s">
        <v>120</v>
      </c>
      <c r="L2" s="201"/>
      <c r="M2" s="160" t="str">
        <f>Proyecto!K2</f>
        <v>Codigo: GC-F-015</v>
      </c>
      <c r="N2" s="192"/>
      <c r="O2" s="192"/>
      <c r="P2" s="161"/>
      <c r="S2" s="5"/>
      <c r="T2" s="5"/>
      <c r="U2" s="9"/>
    </row>
    <row r="3" spans="2:31" ht="23.25" customHeight="1" x14ac:dyDescent="0.2">
      <c r="B3" s="166"/>
      <c r="C3" s="167"/>
      <c r="D3" s="175" t="s">
        <v>121</v>
      </c>
      <c r="E3" s="176"/>
      <c r="F3" s="176"/>
      <c r="G3" s="176"/>
      <c r="H3" s="176"/>
      <c r="I3" s="176"/>
      <c r="J3" s="177"/>
      <c r="K3" s="162" t="s">
        <v>126</v>
      </c>
      <c r="L3" s="202"/>
      <c r="M3" s="193" t="str">
        <f>Proyecto!K3</f>
        <v>Fecha: 17 de septiembre de 2014</v>
      </c>
      <c r="N3" s="194"/>
      <c r="O3" s="194"/>
      <c r="P3" s="195"/>
      <c r="S3" s="5"/>
      <c r="T3" s="5"/>
      <c r="U3" s="9"/>
    </row>
    <row r="4" spans="2:31" ht="24" customHeight="1" x14ac:dyDescent="0.2">
      <c r="B4" s="166"/>
      <c r="C4" s="167"/>
      <c r="D4" s="175" t="s">
        <v>122</v>
      </c>
      <c r="E4" s="176"/>
      <c r="F4" s="176"/>
      <c r="G4" s="176"/>
      <c r="H4" s="176"/>
      <c r="I4" s="176"/>
      <c r="J4" s="177"/>
      <c r="K4" s="162" t="s">
        <v>123</v>
      </c>
      <c r="L4" s="202"/>
      <c r="M4" s="162" t="str">
        <f>Proyecto!K4</f>
        <v>Version 001</v>
      </c>
      <c r="N4" s="196"/>
      <c r="O4" s="196"/>
      <c r="P4" s="163"/>
      <c r="U4" s="9"/>
    </row>
    <row r="5" spans="2:31" ht="22.5" customHeight="1" thickBot="1" x14ac:dyDescent="0.25">
      <c r="B5" s="168"/>
      <c r="C5" s="169"/>
      <c r="D5" s="181" t="s">
        <v>124</v>
      </c>
      <c r="E5" s="182"/>
      <c r="F5" s="182"/>
      <c r="G5" s="182"/>
      <c r="H5" s="182"/>
      <c r="I5" s="182"/>
      <c r="J5" s="183"/>
      <c r="K5" s="184" t="s">
        <v>125</v>
      </c>
      <c r="L5" s="185"/>
      <c r="M5" s="197" t="s">
        <v>125</v>
      </c>
      <c r="N5" s="198"/>
      <c r="O5" s="198"/>
      <c r="P5" s="199"/>
    </row>
    <row r="6" spans="2:31" ht="5.25" customHeight="1" x14ac:dyDescent="0.2">
      <c r="B6" s="4"/>
      <c r="C6" s="4"/>
      <c r="D6" s="13"/>
      <c r="E6" s="13"/>
      <c r="F6" s="13"/>
      <c r="G6" s="13"/>
      <c r="H6" s="13"/>
      <c r="I6" s="13"/>
      <c r="J6" s="13"/>
      <c r="K6" s="13"/>
      <c r="L6" s="13"/>
      <c r="M6" s="13"/>
      <c r="N6" s="13"/>
      <c r="O6" s="13"/>
      <c r="P6" s="13"/>
    </row>
    <row r="7" spans="2:31" ht="29.25" customHeight="1" x14ac:dyDescent="0.2">
      <c r="B7" s="190" t="s">
        <v>0</v>
      </c>
      <c r="C7" s="191"/>
      <c r="D7" s="200" t="str">
        <f>Proyecto!$E$7</f>
        <v>Dinamización del conocimiento y la innovación 2025</v>
      </c>
      <c r="E7" s="200"/>
      <c r="F7" s="200"/>
      <c r="G7" s="200"/>
      <c r="H7" s="200"/>
      <c r="I7" s="200"/>
      <c r="J7" s="200"/>
      <c r="K7" s="200"/>
      <c r="L7" s="200"/>
      <c r="M7" s="200"/>
      <c r="N7" s="200"/>
      <c r="O7" s="200"/>
      <c r="P7" s="200"/>
      <c r="AE7" s="1"/>
    </row>
    <row r="8" spans="2:31" ht="6.75" customHeight="1" x14ac:dyDescent="0.2">
      <c r="B8" s="6"/>
      <c r="C8" s="6"/>
      <c r="D8" s="14"/>
      <c r="E8" s="14"/>
      <c r="F8" s="14"/>
      <c r="G8" s="14"/>
      <c r="H8" s="14"/>
      <c r="I8" s="14"/>
      <c r="J8" s="14"/>
      <c r="K8" s="14"/>
      <c r="L8" s="14"/>
      <c r="M8" s="14"/>
      <c r="N8" s="14"/>
      <c r="O8" s="14"/>
      <c r="P8" s="14"/>
      <c r="AE8" s="1"/>
    </row>
    <row r="9" spans="2:31" ht="39.75" customHeight="1" x14ac:dyDescent="0.2">
      <c r="B9" s="190" t="s">
        <v>23</v>
      </c>
      <c r="C9" s="191"/>
      <c r="D9" s="187" t="s">
        <v>136</v>
      </c>
      <c r="E9" s="188"/>
      <c r="F9" s="188"/>
      <c r="G9" s="188"/>
      <c r="H9" s="188"/>
      <c r="I9" s="188"/>
      <c r="J9" s="188"/>
      <c r="K9" s="188"/>
      <c r="L9" s="188"/>
      <c r="M9" s="188"/>
      <c r="N9" s="188"/>
      <c r="O9" s="188"/>
      <c r="P9" s="189"/>
      <c r="AE9" s="1"/>
    </row>
    <row r="10" spans="2:31" customFormat="1" ht="7.5" customHeight="1" x14ac:dyDescent="0.35">
      <c r="D10" s="15"/>
      <c r="E10" s="15"/>
      <c r="F10" s="15"/>
      <c r="G10" s="15"/>
      <c r="H10" s="15"/>
      <c r="I10" s="15"/>
      <c r="J10" s="15"/>
      <c r="K10" s="15"/>
      <c r="L10" s="15"/>
      <c r="M10" s="15"/>
      <c r="N10" s="15"/>
      <c r="O10" s="15"/>
      <c r="P10" s="15"/>
    </row>
    <row r="11" spans="2:31" ht="39.75" customHeight="1" x14ac:dyDescent="0.2">
      <c r="B11" s="190" t="s">
        <v>24</v>
      </c>
      <c r="C11" s="191"/>
      <c r="D11" s="186" t="s">
        <v>208</v>
      </c>
      <c r="E11" s="186"/>
      <c r="F11" s="186"/>
      <c r="G11" s="186"/>
      <c r="H11" s="186"/>
      <c r="I11" s="186"/>
      <c r="J11" s="186"/>
      <c r="K11" s="186"/>
      <c r="L11" s="186"/>
      <c r="M11" s="186"/>
      <c r="N11" s="186"/>
      <c r="O11" s="186"/>
      <c r="P11" s="186"/>
      <c r="AE11" s="1"/>
    </row>
    <row r="12" spans="2:31" ht="5.25" customHeight="1" x14ac:dyDescent="0.2">
      <c r="B12" s="8"/>
      <c r="C12" s="8"/>
      <c r="D12" s="3"/>
      <c r="E12" s="3"/>
      <c r="F12" s="3"/>
      <c r="G12" s="3"/>
      <c r="H12" s="3"/>
      <c r="I12" s="3"/>
      <c r="J12" s="3"/>
      <c r="K12" s="3"/>
      <c r="L12" s="3"/>
      <c r="M12" s="3"/>
      <c r="N12" s="3"/>
      <c r="O12" s="3"/>
      <c r="P12" s="3"/>
      <c r="AE12" s="1"/>
    </row>
    <row r="13" spans="2:31" ht="42.75" customHeight="1" x14ac:dyDescent="0.2">
      <c r="B13" s="157" t="s">
        <v>101</v>
      </c>
      <c r="C13" s="158"/>
      <c r="D13" s="18" t="s">
        <v>1</v>
      </c>
      <c r="E13" s="204" t="s">
        <v>207</v>
      </c>
      <c r="F13" s="204"/>
      <c r="G13" s="204"/>
      <c r="H13" s="204"/>
      <c r="I13" s="204"/>
      <c r="J13" s="204"/>
      <c r="K13" s="204"/>
      <c r="L13" s="204"/>
      <c r="M13" s="204"/>
      <c r="N13" s="204"/>
      <c r="O13" s="204"/>
      <c r="P13" s="204"/>
      <c r="AE13" s="1"/>
    </row>
    <row r="14" spans="2:31" ht="21" customHeight="1" x14ac:dyDescent="0.2">
      <c r="B14" s="157"/>
      <c r="C14" s="158"/>
      <c r="D14" s="12" t="s">
        <v>103</v>
      </c>
      <c r="E14" s="204"/>
      <c r="F14" s="204"/>
      <c r="G14" s="204"/>
      <c r="H14" s="204"/>
      <c r="I14" s="204"/>
      <c r="J14" s="204"/>
      <c r="K14" s="204"/>
      <c r="L14" s="204"/>
      <c r="M14" s="204"/>
      <c r="N14" s="204"/>
      <c r="O14" s="204"/>
      <c r="P14" s="204"/>
      <c r="AE14" s="1"/>
    </row>
    <row r="15" spans="2:31" ht="5.25" customHeight="1" x14ac:dyDescent="0.2">
      <c r="B15" s="8"/>
      <c r="C15" s="8"/>
      <c r="D15" s="3"/>
      <c r="E15" s="16"/>
      <c r="F15" s="16"/>
      <c r="G15" s="16"/>
      <c r="H15" s="16"/>
      <c r="I15" s="16"/>
      <c r="J15" s="16"/>
      <c r="K15" s="16"/>
      <c r="L15" s="16"/>
      <c r="M15" s="16"/>
      <c r="N15" s="16"/>
      <c r="O15" s="16"/>
      <c r="P15" s="16"/>
      <c r="AE15" s="1"/>
    </row>
    <row r="16" spans="2:31" ht="22.5" customHeight="1" x14ac:dyDescent="0.2">
      <c r="B16" s="157" t="s">
        <v>101</v>
      </c>
      <c r="C16" s="158"/>
      <c r="D16" s="18" t="s">
        <v>1</v>
      </c>
      <c r="E16" s="204" t="s">
        <v>206</v>
      </c>
      <c r="F16" s="204"/>
      <c r="G16" s="204"/>
      <c r="H16" s="204"/>
      <c r="I16" s="204"/>
      <c r="J16" s="204"/>
      <c r="K16" s="204"/>
      <c r="L16" s="204"/>
      <c r="M16" s="204"/>
      <c r="N16" s="204"/>
      <c r="O16" s="204"/>
      <c r="P16" s="204"/>
      <c r="AE16" s="1"/>
    </row>
    <row r="17" spans="2:31" ht="21" customHeight="1" x14ac:dyDescent="0.2">
      <c r="B17" s="157"/>
      <c r="C17" s="158"/>
      <c r="D17" s="12" t="s">
        <v>104</v>
      </c>
      <c r="E17" s="204"/>
      <c r="F17" s="204"/>
      <c r="G17" s="204"/>
      <c r="H17" s="204"/>
      <c r="I17" s="204"/>
      <c r="J17" s="204"/>
      <c r="K17" s="204"/>
      <c r="L17" s="204"/>
      <c r="M17" s="204"/>
      <c r="N17" s="204"/>
      <c r="O17" s="204"/>
      <c r="P17" s="204"/>
      <c r="AE17" s="1"/>
    </row>
    <row r="18" spans="2:31" ht="5.25" customHeight="1" x14ac:dyDescent="0.2">
      <c r="B18" s="8"/>
      <c r="C18" s="8"/>
      <c r="D18" s="3"/>
      <c r="E18" s="17"/>
      <c r="F18" s="17"/>
      <c r="G18" s="17"/>
      <c r="H18" s="17"/>
      <c r="I18" s="17"/>
      <c r="J18" s="17"/>
      <c r="K18" s="17"/>
      <c r="L18" s="17"/>
      <c r="M18" s="17"/>
      <c r="N18" s="17"/>
      <c r="O18" s="17"/>
      <c r="P18" s="17"/>
      <c r="AE18" s="1"/>
    </row>
    <row r="19" spans="2:31" ht="22.5" customHeight="1" x14ac:dyDescent="0.2">
      <c r="B19" s="157" t="s">
        <v>101</v>
      </c>
      <c r="C19" s="158"/>
      <c r="D19" s="18" t="s">
        <v>1</v>
      </c>
      <c r="E19" s="204" t="s">
        <v>138</v>
      </c>
      <c r="F19" s="204"/>
      <c r="G19" s="204"/>
      <c r="H19" s="204"/>
      <c r="I19" s="204"/>
      <c r="J19" s="204"/>
      <c r="K19" s="204"/>
      <c r="L19" s="204"/>
      <c r="M19" s="204"/>
      <c r="N19" s="204"/>
      <c r="O19" s="204"/>
      <c r="P19" s="204"/>
      <c r="AE19" s="1"/>
    </row>
    <row r="20" spans="2:31" ht="21" customHeight="1" x14ac:dyDescent="0.2">
      <c r="B20" s="157"/>
      <c r="C20" s="158"/>
      <c r="D20" s="12" t="s">
        <v>104</v>
      </c>
      <c r="E20" s="204"/>
      <c r="F20" s="204"/>
      <c r="G20" s="204"/>
      <c r="H20" s="204"/>
      <c r="I20" s="204"/>
      <c r="J20" s="204"/>
      <c r="K20" s="204"/>
      <c r="L20" s="204"/>
      <c r="M20" s="204"/>
      <c r="N20" s="204"/>
      <c r="O20" s="204"/>
      <c r="P20" s="204"/>
      <c r="AE20" s="1"/>
    </row>
    <row r="21" spans="2:31" ht="5.25" customHeight="1" x14ac:dyDescent="0.2">
      <c r="B21" s="8"/>
      <c r="C21" s="8"/>
      <c r="D21" s="3"/>
      <c r="E21" s="17"/>
      <c r="F21" s="17"/>
      <c r="G21" s="17"/>
      <c r="H21" s="17"/>
      <c r="I21" s="17"/>
      <c r="J21" s="17"/>
      <c r="K21" s="17"/>
      <c r="L21" s="17"/>
      <c r="M21" s="17"/>
      <c r="N21" s="17"/>
      <c r="O21" s="17"/>
      <c r="P21" s="17"/>
      <c r="AE21" s="1"/>
    </row>
    <row r="22" spans="2:31" ht="22.5" customHeight="1" x14ac:dyDescent="0.2">
      <c r="B22" s="157" t="s">
        <v>101</v>
      </c>
      <c r="C22" s="158"/>
      <c r="D22" s="18" t="s">
        <v>1</v>
      </c>
      <c r="E22" s="204" t="s">
        <v>209</v>
      </c>
      <c r="F22" s="204"/>
      <c r="G22" s="204"/>
      <c r="H22" s="204"/>
      <c r="I22" s="204"/>
      <c r="J22" s="204"/>
      <c r="K22" s="204"/>
      <c r="L22" s="204"/>
      <c r="M22" s="204"/>
      <c r="N22" s="204"/>
      <c r="O22" s="204"/>
      <c r="P22" s="204"/>
      <c r="AE22" s="1"/>
    </row>
    <row r="23" spans="2:31" ht="21" customHeight="1" x14ac:dyDescent="0.2">
      <c r="B23" s="157"/>
      <c r="C23" s="158"/>
      <c r="D23" s="12" t="s">
        <v>104</v>
      </c>
      <c r="E23" s="204"/>
      <c r="F23" s="204"/>
      <c r="G23" s="204"/>
      <c r="H23" s="204"/>
      <c r="I23" s="204"/>
      <c r="J23" s="204"/>
      <c r="K23" s="204"/>
      <c r="L23" s="204"/>
      <c r="M23" s="204"/>
      <c r="N23" s="204"/>
      <c r="O23" s="204"/>
      <c r="P23" s="204"/>
      <c r="AE23" s="1"/>
    </row>
    <row r="24" spans="2:31" ht="7.9" customHeight="1" x14ac:dyDescent="0.2"/>
    <row r="25" spans="2:31" ht="22.5" customHeight="1" x14ac:dyDescent="0.2">
      <c r="B25" s="157" t="s">
        <v>101</v>
      </c>
      <c r="C25" s="158"/>
      <c r="D25" s="18" t="s">
        <v>1</v>
      </c>
      <c r="E25" s="203" t="s">
        <v>232</v>
      </c>
      <c r="F25" s="203"/>
      <c r="G25" s="203"/>
      <c r="H25" s="203"/>
      <c r="I25" s="203"/>
      <c r="J25" s="203"/>
      <c r="K25" s="203"/>
      <c r="L25" s="203"/>
      <c r="M25" s="203"/>
      <c r="N25" s="203"/>
      <c r="O25" s="203"/>
      <c r="P25" s="203"/>
      <c r="AE25" s="1"/>
    </row>
    <row r="26" spans="2:31" ht="21" customHeight="1" x14ac:dyDescent="0.2">
      <c r="B26" s="157"/>
      <c r="C26" s="158"/>
      <c r="D26" s="12" t="s">
        <v>231</v>
      </c>
      <c r="E26" s="203"/>
      <c r="F26" s="203"/>
      <c r="G26" s="203"/>
      <c r="H26" s="203"/>
      <c r="I26" s="203"/>
      <c r="J26" s="203"/>
      <c r="K26" s="203"/>
      <c r="L26" s="203"/>
      <c r="M26" s="203"/>
      <c r="N26" s="203"/>
      <c r="O26" s="203"/>
      <c r="P26" s="203"/>
      <c r="AE26" s="1"/>
    </row>
  </sheetData>
  <mergeCells count="32">
    <mergeCell ref="B25:C26"/>
    <mergeCell ref="E25:P26"/>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G27:M65480 O27:U65480 O24:U24 G24:M24 W24:AC24 W27:AC65480" xr:uid="{00000000-0002-0000-0100-000000000000}">
      <formula1>1</formula1>
      <formula2>5</formula2>
    </dataValidation>
  </dataValidations>
  <pageMargins left="0.39370078740157483" right="0.39370078740157483" top="0.74803149606299213" bottom="0.74803149606299213" header="0.31496062992125984" footer="0.31496062992125984"/>
  <pageSetup scale="77"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'No tocar'!$A$5:$A$7</xm:f>
          </x14:formula1>
          <xm:sqref>D14 D17 D20 D23 D26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B1:X19"/>
  <sheetViews>
    <sheetView showGridLines="0" zoomScale="75" zoomScaleNormal="90" workbookViewId="0"/>
  </sheetViews>
  <sheetFormatPr baseColWidth="10" defaultColWidth="11.42578125" defaultRowHeight="11.25" x14ac:dyDescent="0.15"/>
  <cols>
    <col min="1" max="1" width="2.42578125" style="19" customWidth="1"/>
    <col min="2" max="2" width="14.5703125" style="19" customWidth="1"/>
    <col min="3" max="3" width="14.140625" style="19" customWidth="1"/>
    <col min="4" max="4" width="18.28515625" style="19" customWidth="1"/>
    <col min="5" max="5" width="17.140625" style="19" customWidth="1"/>
    <col min="6" max="7" width="23.140625" style="19" customWidth="1"/>
    <col min="8" max="8" width="20.28515625" style="19" customWidth="1"/>
    <col min="9" max="9" width="58.42578125" style="19" customWidth="1"/>
    <col min="10" max="10" width="7.7109375" style="19" customWidth="1"/>
    <col min="11" max="11" width="0.7109375" style="19" customWidth="1"/>
    <col min="12" max="12" width="1" style="19" customWidth="1"/>
    <col min="13" max="13" width="1.5703125" style="19" customWidth="1"/>
    <col min="14" max="14" width="1.7109375" style="20" customWidth="1"/>
    <col min="15" max="15" width="20.7109375" style="19" customWidth="1"/>
    <col min="16" max="19" width="7.7109375" style="19" customWidth="1"/>
    <col min="20" max="21" width="5.7109375" style="19" hidden="1" customWidth="1"/>
    <col min="22" max="22" width="10.7109375" style="19" customWidth="1"/>
    <col min="23" max="23" width="20.7109375" style="19" customWidth="1"/>
    <col min="24" max="24" width="9.140625" style="21" customWidth="1"/>
    <col min="25" max="245" width="9.140625" style="19" customWidth="1"/>
    <col min="246" max="16384" width="11.42578125" style="19"/>
  </cols>
  <sheetData>
    <row r="1" spans="2:24" ht="12" thickBot="1" x14ac:dyDescent="0.2"/>
    <row r="2" spans="2:24" ht="26.25" customHeight="1" x14ac:dyDescent="0.15">
      <c r="B2" s="223"/>
      <c r="C2" s="224"/>
      <c r="D2" s="214" t="s">
        <v>119</v>
      </c>
      <c r="E2" s="215"/>
      <c r="F2" s="215"/>
      <c r="G2" s="215"/>
      <c r="H2" s="216"/>
      <c r="I2" s="22" t="str">
        <f>Proyecto!K2</f>
        <v>Codigo: GC-F-015</v>
      </c>
      <c r="J2" s="20"/>
      <c r="K2" s="20"/>
      <c r="L2" s="20"/>
      <c r="N2" s="19"/>
      <c r="T2" s="21"/>
      <c r="X2" s="19"/>
    </row>
    <row r="3" spans="2:24" ht="23.25" customHeight="1" x14ac:dyDescent="0.15">
      <c r="B3" s="225"/>
      <c r="C3" s="226"/>
      <c r="D3" s="217" t="s">
        <v>121</v>
      </c>
      <c r="E3" s="218"/>
      <c r="F3" s="218"/>
      <c r="G3" s="218"/>
      <c r="H3" s="219"/>
      <c r="I3" s="23" t="str">
        <f>Proyecto!K3</f>
        <v>Fecha: 17 de septiembre de 2014</v>
      </c>
      <c r="J3" s="20"/>
      <c r="K3" s="20"/>
      <c r="L3" s="20"/>
      <c r="N3" s="19"/>
      <c r="T3" s="21"/>
      <c r="X3" s="19"/>
    </row>
    <row r="4" spans="2:24" ht="24" customHeight="1" x14ac:dyDescent="0.15">
      <c r="B4" s="225"/>
      <c r="C4" s="226"/>
      <c r="D4" s="217" t="s">
        <v>122</v>
      </c>
      <c r="E4" s="218"/>
      <c r="F4" s="218"/>
      <c r="G4" s="218"/>
      <c r="H4" s="219"/>
      <c r="I4" s="23" t="str">
        <f>Proyecto!K4</f>
        <v>Version 001</v>
      </c>
      <c r="J4" s="20"/>
      <c r="K4" s="20"/>
      <c r="L4" s="20"/>
      <c r="N4" s="19"/>
      <c r="T4" s="21"/>
      <c r="X4" s="19"/>
    </row>
    <row r="5" spans="2:24" ht="22.5" customHeight="1" thickBot="1" x14ac:dyDescent="0.2">
      <c r="B5" s="227"/>
      <c r="C5" s="228"/>
      <c r="D5" s="220" t="s">
        <v>124</v>
      </c>
      <c r="E5" s="221"/>
      <c r="F5" s="221"/>
      <c r="G5" s="221"/>
      <c r="H5" s="222"/>
      <c r="I5" s="24" t="s">
        <v>125</v>
      </c>
      <c r="J5" s="20"/>
      <c r="K5" s="20"/>
      <c r="L5" s="20"/>
      <c r="N5" s="19"/>
      <c r="T5" s="21"/>
      <c r="X5" s="19"/>
    </row>
    <row r="6" spans="2:24" ht="5.25" customHeight="1" x14ac:dyDescent="0.15">
      <c r="B6" s="25"/>
      <c r="C6" s="25"/>
      <c r="D6" s="25"/>
      <c r="E6" s="25"/>
      <c r="F6" s="25"/>
      <c r="G6" s="25"/>
      <c r="H6" s="25"/>
      <c r="I6" s="25"/>
    </row>
    <row r="7" spans="2:24" ht="29.25" customHeight="1" x14ac:dyDescent="0.2">
      <c r="B7" s="211" t="s">
        <v>0</v>
      </c>
      <c r="C7" s="212"/>
      <c r="D7" s="213" t="str">
        <f>Proyecto!$E$7</f>
        <v>Dinamización del conocimiento y la innovación 2025</v>
      </c>
      <c r="E7" s="213"/>
      <c r="F7" s="213"/>
      <c r="G7" s="213"/>
      <c r="H7" s="213"/>
      <c r="I7" s="213"/>
      <c r="X7" s="19"/>
    </row>
    <row r="8" spans="2:24" ht="10.5" customHeight="1" x14ac:dyDescent="0.2">
      <c r="B8" s="26"/>
      <c r="C8" s="26"/>
      <c r="D8" s="27"/>
      <c r="E8" s="27"/>
      <c r="F8" s="27"/>
      <c r="G8" s="27"/>
      <c r="H8" s="27"/>
      <c r="I8" s="27"/>
      <c r="X8" s="19"/>
    </row>
    <row r="9" spans="2:24" ht="18.75" customHeight="1" x14ac:dyDescent="0.2">
      <c r="B9" s="205" t="s">
        <v>107</v>
      </c>
      <c r="C9" s="205"/>
      <c r="D9" s="205"/>
      <c r="E9" s="205"/>
      <c r="F9" s="205"/>
      <c r="G9" s="205"/>
      <c r="H9" s="205"/>
      <c r="I9" s="206"/>
      <c r="X9" s="19"/>
    </row>
    <row r="10" spans="2:24" ht="28.5" customHeight="1" x14ac:dyDescent="0.2">
      <c r="B10" s="205" t="s">
        <v>25</v>
      </c>
      <c r="C10" s="206"/>
      <c r="D10" s="207" t="s">
        <v>155</v>
      </c>
      <c r="E10" s="207"/>
      <c r="F10" s="207"/>
      <c r="G10" s="207"/>
      <c r="H10" s="207"/>
      <c r="I10" s="207"/>
      <c r="X10" s="19"/>
    </row>
    <row r="11" spans="2:24" ht="22.5" customHeight="1" x14ac:dyDescent="0.2">
      <c r="B11" s="205" t="s">
        <v>1</v>
      </c>
      <c r="C11" s="206"/>
      <c r="D11" s="209" t="s">
        <v>2</v>
      </c>
      <c r="E11" s="210"/>
      <c r="F11" s="28" t="s">
        <v>3</v>
      </c>
      <c r="G11" s="28" t="s">
        <v>105</v>
      </c>
      <c r="H11" s="28" t="s">
        <v>4</v>
      </c>
      <c r="I11" s="28" t="s">
        <v>106</v>
      </c>
      <c r="X11" s="19"/>
    </row>
    <row r="12" spans="2:24" s="31" customFormat="1" ht="82.5" customHeight="1" x14ac:dyDescent="0.2">
      <c r="B12" s="208" t="s">
        <v>50</v>
      </c>
      <c r="C12" s="208"/>
      <c r="D12" s="208" t="s">
        <v>139</v>
      </c>
      <c r="E12" s="208"/>
      <c r="F12" s="30">
        <v>1</v>
      </c>
      <c r="G12" s="29" t="s">
        <v>111</v>
      </c>
      <c r="H12" s="29" t="s">
        <v>51</v>
      </c>
      <c r="I12" s="29" t="s">
        <v>140</v>
      </c>
      <c r="N12" s="32"/>
    </row>
    <row r="13" spans="2:24" ht="24.75" customHeight="1" x14ac:dyDescent="0.2">
      <c r="B13" s="205" t="s">
        <v>5</v>
      </c>
      <c r="C13" s="206"/>
      <c r="D13" s="207" t="s">
        <v>156</v>
      </c>
      <c r="E13" s="207"/>
      <c r="F13" s="207"/>
      <c r="G13" s="207"/>
      <c r="H13" s="207"/>
      <c r="I13" s="207"/>
      <c r="X13" s="19"/>
    </row>
    <row r="15" spans="2:24" ht="18.75" customHeight="1" x14ac:dyDescent="0.2">
      <c r="B15" s="205" t="s">
        <v>107</v>
      </c>
      <c r="C15" s="205"/>
      <c r="D15" s="205"/>
      <c r="E15" s="205"/>
      <c r="F15" s="205"/>
      <c r="G15" s="205"/>
      <c r="H15" s="205"/>
      <c r="I15" s="206"/>
      <c r="X15" s="19"/>
    </row>
    <row r="16" spans="2:24" ht="28.5" customHeight="1" x14ac:dyDescent="0.2">
      <c r="B16" s="205" t="s">
        <v>25</v>
      </c>
      <c r="C16" s="206"/>
      <c r="D16" s="207" t="s">
        <v>225</v>
      </c>
      <c r="E16" s="207"/>
      <c r="F16" s="207"/>
      <c r="G16" s="207"/>
      <c r="H16" s="207"/>
      <c r="I16" s="207"/>
      <c r="X16" s="19"/>
    </row>
    <row r="17" spans="2:24" ht="22.5" customHeight="1" x14ac:dyDescent="0.2">
      <c r="B17" s="205" t="s">
        <v>1</v>
      </c>
      <c r="C17" s="206"/>
      <c r="D17" s="209" t="s">
        <v>2</v>
      </c>
      <c r="E17" s="210"/>
      <c r="F17" s="28" t="s">
        <v>3</v>
      </c>
      <c r="G17" s="28" t="s">
        <v>105</v>
      </c>
      <c r="H17" s="28" t="s">
        <v>4</v>
      </c>
      <c r="I17" s="28" t="s">
        <v>106</v>
      </c>
      <c r="X17" s="19"/>
    </row>
    <row r="18" spans="2:24" s="31" customFormat="1" ht="99" customHeight="1" x14ac:dyDescent="0.2">
      <c r="B18" s="208" t="s">
        <v>50</v>
      </c>
      <c r="C18" s="208"/>
      <c r="D18" s="208" t="s">
        <v>139</v>
      </c>
      <c r="E18" s="208"/>
      <c r="F18" s="30">
        <v>0.85</v>
      </c>
      <c r="G18" s="29" t="s">
        <v>113</v>
      </c>
      <c r="H18" s="29" t="s">
        <v>51</v>
      </c>
      <c r="I18" s="29" t="s">
        <v>274</v>
      </c>
      <c r="N18" s="32"/>
    </row>
    <row r="19" spans="2:24" ht="24.75" customHeight="1" x14ac:dyDescent="0.2">
      <c r="B19" s="205" t="s">
        <v>5</v>
      </c>
      <c r="C19" s="206"/>
      <c r="D19" s="207" t="s">
        <v>154</v>
      </c>
      <c r="E19" s="207"/>
      <c r="F19" s="207"/>
      <c r="G19" s="207"/>
      <c r="H19" s="207"/>
      <c r="I19" s="207"/>
      <c r="X19" s="19"/>
    </row>
  </sheetData>
  <mergeCells count="28">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 ref="B19:C19"/>
    <mergeCell ref="D19:I19"/>
    <mergeCell ref="B18:C18"/>
    <mergeCell ref="D18:E18"/>
    <mergeCell ref="B15:I15"/>
    <mergeCell ref="B16:C16"/>
    <mergeCell ref="D16:I16"/>
    <mergeCell ref="B17:C17"/>
    <mergeCell ref="D17:E17"/>
  </mergeCells>
  <dataValidations count="1">
    <dataValidation type="whole" allowBlank="1" showInputMessage="1" showErrorMessage="1" sqref="H14 J14:N14 P14:V14 J20:N65485 P20:V65485 H20:H65485" xr:uid="{00000000-0002-0000-02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22"/>
  <sheetViews>
    <sheetView showGridLines="0" zoomScale="75" zoomScaleNormal="90" workbookViewId="0"/>
  </sheetViews>
  <sheetFormatPr baseColWidth="10" defaultColWidth="11.42578125" defaultRowHeight="11.25" x14ac:dyDescent="0.15"/>
  <cols>
    <col min="1" max="1" width="2.42578125" style="19" customWidth="1"/>
    <col min="2" max="2" width="34.28515625" style="19" customWidth="1"/>
    <col min="3" max="4" width="39.42578125" style="19" customWidth="1"/>
    <col min="5" max="5" width="8.85546875" style="19" customWidth="1"/>
    <col min="6" max="6" width="5.7109375" style="19" customWidth="1"/>
    <col min="7" max="7" width="49.85546875" style="19" customWidth="1"/>
    <col min="8" max="8" width="7.7109375" style="19" customWidth="1"/>
    <col min="9" max="9" width="0.7109375" style="35" customWidth="1"/>
    <col min="10" max="10" width="1" style="19" customWidth="1"/>
    <col min="11" max="11" width="1.5703125" style="19" customWidth="1"/>
    <col min="12" max="12" width="1.140625" style="35" customWidth="1"/>
    <col min="13" max="13" width="20.7109375" style="19" customWidth="1"/>
    <col min="14" max="17" width="7.7109375" style="19" customWidth="1"/>
    <col min="18" max="19" width="5.7109375" style="19" hidden="1" customWidth="1"/>
    <col min="20" max="20" width="10.7109375" style="19" customWidth="1"/>
    <col min="21" max="21" width="20.7109375" style="19" customWidth="1"/>
    <col min="22" max="22" width="9.140625" style="21" customWidth="1"/>
    <col min="23" max="243" width="9.140625" style="19" customWidth="1"/>
    <col min="244" max="16384" width="11.42578125" style="19"/>
  </cols>
  <sheetData>
    <row r="1" spans="2:22" ht="12" thickBot="1" x14ac:dyDescent="0.2"/>
    <row r="2" spans="2:22" ht="26.25" customHeight="1" x14ac:dyDescent="0.15">
      <c r="B2" s="36"/>
      <c r="C2" s="229" t="s">
        <v>119</v>
      </c>
      <c r="D2" s="230"/>
      <c r="E2" s="230"/>
      <c r="F2" s="231"/>
      <c r="G2" s="22" t="str">
        <f>Proyecto!K2</f>
        <v>Codigo: GC-F-015</v>
      </c>
      <c r="H2" s="35"/>
      <c r="J2" s="37"/>
      <c r="L2" s="19"/>
      <c r="T2" s="21"/>
      <c r="V2" s="19"/>
    </row>
    <row r="3" spans="2:22" ht="23.25" customHeight="1" x14ac:dyDescent="0.15">
      <c r="B3" s="38"/>
      <c r="C3" s="217" t="s">
        <v>121</v>
      </c>
      <c r="D3" s="218"/>
      <c r="E3" s="218"/>
      <c r="F3" s="219"/>
      <c r="G3" s="23" t="str">
        <f>Proyecto!K3</f>
        <v>Fecha: 17 de septiembre de 2014</v>
      </c>
      <c r="H3" s="35"/>
      <c r="J3" s="37"/>
      <c r="L3" s="19"/>
      <c r="T3" s="21"/>
      <c r="V3" s="19"/>
    </row>
    <row r="4" spans="2:22" ht="24" customHeight="1" x14ac:dyDescent="0.15">
      <c r="B4" s="38"/>
      <c r="C4" s="217" t="s">
        <v>122</v>
      </c>
      <c r="D4" s="218"/>
      <c r="E4" s="218"/>
      <c r="F4" s="219"/>
      <c r="G4" s="23" t="str">
        <f>Proyecto!K4</f>
        <v>Version 001</v>
      </c>
      <c r="I4" s="19"/>
      <c r="J4" s="37"/>
      <c r="L4" s="19"/>
      <c r="T4" s="21"/>
      <c r="V4" s="19"/>
    </row>
    <row r="5" spans="2:22" ht="22.5" customHeight="1" thickBot="1" x14ac:dyDescent="0.2">
      <c r="B5" s="39"/>
      <c r="C5" s="232" t="s">
        <v>124</v>
      </c>
      <c r="D5" s="233"/>
      <c r="E5" s="233"/>
      <c r="F5" s="234"/>
      <c r="G5" s="24" t="s">
        <v>125</v>
      </c>
      <c r="I5" s="19"/>
      <c r="J5" s="35"/>
      <c r="L5" s="19"/>
      <c r="T5" s="21"/>
      <c r="V5" s="19"/>
    </row>
    <row r="6" spans="2:22" ht="5.25" customHeight="1" x14ac:dyDescent="0.15">
      <c r="B6" s="25"/>
      <c r="C6" s="25"/>
      <c r="D6" s="25"/>
      <c r="E6" s="25"/>
      <c r="F6" s="25"/>
      <c r="G6" s="25"/>
    </row>
    <row r="7" spans="2:22" ht="29.25" customHeight="1" x14ac:dyDescent="0.2">
      <c r="B7" s="34" t="s">
        <v>0</v>
      </c>
      <c r="C7" s="237" t="str">
        <f>Proyecto!$E$7</f>
        <v>Dinamización del conocimiento y la innovación 2025</v>
      </c>
      <c r="D7" s="237"/>
      <c r="E7" s="237"/>
      <c r="F7" s="237"/>
      <c r="G7" s="237"/>
      <c r="V7" s="19"/>
    </row>
    <row r="9" spans="2:22" ht="18" customHeight="1" x14ac:dyDescent="0.15">
      <c r="B9" s="205" t="s">
        <v>41</v>
      </c>
      <c r="C9" s="205"/>
      <c r="D9" s="205"/>
      <c r="E9" s="205"/>
      <c r="F9" s="205"/>
      <c r="G9" s="206"/>
    </row>
    <row r="10" spans="2:22" s="40" customFormat="1" ht="15" customHeight="1" x14ac:dyDescent="0.2"/>
    <row r="11" spans="2:22" ht="20.25" customHeight="1" x14ac:dyDescent="0.15">
      <c r="B11" s="28" t="s">
        <v>70</v>
      </c>
      <c r="C11" s="28" t="s">
        <v>6</v>
      </c>
      <c r="D11" s="28" t="s">
        <v>13</v>
      </c>
      <c r="E11" s="28" t="s">
        <v>40</v>
      </c>
      <c r="F11" s="236" t="s">
        <v>14</v>
      </c>
      <c r="G11" s="236"/>
    </row>
    <row r="12" spans="2:22" ht="147.6" customHeight="1" x14ac:dyDescent="0.15">
      <c r="B12" s="41" t="s">
        <v>58</v>
      </c>
      <c r="C12" s="41" t="s">
        <v>132</v>
      </c>
      <c r="D12" s="42" t="s">
        <v>157</v>
      </c>
      <c r="E12" s="41" t="s">
        <v>91</v>
      </c>
      <c r="F12" s="239" t="s">
        <v>158</v>
      </c>
      <c r="G12" s="239"/>
    </row>
    <row r="13" spans="2:22" ht="171" x14ac:dyDescent="0.15">
      <c r="B13" s="41" t="s">
        <v>59</v>
      </c>
      <c r="C13" s="41" t="s">
        <v>137</v>
      </c>
      <c r="D13" s="42" t="s">
        <v>159</v>
      </c>
      <c r="E13" s="41" t="s">
        <v>91</v>
      </c>
      <c r="F13" s="241" t="s">
        <v>160</v>
      </c>
      <c r="G13" s="241"/>
    </row>
    <row r="14" spans="2:22" ht="141.6" customHeight="1" x14ac:dyDescent="0.15">
      <c r="B14" s="41" t="s">
        <v>60</v>
      </c>
      <c r="C14" s="41" t="s">
        <v>237</v>
      </c>
      <c r="D14" s="42" t="s">
        <v>161</v>
      </c>
      <c r="E14" s="41" t="s">
        <v>91</v>
      </c>
      <c r="F14" s="241" t="s">
        <v>163</v>
      </c>
      <c r="G14" s="241"/>
    </row>
    <row r="15" spans="2:22" ht="141.6" customHeight="1" x14ac:dyDescent="0.15">
      <c r="B15" s="41" t="s">
        <v>60</v>
      </c>
      <c r="C15" s="41" t="s">
        <v>238</v>
      </c>
      <c r="D15" s="42" t="s">
        <v>161</v>
      </c>
      <c r="E15" s="41" t="s">
        <v>91</v>
      </c>
      <c r="F15" s="241" t="s">
        <v>163</v>
      </c>
      <c r="G15" s="241"/>
    </row>
    <row r="16" spans="2:22" ht="163.15" customHeight="1" x14ac:dyDescent="0.15">
      <c r="B16" s="41" t="s">
        <v>60</v>
      </c>
      <c r="C16" s="41" t="s">
        <v>239</v>
      </c>
      <c r="D16" s="42" t="s">
        <v>162</v>
      </c>
      <c r="E16" s="41" t="s">
        <v>91</v>
      </c>
      <c r="F16" s="241" t="s">
        <v>163</v>
      </c>
      <c r="G16" s="241"/>
    </row>
    <row r="17" spans="2:7" ht="166.9" customHeight="1" x14ac:dyDescent="0.15">
      <c r="B17" s="41" t="s">
        <v>60</v>
      </c>
      <c r="C17" s="41" t="s">
        <v>240</v>
      </c>
      <c r="D17" s="42" t="s">
        <v>164</v>
      </c>
      <c r="E17" s="41" t="s">
        <v>91</v>
      </c>
      <c r="F17" s="241" t="s">
        <v>163</v>
      </c>
      <c r="G17" s="241"/>
    </row>
    <row r="18" spans="2:7" ht="185.25" x14ac:dyDescent="0.15">
      <c r="B18" s="41" t="s">
        <v>60</v>
      </c>
      <c r="C18" s="41" t="s">
        <v>226</v>
      </c>
      <c r="D18" s="42" t="s">
        <v>164</v>
      </c>
      <c r="E18" s="41" t="s">
        <v>91</v>
      </c>
      <c r="F18" s="240" t="s">
        <v>163</v>
      </c>
      <c r="G18" s="240"/>
    </row>
    <row r="19" spans="2:7" ht="14.25" x14ac:dyDescent="0.15">
      <c r="B19" s="41"/>
      <c r="C19" s="41"/>
      <c r="D19" s="42"/>
      <c r="E19" s="41"/>
      <c r="F19" s="238"/>
      <c r="G19" s="238"/>
    </row>
    <row r="20" spans="2:7" ht="18" customHeight="1" x14ac:dyDescent="0.15">
      <c r="B20" s="43"/>
      <c r="C20" s="43"/>
      <c r="D20" s="43"/>
      <c r="E20" s="44"/>
      <c r="F20" s="235"/>
      <c r="G20" s="235"/>
    </row>
    <row r="21" spans="2:7" ht="18" customHeight="1" x14ac:dyDescent="0.15">
      <c r="B21" s="43"/>
      <c r="C21" s="43"/>
      <c r="D21" s="43"/>
      <c r="E21" s="44"/>
      <c r="F21" s="235"/>
      <c r="G21" s="235"/>
    </row>
    <row r="22" spans="2:7" ht="18" customHeight="1" x14ac:dyDescent="0.15">
      <c r="B22" s="43"/>
      <c r="C22" s="43"/>
      <c r="D22" s="43"/>
      <c r="E22" s="44"/>
      <c r="F22" s="235"/>
      <c r="G22" s="235"/>
    </row>
  </sheetData>
  <mergeCells count="18">
    <mergeCell ref="F22:G22"/>
    <mergeCell ref="F19:G19"/>
    <mergeCell ref="F20:G20"/>
    <mergeCell ref="F12:G12"/>
    <mergeCell ref="F18:G18"/>
    <mergeCell ref="F13:G13"/>
    <mergeCell ref="F14:G14"/>
    <mergeCell ref="F16:G16"/>
    <mergeCell ref="F17:G17"/>
    <mergeCell ref="F15:G15"/>
    <mergeCell ref="C2:F2"/>
    <mergeCell ref="C3:F3"/>
    <mergeCell ref="C4:F4"/>
    <mergeCell ref="C5:F5"/>
    <mergeCell ref="F21:G21"/>
    <mergeCell ref="F11:G11"/>
    <mergeCell ref="C7:G7"/>
    <mergeCell ref="B9:G9"/>
  </mergeCells>
  <dataValidations count="2">
    <dataValidation type="whole" allowBlank="1" showInputMessage="1" showErrorMessage="1" sqref="F23:G23 E8:G8 E24:L65493 E22:E23 H8:L23 N8:T65493" xr:uid="{00000000-0002-0000-0300-000000000000}">
      <formula1>1</formula1>
      <formula2>5</formula2>
    </dataValidation>
    <dataValidation type="list" allowBlank="1" showInputMessage="1" showErrorMessage="1" sqref="B12:B18 E18" xr:uid="{00000000-0002-0000-0300-000003000000}"/>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'No tocar'!$G$5:$G$7</xm:f>
          </x14:formula1>
          <xm:sqref>B19:B22</xm:sqref>
        </x14:dataValidation>
        <x14:dataValidation type="list" allowBlank="1" showInputMessage="1" showErrorMessage="1" xr:uid="{00000000-0002-0000-0300-000002000000}">
          <x14:formula1>
            <xm:f>'No tocar'!$I$5:$I$6</xm:f>
          </x14:formula1>
          <xm:sqref>E12:E17 E19:E21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B1:H24"/>
  <sheetViews>
    <sheetView zoomScale="115" zoomScaleNormal="115" workbookViewId="0"/>
  </sheetViews>
  <sheetFormatPr baseColWidth="10" defaultColWidth="11.42578125" defaultRowHeight="12.75" x14ac:dyDescent="0.2"/>
  <cols>
    <col min="1" max="1" width="2.42578125" style="45" customWidth="1"/>
    <col min="2" max="2" width="30.28515625" style="45" customWidth="1"/>
    <col min="3" max="3" width="25" style="45" customWidth="1"/>
    <col min="4" max="4" width="11.42578125" style="45"/>
    <col min="5" max="5" width="33" style="45" customWidth="1"/>
    <col min="6" max="6" width="37.42578125" style="45" bestFit="1" customWidth="1"/>
    <col min="7" max="7" width="41" style="45" customWidth="1"/>
    <col min="8" max="8" width="15" style="45" customWidth="1"/>
    <col min="9" max="16384" width="11.42578125" style="45"/>
  </cols>
  <sheetData>
    <row r="1" spans="2:8" ht="13.5" thickBot="1" x14ac:dyDescent="0.25"/>
    <row r="2" spans="2:8" ht="18" customHeight="1" thickBot="1" x14ac:dyDescent="0.25">
      <c r="B2" s="46"/>
      <c r="C2" s="251" t="s">
        <v>119</v>
      </c>
      <c r="D2" s="252"/>
      <c r="E2" s="252"/>
      <c r="F2" s="252"/>
      <c r="G2" s="245" t="str">
        <f>Proyecto!K2</f>
        <v>Codigo: GC-F-015</v>
      </c>
      <c r="H2" s="246"/>
    </row>
    <row r="3" spans="2:8" ht="19.5" customHeight="1" thickBot="1" x14ac:dyDescent="0.25">
      <c r="B3" s="47"/>
      <c r="C3" s="251" t="s">
        <v>121</v>
      </c>
      <c r="D3" s="252"/>
      <c r="E3" s="252"/>
      <c r="F3" s="252"/>
      <c r="G3" s="247" t="str">
        <f>Proyecto!K3</f>
        <v>Fecha: 17 de septiembre de 2014</v>
      </c>
      <c r="H3" s="248"/>
    </row>
    <row r="4" spans="2:8" ht="19.5" customHeight="1" thickBot="1" x14ac:dyDescent="0.25">
      <c r="B4" s="47"/>
      <c r="C4" s="251" t="s">
        <v>122</v>
      </c>
      <c r="D4" s="252"/>
      <c r="E4" s="252"/>
      <c r="F4" s="252"/>
      <c r="G4" s="249" t="str">
        <f>Proyecto!K4</f>
        <v>Version 001</v>
      </c>
      <c r="H4" s="250"/>
    </row>
    <row r="5" spans="2:8" ht="21.75" customHeight="1" thickBot="1" x14ac:dyDescent="0.25">
      <c r="B5" s="48"/>
      <c r="C5" s="251" t="s">
        <v>124</v>
      </c>
      <c r="D5" s="252"/>
      <c r="E5" s="252"/>
      <c r="F5" s="252"/>
      <c r="G5" s="247" t="s">
        <v>125</v>
      </c>
      <c r="H5" s="248"/>
    </row>
    <row r="6" spans="2:8" ht="21" customHeight="1" x14ac:dyDescent="0.2"/>
    <row r="7" spans="2:8" ht="22.5" customHeight="1" x14ac:dyDescent="0.2">
      <c r="B7" s="236" t="s">
        <v>72</v>
      </c>
      <c r="C7" s="236"/>
      <c r="D7" s="236"/>
      <c r="E7" s="236"/>
      <c r="F7" s="236"/>
      <c r="G7" s="236"/>
      <c r="H7" s="236"/>
    </row>
    <row r="8" spans="2:8" ht="119.25" customHeight="1" x14ac:dyDescent="0.2">
      <c r="B8" s="242" t="s">
        <v>224</v>
      </c>
      <c r="C8" s="243"/>
      <c r="D8" s="243"/>
      <c r="E8" s="243"/>
      <c r="F8" s="243"/>
      <c r="G8" s="243"/>
      <c r="H8" s="243"/>
    </row>
    <row r="11" spans="2:8" ht="22.5" customHeight="1" x14ac:dyDescent="0.2">
      <c r="B11" s="244" t="s">
        <v>69</v>
      </c>
      <c r="C11" s="244"/>
      <c r="E11" s="205" t="s">
        <v>71</v>
      </c>
      <c r="F11" s="205"/>
      <c r="G11" s="205"/>
      <c r="H11" s="205"/>
    </row>
    <row r="13" spans="2:8" ht="20.25" customHeight="1" x14ac:dyDescent="0.2">
      <c r="B13" s="56" t="s">
        <v>6</v>
      </c>
      <c r="C13" s="56" t="s">
        <v>70</v>
      </c>
      <c r="D13" s="49"/>
      <c r="E13" s="28" t="s">
        <v>6</v>
      </c>
      <c r="F13" s="28" t="s">
        <v>70</v>
      </c>
      <c r="G13" s="28" t="s">
        <v>68</v>
      </c>
      <c r="H13" s="28" t="s">
        <v>86</v>
      </c>
    </row>
    <row r="14" spans="2:8" ht="21.95" customHeight="1" x14ac:dyDescent="0.2">
      <c r="B14" s="50" t="str">
        <f>+'Recursos Humanos'!C12</f>
        <v>Despacho del Superintendente</v>
      </c>
      <c r="C14" s="51" t="str">
        <f>+'Recursos Humanos'!B12</f>
        <v>Patrocinador</v>
      </c>
      <c r="D14" s="52"/>
      <c r="E14" s="51" t="s">
        <v>168</v>
      </c>
      <c r="F14" s="53" t="s">
        <v>241</v>
      </c>
      <c r="G14" s="54" t="s">
        <v>242</v>
      </c>
      <c r="H14" s="51"/>
    </row>
    <row r="15" spans="2:8" ht="33.6" customHeight="1" x14ac:dyDescent="0.2">
      <c r="B15" s="50" t="str">
        <f>+'Recursos Humanos'!C13</f>
        <v>Asesor del Despacho 
(Johan Steven Hortua)</v>
      </c>
      <c r="C15" s="51" t="str">
        <f>+'Recursos Humanos'!B13</f>
        <v>Gerente</v>
      </c>
      <c r="D15" s="52"/>
      <c r="E15" s="51" t="s">
        <v>243</v>
      </c>
      <c r="F15" s="53" t="s">
        <v>241</v>
      </c>
      <c r="G15" s="53" t="s">
        <v>243</v>
      </c>
      <c r="H15" s="53"/>
    </row>
    <row r="16" spans="2:8" ht="47.45" customHeight="1" x14ac:dyDescent="0.2">
      <c r="B16" s="50" t="str">
        <f>+'Recursos Humanos'!C14</f>
        <v>Oficina Asesora de Planeación 
(Lucy Margarita Osorio Mastrodomenico)</v>
      </c>
      <c r="C16" s="51" t="str">
        <f>+'Recursos Humanos'!B14</f>
        <v>Lider funcional</v>
      </c>
      <c r="D16" s="52"/>
      <c r="E16" s="53"/>
      <c r="F16" s="53"/>
      <c r="G16" s="53"/>
      <c r="H16" s="53"/>
    </row>
    <row r="17" spans="2:8" ht="28.9" customHeight="1" x14ac:dyDescent="0.2">
      <c r="B17" s="50" t="str">
        <f>+'Recursos Humanos'!C15</f>
        <v>Oficina Asesora de Planeación
(Mongui Gutierrez Vargas)</v>
      </c>
      <c r="C17" s="51" t="str">
        <f>+'Recursos Humanos'!B15</f>
        <v>Lider funcional</v>
      </c>
      <c r="D17" s="52"/>
      <c r="E17" s="53"/>
      <c r="F17" s="53"/>
      <c r="G17" s="53"/>
      <c r="H17" s="53"/>
    </row>
    <row r="18" spans="2:8" ht="32.450000000000003" customHeight="1" x14ac:dyDescent="0.2">
      <c r="B18" s="50" t="str">
        <f>+'Recursos Humanos'!C16</f>
        <v>Secretaría General 
(Diana Carolina Enciso Upegui)</v>
      </c>
      <c r="C18" s="51" t="str">
        <f>+'Recursos Humanos'!B16</f>
        <v>Lider funcional</v>
      </c>
      <c r="D18" s="52"/>
      <c r="E18" s="53"/>
      <c r="F18" s="53"/>
      <c r="G18" s="53"/>
      <c r="H18" s="53"/>
    </row>
    <row r="19" spans="2:8" ht="31.9" customHeight="1" x14ac:dyDescent="0.2">
      <c r="B19" s="50" t="str">
        <f>+'Recursos Humanos'!C17</f>
        <v>Dirección de Talento Humano 
(Eliana Patricia Ardila Sanchez)</v>
      </c>
      <c r="C19" s="51" t="str">
        <f>+'Recursos Humanos'!B17</f>
        <v>Lider funcional</v>
      </c>
      <c r="D19" s="52"/>
      <c r="E19" s="53"/>
      <c r="F19" s="53"/>
      <c r="G19" s="53"/>
      <c r="H19" s="53"/>
    </row>
    <row r="20" spans="2:8" ht="34.5" customHeight="1" x14ac:dyDescent="0.2">
      <c r="B20" s="50" t="str">
        <f>+'Recursos Humanos'!C18</f>
        <v>Dirección de Talento Humano 
(Natalia Francisca Aranguren Acevedo)</v>
      </c>
      <c r="C20" s="51" t="str">
        <f>+'Recursos Humanos'!B18</f>
        <v>Lider funcional</v>
      </c>
      <c r="D20" s="52"/>
      <c r="E20" s="53"/>
      <c r="F20" s="53"/>
      <c r="G20" s="53"/>
      <c r="H20" s="53"/>
    </row>
    <row r="21" spans="2:8" ht="21.95" customHeight="1" x14ac:dyDescent="0.2">
      <c r="B21" s="50"/>
      <c r="C21" s="51"/>
      <c r="D21" s="55"/>
      <c r="E21" s="53"/>
      <c r="F21" s="53"/>
      <c r="G21" s="53"/>
      <c r="H21" s="53"/>
    </row>
    <row r="22" spans="2:8" ht="21.95" customHeight="1" x14ac:dyDescent="0.2">
      <c r="B22" s="50"/>
      <c r="C22" s="51"/>
      <c r="D22" s="52"/>
      <c r="E22" s="53"/>
      <c r="F22" s="53"/>
      <c r="G22" s="53"/>
      <c r="H22" s="53"/>
    </row>
    <row r="23" spans="2:8" ht="21.95" customHeight="1" x14ac:dyDescent="0.2">
      <c r="B23" s="53"/>
      <c r="C23" s="53"/>
      <c r="D23" s="52"/>
      <c r="E23" s="53"/>
      <c r="F23" s="53"/>
      <c r="G23" s="53"/>
      <c r="H23" s="53"/>
    </row>
    <row r="24" spans="2:8" x14ac:dyDescent="0.2">
      <c r="B24" s="52"/>
      <c r="C24" s="52"/>
      <c r="D24" s="52"/>
      <c r="E24" s="52"/>
      <c r="F24" s="52"/>
      <c r="G24" s="52"/>
      <c r="H24" s="52"/>
    </row>
  </sheetData>
  <mergeCells count="12">
    <mergeCell ref="E11:H11"/>
    <mergeCell ref="B7:H7"/>
    <mergeCell ref="B8:H8"/>
    <mergeCell ref="B11:C11"/>
    <mergeCell ref="G2:H2"/>
    <mergeCell ref="G3:H3"/>
    <mergeCell ref="G4:H4"/>
    <mergeCell ref="G5:H5"/>
    <mergeCell ref="C2:F2"/>
    <mergeCell ref="C3:F3"/>
    <mergeCell ref="C4:F4"/>
    <mergeCell ref="C5:F5"/>
  </mergeCells>
  <hyperlinks>
    <hyperlink ref="G14" r:id="rId1" xr:uid="{00000000-0004-0000-0400-000000000000}"/>
  </hyperlinks>
  <pageMargins left="0.7" right="0.7" top="0.75" bottom="0.75" header="0.3" footer="0.3"/>
  <pageSetup paperSize="11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0"/>
  <sheetViews>
    <sheetView showGridLines="0" topLeftCell="A5" zoomScale="90" zoomScaleNormal="90" workbookViewId="0">
      <selection activeCell="I23" sqref="I23"/>
    </sheetView>
  </sheetViews>
  <sheetFormatPr baseColWidth="10" defaultColWidth="11.42578125" defaultRowHeight="11.25" x14ac:dyDescent="0.15"/>
  <cols>
    <col min="1" max="1" width="2.42578125" style="19" customWidth="1"/>
    <col min="2" max="2" width="37.140625" style="19" customWidth="1"/>
    <col min="3" max="3" width="39.42578125" style="19" customWidth="1"/>
    <col min="4" max="4" width="8.85546875" style="19" customWidth="1"/>
    <col min="5" max="5" width="5.7109375" style="19" customWidth="1"/>
    <col min="6" max="6" width="39.7109375" style="19" customWidth="1"/>
    <col min="7" max="7" width="7.7109375" style="19" customWidth="1"/>
    <col min="8" max="8" width="0.7109375" style="35" customWidth="1"/>
    <col min="9" max="9" width="1" style="19" customWidth="1"/>
    <col min="10" max="10" width="1.5703125" style="19" customWidth="1"/>
    <col min="11" max="11" width="1.140625" style="35" customWidth="1"/>
    <col min="12" max="12" width="16.7109375" style="19" customWidth="1"/>
    <col min="13" max="16" width="7.7109375" style="19" customWidth="1"/>
    <col min="17" max="18" width="5.7109375" style="19" hidden="1" customWidth="1"/>
    <col min="19" max="19" width="10.7109375" style="19" customWidth="1"/>
    <col min="20" max="20" width="20.7109375" style="19" customWidth="1"/>
    <col min="21" max="21" width="9.140625" style="21" customWidth="1"/>
    <col min="22" max="242" width="9.140625" style="19" customWidth="1"/>
    <col min="243" max="16384" width="11.42578125" style="19"/>
  </cols>
  <sheetData>
    <row r="1" spans="1:21" ht="12" thickBot="1" x14ac:dyDescent="0.2"/>
    <row r="2" spans="1:21" ht="26.25" customHeight="1" thickBot="1" x14ac:dyDescent="0.2">
      <c r="B2" s="46"/>
      <c r="C2" s="251" t="s">
        <v>119</v>
      </c>
      <c r="D2" s="252"/>
      <c r="E2" s="252"/>
      <c r="F2" s="252"/>
      <c r="G2" s="245" t="str">
        <f>Proyecto!K2</f>
        <v>Codigo: GC-F-015</v>
      </c>
      <c r="H2" s="253"/>
      <c r="I2" s="253"/>
      <c r="J2" s="253"/>
      <c r="K2" s="253"/>
      <c r="L2" s="246"/>
    </row>
    <row r="3" spans="1:21" ht="23.25" customHeight="1" thickBot="1" x14ac:dyDescent="0.2">
      <c r="B3" s="47"/>
      <c r="C3" s="251" t="s">
        <v>121</v>
      </c>
      <c r="D3" s="252"/>
      <c r="E3" s="252"/>
      <c r="F3" s="252"/>
      <c r="G3" s="247" t="str">
        <f>Proyecto!K3</f>
        <v>Fecha: 17 de septiembre de 2014</v>
      </c>
      <c r="H3" s="254"/>
      <c r="I3" s="254"/>
      <c r="J3" s="254"/>
      <c r="K3" s="254"/>
      <c r="L3" s="248"/>
    </row>
    <row r="4" spans="1:21" ht="24" customHeight="1" thickBot="1" x14ac:dyDescent="0.2">
      <c r="B4" s="47"/>
      <c r="C4" s="251" t="s">
        <v>122</v>
      </c>
      <c r="D4" s="252"/>
      <c r="E4" s="252"/>
      <c r="F4" s="252"/>
      <c r="G4" s="249" t="str">
        <f>Proyecto!K4</f>
        <v>Version 001</v>
      </c>
      <c r="H4" s="255"/>
      <c r="I4" s="255"/>
      <c r="J4" s="255"/>
      <c r="K4" s="255"/>
      <c r="L4" s="250"/>
    </row>
    <row r="5" spans="1:21" ht="22.5" customHeight="1" thickBot="1" x14ac:dyDescent="0.2">
      <c r="B5" s="48"/>
      <c r="C5" s="251" t="s">
        <v>124</v>
      </c>
      <c r="D5" s="252"/>
      <c r="E5" s="252"/>
      <c r="F5" s="252"/>
      <c r="G5" s="247" t="s">
        <v>125</v>
      </c>
      <c r="H5" s="254"/>
      <c r="I5" s="254"/>
      <c r="J5" s="254"/>
      <c r="K5" s="254"/>
      <c r="L5" s="248"/>
    </row>
    <row r="6" spans="1:21" ht="5.25" customHeight="1" x14ac:dyDescent="0.15">
      <c r="A6" s="35" t="str">
        <f>Proyecto!$E$7</f>
        <v>Dinamización del conocimiento y la innovación 2025</v>
      </c>
      <c r="B6" s="25"/>
      <c r="C6" s="25"/>
      <c r="D6" s="25"/>
      <c r="E6" s="25"/>
      <c r="F6" s="25"/>
    </row>
    <row r="7" spans="1:21" ht="29.25" customHeight="1" x14ac:dyDescent="0.2">
      <c r="B7" s="60" t="s">
        <v>0</v>
      </c>
      <c r="C7" s="237" t="str">
        <f>Proyecto!$E$7</f>
        <v>Dinamización del conocimiento y la innovación 2025</v>
      </c>
      <c r="D7" s="237"/>
      <c r="E7" s="237"/>
      <c r="F7" s="237"/>
      <c r="U7" s="19"/>
    </row>
    <row r="10" spans="1:21" ht="18" customHeight="1" x14ac:dyDescent="0.15">
      <c r="B10" s="61" t="s">
        <v>83</v>
      </c>
      <c r="C10" s="57" t="s">
        <v>90</v>
      </c>
    </row>
    <row r="11" spans="1:21" ht="6" customHeight="1" x14ac:dyDescent="0.15"/>
    <row r="12" spans="1:21" ht="31.15" customHeight="1" x14ac:dyDescent="0.15">
      <c r="B12" s="61" t="s">
        <v>45</v>
      </c>
      <c r="C12" s="58" t="s">
        <v>244</v>
      </c>
    </row>
    <row r="13" spans="1:21" ht="6" customHeight="1" x14ac:dyDescent="0.15"/>
    <row r="14" spans="1:21" ht="18" customHeight="1" x14ac:dyDescent="0.15">
      <c r="B14" s="61" t="s">
        <v>46</v>
      </c>
      <c r="C14" s="57"/>
    </row>
    <row r="15" spans="1:21" ht="6" customHeight="1" x14ac:dyDescent="0.15"/>
    <row r="16" spans="1:21" ht="18" customHeight="1" x14ac:dyDescent="0.15">
      <c r="B16" s="61" t="s">
        <v>42</v>
      </c>
      <c r="C16" s="59">
        <f>(42000000)+(65000000+78000000)</f>
        <v>185000000</v>
      </c>
    </row>
    <row r="17" spans="2:3" ht="6" customHeight="1" x14ac:dyDescent="0.15"/>
    <row r="18" spans="2:3" ht="18" customHeight="1" x14ac:dyDescent="0.15">
      <c r="B18" s="61" t="s">
        <v>43</v>
      </c>
      <c r="C18" s="59">
        <f>(42000000)+(65000000)</f>
        <v>107000000</v>
      </c>
    </row>
    <row r="19" spans="2:3" ht="6" customHeight="1" x14ac:dyDescent="0.15"/>
    <row r="20" spans="2:3" ht="18" customHeight="1" x14ac:dyDescent="0.15">
      <c r="B20" s="61" t="s">
        <v>44</v>
      </c>
      <c r="C20" s="59">
        <f>(42000000)</f>
        <v>42000000</v>
      </c>
    </row>
  </sheetData>
  <mergeCells count="9">
    <mergeCell ref="G2:L2"/>
    <mergeCell ref="G3:L3"/>
    <mergeCell ref="G4:L4"/>
    <mergeCell ref="G5:L5"/>
    <mergeCell ref="C7:F7"/>
    <mergeCell ref="C2:F2"/>
    <mergeCell ref="C3:F3"/>
    <mergeCell ref="C4:F4"/>
    <mergeCell ref="C5:F5"/>
  </mergeCells>
  <dataValidations count="2">
    <dataValidation type="whole" allowBlank="1" showInputMessage="1" showErrorMessage="1" sqref="M8:S65493 D8:K65493" xr:uid="{00000000-0002-0000-0500-000000000000}">
      <formula1>1</formula1>
      <formula2>5</formula2>
    </dataValidation>
    <dataValidation type="list" allowBlank="1" showInputMessage="1" showErrorMessage="1" sqref="C10" xr:uid="{00000000-0002-0000-0500-000001000000}"/>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pageSetUpPr fitToPage="1"/>
  </sheetPr>
  <dimension ref="B1:P30"/>
  <sheetViews>
    <sheetView showGridLines="0" zoomScale="90" zoomScaleNormal="90" workbookViewId="0"/>
  </sheetViews>
  <sheetFormatPr baseColWidth="10" defaultColWidth="11.42578125" defaultRowHeight="11.25" x14ac:dyDescent="0.15"/>
  <cols>
    <col min="1" max="1" width="2.42578125" style="19" customWidth="1"/>
    <col min="2" max="2" width="14.5703125" style="19" customWidth="1"/>
    <col min="3" max="3" width="24.140625" style="19" customWidth="1"/>
    <col min="4" max="4" width="42.28515625" style="19" customWidth="1"/>
    <col min="5" max="5" width="17.140625" style="19" customWidth="1"/>
    <col min="6" max="6" width="36.7109375" style="19" customWidth="1"/>
    <col min="7" max="7" width="17.42578125" style="19" bestFit="1" customWidth="1"/>
    <col min="8" max="8" width="31.140625" style="19" customWidth="1"/>
    <col min="9" max="11" width="7.7109375" style="19" customWidth="1"/>
    <col min="12" max="13" width="5.7109375" style="19" hidden="1" customWidth="1"/>
    <col min="14" max="14" width="10.7109375" style="19" customWidth="1"/>
    <col min="15" max="15" width="20.7109375" style="19" customWidth="1"/>
    <col min="16" max="16" width="9.140625" style="21" customWidth="1"/>
    <col min="17" max="237" width="9.140625" style="19" customWidth="1"/>
    <col min="238" max="16384" width="11.42578125" style="19"/>
  </cols>
  <sheetData>
    <row r="1" spans="2:16" ht="12" thickBot="1" x14ac:dyDescent="0.2"/>
    <row r="2" spans="2:16" ht="26.25" customHeight="1" thickBot="1" x14ac:dyDescent="0.2">
      <c r="B2" s="276"/>
      <c r="C2" s="277"/>
      <c r="D2" s="267" t="s">
        <v>119</v>
      </c>
      <c r="E2" s="268"/>
      <c r="F2" s="268"/>
      <c r="G2" s="269"/>
      <c r="H2" s="62" t="str">
        <f>Proyecto!K2</f>
        <v>Codigo: GC-F-015</v>
      </c>
    </row>
    <row r="3" spans="2:16" ht="23.25" customHeight="1" thickBot="1" x14ac:dyDescent="0.2">
      <c r="B3" s="278"/>
      <c r="C3" s="264"/>
      <c r="D3" s="270" t="s">
        <v>121</v>
      </c>
      <c r="E3" s="271"/>
      <c r="F3" s="271"/>
      <c r="G3" s="272"/>
      <c r="H3" s="63" t="str">
        <f>Proyecto!K3</f>
        <v>Fecha: 17 de septiembre de 2014</v>
      </c>
    </row>
    <row r="4" spans="2:16" ht="24" customHeight="1" thickBot="1" x14ac:dyDescent="0.2">
      <c r="B4" s="278"/>
      <c r="C4" s="264"/>
      <c r="D4" s="273" t="s">
        <v>122</v>
      </c>
      <c r="E4" s="274"/>
      <c r="F4" s="274"/>
      <c r="G4" s="275"/>
      <c r="H4" s="64" t="str">
        <f>Proyecto!K4</f>
        <v>Version 001</v>
      </c>
    </row>
    <row r="5" spans="2:16" ht="22.5" customHeight="1" thickBot="1" x14ac:dyDescent="0.2">
      <c r="B5" s="279"/>
      <c r="C5" s="280"/>
      <c r="D5" s="270" t="s">
        <v>124</v>
      </c>
      <c r="E5" s="271"/>
      <c r="F5" s="271"/>
      <c r="G5" s="272"/>
      <c r="H5" s="63" t="s">
        <v>125</v>
      </c>
    </row>
    <row r="6" spans="2:16" ht="5.25" customHeight="1" x14ac:dyDescent="0.15">
      <c r="B6" s="25"/>
      <c r="C6" s="25"/>
      <c r="D6" s="25"/>
      <c r="E6" s="25"/>
      <c r="F6" s="25"/>
      <c r="G6" s="25"/>
      <c r="H6" s="25"/>
    </row>
    <row r="7" spans="2:16" ht="29.25" customHeight="1" x14ac:dyDescent="0.2">
      <c r="B7" s="256" t="s">
        <v>0</v>
      </c>
      <c r="C7" s="257"/>
      <c r="D7" s="258" t="str">
        <f>Proyecto!$E$7</f>
        <v>Dinamización del conocimiento y la innovación 2025</v>
      </c>
      <c r="E7" s="258"/>
      <c r="F7" s="258"/>
      <c r="G7" s="258"/>
      <c r="H7" s="258"/>
      <c r="P7" s="19"/>
    </row>
    <row r="8" spans="2:16" s="40" customFormat="1" ht="19.5" customHeight="1" x14ac:dyDescent="0.2"/>
    <row r="9" spans="2:16" ht="30" customHeight="1" x14ac:dyDescent="0.15">
      <c r="B9" s="256" t="s">
        <v>35</v>
      </c>
      <c r="C9" s="256"/>
      <c r="D9" s="256"/>
      <c r="E9" s="256"/>
      <c r="F9" s="256"/>
      <c r="G9" s="256"/>
      <c r="H9" s="256"/>
    </row>
    <row r="10" spans="2:16" ht="9.75" customHeight="1" x14ac:dyDescent="0.2">
      <c r="B10" s="264"/>
      <c r="C10" s="264"/>
      <c r="D10" s="264"/>
      <c r="E10" s="264"/>
      <c r="F10" s="264"/>
      <c r="G10" s="264"/>
      <c r="H10" s="264"/>
      <c r="P10" s="19"/>
    </row>
    <row r="11" spans="2:16" ht="25.5" customHeight="1" x14ac:dyDescent="0.2">
      <c r="B11" s="261" t="s">
        <v>6</v>
      </c>
      <c r="C11" s="261"/>
      <c r="D11" s="61" t="s">
        <v>7</v>
      </c>
      <c r="E11" s="61" t="s">
        <v>66</v>
      </c>
      <c r="F11" s="61" t="s">
        <v>10</v>
      </c>
      <c r="G11" s="61" t="s">
        <v>93</v>
      </c>
      <c r="H11" s="61" t="s">
        <v>279</v>
      </c>
      <c r="P11" s="19"/>
    </row>
    <row r="12" spans="2:16" s="68" customFormat="1" ht="30" customHeight="1" x14ac:dyDescent="0.2">
      <c r="B12" s="262" t="s">
        <v>141</v>
      </c>
      <c r="C12" s="263"/>
      <c r="D12" s="65" t="s">
        <v>142</v>
      </c>
      <c r="E12" s="66" t="s">
        <v>143</v>
      </c>
      <c r="F12" s="70" t="s">
        <v>144</v>
      </c>
      <c r="G12" s="67" t="s">
        <v>145</v>
      </c>
      <c r="H12" s="67" t="s">
        <v>63</v>
      </c>
    </row>
    <row r="13" spans="2:16" s="68" customFormat="1" ht="30" customHeight="1" x14ac:dyDescent="0.2">
      <c r="B13" s="262" t="s">
        <v>146</v>
      </c>
      <c r="C13" s="263"/>
      <c r="D13" s="65" t="s">
        <v>147</v>
      </c>
      <c r="E13" s="66" t="s">
        <v>143</v>
      </c>
      <c r="F13" s="70" t="s">
        <v>148</v>
      </c>
      <c r="G13" s="67" t="s">
        <v>145</v>
      </c>
      <c r="H13" s="67" t="s">
        <v>63</v>
      </c>
    </row>
    <row r="14" spans="2:16" s="68" customFormat="1" ht="30" customHeight="1" x14ac:dyDescent="0.2">
      <c r="B14" s="265" t="s">
        <v>153</v>
      </c>
      <c r="C14" s="266"/>
      <c r="D14" s="65" t="s">
        <v>147</v>
      </c>
      <c r="E14" s="66" t="s">
        <v>143</v>
      </c>
      <c r="F14" s="72" t="s">
        <v>170</v>
      </c>
      <c r="G14" s="50" t="s">
        <v>145</v>
      </c>
      <c r="H14" s="50" t="s">
        <v>63</v>
      </c>
      <c r="O14" s="40"/>
    </row>
    <row r="15" spans="2:16" s="68" customFormat="1" ht="30" customHeight="1" x14ac:dyDescent="0.2">
      <c r="B15" s="262" t="s">
        <v>149</v>
      </c>
      <c r="C15" s="263"/>
      <c r="D15" s="65" t="s">
        <v>150</v>
      </c>
      <c r="E15" s="66" t="s">
        <v>143</v>
      </c>
      <c r="F15" s="71" t="s">
        <v>169</v>
      </c>
      <c r="G15" s="67" t="s">
        <v>145</v>
      </c>
      <c r="H15" s="67" t="s">
        <v>63</v>
      </c>
    </row>
    <row r="16" spans="2:16" s="68" customFormat="1" ht="30" customHeight="1" x14ac:dyDescent="0.2">
      <c r="B16" s="265" t="s">
        <v>245</v>
      </c>
      <c r="C16" s="266"/>
      <c r="D16" s="65" t="s">
        <v>151</v>
      </c>
      <c r="E16" s="66" t="s">
        <v>143</v>
      </c>
      <c r="F16" s="72" t="s">
        <v>173</v>
      </c>
      <c r="G16" s="67" t="s">
        <v>145</v>
      </c>
      <c r="H16" s="67" t="s">
        <v>63</v>
      </c>
    </row>
    <row r="17" spans="2:16" s="68" customFormat="1" ht="30" customHeight="1" x14ac:dyDescent="0.2">
      <c r="B17" s="259" t="s">
        <v>165</v>
      </c>
      <c r="C17" s="260"/>
      <c r="D17" s="67" t="s">
        <v>166</v>
      </c>
      <c r="E17" s="66" t="s">
        <v>143</v>
      </c>
      <c r="F17" s="70" t="s">
        <v>167</v>
      </c>
      <c r="G17" s="67" t="s">
        <v>145</v>
      </c>
      <c r="H17" s="67" t="s">
        <v>63</v>
      </c>
      <c r="O17" s="40"/>
    </row>
    <row r="18" spans="2:16" s="68" customFormat="1" ht="30" customHeight="1" x14ac:dyDescent="0.2">
      <c r="B18" s="265" t="s">
        <v>246</v>
      </c>
      <c r="C18" s="266"/>
      <c r="D18" s="65" t="s">
        <v>152</v>
      </c>
      <c r="E18" s="66" t="s">
        <v>143</v>
      </c>
      <c r="F18" s="72" t="s">
        <v>171</v>
      </c>
      <c r="G18" s="67" t="s">
        <v>145</v>
      </c>
      <c r="H18" s="67" t="s">
        <v>63</v>
      </c>
      <c r="O18" s="40"/>
    </row>
    <row r="19" spans="2:16" s="68" customFormat="1" ht="30" customHeight="1" x14ac:dyDescent="0.2">
      <c r="B19" s="265" t="s">
        <v>247</v>
      </c>
      <c r="C19" s="266"/>
      <c r="D19" s="65" t="s">
        <v>250</v>
      </c>
      <c r="E19" s="66" t="s">
        <v>143</v>
      </c>
      <c r="F19" s="72" t="s">
        <v>172</v>
      </c>
      <c r="G19" s="67" t="s">
        <v>145</v>
      </c>
      <c r="H19" s="67" t="s">
        <v>63</v>
      </c>
    </row>
    <row r="20" spans="2:16" s="68" customFormat="1" ht="30" customHeight="1" x14ac:dyDescent="0.2">
      <c r="B20" s="259" t="s">
        <v>249</v>
      </c>
      <c r="C20" s="260"/>
      <c r="D20" s="67" t="s">
        <v>248</v>
      </c>
      <c r="E20" s="66" t="s">
        <v>143</v>
      </c>
      <c r="F20" s="72"/>
      <c r="G20" s="50" t="s">
        <v>145</v>
      </c>
      <c r="H20" s="50" t="s">
        <v>63</v>
      </c>
      <c r="O20" s="40"/>
    </row>
    <row r="21" spans="2:16" s="68" customFormat="1" ht="30" customHeight="1" x14ac:dyDescent="0.2">
      <c r="B21" s="259"/>
      <c r="C21" s="260"/>
      <c r="D21" s="67"/>
      <c r="E21" s="66"/>
      <c r="F21" s="71"/>
      <c r="G21" s="50"/>
      <c r="H21" s="50"/>
      <c r="O21" s="40"/>
    </row>
    <row r="22" spans="2:16" s="68" customFormat="1" ht="12.75" customHeight="1" x14ac:dyDescent="0.2">
      <c r="B22" s="259"/>
      <c r="C22" s="260"/>
      <c r="D22" s="67"/>
      <c r="E22" s="66"/>
      <c r="F22" s="69"/>
      <c r="G22" s="50"/>
      <c r="H22" s="50"/>
      <c r="O22" s="40"/>
    </row>
    <row r="23" spans="2:16" s="68" customFormat="1" ht="12.75" customHeight="1" x14ac:dyDescent="0.2">
      <c r="B23" s="259"/>
      <c r="C23" s="260"/>
      <c r="D23" s="67"/>
      <c r="E23" s="66"/>
      <c r="F23" s="69"/>
      <c r="G23" s="50"/>
      <c r="H23" s="50"/>
      <c r="O23" s="40"/>
    </row>
    <row r="24" spans="2:16" s="68" customFormat="1" ht="12.75" customHeight="1" x14ac:dyDescent="0.2">
      <c r="B24" s="259"/>
      <c r="C24" s="260"/>
      <c r="D24" s="67"/>
      <c r="E24" s="66"/>
      <c r="F24" s="69"/>
      <c r="G24" s="50"/>
      <c r="H24" s="50"/>
      <c r="O24" s="40"/>
    </row>
    <row r="25" spans="2:16" s="68" customFormat="1" ht="12.75" customHeight="1" x14ac:dyDescent="0.2">
      <c r="B25" s="259"/>
      <c r="C25" s="260"/>
      <c r="D25" s="67"/>
      <c r="E25" s="66"/>
      <c r="F25" s="69"/>
      <c r="G25" s="50"/>
      <c r="H25" s="50"/>
      <c r="O25" s="40"/>
    </row>
    <row r="26" spans="2:16" s="68" customFormat="1" ht="12.75" customHeight="1" x14ac:dyDescent="0.2">
      <c r="B26" s="259"/>
      <c r="C26" s="260"/>
      <c r="D26" s="67"/>
      <c r="E26" s="66"/>
      <c r="F26" s="69"/>
      <c r="G26" s="50"/>
      <c r="H26" s="50"/>
      <c r="O26" s="40"/>
    </row>
    <row r="27" spans="2:16" s="68" customFormat="1" ht="12.75" customHeight="1" x14ac:dyDescent="0.2">
      <c r="B27" s="259"/>
      <c r="C27" s="260"/>
      <c r="D27" s="67"/>
      <c r="E27" s="66"/>
      <c r="F27" s="69"/>
      <c r="G27" s="50"/>
      <c r="H27" s="50"/>
      <c r="O27" s="40"/>
    </row>
    <row r="28" spans="2:16" s="68" customFormat="1" ht="12.75" customHeight="1" x14ac:dyDescent="0.2">
      <c r="B28" s="259"/>
      <c r="C28" s="260"/>
      <c r="D28" s="67"/>
      <c r="E28" s="66"/>
      <c r="F28" s="69"/>
      <c r="G28" s="50"/>
      <c r="H28" s="50"/>
      <c r="O28" s="40"/>
    </row>
    <row r="29" spans="2:16" s="68" customFormat="1" ht="12.75" x14ac:dyDescent="0.2">
      <c r="P29" s="40"/>
    </row>
    <row r="30" spans="2:16" s="68" customFormat="1" ht="12.75" x14ac:dyDescent="0.2">
      <c r="P30" s="40"/>
    </row>
  </sheetData>
  <mergeCells count="27">
    <mergeCell ref="B28:C28"/>
    <mergeCell ref="B23:C23"/>
    <mergeCell ref="B15:C15"/>
    <mergeCell ref="B18:C18"/>
    <mergeCell ref="B19:C19"/>
    <mergeCell ref="B17:C17"/>
    <mergeCell ref="B26:C26"/>
    <mergeCell ref="B27:C27"/>
    <mergeCell ref="B21:C21"/>
    <mergeCell ref="B25:C25"/>
    <mergeCell ref="B24:C24"/>
    <mergeCell ref="B20:C20"/>
    <mergeCell ref="D2:G2"/>
    <mergeCell ref="D3:G3"/>
    <mergeCell ref="D4:G4"/>
    <mergeCell ref="D5:G5"/>
    <mergeCell ref="B2:C5"/>
    <mergeCell ref="B7:C7"/>
    <mergeCell ref="D7:H7"/>
    <mergeCell ref="B9:H9"/>
    <mergeCell ref="B22:C22"/>
    <mergeCell ref="B11:C11"/>
    <mergeCell ref="B12:C12"/>
    <mergeCell ref="B10:H10"/>
    <mergeCell ref="B13:C13"/>
    <mergeCell ref="B16:C16"/>
    <mergeCell ref="B14:C14"/>
  </mergeCells>
  <conditionalFormatting sqref="D11:D16">
    <cfRule type="cellIs" dxfId="12" priority="4" stopIfTrue="1" operator="equal">
      <formula>"Alto"</formula>
    </cfRule>
    <cfRule type="cellIs" dxfId="11" priority="5" stopIfTrue="1" operator="equal">
      <formula>"Medio"</formula>
    </cfRule>
    <cfRule type="cellIs" dxfId="10" priority="6" stopIfTrue="1" operator="equal">
      <formula>"Bajo"</formula>
    </cfRule>
  </conditionalFormatting>
  <conditionalFormatting sqref="D18:D28">
    <cfRule type="cellIs" dxfId="9" priority="1" stopIfTrue="1" operator="equal">
      <formula>"Alto"</formula>
    </cfRule>
    <cfRule type="cellIs" dxfId="8" priority="2" stopIfTrue="1" operator="equal">
      <formula>"Medio"</formula>
    </cfRule>
    <cfRule type="cellIs" dxfId="7" priority="3" stopIfTrue="1" operator="equal">
      <formula>"Bajo"</formula>
    </cfRule>
  </conditionalFormatting>
  <dataValidations count="1">
    <dataValidation type="whole" allowBlank="1" showInputMessage="1" showErrorMessage="1" sqref="I9:N9 F29:N65506" xr:uid="{00000000-0002-0000-0600-000000000000}">
      <formula1>1</formula1>
      <formula2>5</formula2>
    </dataValidation>
  </dataValidations>
  <hyperlinks>
    <hyperlink ref="F12" r:id="rId1" xr:uid="{00000000-0004-0000-0600-000000000000}"/>
    <hyperlink ref="F13" r:id="rId2" xr:uid="{00000000-0004-0000-0600-000001000000}"/>
    <hyperlink ref="F14" r:id="rId3" xr:uid="{00000000-0004-0000-0600-000002000000}"/>
    <hyperlink ref="F15" r:id="rId4" xr:uid="{00000000-0004-0000-0600-000004000000}"/>
    <hyperlink ref="F18" r:id="rId5" xr:uid="{00000000-0004-0000-0600-000005000000}"/>
    <hyperlink ref="F19" r:id="rId6" xr:uid="{00000000-0004-0000-0600-000006000000}"/>
    <hyperlink ref="F16" r:id="rId7" xr:uid="{00000000-0004-0000-0600-000007000000}"/>
  </hyperlinks>
  <pageMargins left="0.39370078740157483" right="0.39370078740157483" top="0.74803149606299213" bottom="0.74803149606299213" header="0.31496062992125984" footer="0.31496062992125984"/>
  <pageSetup scale="72" fitToHeight="0" orientation="landscape" r:id="rId8"/>
  <drawing r:id="rId9"/>
  <legacyDrawing r:id="rId1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31"/>
  <sheetViews>
    <sheetView showGridLines="0" topLeftCell="A16" zoomScale="60" zoomScaleNormal="60" workbookViewId="0">
      <selection activeCell="B23" sqref="B23"/>
    </sheetView>
  </sheetViews>
  <sheetFormatPr baseColWidth="10" defaultColWidth="11.42578125" defaultRowHeight="11.25" x14ac:dyDescent="0.15"/>
  <cols>
    <col min="1" max="1" width="2.42578125" style="19" customWidth="1"/>
    <col min="2" max="2" width="39.140625" style="19" customWidth="1"/>
    <col min="3" max="3" width="25.85546875" style="19" customWidth="1"/>
    <col min="4" max="4" width="44" style="19" customWidth="1"/>
    <col min="5" max="5" width="18" style="19" customWidth="1"/>
    <col min="6" max="6" width="27.7109375" style="19" bestFit="1" customWidth="1"/>
    <col min="7" max="7" width="32.7109375" style="19" customWidth="1"/>
    <col min="8" max="11" width="7.7109375" style="19" customWidth="1"/>
    <col min="12" max="13" width="5.7109375" style="19" hidden="1" customWidth="1"/>
    <col min="14" max="14" width="10.7109375" style="19" customWidth="1"/>
    <col min="15" max="15" width="20.7109375" style="19" customWidth="1"/>
    <col min="16" max="16" width="9.140625" style="21" customWidth="1"/>
    <col min="17" max="237" width="9.140625" style="19" customWidth="1"/>
    <col min="238" max="16384" width="11.42578125" style="19"/>
  </cols>
  <sheetData>
    <row r="1" spans="1:16" ht="12" thickBot="1" x14ac:dyDescent="0.2"/>
    <row r="2" spans="1:16" ht="26.25" customHeight="1" thickBot="1" x14ac:dyDescent="0.2">
      <c r="B2" s="46"/>
      <c r="C2" s="251" t="s">
        <v>119</v>
      </c>
      <c r="D2" s="252"/>
      <c r="E2" s="252"/>
      <c r="F2" s="252"/>
      <c r="G2" s="73" t="str">
        <f>Proyecto!K2</f>
        <v>Codigo: GC-F-015</v>
      </c>
      <c r="H2" s="74"/>
    </row>
    <row r="3" spans="1:16" ht="23.25" customHeight="1" thickBot="1" x14ac:dyDescent="0.2">
      <c r="B3" s="47"/>
      <c r="C3" s="251" t="s">
        <v>121</v>
      </c>
      <c r="D3" s="252"/>
      <c r="E3" s="252"/>
      <c r="F3" s="252"/>
      <c r="G3" s="63" t="str">
        <f>Proyecto!K3</f>
        <v>Fecha: 17 de septiembre de 2014</v>
      </c>
      <c r="H3" s="74"/>
    </row>
    <row r="4" spans="1:16" ht="24" customHeight="1" thickBot="1" x14ac:dyDescent="0.2">
      <c r="B4" s="47"/>
      <c r="C4" s="251" t="s">
        <v>122</v>
      </c>
      <c r="D4" s="252"/>
      <c r="E4" s="252"/>
      <c r="F4" s="252"/>
      <c r="G4" s="63" t="str">
        <f>Proyecto!K4</f>
        <v>Version 001</v>
      </c>
      <c r="H4" s="74"/>
    </row>
    <row r="5" spans="1:16" ht="22.5" customHeight="1" thickBot="1" x14ac:dyDescent="0.2">
      <c r="B5" s="48"/>
      <c r="C5" s="251" t="s">
        <v>124</v>
      </c>
      <c r="D5" s="252"/>
      <c r="E5" s="252"/>
      <c r="F5" s="252"/>
      <c r="G5" s="75" t="s">
        <v>125</v>
      </c>
      <c r="H5" s="74"/>
    </row>
    <row r="6" spans="1:16" ht="5.25" customHeight="1" x14ac:dyDescent="0.15">
      <c r="B6" s="25"/>
      <c r="C6" s="25"/>
      <c r="D6" s="25"/>
      <c r="E6" s="25"/>
      <c r="F6" s="25"/>
    </row>
    <row r="7" spans="1:16" ht="29.25" customHeight="1" x14ac:dyDescent="0.2">
      <c r="B7" s="56" t="s">
        <v>0</v>
      </c>
      <c r="C7" s="283" t="str">
        <f>Proyecto!$E$7</f>
        <v>Dinamización del conocimiento y la innovación 2025</v>
      </c>
      <c r="D7" s="283"/>
      <c r="E7" s="283"/>
      <c r="F7" s="283"/>
      <c r="G7" s="76"/>
      <c r="P7" s="19"/>
    </row>
    <row r="8" spans="1:16" ht="6.75" customHeight="1" x14ac:dyDescent="0.2">
      <c r="B8" s="77"/>
      <c r="C8" s="78"/>
      <c r="D8" s="78"/>
      <c r="E8" s="78"/>
      <c r="F8" s="78"/>
      <c r="P8" s="19"/>
    </row>
    <row r="9" spans="1:16" x14ac:dyDescent="0.15">
      <c r="B9" s="226"/>
      <c r="C9" s="226"/>
    </row>
    <row r="10" spans="1:16" ht="20.25" customHeight="1" x14ac:dyDescent="0.15">
      <c r="B10" s="281" t="s">
        <v>15</v>
      </c>
      <c r="C10" s="281"/>
      <c r="D10" s="281"/>
      <c r="E10" s="281"/>
      <c r="F10" s="281"/>
      <c r="G10" s="282"/>
    </row>
    <row r="11" spans="1:16" s="40" customFormat="1" ht="15" customHeight="1" x14ac:dyDescent="0.2">
      <c r="C11" s="79"/>
      <c r="F11" s="80"/>
    </row>
    <row r="12" spans="1:16" ht="24.75" customHeight="1" x14ac:dyDescent="0.2">
      <c r="A12" s="40"/>
      <c r="B12" s="61" t="s">
        <v>84</v>
      </c>
      <c r="C12" s="61" t="s">
        <v>16</v>
      </c>
      <c r="D12" s="61" t="s">
        <v>17</v>
      </c>
      <c r="E12" s="61" t="s">
        <v>18</v>
      </c>
      <c r="F12" s="61" t="s">
        <v>19</v>
      </c>
      <c r="G12" s="61" t="s">
        <v>20</v>
      </c>
    </row>
    <row r="13" spans="1:16" s="82" customFormat="1" ht="71.25" x14ac:dyDescent="0.2">
      <c r="B13" s="81" t="s">
        <v>174</v>
      </c>
      <c r="C13" s="41" t="s">
        <v>98</v>
      </c>
      <c r="D13" s="41" t="s">
        <v>228</v>
      </c>
      <c r="E13" s="41" t="s">
        <v>117</v>
      </c>
      <c r="F13" s="41" t="s">
        <v>178</v>
      </c>
      <c r="G13" s="41" t="s">
        <v>177</v>
      </c>
      <c r="P13" s="83"/>
    </row>
    <row r="14" spans="1:16" s="82" customFormat="1" ht="30" customHeight="1" x14ac:dyDescent="0.2">
      <c r="B14" s="141" t="s">
        <v>280</v>
      </c>
      <c r="C14" s="41" t="s">
        <v>175</v>
      </c>
      <c r="D14" s="41" t="s">
        <v>176</v>
      </c>
      <c r="E14" s="41" t="s">
        <v>113</v>
      </c>
      <c r="F14" s="41" t="s">
        <v>178</v>
      </c>
      <c r="G14" s="41" t="s">
        <v>227</v>
      </c>
      <c r="P14" s="83"/>
    </row>
    <row r="15" spans="1:16" s="82" customFormat="1" ht="128.25" x14ac:dyDescent="0.2">
      <c r="B15" s="42" t="s">
        <v>246</v>
      </c>
      <c r="C15" s="41" t="s">
        <v>175</v>
      </c>
      <c r="D15" s="41" t="s">
        <v>182</v>
      </c>
      <c r="E15" s="41" t="s">
        <v>117</v>
      </c>
      <c r="F15" s="41" t="s">
        <v>178</v>
      </c>
      <c r="G15" s="41" t="s">
        <v>177</v>
      </c>
      <c r="P15" s="83"/>
    </row>
    <row r="16" spans="1:16" s="82" customFormat="1" ht="48.6" customHeight="1" x14ac:dyDescent="0.2">
      <c r="B16" s="42" t="s">
        <v>153</v>
      </c>
      <c r="C16" s="41" t="s">
        <v>175</v>
      </c>
      <c r="D16" s="41" t="s">
        <v>179</v>
      </c>
      <c r="E16" s="41" t="s">
        <v>117</v>
      </c>
      <c r="F16" s="41" t="s">
        <v>178</v>
      </c>
      <c r="G16" s="41" t="s">
        <v>177</v>
      </c>
      <c r="P16" s="83"/>
    </row>
    <row r="17" spans="2:16" s="82" customFormat="1" ht="57" x14ac:dyDescent="0.2">
      <c r="B17" s="42" t="s">
        <v>180</v>
      </c>
      <c r="C17" s="41" t="s">
        <v>175</v>
      </c>
      <c r="D17" s="41" t="s">
        <v>183</v>
      </c>
      <c r="E17" s="41" t="s">
        <v>117</v>
      </c>
      <c r="F17" s="41" t="s">
        <v>251</v>
      </c>
      <c r="G17" s="41" t="s">
        <v>177</v>
      </c>
      <c r="P17" s="83"/>
    </row>
    <row r="18" spans="2:16" s="82" customFormat="1" ht="42.75" x14ac:dyDescent="0.2">
      <c r="B18" s="42" t="s">
        <v>180</v>
      </c>
      <c r="C18" s="41" t="s">
        <v>175</v>
      </c>
      <c r="D18" s="41" t="s">
        <v>181</v>
      </c>
      <c r="E18" s="41" t="s">
        <v>117</v>
      </c>
      <c r="F18" s="41" t="s">
        <v>149</v>
      </c>
      <c r="G18" s="41" t="s">
        <v>177</v>
      </c>
      <c r="P18" s="83"/>
    </row>
    <row r="19" spans="2:16" s="82" customFormat="1" ht="37.9" customHeight="1" x14ac:dyDescent="0.2">
      <c r="B19" s="42" t="s">
        <v>180</v>
      </c>
      <c r="C19" s="41" t="s">
        <v>175</v>
      </c>
      <c r="D19" s="41" t="s">
        <v>184</v>
      </c>
      <c r="E19" s="41" t="s">
        <v>117</v>
      </c>
      <c r="F19" s="41" t="s">
        <v>165</v>
      </c>
      <c r="G19" s="41" t="s">
        <v>177</v>
      </c>
      <c r="P19" s="83"/>
    </row>
    <row r="20" spans="2:16" s="82" customFormat="1" ht="42.75" x14ac:dyDescent="0.2">
      <c r="B20" s="42" t="s">
        <v>149</v>
      </c>
      <c r="C20" s="41" t="s">
        <v>175</v>
      </c>
      <c r="D20" s="41" t="s">
        <v>183</v>
      </c>
      <c r="E20" s="41" t="s">
        <v>117</v>
      </c>
      <c r="F20" s="41" t="s">
        <v>247</v>
      </c>
      <c r="G20" s="41" t="s">
        <v>177</v>
      </c>
      <c r="P20" s="83"/>
    </row>
    <row r="21" spans="2:16" s="82" customFormat="1" ht="39" customHeight="1" x14ac:dyDescent="0.2">
      <c r="B21" s="42" t="s">
        <v>245</v>
      </c>
      <c r="C21" s="41" t="s">
        <v>175</v>
      </c>
      <c r="D21" s="41" t="s">
        <v>183</v>
      </c>
      <c r="E21" s="41" t="s">
        <v>117</v>
      </c>
      <c r="F21" s="41" t="s">
        <v>249</v>
      </c>
      <c r="G21" s="41" t="s">
        <v>177</v>
      </c>
      <c r="P21" s="83"/>
    </row>
    <row r="22" spans="2:16" s="82" customFormat="1" ht="21.95" customHeight="1" x14ac:dyDescent="0.2">
      <c r="B22" s="41"/>
      <c r="C22" s="41"/>
      <c r="D22" s="41"/>
      <c r="E22" s="41"/>
      <c r="F22" s="41"/>
      <c r="G22" s="41"/>
      <c r="P22" s="83"/>
    </row>
    <row r="23" spans="2:16" ht="21.95" customHeight="1" x14ac:dyDescent="0.15">
      <c r="B23" s="84"/>
      <c r="C23" s="84"/>
      <c r="D23" s="84"/>
      <c r="E23" s="84"/>
      <c r="F23" s="84"/>
      <c r="G23" s="84"/>
    </row>
    <row r="25" spans="2:16" ht="12.75" x14ac:dyDescent="0.2">
      <c r="C25" s="79"/>
    </row>
    <row r="26" spans="2:16" ht="12.75" x14ac:dyDescent="0.2">
      <c r="C26" s="79"/>
    </row>
    <row r="27" spans="2:16" ht="12.75" x14ac:dyDescent="0.2">
      <c r="C27" s="79"/>
    </row>
    <row r="28" spans="2:16" ht="12.75" x14ac:dyDescent="0.2">
      <c r="C28" s="79"/>
    </row>
    <row r="29" spans="2:16" ht="12.75" x14ac:dyDescent="0.2">
      <c r="C29" s="79"/>
    </row>
    <row r="30" spans="2:16" ht="12.75" x14ac:dyDescent="0.2">
      <c r="C30" s="79"/>
    </row>
    <row r="31" spans="2:16" ht="12.75" x14ac:dyDescent="0.2">
      <c r="C31" s="79"/>
    </row>
  </sheetData>
  <mergeCells count="7">
    <mergeCell ref="B10:G10"/>
    <mergeCell ref="B9:C9"/>
    <mergeCell ref="C7:F7"/>
    <mergeCell ref="C2:F2"/>
    <mergeCell ref="C3:F3"/>
    <mergeCell ref="C4:F4"/>
    <mergeCell ref="C5:F5"/>
  </mergeCells>
  <dataValidations count="2">
    <dataValidation type="whole" allowBlank="1" showInputMessage="1" showErrorMessage="1" sqref="E9 E24:E65509 G24:G65509 G11 G9 H9:N65509" xr:uid="{00000000-0002-0000-0700-000000000000}">
      <formula1>1</formula1>
      <formula2>5</formula2>
    </dataValidation>
    <dataValidation type="list" allowBlank="1" showInputMessage="1" showErrorMessage="1" sqref="C13" xr:uid="{00000000-0002-0000-0700-000001000000}"/>
  </dataValidations>
  <pageMargins left="0.39370078740157483" right="0.39370078740157483" top="0.74803149606299213" bottom="0.74803149606299213" header="0.31496062992125984" footer="0.31496062992125984"/>
  <pageSetup scale="6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2000000}">
          <x14:formula1>
            <xm:f>'No tocar'!$O$5:$O$11</xm:f>
          </x14:formula1>
          <xm:sqref>C22:C23</xm:sqref>
        </x14:dataValidation>
        <x14:dataValidation type="list" allowBlank="1" showInputMessage="1" showErrorMessage="1" xr:uid="{00000000-0002-0000-0700-000003000000}">
          <x14:formula1>
            <xm:f>'No tocar'!$Q$15:$Q$23</xm:f>
          </x14:formula1>
          <xm:sqref>E22:E23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pageSetUpPr fitToPage="1"/>
  </sheetPr>
  <dimension ref="B1:W28"/>
  <sheetViews>
    <sheetView showGridLines="0" topLeftCell="A10" zoomScale="80" zoomScaleNormal="80" workbookViewId="0">
      <selection activeCell="B14" sqref="B14:C14"/>
    </sheetView>
  </sheetViews>
  <sheetFormatPr baseColWidth="10" defaultColWidth="11.42578125" defaultRowHeight="11.25" x14ac:dyDescent="0.15"/>
  <cols>
    <col min="1" max="1" width="2.42578125" style="19" customWidth="1"/>
    <col min="2" max="2" width="30.7109375" style="19" customWidth="1"/>
    <col min="3" max="3" width="18.28515625" style="19" customWidth="1"/>
    <col min="4" max="4" width="15" style="19" customWidth="1"/>
    <col min="5" max="5" width="29.42578125" style="19" customWidth="1"/>
    <col min="6" max="6" width="32.7109375" style="19" customWidth="1"/>
    <col min="7" max="7" width="19.42578125" style="19" customWidth="1"/>
    <col min="8" max="8" width="17.7109375" style="19" bestFit="1" customWidth="1"/>
    <col min="9" max="9" width="7.7109375" style="19" customWidth="1"/>
    <col min="10" max="10" width="0.7109375" style="35" customWidth="1"/>
    <col min="11" max="11" width="1" style="19" customWidth="1"/>
    <col min="12" max="12" width="1.5703125" style="19" customWidth="1"/>
    <col min="13" max="13" width="1.140625" style="35" customWidth="1"/>
    <col min="14" max="14" width="20.7109375" style="19" customWidth="1"/>
    <col min="15" max="18" width="7.7109375" style="19" customWidth="1"/>
    <col min="19" max="20" width="5.7109375" style="19" hidden="1" customWidth="1"/>
    <col min="21" max="21" width="10.7109375" style="19" customWidth="1"/>
    <col min="22" max="22" width="20.7109375" style="19" customWidth="1"/>
    <col min="23" max="23" width="9.140625" style="21" customWidth="1"/>
    <col min="24" max="244" width="9.140625" style="19" customWidth="1"/>
    <col min="245" max="16384" width="11.42578125" style="19"/>
  </cols>
  <sheetData>
    <row r="1" spans="2:23" ht="12" thickBot="1" x14ac:dyDescent="0.2"/>
    <row r="2" spans="2:23" ht="26.25" customHeight="1" x14ac:dyDescent="0.15">
      <c r="B2" s="46"/>
      <c r="C2" s="290" t="s">
        <v>119</v>
      </c>
      <c r="D2" s="291"/>
      <c r="E2" s="291"/>
      <c r="F2" s="291"/>
      <c r="G2" s="292" t="str">
        <f>Proyecto!K2</f>
        <v>Codigo: GC-F-015</v>
      </c>
      <c r="H2" s="293"/>
      <c r="K2" s="35"/>
      <c r="L2" s="35"/>
      <c r="M2" s="37"/>
    </row>
    <row r="3" spans="2:23" ht="23.25" customHeight="1" x14ac:dyDescent="0.15">
      <c r="B3" s="47"/>
      <c r="C3" s="294" t="s">
        <v>121</v>
      </c>
      <c r="D3" s="295"/>
      <c r="E3" s="295"/>
      <c r="F3" s="295"/>
      <c r="G3" s="296" t="str">
        <f>Proyecto!K3</f>
        <v>Fecha: 17 de septiembre de 2014</v>
      </c>
      <c r="H3" s="297"/>
      <c r="K3" s="35"/>
      <c r="L3" s="35"/>
      <c r="M3" s="37"/>
    </row>
    <row r="4" spans="2:23" ht="24" customHeight="1" x14ac:dyDescent="0.15">
      <c r="B4" s="47"/>
      <c r="C4" s="294" t="s">
        <v>122</v>
      </c>
      <c r="D4" s="295"/>
      <c r="E4" s="295"/>
      <c r="F4" s="295"/>
      <c r="G4" s="296" t="str">
        <f>Proyecto!K4</f>
        <v>Version 001</v>
      </c>
      <c r="H4" s="297"/>
      <c r="M4" s="37"/>
    </row>
    <row r="5" spans="2:23" ht="22.5" customHeight="1" thickBot="1" x14ac:dyDescent="0.2">
      <c r="B5" s="48"/>
      <c r="C5" s="298" t="s">
        <v>124</v>
      </c>
      <c r="D5" s="299"/>
      <c r="E5" s="299"/>
      <c r="F5" s="299"/>
      <c r="G5" s="300" t="s">
        <v>125</v>
      </c>
      <c r="H5" s="301"/>
    </row>
    <row r="6" spans="2:23" ht="5.25" customHeight="1" x14ac:dyDescent="0.15">
      <c r="B6" s="25"/>
      <c r="C6" s="25"/>
      <c r="D6" s="25"/>
      <c r="E6" s="25"/>
      <c r="F6" s="25"/>
      <c r="G6" s="25"/>
      <c r="H6" s="25"/>
    </row>
    <row r="7" spans="2:23" ht="29.25" customHeight="1" x14ac:dyDescent="0.2">
      <c r="B7" s="56" t="s">
        <v>0</v>
      </c>
      <c r="C7" s="237" t="str">
        <f>Proyecto!$E$7</f>
        <v>Dinamización del conocimiento y la innovación 2025</v>
      </c>
      <c r="D7" s="237"/>
      <c r="E7" s="237"/>
      <c r="F7" s="237"/>
      <c r="G7" s="237"/>
      <c r="H7" s="237"/>
      <c r="W7" s="19"/>
    </row>
    <row r="9" spans="2:23" ht="15" customHeight="1" x14ac:dyDescent="0.15">
      <c r="B9" s="244" t="s">
        <v>8</v>
      </c>
      <c r="C9" s="244"/>
      <c r="D9" s="244"/>
      <c r="E9" s="244"/>
      <c r="F9" s="244"/>
      <c r="G9" s="244"/>
      <c r="H9" s="244"/>
    </row>
    <row r="10" spans="2:23" s="40" customFormat="1" ht="15" customHeight="1" x14ac:dyDescent="0.2"/>
    <row r="11" spans="2:23" ht="33.75" customHeight="1" x14ac:dyDescent="0.15">
      <c r="B11" s="289" t="s">
        <v>85</v>
      </c>
      <c r="C11" s="289"/>
      <c r="D11" s="56" t="s">
        <v>26</v>
      </c>
      <c r="E11" s="56" t="s">
        <v>9</v>
      </c>
      <c r="F11" s="56" t="s">
        <v>11</v>
      </c>
      <c r="G11" s="56" t="s">
        <v>12</v>
      </c>
      <c r="H11" s="56" t="s">
        <v>118</v>
      </c>
    </row>
    <row r="12" spans="2:23" ht="142.9" customHeight="1" x14ac:dyDescent="0.15">
      <c r="B12" s="285" t="s">
        <v>185</v>
      </c>
      <c r="C12" s="285"/>
      <c r="D12" s="50">
        <v>1</v>
      </c>
      <c r="E12" s="50" t="s">
        <v>180</v>
      </c>
      <c r="F12" s="50" t="s">
        <v>186</v>
      </c>
      <c r="G12" s="93">
        <v>45655</v>
      </c>
      <c r="H12" s="50" t="s">
        <v>187</v>
      </c>
      <c r="I12" s="85"/>
      <c r="J12" s="86"/>
      <c r="K12" s="85"/>
      <c r="L12" s="85"/>
    </row>
    <row r="13" spans="2:23" ht="89.45" customHeight="1" x14ac:dyDescent="0.15">
      <c r="B13" s="286" t="s">
        <v>192</v>
      </c>
      <c r="C13" s="287"/>
      <c r="D13" s="67">
        <v>2</v>
      </c>
      <c r="E13" s="67" t="s">
        <v>188</v>
      </c>
      <c r="F13" s="67" t="s">
        <v>189</v>
      </c>
      <c r="G13" s="92" t="s">
        <v>190</v>
      </c>
      <c r="H13" s="67" t="s">
        <v>191</v>
      </c>
      <c r="I13" s="85"/>
      <c r="J13" s="86"/>
      <c r="K13" s="85"/>
      <c r="L13" s="85"/>
    </row>
    <row r="14" spans="2:23" ht="18" customHeight="1" x14ac:dyDescent="0.15">
      <c r="B14" s="288"/>
      <c r="C14" s="288"/>
      <c r="D14" s="90"/>
      <c r="E14" s="90"/>
      <c r="F14" s="33"/>
      <c r="G14" s="91"/>
      <c r="H14" s="90"/>
      <c r="I14" s="85"/>
      <c r="J14" s="86"/>
      <c r="K14" s="85"/>
      <c r="L14" s="85"/>
    </row>
    <row r="15" spans="2:23" ht="18" customHeight="1" x14ac:dyDescent="0.15">
      <c r="B15" s="284"/>
      <c r="C15" s="284"/>
      <c r="D15" s="88"/>
      <c r="E15" s="88"/>
      <c r="F15" s="87"/>
      <c r="G15" s="89"/>
      <c r="H15" s="88"/>
      <c r="I15" s="85"/>
      <c r="J15" s="86"/>
      <c r="K15" s="85"/>
      <c r="L15" s="85"/>
    </row>
    <row r="16" spans="2:23" ht="18" customHeight="1" x14ac:dyDescent="0.15">
      <c r="B16" s="284"/>
      <c r="C16" s="284"/>
      <c r="D16" s="88"/>
      <c r="E16" s="88"/>
      <c r="F16" s="87"/>
      <c r="G16" s="89"/>
      <c r="H16" s="88"/>
      <c r="I16" s="85"/>
      <c r="J16" s="86"/>
      <c r="K16" s="85"/>
      <c r="L16" s="85"/>
    </row>
    <row r="17" spans="2:12" ht="18" customHeight="1" x14ac:dyDescent="0.15">
      <c r="B17" s="284"/>
      <c r="C17" s="284"/>
      <c r="D17" s="88"/>
      <c r="E17" s="88"/>
      <c r="F17" s="87"/>
      <c r="G17" s="89"/>
      <c r="H17" s="88"/>
      <c r="I17" s="85"/>
      <c r="J17" s="86"/>
      <c r="K17" s="85"/>
      <c r="L17" s="85"/>
    </row>
    <row r="18" spans="2:12" ht="18" customHeight="1" x14ac:dyDescent="0.15">
      <c r="B18" s="284"/>
      <c r="C18" s="284"/>
      <c r="D18" s="88"/>
      <c r="E18" s="88"/>
      <c r="F18" s="87"/>
      <c r="G18" s="89"/>
      <c r="H18" s="88"/>
      <c r="I18" s="85"/>
      <c r="J18" s="86"/>
      <c r="K18" s="85"/>
      <c r="L18" s="85"/>
    </row>
    <row r="19" spans="2:12" ht="18" customHeight="1" x14ac:dyDescent="0.15">
      <c r="B19" s="284"/>
      <c r="C19" s="284"/>
      <c r="D19" s="88"/>
      <c r="E19" s="88"/>
      <c r="F19" s="87"/>
      <c r="G19" s="89"/>
      <c r="H19" s="88"/>
      <c r="I19" s="85"/>
      <c r="J19" s="86"/>
      <c r="K19" s="85"/>
      <c r="L19" s="85"/>
    </row>
    <row r="20" spans="2:12" ht="18" customHeight="1" x14ac:dyDescent="0.15">
      <c r="B20" s="284"/>
      <c r="C20" s="284"/>
      <c r="D20" s="88"/>
      <c r="E20" s="88"/>
      <c r="F20" s="87"/>
      <c r="G20" s="89"/>
      <c r="H20" s="88"/>
      <c r="I20" s="85"/>
      <c r="J20" s="86"/>
      <c r="K20" s="85"/>
      <c r="L20" s="85"/>
    </row>
    <row r="21" spans="2:12" ht="18" customHeight="1" x14ac:dyDescent="0.15">
      <c r="B21" s="284"/>
      <c r="C21" s="284"/>
      <c r="D21" s="88"/>
      <c r="E21" s="88"/>
      <c r="F21" s="87"/>
      <c r="G21" s="89"/>
      <c r="H21" s="88"/>
      <c r="I21" s="85"/>
      <c r="J21" s="86"/>
      <c r="K21" s="85"/>
      <c r="L21" s="85"/>
    </row>
    <row r="22" spans="2:12" ht="18" customHeight="1" x14ac:dyDescent="0.15">
      <c r="B22" s="284"/>
      <c r="C22" s="284"/>
      <c r="D22" s="88"/>
      <c r="E22" s="88"/>
      <c r="F22" s="87"/>
      <c r="G22" s="89"/>
      <c r="H22" s="88"/>
      <c r="I22" s="85"/>
      <c r="J22" s="86"/>
      <c r="K22" s="85"/>
      <c r="L22" s="85"/>
    </row>
    <row r="23" spans="2:12" ht="19.5" x14ac:dyDescent="0.15">
      <c r="B23" s="85"/>
      <c r="C23" s="85"/>
      <c r="D23" s="85"/>
      <c r="E23" s="85"/>
      <c r="F23" s="85"/>
      <c r="G23" s="85"/>
      <c r="H23" s="85"/>
      <c r="I23" s="85"/>
      <c r="J23" s="86"/>
      <c r="K23" s="85"/>
      <c r="L23" s="85"/>
    </row>
    <row r="24" spans="2:12" ht="19.5" x14ac:dyDescent="0.15">
      <c r="B24" s="85"/>
      <c r="C24" s="85"/>
      <c r="D24" s="85"/>
      <c r="E24" s="85"/>
      <c r="F24" s="85"/>
      <c r="G24" s="85"/>
      <c r="H24" s="85"/>
      <c r="I24" s="85"/>
      <c r="J24" s="86"/>
      <c r="K24" s="85"/>
      <c r="L24" s="85"/>
    </row>
    <row r="25" spans="2:12" ht="19.5" x14ac:dyDescent="0.15">
      <c r="B25" s="85"/>
      <c r="C25" s="85"/>
      <c r="D25" s="85"/>
      <c r="E25" s="85"/>
      <c r="F25" s="85"/>
      <c r="G25" s="85"/>
      <c r="H25" s="85"/>
      <c r="I25" s="85"/>
      <c r="J25" s="86"/>
      <c r="K25" s="85"/>
      <c r="L25" s="85"/>
    </row>
    <row r="26" spans="2:12" ht="19.5" x14ac:dyDescent="0.15">
      <c r="B26" s="85"/>
      <c r="C26" s="85"/>
      <c r="D26" s="85"/>
      <c r="E26" s="85"/>
      <c r="F26" s="85"/>
      <c r="G26" s="85"/>
      <c r="H26" s="85"/>
      <c r="I26" s="85"/>
      <c r="J26" s="86"/>
      <c r="K26" s="85"/>
      <c r="L26" s="85"/>
    </row>
    <row r="27" spans="2:12" ht="19.5" x14ac:dyDescent="0.15">
      <c r="B27" s="85"/>
      <c r="C27" s="85"/>
      <c r="D27" s="85"/>
      <c r="E27" s="85"/>
      <c r="F27" s="85"/>
      <c r="G27" s="85"/>
      <c r="H27" s="85"/>
      <c r="I27" s="85"/>
      <c r="J27" s="86"/>
      <c r="K27" s="85"/>
      <c r="L27" s="85"/>
    </row>
    <row r="28" spans="2:12" ht="19.5" x14ac:dyDescent="0.15">
      <c r="B28" s="85"/>
      <c r="C28" s="85"/>
      <c r="D28" s="85"/>
      <c r="E28" s="85"/>
      <c r="F28" s="85"/>
      <c r="G28" s="85"/>
      <c r="H28" s="85"/>
      <c r="I28" s="85"/>
      <c r="J28" s="86"/>
      <c r="K28" s="85"/>
      <c r="L28" s="85"/>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E2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xr:uid="{00000000-0002-0000-0800-000000000000}">
      <formula1>1</formula1>
      <formula2>5</formula2>
    </dataValidation>
  </dataValidations>
  <pageMargins left="0.39370078740157483" right="0.39370078740157483" top="0.74803149606299213" bottom="0.74803149606299213" header="0.31496062992125984" footer="0.31496062992125984"/>
  <pageSetup scale="81"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Props1.xml><?xml version="1.0" encoding="utf-8"?>
<ds:datastoreItem xmlns:ds="http://schemas.openxmlformats.org/officeDocument/2006/customXml" ds:itemID="{241FA392-97D8-4669-9059-9749A83CD9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46D0DE-900A-4FCD-93C0-960DAA914C5F}">
  <ds:schemaRefs>
    <ds:schemaRef ds:uri="office.server.policy"/>
  </ds:schemaRefs>
</ds:datastoreItem>
</file>

<file path=customXml/itemProps3.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4.xml><?xml version="1.0" encoding="utf-8"?>
<ds:datastoreItem xmlns:ds="http://schemas.openxmlformats.org/officeDocument/2006/customXml" ds:itemID="{A73157CE-C083-47CF-A58A-95A62D701401}">
  <ds:schemaRefs>
    <ds:schemaRef ds:uri="http://schemas.microsoft.com/office/2006/metadata/customXsn"/>
  </ds:schemaRefs>
</ds:datastoreItem>
</file>

<file path=customXml/itemProps5.xml><?xml version="1.0" encoding="utf-8"?>
<ds:datastoreItem xmlns:ds="http://schemas.openxmlformats.org/officeDocument/2006/customXml" ds:itemID="{76CD46FF-15CE-4B87-962F-49D7241576E1}">
  <ds:schemaRef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schemas.openxmlformats.org/package/2006/metadata/core-properties"/>
    <ds:schemaRef ds:uri="http://schemas.microsoft.com/sharepoint/v3"/>
    <ds:schemaRef ds:uri="ff8e3638-9d45-4162-afb4-6d390653d547"/>
    <ds:schemaRef ds:uri="http://schemas.microsoft.com/sharepoint/v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Bibiana Coy Paez</cp:lastModifiedBy>
  <cp:lastPrinted>2014-09-04T14:54:30Z</cp:lastPrinted>
  <dcterms:created xsi:type="dcterms:W3CDTF">2009-01-14T13:57:13Z</dcterms:created>
  <dcterms:modified xsi:type="dcterms:W3CDTF">2026-02-01T02:05:59Z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