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https://supersociedades365-my.sharepoint.com/personal/francycp_supersociedades_gov_co/Documents/Documentos/2026/ITA/ProyectosEstrategicos2025/"/>
    </mc:Choice>
  </mc:AlternateContent>
  <xr:revisionPtr revIDLastSave="4" documentId="13_ncr:20000001_{891DE42C-3F9D-4091-8AE7-D1A83C927F71}" xr6:coauthVersionLast="47" xr6:coauthVersionMax="47" xr10:uidLastSave="{06B0D486-2F0C-4DD7-B0E1-4007AACB4689}"/>
  <bookViews>
    <workbookView xWindow="-120" yWindow="-120" windowWidth="20730" windowHeight="11040" tabRatio="803" xr2:uid="{00000000-000D-0000-FFFF-FFFF00000000}"/>
  </bookViews>
  <sheets>
    <sheet name="Proyecto" sheetId="10" r:id="rId1"/>
    <sheet name="Justificación - Objetivo" sheetId="2" r:id="rId2"/>
    <sheet name="Recursos Financieros" sheetId="12" r:id="rId3"/>
    <sheet name="Indicadores" sheetId="3"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3">#REF!</definedName>
    <definedName name="Activos" localSheetId="6">#REF!</definedName>
    <definedName name="Activos" localSheetId="7">#REF!</definedName>
    <definedName name="Activos" localSheetId="0">#REF!</definedName>
    <definedName name="Activos" localSheetId="2">#REF!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3">#REF!</definedName>
    <definedName name="ActivosP1" localSheetId="6">#REF!</definedName>
    <definedName name="ActivosP1" localSheetId="7">#REF!</definedName>
    <definedName name="ActivosP1" localSheetId="0">#REF!</definedName>
    <definedName name="ActivosP1" localSheetId="2">#REF!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3">#REF!</definedName>
    <definedName name="ActivosP10" localSheetId="6">#REF!</definedName>
    <definedName name="ActivosP10" localSheetId="7">#REF!</definedName>
    <definedName name="ActivosP10" localSheetId="0">#REF!</definedName>
    <definedName name="ActivosP10" localSheetId="2">#REF!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3">#REF!</definedName>
    <definedName name="ActivosP11" localSheetId="6">#REF!</definedName>
    <definedName name="ActivosP11" localSheetId="7">#REF!</definedName>
    <definedName name="ActivosP11" localSheetId="0">#REF!</definedName>
    <definedName name="ActivosP11" localSheetId="2">#REF!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3">#REF!</definedName>
    <definedName name="Activosp11000" localSheetId="6">#REF!</definedName>
    <definedName name="Activosp11000" localSheetId="7">#REF!</definedName>
    <definedName name="Activosp11000" localSheetId="0">#REF!</definedName>
    <definedName name="Activosp11000" localSheetId="2">#REF!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3">#REF!</definedName>
    <definedName name="ActivosP12" localSheetId="6">#REF!</definedName>
    <definedName name="ActivosP12" localSheetId="7">#REF!</definedName>
    <definedName name="ActivosP12" localSheetId="0">#REF!</definedName>
    <definedName name="ActivosP12" localSheetId="2">#REF!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3">#REF!</definedName>
    <definedName name="ActivosP2" localSheetId="6">#REF!</definedName>
    <definedName name="ActivosP2" localSheetId="7">#REF!</definedName>
    <definedName name="ActivosP2" localSheetId="0">#REF!</definedName>
    <definedName name="ActivosP2" localSheetId="2">#REF!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3">#REF!</definedName>
    <definedName name="ActivosP3" localSheetId="6">#REF!</definedName>
    <definedName name="ActivosP3" localSheetId="7">#REF!</definedName>
    <definedName name="ActivosP3" localSheetId="0">#REF!</definedName>
    <definedName name="ActivosP3" localSheetId="2">#REF!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3">#REF!</definedName>
    <definedName name="ActivosP4" localSheetId="6">#REF!</definedName>
    <definedName name="ActivosP4" localSheetId="7">#REF!</definedName>
    <definedName name="ActivosP4" localSheetId="0">#REF!</definedName>
    <definedName name="ActivosP4" localSheetId="2">#REF!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3">#REF!</definedName>
    <definedName name="ActivosP5" localSheetId="6">#REF!</definedName>
    <definedName name="ActivosP5" localSheetId="7">#REF!</definedName>
    <definedName name="ActivosP5" localSheetId="0">#REF!</definedName>
    <definedName name="ActivosP5" localSheetId="2">#REF!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3">#REF!</definedName>
    <definedName name="ActivosP6" localSheetId="6">#REF!</definedName>
    <definedName name="ActivosP6" localSheetId="7">#REF!</definedName>
    <definedName name="ActivosP6" localSheetId="0">#REF!</definedName>
    <definedName name="ActivosP6" localSheetId="2">#REF!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3">#REF!</definedName>
    <definedName name="ActivosP7" localSheetId="6">#REF!</definedName>
    <definedName name="ActivosP7" localSheetId="7">#REF!</definedName>
    <definedName name="ActivosP7" localSheetId="0">#REF!</definedName>
    <definedName name="ActivosP7" localSheetId="2">#REF!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3">#REF!</definedName>
    <definedName name="ActivosP8" localSheetId="6">#REF!</definedName>
    <definedName name="ActivosP8" localSheetId="7">#REF!</definedName>
    <definedName name="ActivosP8" localSheetId="0">#REF!</definedName>
    <definedName name="ActivosP8" localSheetId="2">#REF!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3">#REF!</definedName>
    <definedName name="ActivosP9" localSheetId="6">#REF!</definedName>
    <definedName name="ActivosP9" localSheetId="7">#REF!</definedName>
    <definedName name="ActivosP9" localSheetId="0">#REF!</definedName>
    <definedName name="ActivosP9" localSheetId="2">#REF!</definedName>
    <definedName name="ActivosP9" localSheetId="4">#REF!</definedName>
    <definedName name="ActivosP9" localSheetId="11">#REF!</definedName>
    <definedName name="ActivosP9">#REF!</definedName>
    <definedName name="_xlnm.Print_Area" localSheetId="9">Alcance!$B$2:$P$8</definedName>
    <definedName name="_xlnm.Print_Area" localSheetId="10">'EDT- Actividades'!$C$2:$F$7</definedName>
    <definedName name="_xlnm.Print_Area" localSheetId="3">Indicadores!$B$2:$I$13</definedName>
    <definedName name="_xlnm.Print_Area" localSheetId="6">Interesados!$B$2:$H$20</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2">'Recursos Financieros'!$B$2:$F$8</definedName>
    <definedName name="_xlnm.Print_Area" localSheetId="4">'Recursos Humanos'!$B$2:$G$15</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3">#REF!</definedName>
    <definedName name="Consulta__L" localSheetId="6">#REF!</definedName>
    <definedName name="Consulta__L" localSheetId="7">#REF!</definedName>
    <definedName name="Consulta__L" localSheetId="0">#REF!</definedName>
    <definedName name="Consulta__L" localSheetId="2">#REF!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3">#REF!</definedName>
    <definedName name="gloria" localSheetId="6">#REF!</definedName>
    <definedName name="gloria" localSheetId="7">#REF!</definedName>
    <definedName name="gloria" localSheetId="0">#REF!</definedName>
    <definedName name="gloria" localSheetId="2">#REF!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3">#REF!</definedName>
    <definedName name="pl" localSheetId="6">#REF!</definedName>
    <definedName name="pl" localSheetId="7">#REF!</definedName>
    <definedName name="pl" localSheetId="0">#REF!</definedName>
    <definedName name="pl" localSheetId="2">#REF!</definedName>
    <definedName name="pl" localSheetId="4">#REF!</definedName>
    <definedName name="pl" localSheetId="11">#REF!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 i="11" l="1"/>
  <c r="J12" i="11"/>
  <c r="AM18" i="11"/>
  <c r="AL18" i="11"/>
  <c r="AM17" i="11"/>
  <c r="AL17" i="11"/>
  <c r="AM16" i="11"/>
  <c r="AL16" i="11"/>
  <c r="AM15" i="11"/>
  <c r="AL15" i="11"/>
  <c r="AM14" i="11"/>
  <c r="AL14" i="11"/>
  <c r="AM13" i="11"/>
  <c r="AL13" i="11"/>
  <c r="AM12" i="11"/>
  <c r="AL12" i="11"/>
  <c r="AM11" i="11"/>
  <c r="AL11" i="11"/>
  <c r="AM10" i="11"/>
  <c r="AL10" i="11"/>
  <c r="M18" i="11"/>
  <c r="AK19" i="11"/>
  <c r="AJ19" i="11"/>
  <c r="AI19" i="11"/>
  <c r="AH19" i="11"/>
  <c r="AG19" i="11"/>
  <c r="AF19" i="11"/>
  <c r="AE19" i="11"/>
  <c r="AD19" i="11"/>
  <c r="AC19" i="11"/>
  <c r="AB19" i="11"/>
  <c r="AA19" i="11"/>
  <c r="Z19" i="11"/>
  <c r="O22" i="11" s="1"/>
  <c r="Y19" i="11"/>
  <c r="X19" i="11"/>
  <c r="N22" i="11" s="1"/>
  <c r="W19" i="11"/>
  <c r="V19" i="11"/>
  <c r="M17" i="11"/>
  <c r="M16" i="11"/>
  <c r="M15" i="11"/>
  <c r="M14" i="11"/>
  <c r="M13" i="11"/>
  <c r="M12" i="11"/>
  <c r="M11" i="11"/>
  <c r="M10" i="11"/>
  <c r="N19" i="11"/>
  <c r="O19" i="11"/>
  <c r="P19" i="11"/>
  <c r="R19" i="11"/>
  <c r="S19" i="11"/>
  <c r="T19" i="11"/>
  <c r="U19" i="11"/>
  <c r="F19" i="11"/>
  <c r="J18" i="11"/>
  <c r="J17" i="11"/>
  <c r="J16" i="11"/>
  <c r="J15" i="11"/>
  <c r="J14" i="11"/>
  <c r="J13" i="11"/>
  <c r="J11" i="11"/>
  <c r="J10" i="11"/>
  <c r="M22" i="11" l="1"/>
  <c r="P22" i="11"/>
  <c r="M23" i="11"/>
  <c r="N23" i="11"/>
  <c r="P23" i="11"/>
  <c r="O23" i="11"/>
  <c r="M19" i="11"/>
  <c r="AL19" i="11"/>
  <c r="AM19" i="11"/>
  <c r="C16" i="16"/>
  <c r="C17" i="16"/>
  <c r="C14" i="16"/>
  <c r="C15" i="16"/>
  <c r="B16" i="16"/>
  <c r="B17" i="16"/>
  <c r="B14" i="16"/>
  <c r="B15" i="16"/>
  <c r="D7" i="2"/>
  <c r="M4" i="9" l="1"/>
  <c r="M3" i="9"/>
  <c r="M2" i="9"/>
  <c r="L4" i="11"/>
  <c r="L3" i="11"/>
  <c r="L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E7" i="11" l="1"/>
  <c r="D7" i="9" l="1"/>
  <c r="C7" i="7"/>
  <c r="D7" i="8"/>
  <c r="C7" i="4"/>
  <c r="D7" i="6"/>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xr:uid="{00000000-0006-0000-0100-000004000000}">
      <text>
        <r>
          <rPr>
            <b/>
            <sz val="9"/>
            <color indexed="81"/>
            <rFont val="Tahoma"/>
            <family val="2"/>
          </rPr>
          <t>TIPO:</t>
        </r>
        <r>
          <rPr>
            <sz val="9"/>
            <color indexed="81"/>
            <rFont val="Tahoma"/>
            <family val="2"/>
          </rPr>
          <t xml:space="preserve">
Definir si el objetivo es general o específico</t>
        </r>
      </text>
    </comment>
    <comment ref="B16" authorId="0" shapeId="0" xr:uid="{00000000-0006-0000-0100-000005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6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7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800000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xr:uid="{00000000-0006-0000-0500-000002000000}">
      <text>
        <r>
          <rPr>
            <b/>
            <sz val="9"/>
            <color indexed="81"/>
            <rFont val="Tahoma"/>
            <family val="2"/>
          </rPr>
          <t>Nº DE CDP:</t>
        </r>
        <r>
          <rPr>
            <sz val="9"/>
            <color indexed="81"/>
            <rFont val="Tahoma"/>
            <family val="2"/>
          </rPr>
          <t xml:space="preserve">
xxxxx</t>
        </r>
      </text>
    </comment>
    <comment ref="B14" authorId="0" shapeId="0" xr:uid="{00000000-0006-0000-0500-000003000000}">
      <text>
        <r>
          <rPr>
            <b/>
            <sz val="9"/>
            <color indexed="81"/>
            <rFont val="Tahoma"/>
            <family val="2"/>
          </rPr>
          <t xml:space="preserve">NÚMERO DE OBLIGACIÓN:
</t>
        </r>
        <r>
          <rPr>
            <sz val="9"/>
            <color indexed="81"/>
            <rFont val="Tahoma"/>
            <family val="2"/>
          </rPr>
          <t xml:space="preserve">XXXX
</t>
        </r>
      </text>
    </comment>
    <comment ref="B16" authorId="0" shapeId="0" xr:uid="{00000000-0006-0000-0500-000004000000}">
      <text>
        <r>
          <rPr>
            <b/>
            <sz val="9"/>
            <color indexed="81"/>
            <rFont val="Tahoma"/>
            <family val="2"/>
          </rPr>
          <t>APROPIACIÓN INICIAL:</t>
        </r>
        <r>
          <rPr>
            <sz val="9"/>
            <color indexed="81"/>
            <rFont val="Tahoma"/>
            <family val="2"/>
          </rPr>
          <t xml:space="preserve">
XXX</t>
        </r>
      </text>
    </comment>
    <comment ref="B18" authorId="0" shapeId="0" xr:uid="{00000000-0006-0000-0500-000005000000}">
      <text>
        <r>
          <rPr>
            <b/>
            <sz val="9"/>
            <color indexed="81"/>
            <rFont val="Tahoma"/>
            <family val="2"/>
          </rPr>
          <t>VALOR COMPROMETIDO:</t>
        </r>
        <r>
          <rPr>
            <sz val="9"/>
            <color indexed="81"/>
            <rFont val="Tahoma"/>
            <family val="2"/>
          </rPr>
          <t xml:space="preserve">
XXXX</t>
        </r>
      </text>
    </comment>
    <comment ref="B20" authorId="0" shapeId="0" xr:uid="{00000000-0006-0000-0500-000006000000}">
      <text>
        <r>
          <rPr>
            <b/>
            <sz val="9"/>
            <color indexed="81"/>
            <rFont val="Tahoma"/>
            <family val="2"/>
          </rPr>
          <t>VALOR OBLIGADO:</t>
        </r>
        <r>
          <rPr>
            <sz val="9"/>
            <color indexed="81"/>
            <rFont val="Tahoma"/>
            <family val="2"/>
          </rPr>
          <t xml:space="preserve">
XXXXXX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400-00000100000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xr:uid="{00000000-0006-0000-0400-00000200000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xr:uid="{00000000-0006-0000-0400-00000300000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xr:uid="{00000000-0006-0000-0400-00000400000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600-000001000000}">
      <text>
        <r>
          <rPr>
            <b/>
            <sz val="9"/>
            <color indexed="81"/>
            <rFont val="Tahoma"/>
            <family val="2"/>
          </rPr>
          <t>INTERESADOS:</t>
        </r>
        <r>
          <rPr>
            <sz val="9"/>
            <color indexed="81"/>
            <rFont val="Tahoma"/>
            <family val="2"/>
          </rPr>
          <t xml:space="preserve">
Personas, grupos u organizaciones involucrados en el proyecto</t>
        </r>
      </text>
    </comment>
    <comment ref="D11" authorId="0" shapeId="0" xr:uid="{00000000-0006-0000-0600-000002000000}">
      <text>
        <r>
          <rPr>
            <b/>
            <sz val="9"/>
            <color indexed="81"/>
            <rFont val="Tahoma"/>
            <family val="2"/>
          </rPr>
          <t>CARGO:</t>
        </r>
        <r>
          <rPr>
            <sz val="9"/>
            <color indexed="81"/>
            <rFont val="Tahoma"/>
            <family val="2"/>
          </rPr>
          <t xml:space="preserve">
Cargo  de la persona dentro de la organización</t>
        </r>
      </text>
    </comment>
    <comment ref="G11" authorId="0" shapeId="0" xr:uid="{00000000-0006-0000-0600-00000300000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xr:uid="{00000000-0006-0000-0600-00000400000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0000000-0006-0000-07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xr:uid="{00000000-0006-0000-0700-000002000000}">
      <text>
        <r>
          <rPr>
            <b/>
            <sz val="9"/>
            <color indexed="81"/>
            <rFont val="Tahoma"/>
            <family val="2"/>
          </rPr>
          <t>OBJETIVO:</t>
        </r>
        <r>
          <rPr>
            <sz val="9"/>
            <color indexed="81"/>
            <rFont val="Tahoma"/>
            <family val="2"/>
          </rPr>
          <t xml:space="preserve">
Indicar qué se pretende lograr con la comunicación</t>
        </r>
      </text>
    </comment>
    <comment ref="E12" authorId="0" shapeId="0" xr:uid="{00000000-0006-0000-07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7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7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8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8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8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xr:uid="{00000000-0006-0000-0800-00000400000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xr:uid="{00000000-0006-0000-08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9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realizarlo</t>
        </r>
      </text>
    </comment>
    <comment ref="B12" authorId="0" shapeId="0" xr:uid="{00000000-0006-0000-09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9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9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9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9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<sst xmlns="http://schemas.openxmlformats.org/spreadsheetml/2006/main" count="503" uniqueCount="300">
  <si>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</si>
  <si>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</si>
  <si>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</si>
  <si>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</si>
  <si>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</si>
  <si>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</si>
  <si>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</si>
  <si>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</si>
  <si>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</si>
  <si>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</si>
  <si>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</si>
  <si>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</si>
  <si>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</si>
  <si>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</si>
  <si>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</si>
  <si>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</si>
  <si>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</si>
  <si>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</si>
  <si>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</si>
  <si>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</si>
  <si>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</si>
  <si>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</si>
  <si>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</si>
  <si>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</si>
  <si>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</si>
  <si>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</si>
  <si>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</si>
  <si>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</si>
  <si>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</si>
  <si>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</si>
  <si>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</si>
  <si>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</si>
  <si>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</si>
  <si>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</si>
  <si>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</si>
  <si>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</si>
  <si>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</si>
  <si>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</si>
  <si>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</si>
  <si>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</si>
  <si>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</si>
  <si>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</si>
  <si>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</si>
  <si>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</si>
  <si>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</si>
  <si>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</si>
  <si>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</si>
  <si>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</si>
  <si>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</si>
  <si>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</si>
  <si>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</si>
  <si>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</si>
  <si>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</si>
  <si>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</si>
  <si>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</si>
  <si>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</si>
  <si>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</si>
  <si>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</si>
  <si>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</si>
  <si>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</si>
  <si>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</si>
  <si>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</si>
  <si>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</si>
  <si>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</si>
  <si>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</si>
  <si>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</si>
  <si>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</si>
  <si>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</si>
  <si>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</si>
  <si>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</si>
  <si>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</si>
  <si>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</si>
  <si>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</si>
  <si>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</si>
  <si>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</si>
  <si>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</si>
  <si>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</si>
  <si>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</si>
  <si>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</si>
  <si>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</si>
  <si>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</si>
  <si>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</si>
  <si>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</si>
  <si>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</si>
  <si>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</si>
  <si>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</si>
  <si>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</si>
  <si>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</si>
  <si>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</si>
  <si>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</si>
  <si>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</si>
  <si>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</si>
  <si>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</si>
  <si>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</si>
  <si>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</si>
  <si>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</si>
  <si>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</si>
  <si>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</si>
  <si>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</si>
  <si>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</si>
  <si>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</si>
  <si>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</si>
  <si>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</si>
  <si>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</si>
  <si>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</si>
  <si>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</si>
  <si>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</si>
  <si>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</si>
  <si>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</si>
  <si>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</si>
  <si>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</si>
  <si>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</si>
  <si>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</si>
  <si>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</si>
  <si>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</si>
  <si>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</si>
  <si>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</si>
  <si>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</si>
  <si>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</si>
  <si>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</si>
  <si>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</si>
  <si>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</si>
  <si>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</si>
  <si>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</si>
  <si>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</si>
  <si>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</si>
  <si>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</si>
  <si>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</si>
  <si>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</si>
  <si>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</si>
  <si>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</si>
  <si>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</si>
  <si>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</si>
  <si>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</si>
  <si>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</si>
  <si>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</si>
  <si>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</si>
  <si>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</si>
  <si>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</si>
  <si>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</si>
  <si>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Gerente del Proyecto</t>
  </si>
  <si>
    <t>Especifica las necesidades técnicas de la solución
Participa en el diseño de la solución
Participa en las pruebas de la solución
Verifica que la dependencia usuaria aprueba la solución</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</si>
  <si>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</si>
  <si>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t>
  </si>
  <si>
    <t>A ENERO</t>
  </si>
  <si>
    <t>A FEBRERO</t>
  </si>
  <si>
    <t>MARZO</t>
  </si>
  <si>
    <t>ABRIL</t>
  </si>
  <si>
    <t>MAYO</t>
  </si>
  <si>
    <t>JUNIO</t>
  </si>
  <si>
    <t>JULIO</t>
  </si>
  <si>
    <t>AGOSTO</t>
  </si>
  <si>
    <t>SEPTIEMBRE</t>
  </si>
  <si>
    <t>OCTUBRE</t>
  </si>
  <si>
    <t>NOVIEMBRE</t>
  </si>
  <si>
    <t>DICIEMBRE</t>
  </si>
  <si>
    <t>% programado</t>
  </si>
  <si>
    <t>% ejecutado</t>
  </si>
  <si>
    <t>%</t>
  </si>
  <si>
    <t>Cumplimiento del cronograma de actividades (Ver hoja "EDT - Actividades")</t>
  </si>
  <si>
    <t>El Patrocinador asignará un Gerente de proyecto, quien liderará el proyecto.</t>
  </si>
  <si>
    <t>El Gerente de Proyecto liderará la ejecución y seguimiento del proyecto. Tomará decisiones respecto al proyecto. Debe tener una comunicación asertiva, manejo eficiente del tiempo.</t>
  </si>
  <si>
    <t>Coordinará y ejecutar las actividades programadas en los plazos definidos.</t>
  </si>
  <si>
    <t>Coordinará y ejecuta las actividades programadas en los plazos definidos.</t>
  </si>
  <si>
    <t>Líder Técnico</t>
  </si>
  <si>
    <t>denciso@supersociedades.gov.co</t>
  </si>
  <si>
    <t>Centro de Estudios Societarios-CESS2025</t>
  </si>
  <si>
    <t>Consolidar el modelo de gestión del conocimiento y la innovación.</t>
  </si>
  <si>
    <t>Procesos.</t>
  </si>
  <si>
    <t>Centralizar los esfuerzos de formación de las diferentes unidades misionales de la Entidad, para potenciar el impacto que puedan tener dichas actividades.</t>
  </si>
  <si>
    <t>Unificar y ejecutar la agenda pedagógica de la Entidad (eventos y capacitaciones).</t>
  </si>
  <si>
    <t xml:space="preserve">Consolidar el micrositio del proyecto en el portal web de la Entidad, con su contenido actualizado e integrado con la plataforma Moodle. </t>
  </si>
  <si>
    <r>
      <rPr>
        <b/>
        <sz val="11"/>
        <rFont val="Verdana"/>
        <family val="2"/>
      </rPr>
      <t>Billy Escobar Pérez</t>
    </r>
    <r>
      <rPr>
        <sz val="11"/>
        <rFont val="Verdana"/>
        <family val="2"/>
      </rPr>
      <t xml:space="preserve"> -
Superintendente de Sociedades</t>
    </r>
  </si>
  <si>
    <r>
      <rPr>
        <b/>
        <sz val="11"/>
        <color theme="1"/>
        <rFont val="Verdana"/>
        <family val="2"/>
      </rPr>
      <t>Rodrigo Lupercio Riaño Pineda</t>
    </r>
    <r>
      <rPr>
        <sz val="11"/>
        <color theme="1"/>
        <rFont val="Verdana"/>
        <family val="2"/>
      </rPr>
      <t xml:space="preserve">
Asesor del Despacho</t>
    </r>
  </si>
  <si>
    <r>
      <rPr>
        <b/>
        <sz val="11"/>
        <color theme="1"/>
        <rFont val="Verdana"/>
        <family val="2"/>
      </rPr>
      <t>Johan Hortúa Arévalo</t>
    </r>
    <r>
      <rPr>
        <sz val="11"/>
        <color theme="1"/>
        <rFont val="Verdana"/>
        <family val="2"/>
      </rPr>
      <t xml:space="preserve">
Asesor del Despacho del Superintendente de Sociedades</t>
    </r>
  </si>
  <si>
    <t xml:space="preserve">
Director de Tecnologías de la Información y las Comunicaciones</t>
  </si>
  <si>
    <t xml:space="preserve"> Billy Escobar Pérez</t>
  </si>
  <si>
    <t>Superintendente de Sociedades</t>
  </si>
  <si>
    <t>601 2201000</t>
  </si>
  <si>
    <t>BEscobar@supersociedades.gov.co</t>
  </si>
  <si>
    <t>Rodrigo Riaño Pineda</t>
  </si>
  <si>
    <t>Asesora del Despacho</t>
  </si>
  <si>
    <t>RodrigoRP@SUPERSOCIEDADES.GOV.CO</t>
  </si>
  <si>
    <t>Luis Guillermo Castellanos Camargo</t>
  </si>
  <si>
    <t>Asesor del Despacho</t>
  </si>
  <si>
    <t>lcastellanos@supersociedades.gov.co</t>
  </si>
  <si>
    <t>Mayra Alejandra Jiménez Vega</t>
  </si>
  <si>
    <t xml:space="preserve">Asesora del Despacho </t>
  </si>
  <si>
    <t>mjimenez@supersociedades.gov.co</t>
  </si>
  <si>
    <t>Director de Tecnología de la Información y las Comunicaciones</t>
  </si>
  <si>
    <t>Eliana Patricia Ardila Sánchez</t>
  </si>
  <si>
    <t>Director de Talento Humano</t>
  </si>
  <si>
    <t>Eardila@SUPERSOCIEDADES.GOV.CO</t>
  </si>
  <si>
    <t>Ruby Ruth Ramírez Medina</t>
  </si>
  <si>
    <t>Superintendente Delegada de Intervención y Asuntos Financieros Especiales</t>
  </si>
  <si>
    <t>MarthaA@SUPERSOCIEDADES.GOV.CO</t>
  </si>
  <si>
    <t>Elsa María López Roca</t>
  </si>
  <si>
    <t xml:space="preserve">Superintendente Delegado de Supervisión Societaria </t>
  </si>
  <si>
    <t>ElsaL@SUPERSOCIEDADES.GOV.CO</t>
  </si>
  <si>
    <t>Nicolas Martinez Devia</t>
  </si>
  <si>
    <t>Superintendente Delegado de Asuntos Económicos y Societarios</t>
  </si>
  <si>
    <t>Santiago Londoño Correa</t>
  </si>
  <si>
    <t>Superintendente Delegado de Procedimientos de  Insolvencia</t>
  </si>
  <si>
    <t>SantiagoL@SUPERSOCIEDADES.GOV.CO</t>
  </si>
  <si>
    <t>Jorge Eduardo Cabrera Jaramillo</t>
  </si>
  <si>
    <t>Superintendente Delegado de Procedimientos Mercantiles</t>
  </si>
  <si>
    <t>Andrés Mauricio Cervantes Díaz</t>
  </si>
  <si>
    <t>Jefe Oficina Asesora Jurídica</t>
  </si>
  <si>
    <t>ACervantes@SUPERSOCIEDADES.GOV.CO</t>
  </si>
  <si>
    <t>Diana Enciso Uegui</t>
  </si>
  <si>
    <t xml:space="preserve">Secretario General </t>
  </si>
  <si>
    <t>602 2201000</t>
  </si>
  <si>
    <t>ecabrera@supersociedades.gov.co</t>
  </si>
  <si>
    <t>nimartinez@supersociedades.gov.co</t>
  </si>
  <si>
    <t>Billy Escobar Pérez</t>
  </si>
  <si>
    <t xml:space="preserve">
Reunión 
</t>
  </si>
  <si>
    <t>Citación en Outlook</t>
  </si>
  <si>
    <t xml:space="preserve">Oficina Asesora de Planeación </t>
  </si>
  <si>
    <t>Reunión / Correo electrónico</t>
  </si>
  <si>
    <t>Informar sobre el estado de avance del proyecto y el cumplimiento a la Política de Gestión de Conocimiento y la Innovación.</t>
  </si>
  <si>
    <t>Citación en Outlook / Correo electrónico</t>
  </si>
  <si>
    <t>Diana Enciso Upegui</t>
  </si>
  <si>
    <t xml:space="preserve">Informar sobre el estado de avance del proyecto, sus consideraciones técnicas y en caso de ser necesario, sobre los posibles cambios que se deban implementar y que afecten la planificación del proyecto. </t>
  </si>
  <si>
    <t>Plan de comunicaciones, evento de lanzamiento y campaña de sostenimiento.</t>
  </si>
  <si>
    <t>Comunicar  requerimientos funcionales del proyecto.</t>
  </si>
  <si>
    <t>Comunicar  requerimientos técnicos del proyecto.</t>
  </si>
  <si>
    <t>Lucy Osorio M</t>
  </si>
  <si>
    <t>Informar sobre el avance del proyecto.</t>
  </si>
  <si>
    <r>
      <rPr>
        <sz val="11"/>
        <color theme="1"/>
        <rFont val="Verdana"/>
        <family val="2"/>
      </rPr>
      <t>Reportar estado avance del proyecto.</t>
    </r>
    <r>
      <rPr>
        <sz val="11"/>
        <color rgb="FFFF0000"/>
        <rFont val="Verdana"/>
        <family val="2"/>
      </rPr>
      <t xml:space="preserve">
</t>
    </r>
    <r>
      <rPr>
        <sz val="11"/>
        <color theme="1"/>
        <rFont val="Verdana"/>
        <family val="2"/>
      </rPr>
      <t>Consultarle sobre decisiones relevantes del proyecto.
Informarles novedades relevantes del proyectos.</t>
    </r>
  </si>
  <si>
    <r>
      <t xml:space="preserve">
</t>
    </r>
    <r>
      <rPr>
        <sz val="11"/>
        <color theme="1"/>
        <rFont val="Verdana"/>
        <family val="2"/>
      </rPr>
      <t>Rodrigo Riaño Pineda</t>
    </r>
  </si>
  <si>
    <t>Dar cumplimiento a los lineamientos y requerimientos que se determinen para el cumplimiento de la Política de Gestión del Conocimiento y la Innovación</t>
  </si>
  <si>
    <t>Lucy Margarita Osorio M</t>
  </si>
  <si>
    <t>Afecta la totalidad del proyecto</t>
  </si>
  <si>
    <t>Cumplimiento de los lineamientos definidos en la Política de Gestión de Conocimiento y la Innovación</t>
  </si>
  <si>
    <t xml:space="preserve">Consolidación del micrositio del proyecto en el portal web de la Entidad, con su contenido actualizado e integrado con la plataforma Moodle. </t>
  </si>
  <si>
    <t>Micrositio del proyecto con su contenido actualizado e integrado con la plataforma Moodle, validado por DTIC, Dirección Talento Humano y Gerente Proyecto.</t>
  </si>
  <si>
    <t>Matenimiento e Implementación de Cursos en Moodle</t>
  </si>
  <si>
    <t>Contenidos completos, las ayudas pedagógicas implementadas y disponibles en la plataforma Moodle.</t>
  </si>
  <si>
    <t xml:space="preserve">Creación de programa de formador de formadores y banco de recursos. </t>
  </si>
  <si>
    <t>Rodrigo Lupercio Riaño</t>
  </si>
  <si>
    <t>Programa de Formación ejecutado y Centro de Recursos</t>
  </si>
  <si>
    <r>
      <t xml:space="preserve">El proyecto contempla 2 campos de acción: i) La unificación y ejecución de la agenda pedagógica de la Entidad, materializada a través de eventos y capacitaciones y ii) La consolidación de una Plataforma de Aprendizaje Abierta y Permanente (Moodle), como herramienta para afianzar y divulgar el conocimiento generado en la entidad, a través de cursos interactivos y recursos didácticos y pedagógicos.
</t>
    </r>
    <r>
      <rPr>
        <sz val="12"/>
        <color theme="1"/>
        <rFont val="Calibri Light"/>
        <family val="2"/>
      </rPr>
      <t xml:space="preserve">
En consecuencia, los anteriores, se reflejarán el micrositio del proyecto en el portal web de la Entidad.</t>
    </r>
  </si>
  <si>
    <t>No incluyen los programas de educación formal a los que se inscriben los servidores públicos en la convocatoria semestral en convenio con ICETEX.</t>
  </si>
  <si>
    <t>Capacidad de infraestructura de hardware dedicada para el proyecto.</t>
  </si>
  <si>
    <t>Se tendrá acceso a la información existente y necesaria para el desarrollo del proyecto.
Se contará con la participación activa de los funcionarios que tengan incidencia directa o indirecta en el proyecto.
Se contará con los recursos financieros requeridos para la ejecución de las actividades propuestas.</t>
  </si>
  <si>
    <t>Informe con registro fotográfico y la agenda ejecutada. 
Micrositio del proyecto con su contenido actualizado e integrado con la plataforma Moodle, validado por DTIC, Dirección Talento Humano y Gerente Proyecto.
Soporte de la radicación del trámite de registro de marca.
Cinco (5) cursos operativos en Moodle, validados por la DTIC y los expertos funcionales.</t>
  </si>
  <si>
    <t>Contratación de las personas que garanticen la operatividad del proyecto.</t>
  </si>
  <si>
    <t>Estudios previos radicados y contratos suscritos</t>
  </si>
  <si>
    <t>Dirección TIC
Líder Funcional
Gerente Proyecto</t>
  </si>
  <si>
    <t xml:space="preserve">Desarrollo del Plan de Comunicaciones. </t>
  </si>
  <si>
    <t>Cronograma</t>
  </si>
  <si>
    <t xml:space="preserve">Comunicaciones 
Gerente Proyecto
Dirección Talento Humano </t>
  </si>
  <si>
    <t>Unificación y ejecución de la agenda pedagógica de la Entidad, incluyendo la agenda pedagógica del Superintendente.</t>
  </si>
  <si>
    <t>Informe con registro fotográfico y la agenda ejecutada</t>
  </si>
  <si>
    <t>Despacho del  Superintendente 
Dirección de Talento Humano
Gerente Proyecto</t>
  </si>
  <si>
    <t xml:space="preserve">Consolidación del micro sitio del proyecto en el portal web de la Entidad, con su contenido actualizado e integrado con la plataforma Moodle. </t>
  </si>
  <si>
    <t xml:space="preserve">Contenido del Portal actualizado
Moodle y Portal Integrado </t>
  </si>
  <si>
    <t xml:space="preserve">Dirección TIC
Dirección de Talento Humano
Gerente Proyecto
Comunicaciones </t>
  </si>
  <si>
    <t>Revisión y actualización en los casos que se requiera,  de los cursos que actualmente se encuentran en la plataforma.</t>
  </si>
  <si>
    <t>Correo de validación con Responsables funcionales o correo de confirmación de actualización de los cursos</t>
  </si>
  <si>
    <t xml:space="preserve">Gerente Proyecto
Líder Funcional
Dirección TIC
</t>
  </si>
  <si>
    <t>Implementación de seis (6) cursos en la Plataforma Moodle.</t>
  </si>
  <si>
    <t>6 cursos en Moodle</t>
  </si>
  <si>
    <t>Creación de recursos didácticos y pedagógicos para las áreas misionales.</t>
  </si>
  <si>
    <t>Banco de recursos</t>
  </si>
  <si>
    <t>Despacho  Superintendente
Dirección de Talento Humano
Gerente Proyecto
Comunicaciones</t>
  </si>
  <si>
    <t>Creación de programa de formación de formadores.</t>
  </si>
  <si>
    <t>Certificación de finalización del programa</t>
  </si>
  <si>
    <t xml:space="preserve">Gerente Proyecto
Líder Funcional
</t>
  </si>
  <si>
    <t>Fomentar el desarrollo de los cursos de moodle por parte de los usuarios internos y externos.</t>
  </si>
  <si>
    <t>Informe de número de inscritos por curso</t>
  </si>
  <si>
    <t>Retrasos en la vinculación de los contratistas.</t>
  </si>
  <si>
    <t>Inicio de los trámites contractuales con anticipación.</t>
  </si>
  <si>
    <t>Gerente Proyecto, líder técnico y funcional</t>
  </si>
  <si>
    <t xml:space="preserve">Capacidad técnica de la infraestructura de hardware y fallas en la plataforma. </t>
  </si>
  <si>
    <t>Contrato vigente de soporte.</t>
  </si>
  <si>
    <t>DTIC</t>
  </si>
  <si>
    <t xml:space="preserve">Falta de tiempo por parte de los integrantes del equipo de proyecto y responsables del contenido de los cursos. </t>
  </si>
  <si>
    <t>Concertar con los jefes y líderes los tiempos requeridos para el desarrollo de las actividades.</t>
  </si>
  <si>
    <t>Equipo de proyecto</t>
  </si>
  <si>
    <t>Cambios de personal relacionado directamente con la ejecución del proyecto.</t>
  </si>
  <si>
    <t>Asegurar la gestión del conocimiento relacionada con el desarrollo del proyecto.</t>
  </si>
  <si>
    <t xml:space="preserve">Recortes o reasignaciones del presupuesto que se tiene previsto para el proyecto. </t>
  </si>
  <si>
    <t xml:space="preserve">Gestionar la apropiación de los recursos requeridos para el desarrollo del proyecto. </t>
  </si>
  <si>
    <r>
      <t xml:space="preserve">Informe de la unificación y ejecución de la agenda pedagógica de la Entidad, incluyendo la agenda pedagógica del Superintendente.
Consolidación del micrositio del proyecto en el portal web de la Entidad.
</t>
    </r>
    <r>
      <rPr>
        <sz val="12"/>
        <color rgb="FFFF0000"/>
        <rFont val="Calibri Light"/>
        <family val="2"/>
      </rPr>
      <t xml:space="preserve">Solicitud del registro de la marca ante la Superintendencia de Industria y Comercio. </t>
    </r>
    <r>
      <rPr>
        <sz val="12"/>
        <color theme="1"/>
        <rFont val="Calibri Light"/>
        <family val="2"/>
      </rPr>
      <t xml:space="preserve">
</t>
    </r>
    <r>
      <rPr>
        <sz val="12"/>
        <color rgb="FFFF0000"/>
        <rFont val="Calibri Light"/>
        <family val="2"/>
      </rPr>
      <t xml:space="preserve">Cinco (5) </t>
    </r>
    <r>
      <rPr>
        <sz val="12"/>
        <color theme="1"/>
        <rFont val="Calibri Light"/>
        <family val="2"/>
      </rPr>
      <t xml:space="preserve">cursos operativos en Moodle para la vigencia 2025. </t>
    </r>
  </si>
  <si>
    <t>TOTAL</t>
  </si>
  <si>
    <r>
      <rPr>
        <b/>
        <sz val="11"/>
        <color rgb="FF0000FF"/>
        <rFont val="Verdana"/>
        <family val="2"/>
      </rPr>
      <t>Febrero</t>
    </r>
    <r>
      <rPr>
        <sz val="11"/>
        <color rgb="FF0000FF"/>
        <rFont val="Verdana"/>
        <family val="2"/>
      </rPr>
      <t xml:space="preserve">: Se realizó el contacto con los contratistas y estudios previos. 
Marzo: Se realizó la contratación (Se anexan minutas)
</t>
    </r>
  </si>
  <si>
    <r>
      <rPr>
        <b/>
        <sz val="11"/>
        <color rgb="FF0000FF"/>
        <rFont val="Verdana"/>
        <family val="2"/>
      </rPr>
      <t>Marzo</t>
    </r>
    <r>
      <rPr>
        <sz val="11"/>
        <color rgb="FF0000FF"/>
        <rFont val="Verdana"/>
        <family val="2"/>
      </rPr>
      <t xml:space="preserve">: Se presenta plan de comunicaciones. </t>
    </r>
  </si>
  <si>
    <t>1 Tri</t>
  </si>
  <si>
    <t>2 Tri</t>
  </si>
  <si>
    <t>3 Tri</t>
  </si>
  <si>
    <t>4 Tri</t>
  </si>
  <si>
    <r>
      <rPr>
        <b/>
        <sz val="11"/>
        <color rgb="FF0000FF"/>
        <rFont val="Verdana"/>
        <family val="2"/>
      </rPr>
      <t>Marzo</t>
    </r>
    <r>
      <rPr>
        <sz val="11"/>
        <color rgb="FF0000FF"/>
        <rFont val="Verdana"/>
        <family val="2"/>
      </rPr>
      <t xml:space="preserve">: Se cargan materiales desarrollados por el equipo para acciones pedagógicas y misionales.
</t>
    </r>
    <r>
      <rPr>
        <b/>
        <sz val="11"/>
        <color rgb="FF0000FF"/>
        <rFont val="Verdana"/>
        <family val="2"/>
      </rPr>
      <t>Abril</t>
    </r>
    <r>
      <rPr>
        <sz val="11"/>
        <color rgb="FF0000FF"/>
        <rFont val="Verdana"/>
        <family val="2"/>
      </rPr>
      <t xml:space="preserve">: Se comparte los recursos didácticos y pedagógicos creados y su banco de recursos. 
</t>
    </r>
    <r>
      <rPr>
        <b/>
        <sz val="11"/>
        <color rgb="FF0000FF"/>
        <rFont val="Verdana"/>
        <family val="2"/>
      </rPr>
      <t>Mayo:</t>
    </r>
    <r>
      <rPr>
        <sz val="11"/>
        <color rgb="FF0000FF"/>
        <rFont val="Verdana"/>
        <family val="2"/>
      </rPr>
      <t xml:space="preserve">  Se comparte los recursos didácticos y pedagógicos creados y su banco de recursos. 
</t>
    </r>
    <r>
      <rPr>
        <b/>
        <sz val="11"/>
        <color rgb="FF0000FF"/>
        <rFont val="Verdana"/>
        <family val="2"/>
      </rPr>
      <t xml:space="preserve">Junio: </t>
    </r>
    <r>
      <rPr>
        <sz val="11"/>
        <color rgb="FF0000FF"/>
        <rFont val="Verdana"/>
        <family val="2"/>
      </rPr>
      <t xml:space="preserve">Se comparte los recursos didácticos y pedagógicos creados y su banco de recursos. 
</t>
    </r>
    <r>
      <rPr>
        <b/>
        <sz val="11"/>
        <color rgb="FF0000FF"/>
        <rFont val="Verdana"/>
        <family val="2"/>
      </rPr>
      <t xml:space="preserve">Julio: </t>
    </r>
    <r>
      <rPr>
        <sz val="11"/>
        <color rgb="FF0000FF"/>
        <rFont val="Verdana"/>
        <family val="2"/>
      </rPr>
      <t xml:space="preserve">Se comparte los recursos didácticos y pedagógicos creados y su banco de recursos. 
</t>
    </r>
    <r>
      <rPr>
        <b/>
        <sz val="11"/>
        <color rgb="FF0000FF"/>
        <rFont val="Verdana"/>
        <family val="2"/>
      </rPr>
      <t xml:space="preserve">Agosto: </t>
    </r>
    <r>
      <rPr>
        <sz val="11"/>
        <color rgb="FF0000FF"/>
        <rFont val="Verdana"/>
        <family val="2"/>
      </rPr>
      <t xml:space="preserve">Se comparte los recursos didácticos y pedagógicos creados y su banco de recursos.
</t>
    </r>
    <r>
      <rPr>
        <b/>
        <sz val="11"/>
        <color rgb="FF0000FF"/>
        <rFont val="Verdana"/>
        <family val="2"/>
      </rPr>
      <t>Septiembre:</t>
    </r>
    <r>
      <rPr>
        <sz val="11"/>
        <color rgb="FF0000FF"/>
        <rFont val="Verdana"/>
        <family val="2"/>
      </rPr>
      <t xml:space="preserve"> Se comparte los recursos didácticos y pedagógicos</t>
    </r>
    <r>
      <rPr>
        <b/>
        <sz val="11"/>
        <color rgb="FF0000FF"/>
        <rFont val="Verdana"/>
        <family val="2"/>
      </rPr>
      <t xml:space="preserve"> </t>
    </r>
    <r>
      <rPr>
        <sz val="11"/>
        <color rgb="FF0000FF"/>
        <rFont val="Verdana"/>
        <family val="2"/>
      </rPr>
      <t xml:space="preserve">creados y su banco de recursos. </t>
    </r>
    <r>
      <rPr>
        <b/>
        <sz val="11"/>
        <color rgb="FF0000FF"/>
        <rFont val="Verdana"/>
        <family val="2"/>
      </rPr>
      <t xml:space="preserve">
Octubre: </t>
    </r>
    <r>
      <rPr>
        <sz val="11"/>
        <color rgb="FF0000FF"/>
        <rFont val="Verdana"/>
        <family val="2"/>
      </rPr>
      <t xml:space="preserve">Se comparte los recursos didácticos y pedagógicos creados y su banco de recursos. </t>
    </r>
    <r>
      <rPr>
        <b/>
        <sz val="11"/>
        <color rgb="FF0000FF"/>
        <rFont val="Verdana"/>
        <family val="2"/>
      </rPr>
      <t xml:space="preserve">
Noviembre: </t>
    </r>
    <r>
      <rPr>
        <sz val="11"/>
        <color rgb="FF0000FF"/>
        <rFont val="Verdana"/>
        <family val="2"/>
      </rPr>
      <t xml:space="preserve">Se comparte los recursos didácticos y pedagógicos creados y su banco de recursos. </t>
    </r>
    <r>
      <rPr>
        <b/>
        <sz val="11"/>
        <color rgb="FF0000FF"/>
        <rFont val="Verdana"/>
        <family val="2"/>
      </rPr>
      <t xml:space="preserve">
Diciembre: </t>
    </r>
    <r>
      <rPr>
        <sz val="11"/>
        <color rgb="FF0000FF"/>
        <rFont val="Verdana"/>
        <family val="2"/>
      </rPr>
      <t xml:space="preserve">Se comparte los recursos didácticos y pedagógicos creados y su banco de recursos. </t>
    </r>
  </si>
  <si>
    <r>
      <rPr>
        <b/>
        <sz val="11"/>
        <color rgb="FF0000FF"/>
        <rFont val="Verdana"/>
        <family val="2"/>
      </rPr>
      <t>Marzo</t>
    </r>
    <r>
      <rPr>
        <sz val="11"/>
        <color rgb="FF0000FF"/>
        <rFont val="Verdana"/>
        <family val="2"/>
      </rPr>
      <t xml:space="preserve">: Se carga el resumen de eventos del primer trimestre. 
</t>
    </r>
    <r>
      <rPr>
        <b/>
        <sz val="11"/>
        <color rgb="FF0000FF"/>
        <rFont val="Verdana"/>
        <family val="2"/>
      </rPr>
      <t>Abril</t>
    </r>
    <r>
      <rPr>
        <sz val="11"/>
        <color rgb="FF0000FF"/>
        <rFont val="Verdana"/>
        <family val="2"/>
      </rPr>
      <t xml:space="preserve">: Se carga el resumen de actividades de abril, registro fotográfico, enlace de transmisión y agenda ejecutada.
</t>
    </r>
    <r>
      <rPr>
        <b/>
        <sz val="11"/>
        <color rgb="FF0000FF"/>
        <rFont val="Verdana"/>
        <family val="2"/>
      </rPr>
      <t>Mayo</t>
    </r>
    <r>
      <rPr>
        <sz val="11"/>
        <color rgb="FF0000FF"/>
        <rFont val="Verdana"/>
        <family val="2"/>
      </rPr>
      <t xml:space="preserve">: Se carga el resumen de actividades de mayo , registro fotográfico, enlace de transmisión  y agenda ejecutada.
</t>
    </r>
    <r>
      <rPr>
        <b/>
        <sz val="11"/>
        <color rgb="FF0000FF"/>
        <rFont val="Verdana"/>
        <family val="2"/>
      </rPr>
      <t>Junio</t>
    </r>
    <r>
      <rPr>
        <sz val="11"/>
        <color rgb="FF0000FF"/>
        <rFont val="Verdana"/>
        <family val="2"/>
      </rPr>
      <t xml:space="preserve">: Se carga el resumen de actividades de junio, registro fotográfico, enlace de transmisión  y agenda ejecutada.
</t>
    </r>
    <r>
      <rPr>
        <b/>
        <sz val="11"/>
        <color rgb="FF0000FF"/>
        <rFont val="Verdana"/>
        <family val="2"/>
      </rPr>
      <t>Julio:</t>
    </r>
    <r>
      <rPr>
        <sz val="11"/>
        <color rgb="FF0000FF"/>
        <rFont val="Verdana"/>
        <family val="2"/>
      </rPr>
      <t xml:space="preserve"> Se carga el resumen de actividades de julio, registro fotográfico, enlace de transmisión y agenda ejecutada.
</t>
    </r>
    <r>
      <rPr>
        <b/>
        <sz val="11"/>
        <color rgb="FF0000FF"/>
        <rFont val="Verdana"/>
        <family val="2"/>
      </rPr>
      <t>Agosto:</t>
    </r>
    <r>
      <rPr>
        <sz val="11"/>
        <color rgb="FF0000FF"/>
        <rFont val="Verdana"/>
        <family val="2"/>
      </rPr>
      <t xml:space="preserve"> Se carga el resumen de actividades de agosto, registro fotográfico, enlace de transmisión y agenda ejecutada.
</t>
    </r>
    <r>
      <rPr>
        <b/>
        <sz val="11"/>
        <color rgb="FF0000FF"/>
        <rFont val="Verdana"/>
        <family val="2"/>
      </rPr>
      <t>Septiembre:</t>
    </r>
    <r>
      <rPr>
        <sz val="11"/>
        <color rgb="FF0000FF"/>
        <rFont val="Verdana"/>
        <family val="2"/>
      </rPr>
      <t xml:space="preserve">Se carga el resumen de actividades de septiembre, registro fotográfico, enlace de transmisión  y agenda ejecutada.
</t>
    </r>
    <r>
      <rPr>
        <b/>
        <sz val="11"/>
        <color rgb="FF0000FF"/>
        <rFont val="Verdana"/>
        <family val="2"/>
      </rPr>
      <t>Octubre:</t>
    </r>
    <r>
      <rPr>
        <sz val="11"/>
        <color rgb="FF0000FF"/>
        <rFont val="Verdana"/>
        <family val="2"/>
      </rPr>
      <t xml:space="preserve">Se carga el resumen de actividades de octubre, registro fotográfico, enlace de transmisión  y agenda ejecutada.
</t>
    </r>
    <r>
      <rPr>
        <b/>
        <sz val="11"/>
        <color rgb="FF0000FF"/>
        <rFont val="Verdana"/>
        <family val="2"/>
      </rPr>
      <t>Noviembre:</t>
    </r>
    <r>
      <rPr>
        <sz val="11"/>
        <color rgb="FF0000FF"/>
        <rFont val="Verdana"/>
        <family val="2"/>
      </rPr>
      <t>Se carga el resumen de actividades de octubre, registro fotográfico, enlace de transmisión  y agenda ejecutada.</t>
    </r>
  </si>
  <si>
    <r>
      <rPr>
        <b/>
        <sz val="11"/>
        <color rgb="FF0000FF"/>
        <rFont val="Verdana"/>
        <family val="2"/>
      </rPr>
      <t>Mayo:</t>
    </r>
    <r>
      <rPr>
        <sz val="11"/>
        <color rgb="FF0000FF"/>
        <rFont val="Verdana"/>
        <family val="2"/>
      </rPr>
      <t xml:space="preserve"> Se prepara la expectativa del relanzamiento de la plataforma. Se adjunta pieza.</t>
    </r>
    <r>
      <rPr>
        <b/>
        <sz val="11"/>
        <color rgb="FF0000FF"/>
        <rFont val="Verdana"/>
        <family val="2"/>
      </rPr>
      <t xml:space="preserve">
Junio:</t>
    </r>
    <r>
      <rPr>
        <sz val="11"/>
        <color rgb="FF0000FF"/>
        <rFont val="Verdana"/>
        <family val="2"/>
      </rPr>
      <t xml:space="preserve"> No se tenia actividad programada
</t>
    </r>
    <r>
      <rPr>
        <b/>
        <sz val="11"/>
        <color rgb="FF0000FF"/>
        <rFont val="Verdana"/>
        <family val="2"/>
      </rPr>
      <t>Julio:</t>
    </r>
    <r>
      <rPr>
        <sz val="11"/>
        <color rgb="FF0000FF"/>
        <rFont val="Verdana"/>
        <family val="2"/>
      </rPr>
      <t xml:space="preserve"> Organizacion, ajuste y configuración de cursos Gestión del cambio Organizacional, lenguaje claro y liderazgo transformacional y se adelantaron las actividades programadas para el mes de junio donde se presentó estrategia de organización e inscripcion para realización de cursos internos por medio de clave de matrícula
</t>
    </r>
    <r>
      <rPr>
        <b/>
        <sz val="11"/>
        <color rgb="FF0000FF"/>
        <rFont val="Verdana"/>
        <family val="2"/>
      </rPr>
      <t xml:space="preserve">Agosto: </t>
    </r>
    <r>
      <rPr>
        <sz val="11"/>
        <color rgb="FF0000FF"/>
        <rFont val="Verdana"/>
        <family val="2"/>
      </rPr>
      <t xml:space="preserve">Se realiza el lanzamiento de los 3 cursos acompañando las situaciones de soporte y dificultades para la certificación , se configutra calificaciones y restricciones para la certificación, se configura acceso automatizo.
</t>
    </r>
    <r>
      <rPr>
        <b/>
        <sz val="11"/>
        <color rgb="FF0000FF"/>
        <rFont val="Verdana"/>
        <family val="2"/>
      </rPr>
      <t>Septiembre:</t>
    </r>
    <r>
      <rPr>
        <sz val="11"/>
        <color rgb="FF0000FF"/>
        <rFont val="Verdana"/>
        <family val="2"/>
      </rPr>
      <t>Se elaboran piezas gráficas de convocatoria, recordación y participación para los diferentes cursos de la ruta de formador de formadores, y para los diferentes cursos lanzados en el mes.</t>
    </r>
    <r>
      <rPr>
        <b/>
        <sz val="11"/>
        <color rgb="FF0000FF"/>
        <rFont val="Verdana"/>
        <family val="2"/>
      </rPr>
      <t xml:space="preserve">
Octubre: </t>
    </r>
    <r>
      <rPr>
        <sz val="11"/>
        <color rgb="FF0000FF"/>
        <rFont val="Verdana"/>
        <family val="2"/>
      </rPr>
      <t>Se elaboran piezas gráficas de convocatoria, recordación y participación para los diferentes cursos dentro de la plataforma de acuerdo a las categorías existentes.</t>
    </r>
    <r>
      <rPr>
        <b/>
        <sz val="11"/>
        <color rgb="FF0000FF"/>
        <rFont val="Verdana"/>
        <family val="2"/>
      </rPr>
      <t xml:space="preserve">
Noviembre: </t>
    </r>
    <r>
      <rPr>
        <sz val="11"/>
        <color rgb="FF0000FF"/>
        <rFont val="Verdana"/>
        <family val="2"/>
      </rPr>
      <t>Se elaboran piezas gráficas para la convocatoria, recordación y promoción de la participación en los diferentes cursos de la plataforma, conforme a las categorías existentes, así como diversos diseños y ajustes en Power BI para la presentación de informes finales.</t>
    </r>
    <r>
      <rPr>
        <b/>
        <sz val="11"/>
        <color rgb="FF0000FF"/>
        <rFont val="Verdana"/>
        <family val="2"/>
      </rPr>
      <t xml:space="preserve">
Diciembre:</t>
    </r>
    <r>
      <rPr>
        <sz val="11"/>
        <color rgb="FF0000FF"/>
        <rFont val="Verdana"/>
        <family val="2"/>
      </rPr>
      <t>Se elaboran piezas gráficas para la convocatoria, recordación y promoción de la participación en los diferentes cursos de la plataforma, conforme a las categorías existentes, así como diversos diseños y ajustes en Power BI para la presentación de informes finales.</t>
    </r>
  </si>
  <si>
    <r>
      <t xml:space="preserve">Julio: </t>
    </r>
    <r>
      <rPr>
        <sz val="11"/>
        <color rgb="FF0000FF"/>
        <rFont val="Verdana"/>
        <family val="2"/>
      </rPr>
      <t>Se crean los formatos y documentos necesarios pedagógicos para la construcción de cursos nuevos.</t>
    </r>
    <r>
      <rPr>
        <u/>
        <sz val="11"/>
        <color rgb="FF0000FF"/>
        <rFont val="Verdana"/>
        <family val="2"/>
      </rPr>
      <t>S</t>
    </r>
    <r>
      <rPr>
        <sz val="11"/>
        <color rgb="FF0000FF"/>
        <rFont val="Verdana"/>
        <family val="2"/>
      </rPr>
      <t>e hace el lanzamiento del modelo pedagógico, y la ruta de innovación educativa, se adjuntan las evidencias y formatos creados para ello. Se ajustan los cursos antiguos en la nueva plataforma, con el nuevo modelo propuesto.</t>
    </r>
    <r>
      <rPr>
        <b/>
        <sz val="11"/>
        <color rgb="FF0000FF"/>
        <rFont val="Verdana"/>
        <family val="2"/>
      </rPr>
      <t xml:space="preserve">
Agosto: </t>
    </r>
    <r>
      <rPr>
        <sz val="11"/>
        <color rgb="FF0000FF"/>
        <rFont val="Verdana"/>
        <family val="2"/>
      </rPr>
      <t>Se socializan los formatos para la realización de cursos, y se inicia el acompañamiento para la escritura y recolección de información de los mismos. Se inicia la creación de nuevos cursos de acuerdo al nuevo modelo propuesto. Se crean los diseños instruccionales para los nuevos cursos y se estructura el modelo de acuerdo a la estructura ADDIE.</t>
    </r>
    <r>
      <rPr>
        <b/>
        <sz val="11"/>
        <color rgb="FF0000FF"/>
        <rFont val="Verdana"/>
        <family val="2"/>
      </rPr>
      <t xml:space="preserve">
Septiembre: </t>
    </r>
    <r>
      <rPr>
        <sz val="11"/>
        <color rgb="FF0000FF"/>
        <rFont val="Verdana"/>
        <family val="2"/>
      </rPr>
      <t>Se realiza la actualización y ajuste del curso Auxiliares de la Justicia, se configura la platafroma para realizar inscripciones externas y poder certificar a los usuarios que finalicen todo el curso.</t>
    </r>
    <r>
      <rPr>
        <b/>
        <sz val="11"/>
        <color rgb="FF0000FF"/>
        <rFont val="Verdana"/>
        <family val="2"/>
      </rPr>
      <t xml:space="preserve">
Octubre: </t>
    </r>
    <r>
      <rPr>
        <sz val="11"/>
        <color rgb="FF0000FF"/>
        <rFont val="Verdana"/>
        <family val="2"/>
      </rPr>
      <t>Se realiza la implementacion y puesta en producción en la plataforma de los cursos: Atlas de insolvencia, auxiliares de la justicia, capctación masiva, Gedess, inducción institucional.</t>
    </r>
    <r>
      <rPr>
        <b/>
        <sz val="11"/>
        <color rgb="FF0000FF"/>
        <rFont val="Verdana"/>
        <family val="2"/>
      </rPr>
      <t xml:space="preserve">
Noviembre: </t>
    </r>
    <r>
      <rPr>
        <sz val="11"/>
        <color rgb="FF0000FF"/>
        <rFont val="Verdana"/>
        <family val="2"/>
      </rPr>
      <t>Se hacen los diseños instruccionales y se revisan contenidos para dar inicio a la virtualización de los mismos. De igual manera, se realizan grabaciones de videos, y acompañamientos a los autores.</t>
    </r>
    <r>
      <rPr>
        <b/>
        <sz val="11"/>
        <color rgb="FF0000FF"/>
        <rFont val="Verdana"/>
        <family val="2"/>
      </rPr>
      <t xml:space="preserve">
Diciembre:</t>
    </r>
    <r>
      <rPr>
        <sz val="11"/>
        <color rgb="FF0000FF"/>
        <rFont val="Verdana"/>
        <family val="2"/>
      </rPr>
      <t>Se finalizan los cursos pendientes de equidad, información financiera y seguridad informática, incluyendo su diseño instruccional, virtualización, carga en la plataforma y puesta en funcionamiento. Así concluye la actividad con la implementación de nueve (9) cursos. ( Equidad, Presentación Información Financiera, Presentación Información No Financiera, Seguridad Informática, Reinducción Institucional, Gestión Documental GEDESS, Producción Documental GEDESS; Inspección, Vigilancia y Control)).</t>
    </r>
    <r>
      <rPr>
        <b/>
        <sz val="11"/>
        <color rgb="FF0000FF"/>
        <rFont val="Verdana"/>
        <family val="2"/>
      </rPr>
      <t xml:space="preserve">
</t>
    </r>
  </si>
  <si>
    <r>
      <rPr>
        <b/>
        <sz val="11"/>
        <color rgb="FF0000FF"/>
        <rFont val="Verdana"/>
        <family val="2"/>
      </rPr>
      <t>Marzo</t>
    </r>
    <r>
      <rPr>
        <sz val="11"/>
        <color rgb="FF0000FF"/>
        <rFont val="Verdana"/>
        <family val="2"/>
      </rPr>
      <t xml:space="preserve">: Debido a que la contratación del equipo se finalizó cerrando marzo, se realizó el inicio de un proceso de diagnóstico. Se comparte informe. 
</t>
    </r>
    <r>
      <rPr>
        <b/>
        <sz val="11"/>
        <color rgb="FF0000FF"/>
        <rFont val="Verdana"/>
        <family val="2"/>
      </rPr>
      <t>Abril</t>
    </r>
    <r>
      <rPr>
        <sz val="11"/>
        <color rgb="FF0000FF"/>
        <rFont val="Verdana"/>
        <family val="2"/>
      </rPr>
      <t xml:space="preserve">: Se realizó carga en la cuenta de Genially de la entidad administrada por comunicaciones: se realizaron varias reuniones para determinar los autores de los contenidos editables de Genially, se contacta al dueño de la cuenta y se procede a compartir las ediciones de los contenidos ya se tienen en poder de la entidad en la cuenta de prensa. Se realizó ingreso a la plataforma Moodle, se recorrió curso por curso, módulo por módulo y se crea un inventario de los cursos, módulos y actividades que se encuentran en la plataforma de producción. Se presenta a despacho para darle prioridad en el lanzamiento.
</t>
    </r>
    <r>
      <rPr>
        <b/>
        <sz val="11"/>
        <color rgb="FF0000FF"/>
        <rFont val="Verdana"/>
        <family val="2"/>
      </rPr>
      <t>Mayo</t>
    </r>
    <r>
      <rPr>
        <sz val="11"/>
        <color rgb="FF0000FF"/>
        <rFont val="Verdana"/>
        <family val="2"/>
      </rPr>
      <t xml:space="preserve">: Se actualizaron los banners de los diferentes cursos que se encuentran en plataforma y se realizó la propuesta para rediseñar el front del  Campus Virtual de Estudios Societarios.
</t>
    </r>
    <r>
      <rPr>
        <b/>
        <sz val="11"/>
        <color rgb="FF0000FF"/>
        <rFont val="Verdana"/>
        <family val="2"/>
      </rPr>
      <t xml:space="preserve">Junio: </t>
    </r>
    <r>
      <rPr>
        <sz val="11"/>
        <color rgb="FF0000FF"/>
        <rFont val="Verdana"/>
        <family val="2"/>
      </rPr>
      <t xml:space="preserve">No se tenia actividad programada
</t>
    </r>
    <r>
      <rPr>
        <b/>
        <sz val="11"/>
        <color rgb="FF0000FF"/>
        <rFont val="Verdana"/>
        <family val="2"/>
      </rPr>
      <t>Julio:</t>
    </r>
    <r>
      <rPr>
        <sz val="11"/>
        <color rgb="FF0000FF"/>
        <rFont val="Verdana"/>
        <family val="2"/>
      </rPr>
      <t xml:space="preserve">Se editan los "Genially" y para distribuir los contenidos, ajustado al nuevo diseño del modelo de curso  y se adelantaron las actividades programadas del mes de junio donde se organizaron los contenidos existentes de acuerdo al modelo pedagógico estructurado y presentado por el experto. Se hacen los ajustes de acuerdo a la nueva estructura pedagógica de los cursos.
</t>
    </r>
    <r>
      <rPr>
        <b/>
        <sz val="11"/>
        <color rgb="FF0000FF"/>
        <rFont val="Verdana"/>
        <family val="2"/>
      </rPr>
      <t>Agosto:</t>
    </r>
    <r>
      <rPr>
        <sz val="11"/>
        <color rgb="FF0000FF"/>
        <rFont val="Verdana"/>
        <family val="2"/>
      </rPr>
      <t>Se realiza el diseño instruccional, actualización y carga del cotenido de auxliares de la justicia en la plataforma, pruebas y vlaidación de contenido.</t>
    </r>
    <r>
      <rPr>
        <b/>
        <sz val="11"/>
        <color rgb="FF0000FF"/>
        <rFont val="Verdana"/>
        <family val="2"/>
      </rPr>
      <t xml:space="preserve">
Septiembre: </t>
    </r>
    <r>
      <rPr>
        <sz val="11"/>
        <color rgb="FF0000FF"/>
        <rFont val="Verdana"/>
        <family val="2"/>
      </rPr>
      <t xml:space="preserve">No se tenia actividad programada
</t>
    </r>
    <r>
      <rPr>
        <b/>
        <sz val="11"/>
        <color rgb="FF0000FF"/>
        <rFont val="Verdana"/>
        <family val="2"/>
      </rPr>
      <t xml:space="preserve">Octubre: </t>
    </r>
    <r>
      <rPr>
        <sz val="11"/>
        <color rgb="FF0000FF"/>
        <rFont val="Verdana"/>
        <family val="2"/>
      </rPr>
      <t xml:space="preserve">Se carga en la plataforma y puesta en producción de cursos antiguos que fueron }actualizados, lenguaje claro, gestión del cambio organizacional, liderazgo tansformacional, </t>
    </r>
    <r>
      <rPr>
        <b/>
        <sz val="11"/>
        <color rgb="FF0000FF"/>
        <rFont val="Verdana"/>
        <family val="2"/>
      </rPr>
      <t xml:space="preserve">
Noviembre: </t>
    </r>
    <r>
      <rPr>
        <sz val="11"/>
        <color rgb="FF0000FF"/>
        <rFont val="Verdana"/>
        <family val="2"/>
      </rPr>
      <t>Se hacen los diseños instruccionales y se revisan contenidos para dar inicio a la virtualización de los mismos. De igual manera, se realizan grabaciones de videos, y acompañamientos a los autores.</t>
    </r>
    <r>
      <rPr>
        <b/>
        <sz val="11"/>
        <color rgb="FF0000FF"/>
        <rFont val="Verdana"/>
        <family val="2"/>
      </rPr>
      <t xml:space="preserve">
Diciembre:</t>
    </r>
    <r>
      <rPr>
        <sz val="11"/>
        <color rgb="FF0000FF"/>
        <rFont val="Verdana"/>
        <family val="2"/>
      </rPr>
      <t xml:space="preserve"> Se finalizan los contenidos pendientes, se actualizan aquellos respecto de los cuales no se contaba con archivos editables y se incorporan los contenidos solicitados para la vigencia 2025. Actualización y virtualización de ocho (8) contenidos cursos: Captación Masiva de dineros no autorizados, Introducción Régimen Insolvencia, Arbitraje Societario, Atlas de Insolvencia, Auxiliares Justicia, Gestión Cambio Organizacional, Lenguaje Claro, Liderazgo Transformacional.</t>
    </r>
  </si>
  <si>
    <r>
      <rPr>
        <b/>
        <sz val="11"/>
        <color rgb="FF0000FF"/>
        <rFont val="Verdana"/>
        <family val="2"/>
      </rPr>
      <t>Marzo</t>
    </r>
    <r>
      <rPr>
        <sz val="11"/>
        <color rgb="FF0000FF"/>
        <rFont val="Verdana"/>
        <family val="2"/>
      </rPr>
      <t xml:space="preserve">: Se carga el modelo propuesto para el curso. 
</t>
    </r>
    <r>
      <rPr>
        <b/>
        <sz val="11"/>
        <color rgb="FF0000FF"/>
        <rFont val="Verdana"/>
        <family val="2"/>
      </rPr>
      <t>Abril</t>
    </r>
    <r>
      <rPr>
        <sz val="11"/>
        <color rgb="FF0000FF"/>
        <rFont val="Verdana"/>
        <family val="2"/>
      </rPr>
      <t xml:space="preserve">: Se genera un grupo de formatos para la construcción de contenido por parte de futuros formadores de la Super en congruencia con el modelo pedagógico.
</t>
    </r>
    <r>
      <rPr>
        <b/>
        <sz val="11"/>
        <color rgb="FF0000FF"/>
        <rFont val="Verdana"/>
        <family val="2"/>
      </rPr>
      <t>Mayo</t>
    </r>
    <r>
      <rPr>
        <sz val="11"/>
        <color rgb="FF0000FF"/>
        <rFont val="Verdana"/>
        <family val="2"/>
      </rPr>
      <t xml:space="preserve">: Se presenta el brochure del programa de formador de formadores que inicia en Agosto (Se adjunta Brochure)
</t>
    </r>
    <r>
      <rPr>
        <b/>
        <sz val="11"/>
        <color rgb="FF0000FF"/>
        <rFont val="Verdana"/>
        <family val="2"/>
      </rPr>
      <t>Junio</t>
    </r>
    <r>
      <rPr>
        <sz val="11"/>
        <color rgb="FF0000FF"/>
        <rFont val="Verdana"/>
        <family val="2"/>
      </rPr>
      <t xml:space="preserve">: Se trabajó en la campaña de expecativa del programa, específicamente el diseño de piezas (Se adjunta modelo de pieza revisada con el Despacho y Comunicaciones)
</t>
    </r>
    <r>
      <rPr>
        <b/>
        <sz val="11"/>
        <color rgb="FF0000FF"/>
        <rFont val="Verdana"/>
        <family val="2"/>
      </rPr>
      <t xml:space="preserve">Junio: </t>
    </r>
    <r>
      <rPr>
        <sz val="11"/>
        <color rgb="FF0000FF"/>
        <rFont val="Verdana"/>
        <family val="2"/>
      </rPr>
      <t xml:space="preserve">Se está trabajando en la campaña de expecativa del programa, específicamente el diseño de piezas (Se adjunta modelo de pieza revisada con el Despacho y Comunicaciones)
</t>
    </r>
    <r>
      <rPr>
        <b/>
        <sz val="11"/>
        <color rgb="FF0000FF"/>
        <rFont val="Verdana"/>
        <family val="2"/>
      </rPr>
      <t xml:space="preserve">Julio: </t>
    </r>
    <r>
      <rPr>
        <sz val="11"/>
        <color rgb="FF0000FF"/>
        <rFont val="Verdana"/>
        <family val="2"/>
      </rPr>
      <t xml:space="preserve">Se hacen ajustes a la metodologia de la ruta, y se organizan las piezas de dibulgación y convocatoria a la ruta.
</t>
    </r>
    <r>
      <rPr>
        <b/>
        <sz val="11"/>
        <color rgb="FF0000FF"/>
        <rFont val="Verdana"/>
        <family val="2"/>
      </rPr>
      <t>Agosto:</t>
    </r>
    <r>
      <rPr>
        <sz val="11"/>
        <color rgb="FF0000FF"/>
        <rFont val="Verdana"/>
        <family val="2"/>
      </rPr>
      <t xml:space="preserve"> Se hace lanzamiento en el auditorio del modelo pedagaógico, la plataforma educativa y la ruta de innovación, con recursos nuevos, la ruta se plantea para iniciar con participantes en el mes de septiembre.
</t>
    </r>
    <r>
      <rPr>
        <b/>
        <sz val="11"/>
        <color rgb="FF0000FF"/>
        <rFont val="Verdana"/>
        <family val="2"/>
      </rPr>
      <t xml:space="preserve">Septiembre: </t>
    </r>
    <r>
      <rPr>
        <sz val="11"/>
        <color rgb="FF0000FF"/>
        <rFont val="Verdana"/>
        <family val="2"/>
      </rPr>
      <t xml:space="preserve">Se inicio la Ruta de Innovación Pedagógica  el dia 18 de septiembre.
</t>
    </r>
    <r>
      <rPr>
        <b/>
        <sz val="11"/>
        <color rgb="FF0000FF"/>
        <rFont val="Verdana"/>
        <family val="2"/>
      </rPr>
      <t xml:space="preserve">Octubre: </t>
    </r>
    <r>
      <rPr>
        <sz val="11"/>
        <color rgb="FF0000FF"/>
        <rFont val="Verdana"/>
        <family val="2"/>
      </rPr>
      <t>Se crea contenido, diseño instruccional, diseño gráfico, videos, podcast, evaluaciones, virtualización de contenidos y puesta en producción en plataforma y organización de encuentros presenciales de los módulos:Design Thinking, innovación pedagógica, inteligencia artificial, y ejecución con un promedio de 30 participantes por módulo.</t>
    </r>
    <r>
      <rPr>
        <b/>
        <sz val="11"/>
        <color rgb="FF0000FF"/>
        <rFont val="Verdana"/>
        <family val="2"/>
      </rPr>
      <t xml:space="preserve">
Noviembre: </t>
    </r>
    <r>
      <rPr>
        <sz val="11"/>
        <color rgb="FF0000FF"/>
        <rFont val="Verdana"/>
        <family val="2"/>
      </rPr>
      <t>Se continua la formación en los módulos de Marca personal innovadora, Dinámicas de Engagement, y Presentaciones Impactantes, se motiva al gurpo para terminar las evaluaciones finales y obtener la aprobación para la certificación correspondiente.</t>
    </r>
    <r>
      <rPr>
        <b/>
        <sz val="11"/>
        <color rgb="FF0000FF"/>
        <rFont val="Verdana"/>
        <family val="2"/>
      </rPr>
      <t xml:space="preserve">
Diciembre:</t>
    </r>
    <r>
      <rPr>
        <sz val="11"/>
        <color rgb="FF0000FF"/>
        <rFont val="Verdana"/>
        <family val="2"/>
      </rPr>
      <t>Se culmina la Ruta de Innovación Pedagógica prevista para la vigencia 2025, con la certificación, en ceremonia formal, de 20 personas de las 30 inscritas al inicio del proceso. Este curso contó con seis (6) Módulos: Innovación educativa y metodologías activas; Herramientas IA; Desing Thinking; Marca Personal Innovadora; Dinámicas Engagement; Presentaciones Impactantes.</t>
    </r>
  </si>
  <si>
    <r>
      <rPr>
        <b/>
        <sz val="10"/>
        <color rgb="FFFF0000"/>
        <rFont val="Verdana"/>
        <family val="2"/>
      </rPr>
      <t>Mayra Isabel González Núñez</t>
    </r>
    <r>
      <rPr>
        <b/>
        <sz val="10"/>
        <rFont val="Verdana"/>
        <family val="2"/>
      </rPr>
      <t xml:space="preserve">
Rodrigo Lupercio Riaño</t>
    </r>
  </si>
  <si>
    <r>
      <rPr>
        <b/>
        <sz val="11"/>
        <color rgb="FF0000FF"/>
        <rFont val="Verdana"/>
        <family val="2"/>
      </rPr>
      <t>Marzo</t>
    </r>
    <r>
      <rPr>
        <sz val="11"/>
        <color rgb="FF0000FF"/>
        <rFont val="Verdana"/>
        <family val="2"/>
      </rPr>
      <t xml:space="preserve">: Debido a que la contratación del equipo se finalizó cerrando marzo, se realizó un avance en solicitud de credenciales para la plataforma e iniciar gestión. Se comparte informe.
</t>
    </r>
    <r>
      <rPr>
        <b/>
        <sz val="11"/>
        <color rgb="FF0000FF"/>
        <rFont val="Verdana"/>
        <family val="2"/>
      </rPr>
      <t>Abril</t>
    </r>
    <r>
      <rPr>
        <sz val="11"/>
        <color rgb="FF0000FF"/>
        <rFont val="Verdana"/>
        <family val="2"/>
      </rPr>
      <t xml:space="preserve">: Se realizó presentación presencial del diseño y se reciben ajustes al diseño, se hacen correcciones solicitadas y se procede a maquetación y diseño del micrositio. Por temas de imagen institucional se presenta al equipo de comunicaciones para su aprobación.
</t>
    </r>
    <r>
      <rPr>
        <b/>
        <sz val="11"/>
        <color rgb="FF0000FF"/>
        <rFont val="Verdana"/>
        <family val="2"/>
      </rPr>
      <t>Mayo</t>
    </r>
    <r>
      <rPr>
        <sz val="11"/>
        <color rgb="FF0000FF"/>
        <rFont val="Verdana"/>
        <family val="2"/>
      </rPr>
      <t xml:space="preserve">: Se configuró desde el ambiente de pruebas toda la nueva estructura de contenidos, banner, categorías, categorías de recursos, se desplego toda la adaptación aprobada desde despacho y se puso en producción el micrositio en ambiente de prueba TEST SUPERSOCIEDADES, todo con las indicaciones de buenas prácticas y asegurando no generar huecos de seguridad en la configuración de diferentes tipos de archivos.; Se configuró la sección de banner del micrositio y la sección home con la información y diseños presentados.; Se configuró la sección de categorías definidas desde despacho y se crea la asociación de recursos dispuestos.
</t>
    </r>
    <r>
      <rPr>
        <b/>
        <sz val="11"/>
        <color rgb="FF0000FF"/>
        <rFont val="Verdana"/>
        <family val="2"/>
      </rPr>
      <t>Junio</t>
    </r>
    <r>
      <rPr>
        <sz val="11"/>
        <color rgb="FF0000FF"/>
        <rFont val="Verdana"/>
        <family val="2"/>
      </rPr>
      <t xml:space="preserve">: No se tenia actividad programada
</t>
    </r>
    <r>
      <rPr>
        <b/>
        <sz val="11"/>
        <color rgb="FF0000FF"/>
        <rFont val="Verdana"/>
        <family val="2"/>
      </rPr>
      <t>Julio:</t>
    </r>
    <r>
      <rPr>
        <sz val="11"/>
        <color rgb="FF0000FF"/>
        <rFont val="Verdana"/>
        <family val="2"/>
      </rPr>
      <t xml:space="preserve">Se realizan ajustes del micrositio página por pagina y su configuracion de responsibe con dispositivos móviles y tablet  y se adelantaron las actividades programadas para el mes de junio donde se ajustó la estructura de recursos dentro de las nuevas categorias del micrositio. Se adjunta documento con las capturas de lo cargado en el micrositio. Se ajusta estructura de recursos dentro de las nuevas categorias del micrositio y documento con las capturas de lo cargado en el micrositio.
</t>
    </r>
    <r>
      <rPr>
        <b/>
        <sz val="11"/>
        <color rgb="FF0000FF"/>
        <rFont val="Verdana"/>
        <family val="2"/>
      </rPr>
      <t>Agosto:</t>
    </r>
    <r>
      <rPr>
        <sz val="11"/>
        <color rgb="FF0000FF"/>
        <rFont val="Verdana"/>
        <family val="2"/>
      </rPr>
      <t xml:space="preserve"> Se ajustan imágenes de nuevas categorías tanto internas como dentro de los recursos interativos.
</t>
    </r>
    <r>
      <rPr>
        <b/>
        <sz val="11"/>
        <color rgb="FF0000FF"/>
        <rFont val="Verdana"/>
        <family val="2"/>
      </rPr>
      <t xml:space="preserve">Septiembre: </t>
    </r>
    <r>
      <rPr>
        <sz val="11"/>
        <color rgb="FF0000FF"/>
        <rFont val="Verdana"/>
        <family val="2"/>
      </rPr>
      <t>Se instala, configura, personaliza y se deja en producción la plataforma Moodle la cual tiene el logueo de usuarios externos, internos y vinculado con el micrositio. Se adjunta documento con Mockup de la plataforma moodle.</t>
    </r>
    <r>
      <rPr>
        <b/>
        <sz val="11"/>
        <color rgb="FF0000FF"/>
        <rFont val="Verdana"/>
        <family val="2"/>
      </rPr>
      <t xml:space="preserve">
Octubre: </t>
    </r>
    <r>
      <rPr>
        <sz val="11"/>
        <color rgb="FF0000FF"/>
        <rFont val="Verdana"/>
        <family val="2"/>
      </rPr>
      <t>Se realiza la actualización de categorías, títulos y contenidos, dentro del micrositio, de acuerdo a las nuevas diposiciones de organización de contenido dispuesto para los usuarios.</t>
    </r>
    <r>
      <rPr>
        <b/>
        <sz val="11"/>
        <color rgb="FF0000FF"/>
        <rFont val="Verdana"/>
        <family val="2"/>
      </rPr>
      <t xml:space="preserve">
Noviembre: </t>
    </r>
    <r>
      <rPr>
        <sz val="11"/>
        <color rgb="FF0000FF"/>
        <rFont val="Verdana"/>
        <family val="2"/>
      </rPr>
      <t>Se realizaron ajustes a los textos de las categorías y contenidos del micrositio según reuniones y correos con las Delegaturas.</t>
    </r>
    <r>
      <rPr>
        <b/>
        <sz val="11"/>
        <color rgb="FF0000FF"/>
        <rFont val="Verdana"/>
        <family val="2"/>
      </rPr>
      <t xml:space="preserve">
Diciembre: </t>
    </r>
    <r>
      <rPr>
        <sz val="11"/>
        <color rgb="FF0000FF"/>
        <rFont val="Verdana"/>
        <family val="2"/>
      </rPr>
      <t>La plataforma y el micrositio se encuentran consolidados, en pleno funcionamiento, debidamente actualizados y disponibles para el servicio tanto de los funcionarios de la entidad como de los usuarios externos.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</si>
</sst>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yyyy;@"/>
    <numFmt numFmtId="165" formatCode="[$$-240A]#,##0"/>
    <numFmt numFmtId="166" formatCode="dd\-mm\-yy"/>
    <numFmt numFmtId="167" formatCode="0.0"/>
    <numFmt numFmtId="168" formatCode="[$-240A]d&quot; de &quot;mmmm&quot; de &quot;yyyy;@"/>
    <numFmt numFmtId="169" formatCode="0.0%"/>
    <numFmt numFmtId="170" formatCode="[$-240A]dddd\ d&quot; de &quot;mmmm&quot; de &quot;yyyy;@"/>
  </numFmts>
  <fonts count="5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0"/>
      <color theme="0"/>
      <name val="Verdana"/>
      <family val="2"/>
    </font>
    <font>
      <b/>
      <sz val="10"/>
      <name val="Verdana"/>
      <family val="2"/>
    </font>
    <font>
      <b/>
      <sz val="12"/>
      <name val="Verdana"/>
      <family val="2"/>
    </font>
    <font>
      <sz val="11"/>
      <name val="Verdana"/>
      <family val="2"/>
    </font>
    <font>
      <sz val="12"/>
      <name val="Verdana"/>
      <family val="2"/>
    </font>
    <font>
      <b/>
      <sz val="14"/>
      <name val="Verdana"/>
      <family val="2"/>
    </font>
    <font>
      <b/>
      <sz val="11"/>
      <name val="Verdana"/>
      <family val="2"/>
    </font>
    <font>
      <sz val="11"/>
      <name val="Calibri Light"/>
      <family val="2"/>
    </font>
    <font>
      <sz val="12"/>
      <name val="Calibri Light"/>
      <family val="2"/>
    </font>
    <font>
      <sz val="10"/>
      <name val="Calibri Light"/>
      <family val="2"/>
    </font>
    <font>
      <b/>
      <sz val="9"/>
      <color indexed="9"/>
      <name val="Verdana"/>
      <family val="2"/>
    </font>
    <font>
      <b/>
      <sz val="8"/>
      <color theme="0"/>
      <name val="Verdana"/>
      <family val="2"/>
    </font>
    <font>
      <b/>
      <sz val="8"/>
      <color indexed="9"/>
      <name val="Verdana"/>
      <family val="2"/>
    </font>
    <font>
      <sz val="8"/>
      <name val="Verdana"/>
      <family val="2"/>
    </font>
    <font>
      <b/>
      <sz val="11"/>
      <color theme="3"/>
      <name val="Verdana"/>
      <family val="2"/>
    </font>
    <font>
      <sz val="11"/>
      <color theme="0"/>
      <name val="Verdana"/>
      <family val="2"/>
    </font>
    <font>
      <sz val="11"/>
      <name val="Arial"/>
      <family val="2"/>
    </font>
    <font>
      <b/>
      <sz val="11"/>
      <color theme="0"/>
      <name val="Verdana"/>
      <family val="2"/>
    </font>
    <font>
      <b/>
      <sz val="11"/>
      <name val="Calibri Light"/>
      <family val="2"/>
    </font>
    <font>
      <sz val="10"/>
      <color theme="0"/>
      <name val="Verdana"/>
      <family val="2"/>
    </font>
    <font>
      <sz val="11"/>
      <color theme="3"/>
      <name val="Verdana"/>
      <family val="2"/>
    </font>
    <font>
      <sz val="9"/>
      <color rgb="FFFF0000"/>
      <name val="Verdana"/>
      <family val="2"/>
    </font>
    <font>
      <sz val="11"/>
      <color theme="1"/>
      <name val="Verdana"/>
      <family val="2"/>
    </font>
    <font>
      <b/>
      <sz val="11"/>
      <color theme="1"/>
      <name val="Verdana"/>
      <family val="2"/>
    </font>
    <font>
      <sz val="12"/>
      <color theme="1"/>
      <name val="Calibri Light"/>
      <family val="2"/>
    </font>
    <font>
      <u/>
      <sz val="12"/>
      <color theme="10"/>
      <name val="Verdana"/>
      <family val="2"/>
    </font>
    <font>
      <sz val="12"/>
      <color theme="1"/>
      <name val="Verdana"/>
      <family val="2"/>
    </font>
    <font>
      <sz val="12"/>
      <color rgb="FFFF0000"/>
      <name val="Verdana"/>
      <family val="2"/>
    </font>
    <font>
      <sz val="10"/>
      <color theme="1"/>
      <name val="Verdana"/>
      <family val="2"/>
    </font>
    <font>
      <sz val="11"/>
      <color rgb="FFFF0000"/>
      <name val="Verdana"/>
      <family val="2"/>
    </font>
    <font>
      <sz val="12"/>
      <color rgb="FFFF0000"/>
      <name val="Calibri Light"/>
      <family val="2"/>
    </font>
    <font>
      <b/>
      <sz val="9"/>
      <color theme="3"/>
      <name val="Verdana"/>
      <family val="2"/>
    </font>
    <font>
      <b/>
      <sz val="10"/>
      <color theme="3"/>
      <name val="Verdana"/>
      <family val="2"/>
    </font>
    <font>
      <b/>
      <sz val="12"/>
      <color theme="3"/>
      <name val="Verdana"/>
      <family val="2"/>
    </font>
    <font>
      <sz val="11"/>
      <color rgb="FF0000FF"/>
      <name val="Verdana"/>
      <family val="2"/>
    </font>
    <font>
      <b/>
      <sz val="11"/>
      <color rgb="FF0000FF"/>
      <name val="Verdana"/>
      <family val="2"/>
    </font>
    <font>
      <u/>
      <sz val="11"/>
      <color rgb="FF0000FF"/>
      <name val="Verdana"/>
      <family val="2"/>
    </font>
    <font>
      <b/>
      <sz val="12"/>
      <color rgb="FFFF0000"/>
      <name val="Verdana"/>
      <family val="2"/>
    </font>
    <font>
      <b/>
      <sz val="11"/>
      <color rgb="FFFF0000"/>
      <name val="Verdana"/>
      <family val="2"/>
    </font>
    <font>
      <b/>
      <sz val="10"/>
      <color rgb="FFFF0000"/>
      <name val="Verdana"/>
      <family val="2"/>
    </font>
  </fonts>
  <fills count="13">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9FF33"/>
        <bgColor indexed="64"/>
      </patternFill>
    </fill>
    <fill>
      <patternFill patternType="solid">
        <fgColor theme="0" tint="-4.9989318521683403E-2"/>
        <bgColor indexed="64"/>
      </patternFill>
    </fill>
  </fills>
  <borders count="45">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0" fillId="0" borderId="0" applyNumberFormat="0" applyFill="0" applyBorder="0" applyAlignment="0" applyProtection="0"/>
    <xf numFmtId="9" fontId="11" fillId="0" borderId="0" applyFont="0" applyFill="0" applyBorder="0" applyAlignment="0" applyProtection="0"/>
    <xf numFmtId="0" fontId="10" fillId="0" borderId="0" applyNumberFormat="0" applyFill="0" applyBorder="0" applyAlignment="0" applyProtection="0"/>
  </cellStyleXfs>
  <cellXfs count="389">
    <xf numFmtId="0" fontId="0" fillId="0" borderId="0" xfId="0"/>
    <xf numFmtId="0" fontId="4" fillId="0" borderId="0" xfId="0" applyFont="1" applyAlignment="1">
      <alignment horizontal="center" vertical="center" wrapText="1"/>
    </xf>
    <xf numFmtId="0" fontId="4" fillId="0" borderId="0" xfId="0" applyFont="1"/>
    <xf numFmtId="0" fontId="6" fillId="0" borderId="0" xfId="2"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xf>
    <xf numFmtId="0" fontId="2" fillId="0" borderId="0" xfId="0" applyFont="1"/>
    <xf numFmtId="0" fontId="2" fillId="4" borderId="2" xfId="0" applyFont="1" applyFill="1" applyBorder="1"/>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xf numFmtId="0" fontId="12" fillId="0" borderId="35" xfId="0" applyFont="1" applyBorder="1" applyAlignment="1">
      <alignment vertical="center" wrapText="1"/>
    </xf>
    <xf numFmtId="0" fontId="12" fillId="0" borderId="36" xfId="0" applyFont="1" applyBorder="1" applyAlignment="1">
      <alignment vertical="center" wrapText="1"/>
    </xf>
    <xf numFmtId="0" fontId="12" fillId="0" borderId="37" xfId="0" applyFont="1" applyBorder="1" applyAlignment="1">
      <alignment vertical="center" wrapText="1"/>
    </xf>
    <xf numFmtId="0" fontId="13" fillId="0" borderId="0" xfId="2" applyFont="1" applyAlignment="1">
      <alignment horizontal="center" vertical="center"/>
    </xf>
    <xf numFmtId="0" fontId="14" fillId="5" borderId="2" xfId="0" applyFont="1" applyFill="1" applyBorder="1" applyAlignment="1">
      <alignment horizontal="left" vertical="center"/>
    </xf>
    <xf numFmtId="0" fontId="12" fillId="3" borderId="0" xfId="0" applyFont="1" applyFill="1" applyAlignment="1">
      <alignment horizontal="left" vertical="center" wrapText="1"/>
    </xf>
    <xf numFmtId="0" fontId="13" fillId="3" borderId="0" xfId="0" applyFont="1" applyFill="1" applyAlignment="1">
      <alignment horizontal="center" vertical="center" wrapText="1"/>
    </xf>
    <xf numFmtId="0" fontId="14" fillId="5" borderId="2" xfId="0" applyFont="1" applyFill="1" applyBorder="1" applyAlignment="1">
      <alignment horizontal="center" vertical="center"/>
    </xf>
    <xf numFmtId="0" fontId="14" fillId="5"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16" fillId="0" borderId="0" xfId="0" applyFont="1"/>
    <xf numFmtId="0" fontId="12" fillId="3" borderId="2" xfId="0" applyFont="1" applyFill="1" applyBorder="1" applyAlignment="1">
      <alignment horizontal="left" vertical="center" wrapText="1"/>
    </xf>
    <xf numFmtId="0" fontId="12" fillId="3" borderId="0" xfId="0" applyFont="1" applyFill="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7" fillId="5" borderId="6" xfId="4" applyFont="1" applyFill="1" applyBorder="1" applyAlignment="1">
      <alignment horizontal="center" vertical="center"/>
    </xf>
    <xf numFmtId="0" fontId="12" fillId="6" borderId="0" xfId="0" applyFont="1" applyFill="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7" fillId="5" borderId="6" xfId="4" applyFont="1" applyFill="1" applyBorder="1" applyAlignment="1">
      <alignment horizontal="center" vertical="center" wrapText="1"/>
    </xf>
    <xf numFmtId="0" fontId="12" fillId="0" borderId="10" xfId="0" applyFont="1" applyBorder="1" applyAlignment="1">
      <alignment vertical="center" wrapText="1"/>
    </xf>
    <xf numFmtId="0" fontId="12" fillId="0" borderId="13" xfId="0" applyFont="1" applyBorder="1" applyAlignment="1">
      <alignment vertical="center" wrapText="1"/>
    </xf>
    <xf numFmtId="0" fontId="12" fillId="0" borderId="15" xfId="0" applyFont="1" applyBorder="1" applyAlignment="1">
      <alignment vertical="center" wrapText="1"/>
    </xf>
    <xf numFmtId="0" fontId="16" fillId="3" borderId="0" xfId="0" applyFont="1" applyFill="1"/>
    <xf numFmtId="0" fontId="12" fillId="3" borderId="10" xfId="0" applyFont="1" applyFill="1" applyBorder="1" applyAlignment="1">
      <alignment vertical="center" wrapText="1"/>
    </xf>
    <xf numFmtId="0" fontId="12" fillId="3" borderId="13" xfId="0" applyFont="1" applyFill="1" applyBorder="1" applyAlignment="1">
      <alignment vertical="center" wrapText="1"/>
    </xf>
    <xf numFmtId="0" fontId="12" fillId="3" borderId="15" xfId="0" applyFont="1" applyFill="1" applyBorder="1" applyAlignment="1">
      <alignment vertical="center" wrapText="1"/>
    </xf>
    <xf numFmtId="0" fontId="19" fillId="3" borderId="0" xfId="0" applyFont="1" applyFill="1" applyAlignment="1">
      <alignment horizontal="center" vertical="center"/>
    </xf>
    <xf numFmtId="0" fontId="16" fillId="3" borderId="2" xfId="0" applyFont="1" applyFill="1" applyBorder="1"/>
    <xf numFmtId="0" fontId="18" fillId="5" borderId="2" xfId="0" applyFont="1" applyFill="1" applyBorder="1" applyAlignment="1">
      <alignment horizontal="center" vertical="center"/>
    </xf>
    <xf numFmtId="2" fontId="12" fillId="0" borderId="2"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0" fontId="14" fillId="5" borderId="2" xfId="0" applyFont="1" applyFill="1" applyBorder="1" applyAlignment="1">
      <alignment horizontal="left" vertical="center" wrapText="1"/>
    </xf>
    <xf numFmtId="0" fontId="12" fillId="3" borderId="0" xfId="0" applyFont="1" applyFill="1" applyAlignment="1">
      <alignment vertical="center" wrapText="1"/>
    </xf>
    <xf numFmtId="0" fontId="12" fillId="0" borderId="3" xfId="0" applyFont="1" applyBorder="1" applyAlignment="1">
      <alignment horizontal="center" vertical="center" wrapText="1"/>
    </xf>
    <xf numFmtId="0" fontId="14" fillId="5" borderId="0" xfId="0" applyFont="1" applyFill="1" applyAlignment="1">
      <alignment horizontal="center" vertical="center" wrapText="1"/>
    </xf>
    <xf numFmtId="0" fontId="14" fillId="5" borderId="7" xfId="0" applyFont="1" applyFill="1" applyBorder="1" applyAlignment="1">
      <alignment horizontal="center" vertical="center" wrapText="1"/>
    </xf>
    <xf numFmtId="0" fontId="12" fillId="3" borderId="29" xfId="0" applyFont="1" applyFill="1" applyBorder="1" applyAlignment="1">
      <alignment vertical="center" wrapText="1"/>
    </xf>
    <xf numFmtId="0" fontId="12" fillId="3" borderId="36" xfId="0" applyFont="1" applyFill="1" applyBorder="1" applyAlignment="1">
      <alignment vertical="center" wrapText="1"/>
    </xf>
    <xf numFmtId="0" fontId="12" fillId="3" borderId="41" xfId="0" applyFont="1" applyFill="1" applyBorder="1" applyAlignment="1">
      <alignment vertical="center" wrapText="1"/>
    </xf>
    <xf numFmtId="0" fontId="12" fillId="3" borderId="37" xfId="0" applyFont="1" applyFill="1" applyBorder="1" applyAlignment="1">
      <alignment vertical="center" wrapText="1"/>
    </xf>
    <xf numFmtId="0" fontId="12" fillId="3" borderId="35" xfId="0" applyFont="1" applyFill="1" applyBorder="1" applyAlignment="1">
      <alignment vertical="center" wrapText="1"/>
    </xf>
    <xf numFmtId="0" fontId="22" fillId="3"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0" xfId="0" applyFont="1" applyFill="1" applyAlignment="1">
      <alignment horizontal="center" vertical="center" wrapText="1"/>
    </xf>
    <xf numFmtId="0" fontId="26" fillId="3" borderId="2" xfId="0" applyFont="1" applyFill="1" applyBorder="1" applyAlignment="1">
      <alignment horizontal="center" vertical="center" wrapText="1"/>
    </xf>
    <xf numFmtId="0" fontId="27" fillId="3" borderId="2" xfId="0" applyFont="1" applyFill="1" applyBorder="1" applyAlignment="1">
      <alignment horizontal="center" vertical="center" wrapText="1"/>
    </xf>
    <xf numFmtId="165" fontId="25" fillId="0" borderId="2" xfId="0" applyNumberFormat="1" applyFont="1" applyBorder="1" applyAlignment="1">
      <alignment horizontal="center" vertical="center" wrapText="1"/>
    </xf>
    <xf numFmtId="0" fontId="14" fillId="5" borderId="2" xfId="0" applyFont="1" applyFill="1" applyBorder="1" applyAlignment="1">
      <alignment vertical="center"/>
    </xf>
    <xf numFmtId="0" fontId="22" fillId="0" borderId="2" xfId="0" applyFont="1" applyBorder="1" applyAlignment="1">
      <alignment horizontal="center" vertical="center" wrapText="1"/>
    </xf>
    <xf numFmtId="164" fontId="12" fillId="3" borderId="2" xfId="0" applyNumberFormat="1"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vertical="center" wrapText="1"/>
    </xf>
    <xf numFmtId="0" fontId="21" fillId="0" borderId="0" xfId="0" applyFont="1" applyAlignment="1">
      <alignment horizontal="center" vertical="center" wrapText="1"/>
    </xf>
    <xf numFmtId="0" fontId="33" fillId="0" borderId="0" xfId="0" applyFont="1" applyAlignment="1">
      <alignment horizontal="center" vertical="center" wrapText="1"/>
    </xf>
    <xf numFmtId="0" fontId="21" fillId="0" borderId="0" xfId="0" applyFont="1"/>
    <xf numFmtId="0" fontId="16" fillId="0" borderId="2" xfId="0" applyFont="1" applyBorder="1" applyAlignment="1">
      <alignment horizontal="left" vertical="center" wrapText="1"/>
    </xf>
    <xf numFmtId="0" fontId="12" fillId="0" borderId="0" xfId="0" applyFont="1" applyAlignment="1">
      <alignment horizontal="justify" vertical="center" wrapText="1"/>
    </xf>
    <xf numFmtId="0" fontId="34" fillId="3" borderId="2" xfId="0" applyFont="1" applyFill="1" applyBorder="1" applyAlignment="1">
      <alignment horizontal="center" vertical="center" wrapText="1"/>
    </xf>
    <xf numFmtId="9" fontId="34" fillId="3" borderId="2" xfId="0" applyNumberFormat="1" applyFont="1" applyFill="1" applyBorder="1" applyAlignment="1">
      <alignment horizontal="center" vertical="center" wrapText="1"/>
    </xf>
    <xf numFmtId="0" fontId="24" fillId="0" borderId="11" xfId="2" applyFont="1" applyBorder="1" applyAlignment="1">
      <alignment vertical="center"/>
    </xf>
    <xf numFmtId="0" fontId="33" fillId="0" borderId="0" xfId="0" applyFont="1" applyAlignment="1">
      <alignment horizontal="center" vertical="center"/>
    </xf>
    <xf numFmtId="0" fontId="24" fillId="0" borderId="0" xfId="2" applyFont="1" applyAlignment="1">
      <alignment vertical="center"/>
    </xf>
    <xf numFmtId="0" fontId="24" fillId="0" borderId="16" xfId="2" applyFont="1" applyBorder="1" applyAlignment="1">
      <alignment vertical="center"/>
    </xf>
    <xf numFmtId="0" fontId="24" fillId="0" borderId="0" xfId="2"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0" fontId="35" fillId="5" borderId="2" xfId="0" applyFont="1" applyFill="1" applyBorder="1" applyAlignment="1">
      <alignment horizontal="center" vertical="center" wrapText="1"/>
    </xf>
    <xf numFmtId="0" fontId="35" fillId="5" borderId="2" xfId="0" applyFont="1" applyFill="1" applyBorder="1" applyAlignment="1">
      <alignment vertical="center" wrapText="1"/>
    </xf>
    <xf numFmtId="0" fontId="21" fillId="0" borderId="2" xfId="0" applyFont="1" applyBorder="1" applyAlignment="1">
      <alignment horizontal="left" vertical="center" wrapText="1"/>
    </xf>
    <xf numFmtId="0" fontId="16" fillId="0" borderId="0" xfId="0" applyFont="1" applyAlignment="1">
      <alignment horizontal="justify" vertical="center"/>
    </xf>
    <xf numFmtId="165" fontId="36"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0" xfId="0" applyFont="1" applyAlignment="1">
      <alignment horizontal="center" vertical="center" wrapText="1"/>
    </xf>
    <xf numFmtId="0" fontId="37" fillId="0" borderId="0" xfId="0" applyFont="1" applyAlignment="1">
      <alignment horizontal="center" vertical="center" wrapText="1"/>
    </xf>
    <xf numFmtId="0" fontId="26" fillId="0" borderId="0" xfId="0" applyFont="1" applyAlignment="1">
      <alignment horizontal="justify" vertical="center" wrapText="1"/>
    </xf>
    <xf numFmtId="0" fontId="26" fillId="0" borderId="0" xfId="0" applyFont="1" applyAlignment="1">
      <alignment horizontal="justify" vertical="center"/>
    </xf>
    <xf numFmtId="10" fontId="38" fillId="8" borderId="2" xfId="5" applyNumberFormat="1" applyFont="1" applyFill="1" applyBorder="1" applyAlignment="1" applyProtection="1">
      <alignment horizontal="center" vertical="center" wrapText="1"/>
    </xf>
    <xf numFmtId="10" fontId="38" fillId="0" borderId="2" xfId="5" applyNumberFormat="1" applyFont="1" applyFill="1" applyBorder="1" applyAlignment="1" applyProtection="1">
      <alignment horizontal="center" vertical="center" wrapText="1"/>
      <protection locked="0"/>
    </xf>
    <xf numFmtId="1" fontId="38" fillId="0" borderId="0" xfId="0" applyNumberFormat="1" applyFont="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24" fillId="0" borderId="2" xfId="0" applyFont="1" applyBorder="1" applyAlignment="1">
      <alignment horizontal="center" vertical="center" wrapText="1"/>
    </xf>
    <xf numFmtId="0" fontId="22" fillId="0" borderId="2" xfId="0" applyFont="1" applyBorder="1" applyAlignment="1">
      <alignment horizontal="left" vertical="center" wrapText="1"/>
    </xf>
    <xf numFmtId="0" fontId="39" fillId="0" borderId="0" xfId="0" applyFont="1" applyAlignment="1">
      <alignment horizontal="justify" vertical="center" wrapText="1"/>
    </xf>
    <xf numFmtId="0" fontId="40" fillId="0" borderId="2" xfId="0" applyFont="1" applyBorder="1" applyAlignment="1">
      <alignment horizontal="center" vertical="center" wrapText="1"/>
    </xf>
    <xf numFmtId="0" fontId="22" fillId="0" borderId="2" xfId="0" quotePrefix="1" applyFont="1" applyBorder="1" applyAlignment="1">
      <alignment horizontal="center" vertical="center" wrapText="1"/>
    </xf>
    <xf numFmtId="0" fontId="20" fillId="0" borderId="2" xfId="4" applyFont="1" applyFill="1" applyBorder="1" applyAlignment="1">
      <alignment horizontal="center" vertical="center" wrapText="1"/>
    </xf>
    <xf numFmtId="0" fontId="43" fillId="0" borderId="2" xfId="4" applyFont="1" applyFill="1" applyBorder="1" applyAlignment="1">
      <alignment horizontal="center" vertical="center" wrapText="1"/>
    </xf>
    <xf numFmtId="0" fontId="43" fillId="3" borderId="2" xfId="4" applyFont="1" applyFill="1" applyBorder="1" applyAlignment="1">
      <alignment horizontal="center" vertical="center" wrapText="1"/>
    </xf>
    <xf numFmtId="0" fontId="43" fillId="0" borderId="2" xfId="4"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wrapText="1"/>
    </xf>
    <xf numFmtId="0" fontId="22" fillId="0" borderId="0" xfId="0" applyFont="1"/>
    <xf numFmtId="0" fontId="40" fillId="0" borderId="2" xfId="0" applyFont="1" applyBorder="1" applyAlignment="1">
      <alignment vertical="center"/>
    </xf>
    <xf numFmtId="0" fontId="47" fillId="0" borderId="2" xfId="0" applyFont="1" applyBorder="1" applyAlignment="1">
      <alignment horizontal="center" vertical="center" wrapText="1"/>
    </xf>
    <xf numFmtId="0" fontId="21" fillId="0" borderId="2" xfId="0" applyFont="1" applyBorder="1" applyAlignment="1">
      <alignment horizontal="center" vertical="center"/>
    </xf>
    <xf numFmtId="164" fontId="16" fillId="0" borderId="2" xfId="0" applyNumberFormat="1" applyFont="1" applyBorder="1" applyAlignment="1">
      <alignment horizontal="center" vertical="center" wrapText="1"/>
    </xf>
    <xf numFmtId="0" fontId="46" fillId="0" borderId="2" xfId="0" applyFont="1" applyBorder="1" applyAlignment="1">
      <alignment horizontal="center" vertical="center" wrapText="1"/>
    </xf>
    <xf numFmtId="0" fontId="38" fillId="3" borderId="0" xfId="0" applyFont="1" applyFill="1" applyAlignment="1" applyProtection="1">
      <alignment horizontal="justify" vertical="center" wrapText="1"/>
      <protection locked="0"/>
    </xf>
    <xf numFmtId="0" fontId="38" fillId="3" borderId="0" xfId="0" applyFont="1" applyFill="1" applyAlignment="1" applyProtection="1">
      <alignment horizontal="center" vertical="center" wrapText="1"/>
      <protection locked="0"/>
    </xf>
    <xf numFmtId="0" fontId="24" fillId="0" borderId="0" xfId="0" applyFont="1" applyAlignment="1">
      <alignment horizontal="center" vertical="center" wrapText="1"/>
    </xf>
    <xf numFmtId="0" fontId="21" fillId="0" borderId="0" xfId="0" applyFont="1" applyAlignment="1">
      <alignment vertical="center" wrapText="1"/>
    </xf>
    <xf numFmtId="10" fontId="38" fillId="10" borderId="2" xfId="5" applyNumberFormat="1" applyFont="1" applyFill="1" applyBorder="1" applyAlignment="1" applyProtection="1">
      <alignment horizontal="center" vertical="center" wrapText="1"/>
      <protection locked="0"/>
    </xf>
    <xf numFmtId="10" fontId="38" fillId="6" borderId="2" xfId="5" applyNumberFormat="1" applyFont="1" applyFill="1" applyBorder="1" applyAlignment="1" applyProtection="1">
      <alignment horizontal="center" vertical="center" wrapText="1"/>
    </xf>
    <xf numFmtId="0" fontId="52" fillId="0" borderId="2" xfId="0" applyFont="1" applyBorder="1" applyAlignment="1" applyProtection="1">
      <alignment horizontal="justify" vertical="center" wrapText="1"/>
      <protection locked="0"/>
    </xf>
    <xf numFmtId="0" fontId="21" fillId="3" borderId="2" xfId="5" applyNumberFormat="1" applyFont="1" applyFill="1" applyBorder="1" applyAlignment="1" applyProtection="1">
      <alignment horizontal="center" vertical="center" wrapText="1"/>
    </xf>
    <xf numFmtId="10" fontId="21" fillId="3" borderId="2" xfId="5" applyNumberFormat="1" applyFont="1" applyFill="1" applyBorder="1" applyAlignment="1" applyProtection="1">
      <alignment horizontal="center" vertical="center" wrapText="1"/>
    </xf>
    <xf numFmtId="10" fontId="21" fillId="0" borderId="2" xfId="5" applyNumberFormat="1" applyFont="1" applyFill="1" applyBorder="1" applyAlignment="1" applyProtection="1">
      <alignment horizontal="center" vertical="center" wrapText="1"/>
    </xf>
    <xf numFmtId="0" fontId="21" fillId="0" borderId="2" xfId="5" applyNumberFormat="1" applyFont="1" applyFill="1" applyBorder="1" applyAlignment="1" applyProtection="1">
      <alignment horizontal="center" vertical="center" wrapText="1"/>
    </xf>
    <xf numFmtId="0" fontId="12" fillId="0" borderId="0" xfId="0" applyFont="1" applyAlignment="1">
      <alignment horizontal="center"/>
    </xf>
    <xf numFmtId="0" fontId="28" fillId="7" borderId="2" xfId="0" applyFont="1" applyFill="1" applyBorder="1" applyAlignment="1">
      <alignment horizontal="center" vertical="center" wrapText="1"/>
    </xf>
    <xf numFmtId="9" fontId="28" fillId="7" borderId="2" xfId="0" applyNumberFormat="1" applyFont="1" applyFill="1" applyBorder="1" applyAlignment="1">
      <alignment horizontal="center" vertical="center" wrapText="1"/>
    </xf>
    <xf numFmtId="166" fontId="28" fillId="7" borderId="2" xfId="0" applyNumberFormat="1" applyFont="1" applyFill="1" applyBorder="1" applyAlignment="1">
      <alignment horizontal="center" vertical="center" wrapText="1"/>
    </xf>
    <xf numFmtId="0" fontId="28" fillId="5" borderId="2"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31" fillId="0" borderId="0" xfId="0" applyFont="1" applyAlignment="1">
      <alignment horizontal="center" vertical="center" wrapText="1"/>
    </xf>
    <xf numFmtId="0" fontId="38" fillId="0" borderId="0" xfId="0" applyFont="1" applyAlignment="1">
      <alignment horizontal="center" vertical="center" wrapText="1"/>
    </xf>
    <xf numFmtId="169" fontId="32" fillId="9" borderId="2" xfId="0" applyNumberFormat="1" applyFont="1" applyFill="1" applyBorder="1" applyAlignment="1">
      <alignment horizontal="center" vertical="center" wrapText="1"/>
    </xf>
    <xf numFmtId="1" fontId="38" fillId="0" borderId="0" xfId="0" applyNumberFormat="1" applyFont="1" applyAlignment="1">
      <alignment horizontal="center" vertical="center" wrapText="1"/>
    </xf>
    <xf numFmtId="0" fontId="21" fillId="3" borderId="2" xfId="0" applyFont="1" applyFill="1" applyBorder="1" applyAlignment="1">
      <alignment horizontal="justify" vertical="center" wrapText="1"/>
    </xf>
    <xf numFmtId="0" fontId="21" fillId="3" borderId="2" xfId="0" applyFont="1" applyFill="1" applyBorder="1" applyAlignment="1">
      <alignment horizontal="center" vertical="center" wrapText="1"/>
    </xf>
    <xf numFmtId="168" fontId="16" fillId="3" borderId="2" xfId="0" applyNumberFormat="1" applyFont="1" applyFill="1" applyBorder="1" applyAlignment="1">
      <alignment horizontal="center" vertical="center"/>
    </xf>
    <xf numFmtId="167" fontId="21" fillId="3" borderId="2" xfId="0" applyNumberFormat="1" applyFont="1" applyFill="1" applyBorder="1" applyAlignment="1">
      <alignment horizontal="center" vertical="center" wrapText="1"/>
    </xf>
    <xf numFmtId="10" fontId="21" fillId="3" borderId="2" xfId="0" applyNumberFormat="1" applyFont="1" applyFill="1" applyBorder="1" applyAlignment="1">
      <alignment horizontal="center" vertical="center" wrapText="1"/>
    </xf>
    <xf numFmtId="0" fontId="21" fillId="3" borderId="2" xfId="0" applyFont="1" applyFill="1" applyBorder="1" applyAlignment="1">
      <alignment horizontal="center" wrapText="1"/>
    </xf>
    <xf numFmtId="0" fontId="21" fillId="0" borderId="2" xfId="0" applyFont="1" applyBorder="1" applyAlignment="1">
      <alignment horizontal="justify" vertical="center" wrapText="1"/>
    </xf>
    <xf numFmtId="0" fontId="38" fillId="3" borderId="0" xfId="0" applyFont="1" applyFill="1" applyAlignment="1" applyProtection="1">
      <alignment vertical="center" wrapText="1"/>
      <protection locked="0"/>
    </xf>
    <xf numFmtId="9" fontId="32" fillId="10" borderId="2" xfId="0" applyNumberFormat="1" applyFont="1" applyFill="1" applyBorder="1" applyAlignment="1" applyProtection="1">
      <alignment horizontal="center" vertical="center" wrapText="1"/>
      <protection locked="0"/>
    </xf>
    <xf numFmtId="170" fontId="38" fillId="0" borderId="9" xfId="0" applyNumberFormat="1" applyFont="1" applyBorder="1" applyAlignment="1" applyProtection="1">
      <alignment horizontal="center" vertical="center"/>
      <protection locked="0"/>
    </xf>
    <xf numFmtId="167" fontId="38" fillId="3" borderId="0" xfId="0" applyNumberFormat="1" applyFont="1" applyFill="1" applyAlignment="1" applyProtection="1">
      <alignment horizontal="center" vertical="center" wrapText="1"/>
      <protection locked="0"/>
    </xf>
    <xf numFmtId="169" fontId="32" fillId="11" borderId="44" xfId="0" applyNumberFormat="1" applyFont="1" applyFill="1" applyBorder="1" applyAlignment="1" applyProtection="1">
      <alignment horizontal="center" vertical="center" wrapText="1"/>
      <protection locked="0"/>
    </xf>
    <xf numFmtId="10" fontId="50" fillId="9" borderId="44" xfId="0" applyNumberFormat="1" applyFont="1" applyFill="1" applyBorder="1" applyAlignment="1" applyProtection="1">
      <alignment horizontal="center" vertical="center" wrapText="1"/>
      <protection locked="0"/>
    </xf>
    <xf numFmtId="169" fontId="51" fillId="6" borderId="44" xfId="0" applyNumberFormat="1" applyFont="1" applyFill="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10" fontId="49" fillId="9" borderId="44" xfId="0" applyNumberFormat="1" applyFont="1" applyFill="1" applyBorder="1" applyAlignment="1" applyProtection="1">
      <alignment horizontal="center" vertical="center" wrapText="1"/>
      <protection locked="0"/>
    </xf>
    <xf numFmtId="0" fontId="12" fillId="0" borderId="0" xfId="0" applyFont="1" applyAlignment="1" applyProtection="1">
      <alignment horizontal="right" vertical="center" wrapText="1"/>
      <protection locked="0"/>
    </xf>
    <xf numFmtId="0" fontId="12" fillId="0" borderId="0" xfId="0" applyFont="1" applyAlignment="1" applyProtection="1">
      <alignment horizontal="center"/>
      <protection locked="0"/>
    </xf>
    <xf numFmtId="10" fontId="12" fillId="0" borderId="0" xfId="0" applyNumberFormat="1" applyFont="1" applyAlignment="1" applyProtection="1">
      <alignment horizontal="right" vertical="center" wrapText="1"/>
      <protection locked="0"/>
    </xf>
    <xf numFmtId="10" fontId="12" fillId="0" borderId="0" xfId="0" applyNumberFormat="1" applyFont="1" applyAlignment="1" applyProtection="1">
      <alignment horizontal="center" vertical="center" wrapText="1"/>
      <protection locked="0"/>
    </xf>
    <xf numFmtId="10" fontId="51" fillId="6" borderId="44" xfId="0" applyNumberFormat="1" applyFont="1" applyFill="1" applyBorder="1" applyAlignment="1" applyProtection="1">
      <alignment horizontal="center" vertical="center" wrapText="1"/>
      <protection locked="0"/>
    </xf>
    <xf numFmtId="0" fontId="53" fillId="0" borderId="2" xfId="0" applyFont="1" applyBorder="1" applyAlignment="1" applyProtection="1">
      <alignment horizontal="justify" vertical="center" wrapText="1"/>
      <protection locked="0"/>
    </xf>
    <xf numFmtId="1" fontId="38" fillId="12" borderId="0" xfId="0" applyNumberFormat="1" applyFont="1" applyFill="1" applyAlignment="1">
      <alignment horizontal="center" vertical="center" wrapText="1"/>
    </xf>
    <xf numFmtId="0" fontId="38" fillId="12" borderId="0" xfId="0" applyFont="1" applyFill="1" applyAlignment="1">
      <alignment horizontal="center" vertical="center" wrapText="1"/>
    </xf>
    <xf numFmtId="0" fontId="52" fillId="3" borderId="2" xfId="0" applyFont="1" applyFill="1" applyBorder="1" applyAlignment="1" applyProtection="1">
      <alignment horizontal="justify" vertical="center" wrapText="1"/>
      <protection locked="0"/>
    </xf>
    <xf numFmtId="10" fontId="38" fillId="8" borderId="2" xfId="5" applyNumberFormat="1" applyFont="1" applyFill="1" applyBorder="1" applyAlignment="1" applyProtection="1">
      <alignment horizontal="center" vertical="center" wrapText="1"/>
      <protection locked="0"/>
    </xf>
    <xf numFmtId="170" fontId="38" fillId="0" borderId="2" xfId="0" applyNumberFormat="1" applyFont="1" applyBorder="1" applyAlignment="1">
      <alignment horizontal="left" vertical="center"/>
    </xf>
    <xf numFmtId="0" fontId="52" fillId="0" borderId="2" xfId="0" applyFont="1" applyBorder="1" applyAlignment="1" applyProtection="1">
      <alignment horizontal="left" vertical="center" wrapText="1"/>
      <protection locked="0"/>
    </xf>
    <xf numFmtId="0" fontId="45" fillId="0" borderId="2" xfId="0" applyFont="1" applyBorder="1" applyAlignment="1">
      <alignment horizontal="center" vertical="center" wrapText="1"/>
    </xf>
    <xf numFmtId="0" fontId="55" fillId="0" borderId="2" xfId="4" applyFont="1" applyFill="1" applyBorder="1" applyAlignment="1">
      <alignment horizontal="center" vertical="center" wrapText="1"/>
    </xf>
    <xf numFmtId="0" fontId="56" fillId="10" borderId="2" xfId="0" applyFont="1" applyFill="1" applyBorder="1" applyAlignment="1">
      <alignment vertical="center"/>
    </xf>
    <xf numFmtId="0" fontId="56" fillId="10" borderId="2" xfId="0" applyFont="1" applyFill="1" applyBorder="1" applyAlignment="1">
      <alignment horizontal="center" vertical="center" wrapText="1"/>
    </xf>
    <xf numFmtId="0" fontId="19" fillId="10" borderId="2" xfId="0" applyFont="1" applyFill="1" applyBorder="1" applyAlignment="1">
      <alignment horizontal="center" vertical="center" wrapText="1"/>
    </xf>
    <xf numFmtId="168" fontId="16" fillId="0" borderId="2" xfId="0" applyNumberFormat="1" applyFont="1" applyBorder="1" applyAlignment="1">
      <alignment horizontal="center" vertical="center"/>
    </xf>
    <xf numFmtId="167" fontId="21" fillId="0" borderId="2" xfId="0" applyNumberFormat="1" applyFont="1" applyBorder="1" applyAlignment="1">
      <alignment horizontal="center" vertical="center" wrapText="1"/>
    </xf>
    <xf numFmtId="168" fontId="16" fillId="3" borderId="2" xfId="0" applyNumberFormat="1" applyFont="1" applyFill="1" applyBorder="1" applyAlignment="1">
      <alignment horizontal="center" vertical="center" wrapText="1"/>
    </xf>
    <xf numFmtId="0" fontId="14" fillId="5" borderId="2" xfId="0" applyFont="1" applyFill="1" applyBorder="1" applyAlignment="1">
      <alignment horizontal="left" vertical="center"/>
    </xf>
    <xf numFmtId="0" fontId="23" fillId="0" borderId="2" xfId="0" applyFont="1" applyBorder="1" applyAlignment="1">
      <alignment horizontal="left" vertical="center"/>
    </xf>
    <xf numFmtId="0" fontId="12" fillId="0" borderId="18"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5"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0" xfId="0" applyFont="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18" xfId="2" applyFont="1" applyBorder="1" applyAlignment="1">
      <alignment horizontal="center" vertical="center"/>
    </xf>
    <xf numFmtId="0" fontId="13" fillId="0" borderId="19" xfId="2" applyFont="1" applyBorder="1" applyAlignment="1">
      <alignment horizontal="center" vertical="center"/>
    </xf>
    <xf numFmtId="0" fontId="13" fillId="0" borderId="26" xfId="2" applyFont="1" applyBorder="1" applyAlignment="1">
      <alignment horizontal="center" vertical="center"/>
    </xf>
    <xf numFmtId="0" fontId="13" fillId="0" borderId="21" xfId="2" applyFont="1" applyBorder="1" applyAlignment="1">
      <alignment horizontal="center" vertical="center"/>
    </xf>
    <xf numFmtId="0" fontId="13" fillId="0" borderId="2" xfId="2" applyFont="1" applyBorder="1" applyAlignment="1">
      <alignment horizontal="center" vertical="center"/>
    </xf>
    <xf numFmtId="0" fontId="13" fillId="0" borderId="5" xfId="2" applyFont="1" applyBorder="1" applyAlignment="1">
      <alignment horizontal="center" vertical="center"/>
    </xf>
    <xf numFmtId="0" fontId="13" fillId="0" borderId="23" xfId="2" applyFont="1" applyBorder="1" applyAlignment="1">
      <alignment horizontal="center" vertical="center"/>
    </xf>
    <xf numFmtId="0" fontId="13" fillId="0" borderId="24" xfId="2" applyFont="1" applyBorder="1" applyAlignment="1">
      <alignment horizontal="center" vertical="center"/>
    </xf>
    <xf numFmtId="0" fontId="13" fillId="0" borderId="27" xfId="2" applyFont="1" applyBorder="1" applyAlignment="1">
      <alignment horizontal="center" vertical="center"/>
    </xf>
    <xf numFmtId="0" fontId="14" fillId="5" borderId="9" xfId="0" applyFont="1" applyFill="1" applyBorder="1" applyAlignment="1">
      <alignment horizontal="left" vertical="center" wrapText="1"/>
    </xf>
    <xf numFmtId="0" fontId="14" fillId="5" borderId="0" xfId="0" applyFont="1" applyFill="1" applyAlignment="1">
      <alignment horizontal="left" vertical="center" wrapText="1"/>
    </xf>
    <xf numFmtId="0" fontId="22" fillId="0" borderId="2"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33" xfId="0" applyFont="1" applyBorder="1" applyAlignment="1">
      <alignment horizontal="left" vertical="center" wrapText="1"/>
    </xf>
    <xf numFmtId="0" fontId="16" fillId="0" borderId="21" xfId="0" applyFont="1" applyBorder="1" applyAlignment="1">
      <alignment horizontal="left" vertical="center" wrapText="1"/>
    </xf>
    <xf numFmtId="0" fontId="16" fillId="0" borderId="2" xfId="0" applyFont="1" applyBorder="1" applyAlignment="1">
      <alignment horizontal="left" vertical="center" wrapText="1"/>
    </xf>
    <xf numFmtId="0" fontId="16" fillId="0" borderId="22"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9" fillId="0" borderId="18" xfId="2" applyFont="1" applyBorder="1" applyAlignment="1">
      <alignment horizontal="center" vertical="center"/>
    </xf>
    <xf numFmtId="0" fontId="19" fillId="0" borderId="19" xfId="2" applyFont="1" applyBorder="1" applyAlignment="1">
      <alignment horizontal="center" vertical="center"/>
    </xf>
    <xf numFmtId="0" fontId="19" fillId="0" borderId="26" xfId="2" applyFont="1" applyBorder="1" applyAlignment="1">
      <alignment horizontal="center" vertical="center"/>
    </xf>
    <xf numFmtId="0" fontId="16" fillId="0" borderId="26" xfId="0" applyFont="1" applyBorder="1" applyAlignment="1">
      <alignment horizontal="left" vertical="center" wrapText="1"/>
    </xf>
    <xf numFmtId="0" fontId="19" fillId="0" borderId="21" xfId="2" applyFont="1" applyBorder="1" applyAlignment="1">
      <alignment horizontal="center" vertical="center"/>
    </xf>
    <xf numFmtId="0" fontId="19" fillId="0" borderId="2" xfId="2" applyFont="1" applyBorder="1" applyAlignment="1">
      <alignment horizontal="center" vertical="center"/>
    </xf>
    <xf numFmtId="0" fontId="19" fillId="0" borderId="5" xfId="2" applyFont="1" applyBorder="1" applyAlignment="1">
      <alignment horizontal="center" vertical="center"/>
    </xf>
    <xf numFmtId="0" fontId="16" fillId="0" borderId="5" xfId="0" applyFont="1" applyBorder="1" applyAlignment="1">
      <alignment horizontal="left" vertical="center" wrapText="1"/>
    </xf>
    <xf numFmtId="0" fontId="21" fillId="0" borderId="5" xfId="0" applyFont="1" applyBorder="1" applyAlignment="1">
      <alignment horizontal="justify" vertical="center" wrapText="1"/>
    </xf>
    <xf numFmtId="0" fontId="21" fillId="0" borderId="4" xfId="0" applyFont="1" applyBorder="1" applyAlignment="1">
      <alignment horizontal="justify" vertical="center"/>
    </xf>
    <xf numFmtId="0" fontId="21" fillId="0" borderId="3" xfId="0" applyFont="1" applyBorder="1" applyAlignment="1">
      <alignment horizontal="justify" vertical="center"/>
    </xf>
    <xf numFmtId="0" fontId="14" fillId="5" borderId="5"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9" fillId="0" borderId="23" xfId="2" applyFont="1" applyBorder="1" applyAlignment="1">
      <alignment horizontal="center" vertical="center"/>
    </xf>
    <xf numFmtId="0" fontId="19" fillId="0" borderId="24" xfId="2" applyFont="1" applyBorder="1" applyAlignment="1">
      <alignment horizontal="center" vertical="center"/>
    </xf>
    <xf numFmtId="0" fontId="19" fillId="0" borderId="27" xfId="2" applyFont="1" applyBorder="1" applyAlignment="1">
      <alignment horizontal="center" vertical="center"/>
    </xf>
    <xf numFmtId="0" fontId="16" fillId="0" borderId="23" xfId="0" applyFont="1" applyBorder="1" applyAlignment="1">
      <alignment horizontal="left" vertical="center" wrapText="1"/>
    </xf>
    <xf numFmtId="0" fontId="16" fillId="0" borderId="27" xfId="0" applyFont="1" applyBorder="1" applyAlignment="1">
      <alignment horizontal="left" vertical="center" wrapText="1"/>
    </xf>
    <xf numFmtId="0" fontId="12" fillId="3" borderId="18"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12" fillId="3" borderId="25" xfId="0" applyFont="1" applyFill="1" applyBorder="1" applyAlignment="1">
      <alignment horizontal="left" vertical="center" wrapText="1"/>
    </xf>
    <xf numFmtId="0" fontId="20" fillId="0" borderId="2" xfId="0" applyFont="1" applyBorder="1" applyAlignment="1">
      <alignment horizontal="left" vertical="center"/>
    </xf>
    <xf numFmtId="0" fontId="13" fillId="3" borderId="28" xfId="2" applyFont="1" applyFill="1" applyBorder="1" applyAlignment="1">
      <alignment horizontal="center" vertical="center"/>
    </xf>
    <xf numFmtId="0" fontId="13" fillId="3" borderId="30" xfId="2" applyFont="1" applyFill="1" applyBorder="1" applyAlignment="1">
      <alignment horizontal="center" vertical="center"/>
    </xf>
    <xf numFmtId="0" fontId="13" fillId="3" borderId="40" xfId="2" applyFont="1" applyFill="1" applyBorder="1" applyAlignment="1">
      <alignment horizontal="center" vertical="center"/>
    </xf>
    <xf numFmtId="0" fontId="13" fillId="3" borderId="4" xfId="2" applyFont="1" applyFill="1" applyBorder="1" applyAlignment="1">
      <alignment horizontal="center" vertical="center"/>
    </xf>
    <xf numFmtId="0" fontId="13" fillId="3" borderId="42" xfId="2" applyFont="1" applyFill="1" applyBorder="1" applyAlignment="1">
      <alignment horizontal="center" vertical="center"/>
    </xf>
    <xf numFmtId="0" fontId="13" fillId="3" borderId="34" xfId="2" applyFont="1" applyFill="1" applyBorder="1" applyAlignment="1">
      <alignment horizontal="center" vertical="center"/>
    </xf>
    <xf numFmtId="0" fontId="13" fillId="0" borderId="28" xfId="2" applyFont="1" applyBorder="1" applyAlignment="1">
      <alignment horizontal="center" vertical="center"/>
    </xf>
    <xf numFmtId="0" fontId="13" fillId="0" borderId="30" xfId="2" applyFont="1" applyBorder="1" applyAlignment="1">
      <alignment horizontal="center" vertical="center"/>
    </xf>
    <xf numFmtId="0" fontId="13" fillId="0" borderId="29" xfId="2" applyFont="1" applyBorder="1" applyAlignment="1">
      <alignment horizontal="center" vertical="center"/>
    </xf>
    <xf numFmtId="0" fontId="13" fillId="0" borderId="40" xfId="2" applyFont="1" applyBorder="1" applyAlignment="1">
      <alignment horizontal="center" vertical="center"/>
    </xf>
    <xf numFmtId="0" fontId="13" fillId="0" borderId="4" xfId="2" applyFont="1" applyBorder="1" applyAlignment="1">
      <alignment horizontal="center" vertical="center"/>
    </xf>
    <xf numFmtId="0" fontId="13" fillId="0" borderId="41" xfId="2" applyFont="1" applyBorder="1" applyAlignment="1">
      <alignment horizontal="center" vertical="center"/>
    </xf>
    <xf numFmtId="0" fontId="13" fillId="0" borderId="42" xfId="2" applyFont="1" applyBorder="1" applyAlignment="1">
      <alignment horizontal="center" vertical="center"/>
    </xf>
    <xf numFmtId="0" fontId="13" fillId="0" borderId="34" xfId="2" applyFont="1" applyBorder="1" applyAlignment="1">
      <alignment horizontal="center" vertical="center"/>
    </xf>
    <xf numFmtId="0" fontId="13" fillId="0" borderId="43" xfId="2" applyFont="1" applyBorder="1" applyAlignment="1">
      <alignment horizontal="center" vertical="center"/>
    </xf>
    <xf numFmtId="0" fontId="14" fillId="5"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14" fillId="5" borderId="2" xfId="0" applyFont="1" applyFill="1" applyBorder="1" applyAlignment="1">
      <alignment horizontal="center" vertical="center"/>
    </xf>
    <xf numFmtId="0" fontId="24" fillId="3" borderId="2" xfId="0" applyFont="1" applyFill="1" applyBorder="1" applyAlignment="1">
      <alignment horizontal="center" vertical="center" wrapText="1"/>
    </xf>
    <xf numFmtId="0" fontId="16" fillId="0" borderId="2" xfId="2" applyFont="1" applyBorder="1" applyAlignment="1">
      <alignment horizontal="justify" vertical="center" wrapText="1"/>
    </xf>
    <xf numFmtId="0" fontId="16" fillId="3" borderId="2" xfId="2" applyFont="1" applyFill="1" applyBorder="1" applyAlignment="1">
      <alignment horizontal="justify" vertical="center" wrapText="1"/>
    </xf>
    <xf numFmtId="0" fontId="16" fillId="3" borderId="5" xfId="2" applyFont="1" applyFill="1" applyBorder="1" applyAlignment="1">
      <alignment horizontal="justify" vertical="center" wrapText="1"/>
    </xf>
    <xf numFmtId="0" fontId="16" fillId="3" borderId="3" xfId="2" applyFont="1" applyFill="1" applyBorder="1" applyAlignment="1">
      <alignment horizontal="justify" vertical="center" wrapText="1"/>
    </xf>
    <xf numFmtId="0" fontId="16" fillId="0" borderId="5" xfId="2" applyFont="1" applyBorder="1" applyAlignment="1">
      <alignment horizontal="justify" vertical="center" wrapText="1"/>
    </xf>
    <xf numFmtId="0" fontId="16" fillId="0" borderId="3" xfId="2" applyFont="1" applyBorder="1" applyAlignment="1">
      <alignment horizontal="justify" vertical="center" wrapText="1"/>
    </xf>
    <xf numFmtId="0" fontId="18" fillId="5" borderId="8" xfId="0" applyFont="1" applyFill="1" applyBorder="1" applyAlignment="1">
      <alignment horizontal="center" vertical="center"/>
    </xf>
    <xf numFmtId="0" fontId="18" fillId="5" borderId="0" xfId="0" applyFont="1" applyFill="1" applyAlignment="1">
      <alignment horizontal="center" vertical="center"/>
    </xf>
    <xf numFmtId="0" fontId="26" fillId="3" borderId="2" xfId="0" applyFont="1" applyFill="1" applyBorder="1" applyAlignment="1">
      <alignment horizontal="left" vertical="center" wrapText="1"/>
    </xf>
    <xf numFmtId="0" fontId="26" fillId="3" borderId="2" xfId="0" applyFont="1" applyFill="1" applyBorder="1" applyAlignment="1">
      <alignment horizontal="left" vertical="center"/>
    </xf>
    <xf numFmtId="0" fontId="18" fillId="5" borderId="5" xfId="0" applyFont="1" applyFill="1" applyBorder="1" applyAlignment="1">
      <alignment horizontal="center" vertical="center"/>
    </xf>
    <xf numFmtId="0" fontId="18" fillId="5" borderId="3" xfId="0" applyFont="1" applyFill="1" applyBorder="1" applyAlignment="1">
      <alignment horizontal="center" vertical="center"/>
    </xf>
    <xf numFmtId="0" fontId="13" fillId="3" borderId="29" xfId="2" applyFont="1" applyFill="1" applyBorder="1" applyAlignment="1">
      <alignment horizontal="center" vertical="center"/>
    </xf>
    <xf numFmtId="0" fontId="13" fillId="3" borderId="41" xfId="2" applyFont="1" applyFill="1" applyBorder="1" applyAlignment="1">
      <alignment horizontal="center" vertical="center"/>
    </xf>
    <xf numFmtId="0" fontId="13" fillId="3" borderId="43" xfId="2" applyFont="1" applyFill="1" applyBorder="1" applyAlignment="1">
      <alignment horizontal="center"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45" fillId="3" borderId="5" xfId="0" applyFont="1" applyFill="1" applyBorder="1" applyAlignment="1">
      <alignment horizontal="center" vertical="center"/>
    </xf>
    <xf numFmtId="0" fontId="45" fillId="3" borderId="3" xfId="0" applyFont="1" applyFill="1" applyBorder="1" applyAlignment="1">
      <alignment horizontal="center" vertical="center"/>
    </xf>
    <xf numFmtId="0" fontId="22" fillId="0" borderId="5" xfId="0" applyFont="1" applyBorder="1" applyAlignment="1">
      <alignment horizontal="center" vertical="center" wrapText="1"/>
    </xf>
    <xf numFmtId="0" fontId="22" fillId="0" borderId="3" xfId="0" applyFont="1" applyBorder="1" applyAlignment="1">
      <alignment horizontal="center" vertical="center" wrapText="1"/>
    </xf>
    <xf numFmtId="0" fontId="44" fillId="3" borderId="5" xfId="0" applyFont="1" applyFill="1" applyBorder="1" applyAlignment="1">
      <alignment horizontal="center" vertical="center"/>
    </xf>
    <xf numFmtId="0" fontId="45" fillId="0" borderId="5" xfId="0" applyFont="1" applyBorder="1" applyAlignment="1">
      <alignment horizontal="center" vertical="center"/>
    </xf>
    <xf numFmtId="0" fontId="45" fillId="0" borderId="3" xfId="0" applyFont="1" applyBorder="1" applyAlignment="1">
      <alignment horizontal="center" vertical="center"/>
    </xf>
    <xf numFmtId="0" fontId="12" fillId="3" borderId="0" xfId="0" applyFont="1" applyFill="1" applyAlignment="1">
      <alignment horizontal="center" vertical="center" wrapText="1"/>
    </xf>
    <xf numFmtId="0" fontId="22" fillId="0" borderId="5" xfId="0" applyFont="1" applyBorder="1" applyAlignment="1">
      <alignment horizontal="center" vertical="center"/>
    </xf>
    <xf numFmtId="0" fontId="22" fillId="0" borderId="3" xfId="0" applyFont="1" applyBorder="1" applyAlignment="1">
      <alignment horizontal="center" vertical="center"/>
    </xf>
    <xf numFmtId="0" fontId="22" fillId="10" borderId="5" xfId="0" applyFont="1" applyFill="1" applyBorder="1" applyAlignment="1">
      <alignment horizontal="center" vertical="center"/>
    </xf>
    <xf numFmtId="0" fontId="22" fillId="10" borderId="3" xfId="0" applyFont="1" applyFill="1" applyBorder="1" applyAlignment="1">
      <alignment horizontal="center" vertical="center"/>
    </xf>
    <xf numFmtId="0" fontId="13" fillId="3" borderId="18" xfId="2" applyFont="1" applyFill="1" applyBorder="1" applyAlignment="1">
      <alignment horizontal="center" vertical="center"/>
    </xf>
    <xf numFmtId="0" fontId="13" fillId="3" borderId="19" xfId="2" applyFont="1" applyFill="1" applyBorder="1" applyAlignment="1">
      <alignment horizontal="center" vertical="center"/>
    </xf>
    <xf numFmtId="0" fontId="13" fillId="3" borderId="20" xfId="2" applyFont="1" applyFill="1" applyBorder="1" applyAlignment="1">
      <alignment horizontal="center" vertical="center"/>
    </xf>
    <xf numFmtId="0" fontId="13" fillId="3" borderId="21" xfId="2" applyFont="1" applyFill="1" applyBorder="1" applyAlignment="1">
      <alignment horizontal="center" vertical="center"/>
    </xf>
    <xf numFmtId="0" fontId="13" fillId="3" borderId="2" xfId="2" applyFont="1" applyFill="1" applyBorder="1" applyAlignment="1">
      <alignment horizontal="center" vertical="center"/>
    </xf>
    <xf numFmtId="0" fontId="13" fillId="3" borderId="22" xfId="2" applyFont="1" applyFill="1" applyBorder="1" applyAlignment="1">
      <alignment horizontal="center" vertical="center"/>
    </xf>
    <xf numFmtId="0" fontId="13" fillId="3" borderId="23" xfId="2" applyFont="1" applyFill="1" applyBorder="1" applyAlignment="1">
      <alignment horizontal="center" vertical="center"/>
    </xf>
    <xf numFmtId="0" fontId="13" fillId="3" borderId="24" xfId="2" applyFont="1" applyFill="1" applyBorder="1" applyAlignment="1">
      <alignment horizontal="center" vertical="center"/>
    </xf>
    <xf numFmtId="0" fontId="13" fillId="3" borderId="25" xfId="2" applyFont="1" applyFill="1" applyBorder="1" applyAlignment="1">
      <alignment horizontal="center" vertical="center"/>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22" fillId="3" borderId="5" xfId="0" applyFont="1" applyFill="1" applyBorder="1" applyAlignment="1">
      <alignment horizontal="center" vertical="center"/>
    </xf>
    <xf numFmtId="0" fontId="22" fillId="3" borderId="3" xfId="0" applyFont="1" applyFill="1" applyBorder="1" applyAlignment="1">
      <alignment horizontal="center" vertical="center"/>
    </xf>
    <xf numFmtId="0" fontId="44" fillId="3" borderId="3" xfId="0" applyFont="1" applyFill="1" applyBorder="1" applyAlignment="1">
      <alignment horizontal="center" vertical="center"/>
    </xf>
    <xf numFmtId="0" fontId="22" fillId="3" borderId="2" xfId="0" applyFont="1" applyFill="1" applyBorder="1" applyAlignment="1">
      <alignment horizontal="center" vertical="center" wrapText="1"/>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3" xfId="0" applyFont="1" applyFill="1" applyBorder="1" applyAlignment="1">
      <alignment horizontal="center" vertical="center"/>
    </xf>
    <xf numFmtId="0" fontId="23" fillId="0" borderId="4" xfId="0" applyFont="1" applyBorder="1" applyAlignment="1">
      <alignment horizontal="left" vertical="center"/>
    </xf>
    <xf numFmtId="0" fontId="16" fillId="0" borderId="2" xfId="0" applyFont="1" applyBorder="1" applyAlignment="1">
      <alignment horizontal="justify" vertical="center" wrapText="1"/>
    </xf>
    <xf numFmtId="0" fontId="5" fillId="5" borderId="2" xfId="0" applyFont="1" applyFill="1" applyBorder="1" applyAlignment="1">
      <alignment horizontal="left" vertical="center"/>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6" fillId="3" borderId="18" xfId="2" applyFont="1" applyFill="1" applyBorder="1" applyAlignment="1">
      <alignment horizontal="center" vertical="center"/>
    </xf>
    <xf numFmtId="0" fontId="6" fillId="3" borderId="19" xfId="2" applyFont="1" applyFill="1" applyBorder="1" applyAlignment="1">
      <alignment horizontal="center" vertical="center"/>
    </xf>
    <xf numFmtId="0" fontId="6" fillId="3" borderId="20"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2"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3" xfId="2" applyFont="1" applyFill="1" applyBorder="1" applyAlignment="1">
      <alignment horizontal="center" vertical="center"/>
    </xf>
    <xf numFmtId="0" fontId="6" fillId="3" borderId="24" xfId="2" applyFont="1" applyFill="1" applyBorder="1" applyAlignment="1">
      <alignment horizontal="center" vertical="center"/>
    </xf>
    <xf numFmtId="0" fontId="6" fillId="3" borderId="25" xfId="2" applyFont="1" applyFill="1" applyBorder="1" applyAlignment="1">
      <alignment horizontal="center" vertical="center"/>
    </xf>
    <xf numFmtId="0" fontId="42" fillId="0" borderId="2" xfId="0" applyFont="1" applyBorder="1" applyAlignment="1">
      <alignment horizontal="left" vertical="center" wrapText="1"/>
    </xf>
    <xf numFmtId="0" fontId="26" fillId="0" borderId="2" xfId="0" applyFont="1" applyBorder="1" applyAlignment="1">
      <alignment horizontal="left" vertical="center" wrapText="1"/>
    </xf>
    <xf numFmtId="0" fontId="26" fillId="0" borderId="2" xfId="0" applyFont="1" applyBorder="1" applyAlignment="1">
      <alignment horizontal="justify" vertical="center" wrapText="1"/>
    </xf>
    <xf numFmtId="0" fontId="26" fillId="0" borderId="2" xfId="0" applyFont="1" applyBorder="1" applyAlignment="1">
      <alignment horizontal="justify" vertical="center"/>
    </xf>
    <xf numFmtId="0" fontId="42" fillId="0" borderId="2" xfId="0" applyFont="1" applyBorder="1" applyAlignment="1">
      <alignment horizontal="justify" vertical="center" wrapText="1"/>
    </xf>
    <xf numFmtId="0" fontId="19" fillId="3" borderId="2" xfId="0" applyFont="1" applyFill="1" applyBorder="1" applyAlignment="1">
      <alignment horizontal="center"/>
    </xf>
    <xf numFmtId="0" fontId="24" fillId="0" borderId="2" xfId="0" applyFont="1" applyBorder="1" applyAlignment="1">
      <alignment horizontal="left" vertical="center"/>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35" fillId="5" borderId="2" xfId="0" applyFont="1" applyFill="1" applyBorder="1" applyAlignment="1">
      <alignment horizontal="center" vertical="center"/>
    </xf>
    <xf numFmtId="0" fontId="21" fillId="0" borderId="2" xfId="0" applyFont="1" applyBorder="1" applyAlignment="1">
      <alignment horizontal="left" vertical="center" wrapText="1"/>
    </xf>
    <xf numFmtId="0" fontId="35" fillId="5" borderId="2" xfId="0" applyFont="1" applyFill="1" applyBorder="1" applyAlignment="1">
      <alignment horizontal="left" vertical="center"/>
    </xf>
    <xf numFmtId="0" fontId="35" fillId="5" borderId="2" xfId="0" applyFont="1" applyFill="1" applyBorder="1" applyAlignment="1">
      <alignment horizontal="center" vertical="center" wrapText="1"/>
    </xf>
    <xf numFmtId="0" fontId="22" fillId="0" borderId="2" xfId="0" applyFont="1" applyBorder="1" applyAlignment="1">
      <alignment horizontal="justify" vertical="center" wrapText="1"/>
    </xf>
    <xf numFmtId="0" fontId="22" fillId="0" borderId="5"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3" xfId="0" applyFont="1" applyBorder="1" applyAlignment="1">
      <alignment horizontal="justify" vertical="center" wrapText="1"/>
    </xf>
    <xf numFmtId="0" fontId="22" fillId="0" borderId="4" xfId="0" applyFont="1" applyBorder="1" applyAlignment="1">
      <alignment horizontal="center" vertical="center" wrapText="1"/>
    </xf>
    <xf numFmtId="0" fontId="24" fillId="3" borderId="38" xfId="2" applyFont="1" applyFill="1" applyBorder="1" applyAlignment="1">
      <alignment horizontal="center" vertical="center"/>
    </xf>
    <xf numFmtId="0" fontId="24" fillId="3" borderId="19" xfId="2" applyFont="1" applyFill="1" applyBorder="1" applyAlignment="1">
      <alignment horizontal="center" vertical="center"/>
    </xf>
    <xf numFmtId="0" fontId="24" fillId="3" borderId="3" xfId="2" applyFont="1" applyFill="1" applyBorder="1" applyAlignment="1">
      <alignment horizontal="center" vertical="center"/>
    </xf>
    <xf numFmtId="0" fontId="24" fillId="3" borderId="2" xfId="2" applyFont="1" applyFill="1" applyBorder="1" applyAlignment="1">
      <alignment horizontal="center" vertical="center"/>
    </xf>
    <xf numFmtId="0" fontId="24" fillId="3" borderId="39" xfId="2" applyFont="1" applyFill="1" applyBorder="1" applyAlignment="1">
      <alignment horizontal="center" vertical="center"/>
    </xf>
    <xf numFmtId="0" fontId="24" fillId="3" borderId="24" xfId="2" applyFont="1" applyFill="1" applyBorder="1" applyAlignment="1">
      <alignment horizontal="center" vertical="center"/>
    </xf>
    <xf numFmtId="0" fontId="21" fillId="3" borderId="18"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18" xfId="0" applyFont="1" applyFill="1" applyBorder="1" applyAlignment="1">
      <alignment horizontal="left" vertical="center" wrapText="1"/>
    </xf>
    <xf numFmtId="0" fontId="21" fillId="3" borderId="19" xfId="0" applyFont="1" applyFill="1" applyBorder="1" applyAlignment="1">
      <alignment horizontal="left" vertical="center" wrapText="1"/>
    </xf>
    <xf numFmtId="0" fontId="21" fillId="3" borderId="20" xfId="0" applyFont="1" applyFill="1" applyBorder="1" applyAlignment="1">
      <alignment horizontal="left" vertical="center" wrapText="1"/>
    </xf>
    <xf numFmtId="0" fontId="21" fillId="3" borderId="2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22" xfId="0" applyFont="1" applyFill="1" applyBorder="1" applyAlignment="1">
      <alignment horizontal="left" vertical="center" wrapText="1"/>
    </xf>
    <xf numFmtId="0" fontId="21" fillId="3" borderId="23" xfId="0" applyFont="1" applyFill="1" applyBorder="1" applyAlignment="1">
      <alignment horizontal="left" vertical="center" wrapText="1"/>
    </xf>
    <xf numFmtId="0" fontId="21" fillId="3" borderId="24" xfId="0" applyFont="1" applyFill="1" applyBorder="1" applyAlignment="1">
      <alignment horizontal="left" vertical="center" wrapText="1"/>
    </xf>
    <xf numFmtId="0" fontId="21" fillId="3" borderId="25" xfId="0" applyFont="1" applyFill="1" applyBorder="1" applyAlignment="1">
      <alignment horizontal="left" vertical="center" wrapText="1"/>
    </xf>
    <xf numFmtId="168" fontId="16" fillId="0" borderId="2" xfId="0" applyNumberFormat="1" applyFont="1" applyBorder="1" applyAlignment="1" applyProtection="1">
      <alignment horizontal="center" vertical="center"/>
      <protection locked="0"/>
    </xf>
    <xf numFmtId="168" fontId="16" fillId="3" borderId="2" xfId="0" applyNumberFormat="1" applyFont="1" applyFill="1" applyBorder="1" applyAlignment="1" applyProtection="1">
      <alignment horizontal="center" vertical="center"/>
      <protection locked="0"/>
    </xf>
  </cellXfs>
  <cellStyles count="7">
    <cellStyle name="Hipervínculo" xfId="4" builtinId="8"/>
    <cellStyle name="Hyperlink" xfId="6" xr:uid="{F10DA470-AA34-4F67-810D-1E4D13575D66}"/>
    <cellStyle name="Neutral" xfId="1" builtinId="28" customBuiltin="1"/>
    <cellStyle name="Normal" xfId="0" builtinId="0"/>
    <cellStyle name="Normal 2" xfId="2" xr:uid="{00000000-0005-0000-0000-000003000000}"/>
    <cellStyle name="Porcentaje" xfId="5" builtinId="5"/>
    <cellStyle name="Total" xfId="3" builtinId="25" customBuiltin="1"/>
  </cellStyles>
  <dxfs count="19">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310242</xdr:colOff>
      <xdr:row>1</xdr:row>
      <xdr:rowOff>185058</xdr:rowOff>
    </xdr:from>
    <xdr:to>
      <xdr:col>15</xdr:col>
      <xdr:colOff>49306</xdr:colOff>
      <xdr:row>6</xdr:row>
      <xdr:rowOff>86687</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7674317" y="346983"/>
          <a:ext cx="958264" cy="118750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361950</xdr:colOff>
      <xdr:row>1</xdr:row>
      <xdr:rowOff>47625</xdr:rowOff>
    </xdr:from>
    <xdr:to>
      <xdr:col>2</xdr:col>
      <xdr:colOff>2098862</xdr:colOff>
      <xdr:row>4</xdr:row>
      <xdr:rowOff>105526</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3875" y="2095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80572</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869078</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419850" y="2238375"/>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mlns="">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624227" y="92351"/>
          <a:ext cx="964949" cy="1808168"/>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281609</xdr:colOff>
      <xdr:row>1</xdr:row>
      <xdr:rowOff>99391</xdr:rowOff>
    </xdr:from>
    <xdr:to>
      <xdr:col>1</xdr:col>
      <xdr:colOff>1648239</xdr:colOff>
      <xdr:row>4</xdr:row>
      <xdr:rowOff>150533</xdr:rowOff>
    </xdr:to>
    <xdr:pic>
      <xdr:nvPicPr>
        <xdr:cNvPr id="2" name="Imagen 1">
          <a:extLst>
            <a:ext uri="{FF2B5EF4-FFF2-40B4-BE49-F238E27FC236}">
              <a16:creationId xmlns:a16="http://schemas.microsoft.com/office/drawing/2014/main" id="{05EDE733-3D35-427C-B7E5-9543CC67008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612913" y="273326"/>
          <a:ext cx="1366630" cy="78001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141363</xdr:colOff>
      <xdr:row>1</xdr:row>
      <xdr:rowOff>171601</xdr:rowOff>
    </xdr:from>
    <xdr:to>
      <xdr:col>13</xdr:col>
      <xdr:colOff>78486</xdr:colOff>
      <xdr:row>6</xdr:row>
      <xdr:rowOff>111125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1364988" y="330351"/>
          <a:ext cx="953123" cy="1225399"/>
        </a:xfrm>
        <a:prstGeom prst="leftArrow">
          <a:avLst>
            <a:gd name="adj1" fmla="val 50000"/>
            <a:gd name="adj2" fmla="val 50000"/>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370417</xdr:colOff>
      <xdr:row>1</xdr:row>
      <xdr:rowOff>63500</xdr:rowOff>
    </xdr:from>
    <xdr:to>
      <xdr:col>2</xdr:col>
      <xdr:colOff>1133662</xdr:colOff>
      <xdr:row>4</xdr:row>
      <xdr:rowOff>112935</xdr:rowOff>
    </xdr:to>
    <xdr:pic>
      <xdr:nvPicPr>
        <xdr:cNvPr id="2" name="Imagen 1">
          <a:extLst>
            <a:ext uri="{FF2B5EF4-FFF2-40B4-BE49-F238E27FC236}">
              <a16:creationId xmlns:a16="http://schemas.microsoft.com/office/drawing/2014/main" id="{1E319238-D621-4EAF-8EE3-88BB21E45A8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7" y="2222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011334"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91769</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RodrigoRP@SUPERSOCIEDADES.GOV.CO" TargetMode="External"/><Relationship Id="rId13" Type="http://schemas.openxmlformats.org/officeDocument/2006/relationships/drawing" Target="../drawings/drawing7.xml"/><Relationship Id="rId3" Type="http://schemas.openxmlformats.org/officeDocument/2006/relationships/hyperlink" Target="mailto:ElsaL@SUPERSOCIEDADES.GOV.CO" TargetMode="External"/><Relationship Id="rId7" Type="http://schemas.openxmlformats.org/officeDocument/2006/relationships/hyperlink" Target="mailto:lcastellanos@supersociedades.gov.co" TargetMode="External"/><Relationship Id="rId12" Type="http://schemas.openxmlformats.org/officeDocument/2006/relationships/printerSettings" Target="../printerSettings/printerSettings7.bin"/><Relationship Id="rId2" Type="http://schemas.openxmlformats.org/officeDocument/2006/relationships/hyperlink" Target="mailto:MarthaA@SUPERSOCIEDADES.GOV.CO" TargetMode="External"/><Relationship Id="rId1" Type="http://schemas.openxmlformats.org/officeDocument/2006/relationships/hyperlink" Target="mailto:BEscobar@supersociedades.gov.co" TargetMode="External"/><Relationship Id="rId6" Type="http://schemas.openxmlformats.org/officeDocument/2006/relationships/hyperlink" Target="mailto:Eardila@SUPERSOCIEDADES.GOV.CO" TargetMode="External"/><Relationship Id="rId11" Type="http://schemas.openxmlformats.org/officeDocument/2006/relationships/hyperlink" Target="mailto:nimartinez@supersociedades.gov.co" TargetMode="External"/><Relationship Id="rId5" Type="http://schemas.openxmlformats.org/officeDocument/2006/relationships/hyperlink" Target="mailto:ACervantes@SUPERSOCIEDADES.GOV.CO" TargetMode="External"/><Relationship Id="rId15" Type="http://schemas.openxmlformats.org/officeDocument/2006/relationships/comments" Target="../comments6.xml"/><Relationship Id="rId10" Type="http://schemas.openxmlformats.org/officeDocument/2006/relationships/hyperlink" Target="mailto:ecabrera@supersociedades.gov.co" TargetMode="External"/><Relationship Id="rId4" Type="http://schemas.openxmlformats.org/officeDocument/2006/relationships/hyperlink" Target="mailto:SantiagoL@SUPERSOCIEDADES.GOV.CO" TargetMode="External"/><Relationship Id="rId9" Type="http://schemas.openxmlformats.org/officeDocument/2006/relationships/hyperlink" Target="mailto:denciso@supersociedades.gov.co" TargetMode="External"/><Relationship Id="rId1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5"/>
  <sheetViews>
    <sheetView showGridLines="0" tabSelected="1" zoomScale="85" zoomScaleNormal="85" workbookViewId="0">
      <selection activeCell="Q3" sqref="Q3"/>
    </sheetView>
  </sheetViews>
  <sheetFormatPr baseColWidth="10" defaultRowHeight="11.25" x14ac:dyDescent="0.15"/>
  <cols>
    <col min="1" max="1" width="11.42578125" style="16"/>
    <col min="2" max="2" width="3.28515625" style="16" customWidth="1"/>
    <col min="3" max="3" width="26.5703125" style="16" bestFit="1" customWidth="1"/>
    <col min="4" max="4" width="3.7109375" style="16" customWidth="1"/>
    <col min="5" max="5" width="26.7109375" style="16" bestFit="1" customWidth="1"/>
    <col min="6" max="6" width="3.7109375" style="16" customWidth="1"/>
    <col min="7" max="7" width="26.85546875" style="16" bestFit="1" customWidth="1"/>
    <col min="8" max="8" width="3.7109375" style="16" customWidth="1"/>
    <col min="9" max="9" width="28.42578125" style="16" customWidth="1"/>
    <col min="10" max="10" width="3.7109375" style="16" customWidth="1"/>
    <col min="11" max="11" width="27" style="16" customWidth="1"/>
    <col min="12" max="12" width="2.7109375" style="16" customWidth="1"/>
    <col min="13" max="14" width="7.7109375" style="16" customWidth="1"/>
    <col min="15" max="16" width="5.7109375" style="16" hidden="1" customWidth="1"/>
    <col min="17" max="17" width="10.7109375" style="16" customWidth="1"/>
    <col min="18" max="18" width="20.7109375" style="16" customWidth="1"/>
    <col min="19" max="19" width="9.140625" style="18" customWidth="1"/>
    <col min="20" max="240" width="9.140625" style="16" customWidth="1"/>
    <col min="241" max="16384" width="11.42578125" style="16"/>
  </cols>
  <sheetData>
    <row r="1" spans="2:19" ht="37.5" customHeight="1" thickBot="1" x14ac:dyDescent="0.2"/>
    <row r="2" spans="2:19" ht="26.25" customHeight="1" x14ac:dyDescent="0.15">
      <c r="B2" s="197"/>
      <c r="C2" s="198"/>
      <c r="D2" s="199" t="s">
        <v>124</v>
      </c>
      <c r="E2" s="200"/>
      <c r="F2" s="200"/>
      <c r="G2" s="200"/>
      <c r="H2" s="200"/>
      <c r="I2" s="200"/>
      <c r="J2" s="201"/>
      <c r="K2" s="187" t="s">
        <v>125</v>
      </c>
      <c r="L2" s="188"/>
    </row>
    <row r="3" spans="2:19" ht="23.25" customHeight="1" x14ac:dyDescent="0.15">
      <c r="B3" s="193"/>
      <c r="C3" s="194"/>
      <c r="D3" s="202" t="s">
        <v>126</v>
      </c>
      <c r="E3" s="203"/>
      <c r="F3" s="203"/>
      <c r="G3" s="203"/>
      <c r="H3" s="203"/>
      <c r="I3" s="203"/>
      <c r="J3" s="204"/>
      <c r="K3" s="189" t="s">
        <v>131</v>
      </c>
      <c r="L3" s="190"/>
    </row>
    <row r="4" spans="2:19" ht="24" customHeight="1" x14ac:dyDescent="0.15">
      <c r="B4" s="193"/>
      <c r="C4" s="194"/>
      <c r="D4" s="202" t="s">
        <v>127</v>
      </c>
      <c r="E4" s="203"/>
      <c r="F4" s="203"/>
      <c r="G4" s="203"/>
      <c r="H4" s="203"/>
      <c r="I4" s="203"/>
      <c r="J4" s="204"/>
      <c r="K4" s="189" t="s">
        <v>128</v>
      </c>
      <c r="L4" s="190"/>
    </row>
    <row r="5" spans="2:19" ht="22.5" customHeight="1" thickBot="1" x14ac:dyDescent="0.2">
      <c r="B5" s="195"/>
      <c r="C5" s="196"/>
      <c r="D5" s="205" t="s">
        <v>129</v>
      </c>
      <c r="E5" s="206"/>
      <c r="F5" s="206"/>
      <c r="G5" s="206"/>
      <c r="H5" s="206"/>
      <c r="I5" s="206"/>
      <c r="J5" s="207"/>
      <c r="K5" s="191" t="s">
        <v>130</v>
      </c>
      <c r="L5" s="192"/>
    </row>
    <row r="6" spans="2:19" ht="5.25" customHeight="1" x14ac:dyDescent="0.15">
      <c r="C6" s="22"/>
      <c r="D6" s="22"/>
      <c r="E6" s="22"/>
      <c r="F6" s="22"/>
      <c r="G6" s="22"/>
      <c r="H6" s="22"/>
      <c r="I6" s="22"/>
    </row>
    <row r="7" spans="2:19" ht="29.25" customHeight="1" x14ac:dyDescent="0.2">
      <c r="C7" s="185" t="s">
        <v>0</v>
      </c>
      <c r="D7" s="185"/>
      <c r="E7" s="186" t="s">
        <v>166</v>
      </c>
      <c r="F7" s="186"/>
      <c r="G7" s="186"/>
      <c r="H7" s="186"/>
      <c r="I7" s="186"/>
      <c r="J7" s="186"/>
      <c r="K7" s="186"/>
      <c r="S7" s="16"/>
    </row>
    <row r="8" spans="2:19" ht="6.75" customHeight="1" x14ac:dyDescent="0.2">
      <c r="C8" s="31"/>
      <c r="D8" s="31"/>
      <c r="E8" s="32"/>
      <c r="F8" s="32"/>
      <c r="G8" s="32"/>
      <c r="H8" s="32"/>
      <c r="I8" s="32"/>
      <c r="S8" s="16"/>
    </row>
    <row r="9" spans="2:19" ht="6.75" customHeight="1" thickBot="1" x14ac:dyDescent="0.25">
      <c r="C9" s="31"/>
      <c r="D9" s="31"/>
      <c r="E9" s="32"/>
      <c r="F9" s="32"/>
      <c r="G9" s="32"/>
      <c r="H9" s="32"/>
      <c r="I9" s="32"/>
      <c r="S9" s="16"/>
    </row>
    <row r="10" spans="2:19" ht="12" thickBot="1" x14ac:dyDescent="0.2">
      <c r="B10" s="36"/>
      <c r="C10" s="37"/>
      <c r="D10" s="37"/>
      <c r="E10" s="37"/>
      <c r="F10" s="37"/>
      <c r="G10" s="37"/>
      <c r="H10" s="37"/>
      <c r="I10" s="37"/>
      <c r="J10" s="37"/>
      <c r="K10" s="37"/>
      <c r="L10" s="38"/>
    </row>
    <row r="11" spans="2:19" ht="39.950000000000003" customHeight="1" thickBot="1" x14ac:dyDescent="0.2">
      <c r="B11" s="39"/>
      <c r="C11" s="46" t="s">
        <v>35</v>
      </c>
      <c r="D11" s="41"/>
      <c r="E11" s="40" t="s">
        <v>36</v>
      </c>
      <c r="F11" s="41"/>
      <c r="G11" s="40" t="s">
        <v>49</v>
      </c>
      <c r="H11" s="41"/>
      <c r="I11" s="46" t="s">
        <v>72</v>
      </c>
      <c r="J11" s="41"/>
      <c r="K11" s="46" t="s">
        <v>50</v>
      </c>
      <c r="L11" s="42"/>
    </row>
    <row r="12" spans="2:19" ht="15" customHeight="1" thickBot="1" x14ac:dyDescent="0.2">
      <c r="B12" s="39"/>
      <c r="C12" s="41"/>
      <c r="D12" s="41"/>
      <c r="E12" s="41"/>
      <c r="F12" s="41"/>
      <c r="G12" s="41"/>
      <c r="H12" s="41"/>
      <c r="I12" s="41"/>
      <c r="J12" s="41"/>
      <c r="K12" s="41"/>
      <c r="L12" s="42"/>
    </row>
    <row r="13" spans="2:19" ht="39.950000000000003" customHeight="1" thickBot="1" x14ac:dyDescent="0.2">
      <c r="B13" s="39"/>
      <c r="C13" s="40" t="s">
        <v>37</v>
      </c>
      <c r="D13" s="41"/>
      <c r="E13" s="40" t="s">
        <v>38</v>
      </c>
      <c r="F13" s="41"/>
      <c r="G13" s="40" t="s">
        <v>39</v>
      </c>
      <c r="H13" s="41"/>
      <c r="I13" s="40" t="s">
        <v>51</v>
      </c>
      <c r="J13" s="41"/>
      <c r="K13" s="46" t="s">
        <v>40</v>
      </c>
      <c r="L13" s="42"/>
    </row>
    <row r="14" spans="2:19" ht="15" customHeight="1" thickBot="1" x14ac:dyDescent="0.2">
      <c r="B14" s="39"/>
      <c r="C14" s="41"/>
      <c r="D14" s="41"/>
      <c r="E14" s="41"/>
      <c r="F14" s="41"/>
      <c r="G14" s="41"/>
      <c r="H14" s="41"/>
      <c r="I14" s="41"/>
      <c r="J14" s="41"/>
      <c r="K14" s="41"/>
      <c r="L14" s="42"/>
    </row>
    <row r="15" spans="2:19" ht="37.5" customHeight="1" thickBot="1" x14ac:dyDescent="0.2">
      <c r="B15" s="39"/>
      <c r="C15" s="41"/>
      <c r="D15" s="41"/>
      <c r="E15" s="41"/>
      <c r="F15" s="41"/>
      <c r="G15" s="46" t="s">
        <v>41</v>
      </c>
      <c r="H15" s="41"/>
      <c r="I15" s="41"/>
      <c r="J15" s="41"/>
      <c r="K15" s="41"/>
      <c r="L15" s="42"/>
    </row>
    <row r="16" spans="2:19" ht="12" thickBot="1" x14ac:dyDescent="0.2">
      <c r="B16" s="43"/>
      <c r="C16" s="44"/>
      <c r="D16" s="44"/>
      <c r="E16" s="44"/>
      <c r="F16" s="44"/>
      <c r="G16" s="44"/>
      <c r="H16" s="44"/>
      <c r="I16" s="44"/>
      <c r="J16" s="44"/>
      <c r="K16" s="44"/>
      <c r="L16" s="45"/>
    </row>
    <row r="17" ht="37.5" customHeight="1" x14ac:dyDescent="0.15"/>
    <row r="19" ht="37.5" customHeight="1" x14ac:dyDescent="0.15"/>
    <row r="21" ht="37.5" customHeight="1" x14ac:dyDescent="0.15"/>
    <row r="23" ht="37.5" customHeight="1" x14ac:dyDescent="0.15"/>
    <row r="25"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H17:H65494 J17:J65494"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E13" location="Requerimientos!Área_de_impresión" display="REQUERIMIENTOS" xr:uid="{00000000-0004-0000-0000-000003000000}"/>
    <hyperlink ref="G13" location="Alcance!Área_de_impresión" display="ALCANCE" xr:uid="{00000000-0004-0000-0000-000004000000}"/>
    <hyperlink ref="K13" location="'Plan de comunicaciones'!Área_de_impresión" display="PLAN DE COMUNICACIONES" xr:uid="{00000000-0004-0000-0000-000005000000}"/>
    <hyperlink ref="I13" location="'EDT- Actividades'!A1" display="EDT-Actividades" xr:uid="{00000000-0004-0000-0000-000006000000}"/>
    <hyperlink ref="C13" location="Interesados!Área_de_impresión" display="INTERESADOS" xr:uid="{00000000-0004-0000-0000-000007000000}"/>
    <hyperlink ref="G15" location="'Riesgos-Cronograma'!Área_de_impresión" display="RIESGOS - CRONOGRAMA" xr:uid="{00000000-0004-0000-0000-000008000000}"/>
    <hyperlink ref="I11" location="'Comunicaciones internas'!A1" display="COMUNICACIONES INTERNAS" xr:uid="{00000000-0004-0000-0000-000009000000}"/>
    <hyperlink ref="G11" location="'Recursos Humanos'!Área_de_impresión" display="RECURSOS HUMANOS" xr:uid="{00000000-0004-0000-0000-00000A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20"/>
  <sheetViews>
    <sheetView showGridLines="0" zoomScale="90" zoomScaleNormal="90" workbookViewId="0">
      <selection activeCell="D20" sqref="D20: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32"/>
      <c r="C2" s="333"/>
      <c r="D2" s="338" t="s">
        <v>124</v>
      </c>
      <c r="E2" s="339"/>
      <c r="F2" s="339"/>
      <c r="G2" s="339"/>
      <c r="H2" s="339"/>
      <c r="I2" s="339"/>
      <c r="J2" s="340"/>
      <c r="K2" s="14"/>
      <c r="L2" s="12"/>
      <c r="M2" s="326" t="str">
        <f>Proyecto!K2</f>
        <v>Codigo: GC-F-015</v>
      </c>
      <c r="N2" s="326"/>
      <c r="O2" s="326"/>
      <c r="P2" s="327"/>
      <c r="S2" s="4"/>
      <c r="T2" s="4"/>
      <c r="U2" s="7"/>
    </row>
    <row r="3" spans="2:31" ht="23.25" customHeight="1" x14ac:dyDescent="0.2">
      <c r="B3" s="334"/>
      <c r="C3" s="335"/>
      <c r="D3" s="341" t="s">
        <v>126</v>
      </c>
      <c r="E3" s="342"/>
      <c r="F3" s="342"/>
      <c r="G3" s="342"/>
      <c r="H3" s="342"/>
      <c r="I3" s="342"/>
      <c r="J3" s="343"/>
      <c r="K3" s="10"/>
      <c r="L3" s="11"/>
      <c r="M3" s="328" t="str">
        <f>Proyecto!K3</f>
        <v>Fecha: 17 de septiembre de 2014</v>
      </c>
      <c r="N3" s="328"/>
      <c r="O3" s="328"/>
      <c r="P3" s="329"/>
      <c r="S3" s="4"/>
      <c r="T3" s="4"/>
      <c r="U3" s="7"/>
    </row>
    <row r="4" spans="2:31" ht="24" customHeight="1" x14ac:dyDescent="0.2">
      <c r="B4" s="334"/>
      <c r="C4" s="335"/>
      <c r="D4" s="341" t="s">
        <v>127</v>
      </c>
      <c r="E4" s="342"/>
      <c r="F4" s="342"/>
      <c r="G4" s="342"/>
      <c r="H4" s="342"/>
      <c r="I4" s="342"/>
      <c r="J4" s="343"/>
      <c r="K4" s="10"/>
      <c r="L4" s="11"/>
      <c r="M4" s="328" t="str">
        <f>Proyecto!K4</f>
        <v>Version 001</v>
      </c>
      <c r="N4" s="328"/>
      <c r="O4" s="328"/>
      <c r="P4" s="329"/>
      <c r="U4" s="7"/>
    </row>
    <row r="5" spans="2:31" ht="22.5" customHeight="1" thickBot="1" x14ac:dyDescent="0.25">
      <c r="B5" s="336"/>
      <c r="C5" s="337"/>
      <c r="D5" s="344" t="s">
        <v>129</v>
      </c>
      <c r="E5" s="345"/>
      <c r="F5" s="345"/>
      <c r="G5" s="345"/>
      <c r="H5" s="345"/>
      <c r="I5" s="345"/>
      <c r="J5" s="346"/>
      <c r="K5" s="15"/>
      <c r="L5" s="13"/>
      <c r="M5" s="330" t="s">
        <v>130</v>
      </c>
      <c r="N5" s="330"/>
      <c r="O5" s="330"/>
      <c r="P5" s="331"/>
    </row>
    <row r="6" spans="2:31" ht="5.25" customHeight="1" x14ac:dyDescent="0.2">
      <c r="B6" s="3"/>
      <c r="C6" s="3"/>
      <c r="D6" s="3"/>
      <c r="E6" s="3"/>
      <c r="F6" s="3"/>
      <c r="G6" s="3"/>
      <c r="H6" s="3"/>
      <c r="I6" s="3"/>
      <c r="J6" s="3"/>
      <c r="K6" s="3"/>
      <c r="L6" s="3"/>
      <c r="M6" s="3"/>
      <c r="N6" s="3"/>
      <c r="O6" s="3"/>
      <c r="P6" s="3"/>
    </row>
    <row r="7" spans="2:31" ht="29.25" customHeight="1" x14ac:dyDescent="0.2">
      <c r="B7" s="325" t="s">
        <v>0</v>
      </c>
      <c r="C7" s="325"/>
      <c r="D7" s="250" t="str">
        <f>Proyecto!$E$7</f>
        <v>Centro de Estudios Societarios-CESS2025</v>
      </c>
      <c r="E7" s="250"/>
      <c r="F7" s="250"/>
      <c r="G7" s="250"/>
      <c r="H7" s="250"/>
      <c r="I7" s="250"/>
      <c r="J7" s="250"/>
      <c r="K7" s="250"/>
      <c r="L7" s="250"/>
      <c r="M7" s="250"/>
      <c r="N7" s="250"/>
      <c r="O7" s="250"/>
      <c r="P7" s="250"/>
      <c r="AE7" s="1"/>
    </row>
    <row r="8" spans="2:31" ht="6.75" customHeight="1" x14ac:dyDescent="0.2">
      <c r="B8" s="5"/>
      <c r="C8" s="5"/>
      <c r="D8" s="6"/>
      <c r="E8" s="6"/>
      <c r="F8" s="6"/>
      <c r="G8" s="6"/>
      <c r="H8" s="6"/>
      <c r="I8" s="6"/>
      <c r="J8" s="6"/>
      <c r="K8" s="6"/>
      <c r="L8" s="6"/>
      <c r="M8" s="6"/>
      <c r="N8" s="6"/>
      <c r="O8" s="6"/>
      <c r="P8" s="6"/>
      <c r="AE8" s="1"/>
    </row>
    <row r="10" spans="2:31" ht="85.5" customHeight="1" x14ac:dyDescent="0.2">
      <c r="B10" s="325" t="s">
        <v>29</v>
      </c>
      <c r="C10" s="325"/>
      <c r="D10" s="349" t="s">
        <v>241</v>
      </c>
      <c r="E10" s="350"/>
      <c r="F10" s="350"/>
      <c r="G10" s="350"/>
      <c r="H10" s="350"/>
      <c r="I10" s="350"/>
      <c r="J10" s="350"/>
      <c r="K10" s="350"/>
      <c r="L10" s="350"/>
      <c r="M10" s="350"/>
      <c r="N10" s="350"/>
      <c r="O10" s="350"/>
      <c r="P10" s="350"/>
      <c r="AE10" s="1"/>
    </row>
    <row r="11" spans="2:31" ht="15.75" x14ac:dyDescent="0.2">
      <c r="D11" s="104"/>
      <c r="E11" s="104"/>
      <c r="F11" s="104"/>
      <c r="G11" s="104"/>
      <c r="H11" s="104"/>
      <c r="I11" s="104"/>
      <c r="J11" s="104"/>
      <c r="K11" s="104"/>
      <c r="L11" s="104"/>
      <c r="M11" s="104"/>
      <c r="N11" s="104"/>
      <c r="O11" s="104"/>
      <c r="P11" s="104"/>
    </row>
    <row r="12" spans="2:31" ht="30" customHeight="1" x14ac:dyDescent="0.2">
      <c r="B12" s="325" t="s">
        <v>30</v>
      </c>
      <c r="C12" s="325"/>
      <c r="D12" s="349" t="s">
        <v>242</v>
      </c>
      <c r="E12" s="349"/>
      <c r="F12" s="349"/>
      <c r="G12" s="349"/>
      <c r="H12" s="349"/>
      <c r="I12" s="349"/>
      <c r="J12" s="349"/>
      <c r="K12" s="349"/>
      <c r="L12" s="349"/>
      <c r="M12" s="349"/>
      <c r="N12" s="349"/>
      <c r="O12" s="349"/>
      <c r="P12" s="349"/>
    </row>
    <row r="13" spans="2:31" ht="6.75" customHeight="1" x14ac:dyDescent="0.2">
      <c r="B13" s="5"/>
      <c r="C13" s="5"/>
      <c r="D13" s="105"/>
      <c r="E13" s="105"/>
      <c r="F13" s="105"/>
      <c r="G13" s="105"/>
      <c r="H13" s="105"/>
      <c r="I13" s="105"/>
      <c r="J13" s="105"/>
      <c r="K13" s="105"/>
      <c r="L13" s="105"/>
      <c r="M13" s="105"/>
      <c r="N13" s="105"/>
      <c r="O13" s="105"/>
      <c r="P13" s="105"/>
      <c r="AE13" s="1"/>
    </row>
    <row r="14" spans="2:31" ht="30" customHeight="1" x14ac:dyDescent="0.2">
      <c r="B14" s="325" t="s">
        <v>31</v>
      </c>
      <c r="C14" s="325"/>
      <c r="D14" s="351" t="s">
        <v>243</v>
      </c>
      <c r="E14" s="349"/>
      <c r="F14" s="349"/>
      <c r="G14" s="349"/>
      <c r="H14" s="349"/>
      <c r="I14" s="349"/>
      <c r="J14" s="349"/>
      <c r="K14" s="349"/>
      <c r="L14" s="349"/>
      <c r="M14" s="349"/>
      <c r="N14" s="349"/>
      <c r="O14" s="349"/>
      <c r="P14" s="349"/>
    </row>
    <row r="15" spans="2:31" ht="6.75" customHeight="1" x14ac:dyDescent="0.2">
      <c r="B15" s="5"/>
      <c r="C15" s="5"/>
      <c r="D15" s="105"/>
      <c r="E15" s="105"/>
      <c r="F15" s="105"/>
      <c r="G15" s="105"/>
      <c r="H15" s="105"/>
      <c r="I15" s="105"/>
      <c r="J15" s="105"/>
      <c r="K15" s="105"/>
      <c r="L15" s="105"/>
      <c r="M15" s="105"/>
      <c r="N15" s="105"/>
      <c r="O15" s="105"/>
      <c r="P15" s="105"/>
      <c r="AE15" s="1"/>
    </row>
    <row r="16" spans="2:31" ht="57.75" customHeight="1" x14ac:dyDescent="0.2">
      <c r="B16" s="325" t="s">
        <v>32</v>
      </c>
      <c r="C16" s="325"/>
      <c r="D16" s="349" t="s">
        <v>244</v>
      </c>
      <c r="E16" s="349"/>
      <c r="F16" s="349"/>
      <c r="G16" s="349"/>
      <c r="H16" s="349"/>
      <c r="I16" s="349"/>
      <c r="J16" s="349"/>
      <c r="K16" s="349"/>
      <c r="L16" s="349"/>
      <c r="M16" s="349"/>
      <c r="N16" s="349"/>
      <c r="O16" s="349"/>
      <c r="P16" s="349"/>
    </row>
    <row r="17" spans="2:31" ht="6.75" customHeight="1" x14ac:dyDescent="0.2">
      <c r="B17" s="5"/>
      <c r="C17" s="5"/>
      <c r="D17" s="105"/>
      <c r="E17" s="105"/>
      <c r="F17" s="105"/>
      <c r="G17" s="105"/>
      <c r="H17" s="105"/>
      <c r="I17" s="105"/>
      <c r="J17" s="105"/>
      <c r="K17" s="105"/>
      <c r="L17" s="105"/>
      <c r="M17" s="105"/>
      <c r="N17" s="105"/>
      <c r="O17" s="105"/>
      <c r="P17" s="105"/>
      <c r="AE17" s="1"/>
    </row>
    <row r="18" spans="2:31" ht="72.75" customHeight="1" x14ac:dyDescent="0.2">
      <c r="B18" s="325" t="s">
        <v>33</v>
      </c>
      <c r="C18" s="325"/>
      <c r="D18" s="351" t="s">
        <v>284</v>
      </c>
      <c r="E18" s="351"/>
      <c r="F18" s="351"/>
      <c r="G18" s="351"/>
      <c r="H18" s="351"/>
      <c r="I18" s="351"/>
      <c r="J18" s="351"/>
      <c r="K18" s="351"/>
      <c r="L18" s="351"/>
      <c r="M18" s="351"/>
      <c r="N18" s="351"/>
      <c r="O18" s="351"/>
      <c r="P18" s="351"/>
    </row>
    <row r="19" spans="2:31" ht="6.75" customHeight="1" x14ac:dyDescent="0.2">
      <c r="B19" s="5"/>
      <c r="C19" s="5"/>
      <c r="D19" s="105"/>
      <c r="E19" s="105"/>
      <c r="F19" s="105"/>
      <c r="G19" s="105"/>
      <c r="H19" s="105"/>
      <c r="I19" s="105"/>
      <c r="J19" s="105"/>
      <c r="K19" s="105"/>
      <c r="L19" s="105"/>
      <c r="M19" s="105"/>
      <c r="N19" s="105"/>
      <c r="O19" s="105"/>
      <c r="P19" s="105"/>
      <c r="AE19" s="1"/>
    </row>
    <row r="20" spans="2:31" ht="77.25" customHeight="1" x14ac:dyDescent="0.2">
      <c r="B20" s="325" t="s">
        <v>34</v>
      </c>
      <c r="C20" s="325"/>
      <c r="D20" s="347" t="s">
        <v>245</v>
      </c>
      <c r="E20" s="348"/>
      <c r="F20" s="348"/>
      <c r="G20" s="348"/>
      <c r="H20" s="348"/>
      <c r="I20" s="348"/>
      <c r="J20" s="348"/>
      <c r="K20" s="348"/>
      <c r="L20" s="348"/>
      <c r="M20" s="348"/>
      <c r="N20" s="348"/>
      <c r="O20" s="348"/>
      <c r="P20" s="348"/>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Q11:U12 O9:U9 G9:M9 W9:AC9 W18:AC18 O18:U18 W14:AC14 G20:M65492 W20:AC65492 W16:AC16 W11:AC12 O14:U14 O20:U65492 O16:U16 G18:M18 O11:P11 G11:M11 G14:M14 G16:M16" xr:uid="{00000000-0002-0000-09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pageSetUpPr fitToPage="1"/>
  </sheetPr>
  <dimension ref="A1:AU27"/>
  <sheetViews>
    <sheetView showGridLines="0" topLeftCell="A7" zoomScale="70" zoomScaleNormal="70" workbookViewId="0">
      <pane xSplit="6" ySplit="3" topLeftCell="G10" activePane="bottomRight" state="frozen"/>
      <selection activeCell="A7" sqref="A7"/>
      <selection pane="topRight" activeCell="F7" sqref="F7"/>
      <selection pane="bottomLeft" activeCell="A10" sqref="A10"/>
      <selection pane="bottomRight"/>
    </sheetView>
  </sheetViews>
  <sheetFormatPr baseColWidth="10" defaultRowHeight="11.25" x14ac:dyDescent="0.15"/>
  <cols>
    <col min="1" max="1" width="1.5703125" style="16" customWidth="1"/>
    <col min="2" max="2" width="3.140625" style="16" customWidth="1"/>
    <col min="3" max="3" width="52" style="16" customWidth="1"/>
    <col min="4" max="4" width="33.85546875" style="16" customWidth="1"/>
    <col min="5" max="5" width="10.7109375" style="16" customWidth="1"/>
    <col min="6" max="6" width="13.28515625" style="16" customWidth="1"/>
    <col min="7" max="7" width="26.7109375" style="16" customWidth="1"/>
    <col min="8" max="8" width="25" style="16" customWidth="1"/>
    <col min="9" max="9" width="30.7109375" style="16" customWidth="1"/>
    <col min="10" max="10" width="15.140625" style="16" customWidth="1"/>
    <col min="11" max="11" width="107" style="16" customWidth="1"/>
    <col min="12" max="12" width="24.140625" style="16" customWidth="1"/>
    <col min="13" max="13" width="20.7109375" style="16" customWidth="1"/>
    <col min="14" max="14" width="9.140625" style="138" hidden="1" customWidth="1"/>
    <col min="15" max="17" width="9.140625" style="16" hidden="1" customWidth="1"/>
    <col min="18" max="18" width="10.28515625" style="16" hidden="1" customWidth="1"/>
    <col min="19" max="37" width="9.140625" style="16" hidden="1" customWidth="1"/>
    <col min="38" max="39" width="11.7109375" style="16" hidden="1" customWidth="1"/>
    <col min="40" max="47" width="9.140625" style="16" hidden="1" customWidth="1"/>
    <col min="48" max="235" width="9.140625" style="16" customWidth="1"/>
    <col min="236" max="16384" width="11.42578125" style="16"/>
  </cols>
  <sheetData>
    <row r="1" spans="1:45" ht="12" thickBot="1" x14ac:dyDescent="0.2"/>
    <row r="2" spans="1:45" ht="26.25" customHeight="1" x14ac:dyDescent="0.2">
      <c r="C2" s="354"/>
      <c r="D2" s="252" t="s">
        <v>124</v>
      </c>
      <c r="E2" s="252"/>
      <c r="F2" s="252"/>
      <c r="G2" s="252"/>
      <c r="H2" s="252"/>
      <c r="I2" s="252"/>
      <c r="J2" s="252"/>
      <c r="K2" s="252"/>
      <c r="L2" s="241" t="str">
        <f>Proyecto!K2</f>
        <v>Codigo: GC-F-015</v>
      </c>
      <c r="M2" s="243"/>
      <c r="N2" s="35"/>
      <c r="O2" s="35"/>
    </row>
    <row r="3" spans="1:45" ht="23.25" customHeight="1" x14ac:dyDescent="0.2">
      <c r="C3" s="355"/>
      <c r="D3" s="254" t="s">
        <v>126</v>
      </c>
      <c r="E3" s="254"/>
      <c r="F3" s="254"/>
      <c r="G3" s="254"/>
      <c r="H3" s="254"/>
      <c r="I3" s="254"/>
      <c r="J3" s="254"/>
      <c r="K3" s="254"/>
      <c r="L3" s="244" t="str">
        <f>Proyecto!K3</f>
        <v>Fecha: 17 de septiembre de 2014</v>
      </c>
      <c r="M3" s="246"/>
      <c r="N3" s="35"/>
      <c r="O3" s="35"/>
    </row>
    <row r="4" spans="1:45" ht="24" customHeight="1" x14ac:dyDescent="0.2">
      <c r="C4" s="355"/>
      <c r="D4" s="254" t="s">
        <v>127</v>
      </c>
      <c r="E4" s="254"/>
      <c r="F4" s="254"/>
      <c r="G4" s="254"/>
      <c r="H4" s="254"/>
      <c r="I4" s="254"/>
      <c r="J4" s="254"/>
      <c r="K4" s="254"/>
      <c r="L4" s="244" t="str">
        <f>Proyecto!K4</f>
        <v>Version 001</v>
      </c>
      <c r="M4" s="246"/>
      <c r="N4" s="35"/>
      <c r="O4" s="35"/>
    </row>
    <row r="5" spans="1:45" ht="22.5" customHeight="1" thickBot="1" x14ac:dyDescent="0.25">
      <c r="C5" s="356"/>
      <c r="D5" s="256" t="s">
        <v>129</v>
      </c>
      <c r="E5" s="256"/>
      <c r="F5" s="256"/>
      <c r="G5" s="256"/>
      <c r="H5" s="256"/>
      <c r="I5" s="256"/>
      <c r="J5" s="256"/>
      <c r="K5" s="256"/>
      <c r="L5" s="247" t="s">
        <v>130</v>
      </c>
      <c r="M5" s="249"/>
      <c r="N5" s="35"/>
      <c r="O5" s="35"/>
    </row>
    <row r="6" spans="1:45" ht="5.25" customHeight="1" x14ac:dyDescent="0.15">
      <c r="C6" s="22"/>
      <c r="D6" s="22"/>
      <c r="E6" s="22"/>
      <c r="F6" s="22"/>
    </row>
    <row r="7" spans="1:45" ht="29.25" customHeight="1" x14ac:dyDescent="0.2">
      <c r="C7" s="185" t="s">
        <v>0</v>
      </c>
      <c r="D7" s="185"/>
      <c r="E7" s="353" t="str">
        <f>Proyecto!$E$7</f>
        <v>Centro de Estudios Societarios-CESS2025</v>
      </c>
      <c r="F7" s="353"/>
      <c r="G7" s="353"/>
      <c r="H7" s="353"/>
      <c r="I7" s="353"/>
      <c r="J7" s="353"/>
      <c r="K7" s="353"/>
      <c r="L7" s="353"/>
      <c r="M7" s="353"/>
      <c r="N7" s="16"/>
    </row>
    <row r="8" spans="1:45" ht="12.75" x14ac:dyDescent="0.2">
      <c r="N8" s="352" t="s">
        <v>144</v>
      </c>
      <c r="O8" s="352"/>
      <c r="P8" s="352" t="s">
        <v>145</v>
      </c>
      <c r="Q8" s="352"/>
      <c r="R8" s="352" t="s">
        <v>146</v>
      </c>
      <c r="S8" s="352"/>
      <c r="T8" s="352" t="s">
        <v>147</v>
      </c>
      <c r="U8" s="352"/>
      <c r="V8" s="352" t="s">
        <v>148</v>
      </c>
      <c r="W8" s="352"/>
      <c r="X8" s="352" t="s">
        <v>149</v>
      </c>
      <c r="Y8" s="352"/>
      <c r="Z8" s="352" t="s">
        <v>150</v>
      </c>
      <c r="AA8" s="352"/>
      <c r="AB8" s="352" t="s">
        <v>151</v>
      </c>
      <c r="AC8" s="352"/>
      <c r="AD8" s="352" t="s">
        <v>152</v>
      </c>
      <c r="AE8" s="352"/>
      <c r="AF8" s="352" t="s">
        <v>153</v>
      </c>
      <c r="AG8" s="352"/>
      <c r="AH8" s="352" t="s">
        <v>154</v>
      </c>
      <c r="AI8" s="352"/>
      <c r="AJ8" s="352" t="s">
        <v>155</v>
      </c>
      <c r="AK8" s="352"/>
      <c r="AL8" s="352" t="s">
        <v>285</v>
      </c>
      <c r="AM8" s="352"/>
    </row>
    <row r="9" spans="1:45" ht="51.75" customHeight="1" x14ac:dyDescent="0.2">
      <c r="C9" s="139" t="s">
        <v>79</v>
      </c>
      <c r="D9" s="139" t="s">
        <v>80</v>
      </c>
      <c r="E9" s="139" t="s">
        <v>81</v>
      </c>
      <c r="F9" s="140" t="s">
        <v>82</v>
      </c>
      <c r="G9" s="139" t="s">
        <v>83</v>
      </c>
      <c r="H9" s="141" t="s">
        <v>92</v>
      </c>
      <c r="I9" s="141" t="s">
        <v>93</v>
      </c>
      <c r="J9" s="141" t="s">
        <v>94</v>
      </c>
      <c r="K9" s="140" t="s">
        <v>84</v>
      </c>
      <c r="L9" s="142" t="s">
        <v>85</v>
      </c>
      <c r="M9" s="142" t="s">
        <v>86</v>
      </c>
      <c r="N9" s="143" t="s">
        <v>156</v>
      </c>
      <c r="O9" s="144" t="s">
        <v>157</v>
      </c>
      <c r="P9" s="144" t="s">
        <v>156</v>
      </c>
      <c r="Q9" s="144" t="s">
        <v>157</v>
      </c>
      <c r="R9" s="144" t="s">
        <v>156</v>
      </c>
      <c r="S9" s="144" t="s">
        <v>157</v>
      </c>
      <c r="T9" s="144" t="s">
        <v>156</v>
      </c>
      <c r="U9" s="144" t="s">
        <v>157</v>
      </c>
      <c r="V9" s="144" t="s">
        <v>156</v>
      </c>
      <c r="W9" s="144" t="s">
        <v>157</v>
      </c>
      <c r="X9" s="144" t="s">
        <v>156</v>
      </c>
      <c r="Y9" s="144" t="s">
        <v>157</v>
      </c>
      <c r="Z9" s="144" t="s">
        <v>156</v>
      </c>
      <c r="AA9" s="144" t="s">
        <v>157</v>
      </c>
      <c r="AB9" s="144" t="s">
        <v>156</v>
      </c>
      <c r="AC9" s="144" t="s">
        <v>157</v>
      </c>
      <c r="AD9" s="144" t="s">
        <v>156</v>
      </c>
      <c r="AE9" s="144" t="s">
        <v>157</v>
      </c>
      <c r="AF9" s="144" t="s">
        <v>156</v>
      </c>
      <c r="AG9" s="144" t="s">
        <v>157</v>
      </c>
      <c r="AH9" s="144" t="s">
        <v>156</v>
      </c>
      <c r="AI9" s="144" t="s">
        <v>157</v>
      </c>
      <c r="AJ9" s="144" t="s">
        <v>156</v>
      </c>
      <c r="AK9" s="144" t="s">
        <v>157</v>
      </c>
      <c r="AL9" s="144" t="s">
        <v>156</v>
      </c>
      <c r="AM9" s="144" t="s">
        <v>157</v>
      </c>
      <c r="AN9" s="145"/>
      <c r="AO9" s="145"/>
      <c r="AP9" s="145"/>
      <c r="AQ9" s="145"/>
      <c r="AR9" s="145"/>
      <c r="AS9" s="145"/>
    </row>
    <row r="10" spans="1:45" s="146" customFormat="1" ht="45" customHeight="1" x14ac:dyDescent="0.2">
      <c r="A10" s="110"/>
      <c r="B10" s="155">
        <v>1</v>
      </c>
      <c r="C10" s="150" t="s">
        <v>246</v>
      </c>
      <c r="D10" s="150" t="s">
        <v>247</v>
      </c>
      <c r="E10" s="153">
        <v>3</v>
      </c>
      <c r="F10" s="150">
        <v>0.08</v>
      </c>
      <c r="G10" s="184" t="s">
        <v>248</v>
      </c>
      <c r="H10" s="151">
        <v>45691</v>
      </c>
      <c r="I10" s="151">
        <v>45719</v>
      </c>
      <c r="J10" s="152">
        <f t="shared" ref="J10:J18" si="0">+(I10-H10)/7</f>
        <v>4</v>
      </c>
      <c r="K10" s="175" t="s">
        <v>286</v>
      </c>
      <c r="L10" s="151">
        <v>45719</v>
      </c>
      <c r="M10" s="147">
        <f>+O10+Q10+S10+U10+W10+Y10+AA10+AC10+AE10+AG10+AI10+AK10</f>
        <v>0.08</v>
      </c>
      <c r="N10" s="106"/>
      <c r="O10" s="107"/>
      <c r="P10" s="106">
        <v>0.04</v>
      </c>
      <c r="Q10" s="107">
        <v>0.04</v>
      </c>
      <c r="R10" s="106">
        <v>0.04</v>
      </c>
      <c r="S10" s="107">
        <v>0.04</v>
      </c>
      <c r="T10" s="106"/>
      <c r="U10" s="107"/>
      <c r="V10" s="106"/>
      <c r="W10" s="107"/>
      <c r="X10" s="106"/>
      <c r="Y10" s="107"/>
      <c r="Z10" s="106"/>
      <c r="AA10" s="107"/>
      <c r="AB10" s="106"/>
      <c r="AC10" s="107"/>
      <c r="AD10" s="106"/>
      <c r="AE10" s="107"/>
      <c r="AF10" s="106"/>
      <c r="AG10" s="107"/>
      <c r="AH10" s="106"/>
      <c r="AI10" s="107"/>
      <c r="AJ10" s="106"/>
      <c r="AK10" s="107"/>
      <c r="AL10" s="132">
        <f>+N10+P10+R10+T10+V10+X10+Z10+AB10+AD10+AF10+AH10+AJ10</f>
        <v>0.08</v>
      </c>
      <c r="AM10" s="132">
        <f>+O10+Q10+S10+U10+W10+Y10+AA10+AC10+AE10+AG10+AI10+AK10</f>
        <v>0.08</v>
      </c>
      <c r="AN10" s="148"/>
    </row>
    <row r="11" spans="1:45" s="146" customFormat="1" ht="52.5" customHeight="1" x14ac:dyDescent="0.2">
      <c r="A11" s="110"/>
      <c r="B11" s="155">
        <v>2</v>
      </c>
      <c r="C11" s="150" t="s">
        <v>249</v>
      </c>
      <c r="D11" s="150" t="s">
        <v>250</v>
      </c>
      <c r="E11" s="153">
        <v>1</v>
      </c>
      <c r="F11" s="150">
        <v>0.15</v>
      </c>
      <c r="G11" s="184" t="s">
        <v>251</v>
      </c>
      <c r="H11" s="151">
        <v>45727</v>
      </c>
      <c r="I11" s="151">
        <v>46010</v>
      </c>
      <c r="J11" s="152">
        <f t="shared" si="0"/>
        <v>40.428571428571431</v>
      </c>
      <c r="K11" s="175" t="s">
        <v>287</v>
      </c>
      <c r="L11" s="151">
        <v>45727</v>
      </c>
      <c r="M11" s="147">
        <f t="shared" ref="M11:M17" si="1">+O11+Q11+S11+U11+W11+Y11+AA11+AC11+AE11+AG11+AI11+AK11</f>
        <v>0.15</v>
      </c>
      <c r="N11" s="106"/>
      <c r="O11" s="107"/>
      <c r="P11" s="106"/>
      <c r="Q11" s="107"/>
      <c r="R11" s="106">
        <v>0.15</v>
      </c>
      <c r="S11" s="107">
        <v>0.15</v>
      </c>
      <c r="T11" s="106"/>
      <c r="U11" s="107"/>
      <c r="V11" s="106"/>
      <c r="W11" s="107"/>
      <c r="X11" s="106"/>
      <c r="Y11" s="107"/>
      <c r="Z11" s="106"/>
      <c r="AA11" s="107"/>
      <c r="AB11" s="106"/>
      <c r="AC11" s="107"/>
      <c r="AD11" s="106"/>
      <c r="AE11" s="107"/>
      <c r="AF11" s="106"/>
      <c r="AG11" s="107"/>
      <c r="AH11" s="106"/>
      <c r="AI11" s="107"/>
      <c r="AJ11" s="106"/>
      <c r="AK11" s="107"/>
      <c r="AL11" s="132">
        <f t="shared" ref="AL11:AL18" si="2">+N11+P11+R11+T11+V11+X11+Z11+AB11+AD11+AF11+AH11+AJ11</f>
        <v>0.15</v>
      </c>
      <c r="AM11" s="132">
        <f t="shared" ref="AM11:AM18" si="3">+O11+Q11+S11+U11+W11+Y11+AA11+AC11+AE11+AG11+AI11+AK11</f>
        <v>0.15</v>
      </c>
      <c r="AN11" s="148"/>
    </row>
    <row r="12" spans="1:45" s="172" customFormat="1" ht="262.5" customHeight="1" x14ac:dyDescent="0.2">
      <c r="A12" s="146"/>
      <c r="B12" s="110">
        <v>3</v>
      </c>
      <c r="C12" s="155" t="s">
        <v>252</v>
      </c>
      <c r="D12" s="79" t="s">
        <v>253</v>
      </c>
      <c r="E12" s="79">
        <v>1</v>
      </c>
      <c r="F12" s="136">
        <v>0.2</v>
      </c>
      <c r="G12" s="79" t="s">
        <v>254</v>
      </c>
      <c r="H12" s="182">
        <v>45727</v>
      </c>
      <c r="I12" s="182">
        <v>45990</v>
      </c>
      <c r="J12" s="183">
        <f>+(I12-H12)/7</f>
        <v>37.571428571428569</v>
      </c>
      <c r="K12" s="176" t="s">
        <v>293</v>
      </c>
      <c r="L12" s="387">
        <v>45990</v>
      </c>
      <c r="M12" s="147">
        <f t="shared" si="1"/>
        <v>0.2</v>
      </c>
      <c r="N12" s="106"/>
      <c r="O12" s="107"/>
      <c r="P12" s="106"/>
      <c r="Q12" s="107"/>
      <c r="R12" s="106">
        <v>0.02</v>
      </c>
      <c r="S12" s="107">
        <v>0.02</v>
      </c>
      <c r="T12" s="106">
        <v>0.01</v>
      </c>
      <c r="U12" s="107">
        <v>0.01</v>
      </c>
      <c r="V12" s="106">
        <v>0.02</v>
      </c>
      <c r="W12" s="107">
        <v>0.02</v>
      </c>
      <c r="X12" s="106">
        <v>0.02</v>
      </c>
      <c r="Y12" s="107">
        <v>0.02</v>
      </c>
      <c r="Z12" s="106">
        <v>0.02</v>
      </c>
      <c r="AA12" s="107">
        <v>0.02</v>
      </c>
      <c r="AB12" s="106">
        <v>0.03</v>
      </c>
      <c r="AC12" s="107">
        <v>0.03</v>
      </c>
      <c r="AD12" s="106">
        <v>0.03</v>
      </c>
      <c r="AE12" s="107">
        <v>0.03</v>
      </c>
      <c r="AF12" s="106">
        <v>0.03</v>
      </c>
      <c r="AG12" s="107">
        <v>0.03</v>
      </c>
      <c r="AH12" s="106">
        <v>0.02</v>
      </c>
      <c r="AI12" s="107">
        <v>0.02</v>
      </c>
      <c r="AJ12" s="106"/>
      <c r="AK12" s="107"/>
      <c r="AL12" s="132">
        <f t="shared" si="2"/>
        <v>0.2</v>
      </c>
      <c r="AM12" s="132">
        <f t="shared" si="3"/>
        <v>0.2</v>
      </c>
      <c r="AN12" s="171"/>
    </row>
    <row r="13" spans="1:45" s="146" customFormat="1" ht="409.5" customHeight="1" x14ac:dyDescent="0.2">
      <c r="B13" s="110">
        <v>4</v>
      </c>
      <c r="C13" s="149" t="s">
        <v>255</v>
      </c>
      <c r="D13" s="150" t="s">
        <v>256</v>
      </c>
      <c r="E13" s="150">
        <v>2</v>
      </c>
      <c r="F13" s="153">
        <v>0.1</v>
      </c>
      <c r="G13" s="150" t="s">
        <v>257</v>
      </c>
      <c r="H13" s="151">
        <v>45727</v>
      </c>
      <c r="I13" s="151">
        <v>46010</v>
      </c>
      <c r="J13" s="152">
        <f t="shared" si="0"/>
        <v>40.428571428571431</v>
      </c>
      <c r="K13" s="176" t="s">
        <v>299</v>
      </c>
      <c r="L13" s="388">
        <v>46010</v>
      </c>
      <c r="M13" s="147">
        <f t="shared" si="1"/>
        <v>9.9999999999999992E-2</v>
      </c>
      <c r="N13" s="106"/>
      <c r="O13" s="107"/>
      <c r="P13" s="106"/>
      <c r="Q13" s="107"/>
      <c r="R13" s="106">
        <v>0.01</v>
      </c>
      <c r="S13" s="107">
        <v>0.01</v>
      </c>
      <c r="T13" s="106">
        <v>0.01</v>
      </c>
      <c r="U13" s="107">
        <v>0.01</v>
      </c>
      <c r="V13" s="106">
        <v>0.01</v>
      </c>
      <c r="W13" s="107">
        <v>0.01</v>
      </c>
      <c r="X13" s="106">
        <v>0.01</v>
      </c>
      <c r="Y13" s="131"/>
      <c r="Z13" s="106">
        <v>0.01</v>
      </c>
      <c r="AA13" s="107">
        <v>0.02</v>
      </c>
      <c r="AB13" s="106">
        <v>0.01</v>
      </c>
      <c r="AC13" s="107">
        <v>0.01</v>
      </c>
      <c r="AD13" s="106">
        <v>0.01</v>
      </c>
      <c r="AE13" s="107">
        <v>0.01</v>
      </c>
      <c r="AF13" s="106">
        <v>0.01</v>
      </c>
      <c r="AG13" s="107">
        <v>0.01</v>
      </c>
      <c r="AH13" s="106">
        <v>0.01</v>
      </c>
      <c r="AI13" s="107">
        <v>0.01</v>
      </c>
      <c r="AJ13" s="106">
        <v>0.01</v>
      </c>
      <c r="AK13" s="107">
        <v>0.01</v>
      </c>
      <c r="AL13" s="132">
        <f t="shared" si="2"/>
        <v>9.9999999999999992E-2</v>
      </c>
      <c r="AM13" s="132">
        <f t="shared" si="3"/>
        <v>9.9999999999999992E-2</v>
      </c>
      <c r="AN13" s="148"/>
    </row>
    <row r="14" spans="1:45" s="146" customFormat="1" ht="408.75" customHeight="1" x14ac:dyDescent="0.2">
      <c r="B14" s="110">
        <v>5</v>
      </c>
      <c r="C14" s="149" t="s">
        <v>258</v>
      </c>
      <c r="D14" s="150" t="s">
        <v>259</v>
      </c>
      <c r="E14" s="134">
        <v>8</v>
      </c>
      <c r="F14" s="135">
        <v>0.08</v>
      </c>
      <c r="G14" s="154" t="s">
        <v>260</v>
      </c>
      <c r="H14" s="151">
        <v>45727</v>
      </c>
      <c r="I14" s="151">
        <v>46010</v>
      </c>
      <c r="J14" s="152">
        <f t="shared" si="0"/>
        <v>40.428571428571431</v>
      </c>
      <c r="K14" s="133" t="s">
        <v>296</v>
      </c>
      <c r="L14" s="388">
        <v>46010</v>
      </c>
      <c r="M14" s="147">
        <f t="shared" si="1"/>
        <v>0.08</v>
      </c>
      <c r="N14" s="106"/>
      <c r="O14" s="107"/>
      <c r="P14" s="106"/>
      <c r="Q14" s="107"/>
      <c r="R14" s="106">
        <v>0.01</v>
      </c>
      <c r="S14" s="107">
        <v>0.01</v>
      </c>
      <c r="T14" s="106">
        <v>0.01</v>
      </c>
      <c r="U14" s="107">
        <v>0.01</v>
      </c>
      <c r="V14" s="106">
        <v>0.01</v>
      </c>
      <c r="W14" s="107">
        <v>0.01</v>
      </c>
      <c r="X14" s="106">
        <v>0.01</v>
      </c>
      <c r="Y14" s="131"/>
      <c r="Z14" s="106"/>
      <c r="AA14" s="107">
        <v>0.01</v>
      </c>
      <c r="AB14" s="106">
        <v>0.01</v>
      </c>
      <c r="AC14" s="107">
        <v>0.01</v>
      </c>
      <c r="AD14" s="106"/>
      <c r="AE14" s="107"/>
      <c r="AF14" s="106">
        <v>0.01</v>
      </c>
      <c r="AG14" s="107">
        <v>0.01</v>
      </c>
      <c r="AH14" s="106">
        <v>0.01</v>
      </c>
      <c r="AI14" s="107">
        <v>0.01</v>
      </c>
      <c r="AJ14" s="106">
        <v>0.01</v>
      </c>
      <c r="AK14" s="107">
        <v>0.01</v>
      </c>
      <c r="AL14" s="132">
        <f t="shared" si="2"/>
        <v>0.08</v>
      </c>
      <c r="AM14" s="132">
        <f t="shared" si="3"/>
        <v>0.08</v>
      </c>
      <c r="AN14" s="148"/>
    </row>
    <row r="15" spans="1:45" s="146" customFormat="1" ht="278.25" customHeight="1" x14ac:dyDescent="0.2">
      <c r="B15" s="110">
        <v>6</v>
      </c>
      <c r="C15" s="149" t="s">
        <v>261</v>
      </c>
      <c r="D15" s="150" t="s">
        <v>262</v>
      </c>
      <c r="E15" s="134">
        <v>6</v>
      </c>
      <c r="F15" s="135">
        <v>0.1</v>
      </c>
      <c r="G15" s="150" t="s">
        <v>260</v>
      </c>
      <c r="H15" s="151">
        <v>45727</v>
      </c>
      <c r="I15" s="151">
        <v>46010</v>
      </c>
      <c r="J15" s="152">
        <f t="shared" si="0"/>
        <v>40.428571428571431</v>
      </c>
      <c r="K15" s="170" t="s">
        <v>295</v>
      </c>
      <c r="L15" s="388">
        <v>46010</v>
      </c>
      <c r="M15" s="147">
        <f t="shared" si="1"/>
        <v>9.9999999999999992E-2</v>
      </c>
      <c r="N15" s="106"/>
      <c r="O15" s="107"/>
      <c r="P15" s="106"/>
      <c r="Q15" s="107"/>
      <c r="R15" s="106"/>
      <c r="S15" s="131"/>
      <c r="T15" s="106"/>
      <c r="U15" s="107"/>
      <c r="V15" s="106"/>
      <c r="W15" s="107"/>
      <c r="X15" s="106"/>
      <c r="Y15" s="107"/>
      <c r="Z15" s="106">
        <v>0.02</v>
      </c>
      <c r="AA15" s="107">
        <v>0.02</v>
      </c>
      <c r="AB15" s="106">
        <v>0.02</v>
      </c>
      <c r="AC15" s="107">
        <v>0.02</v>
      </c>
      <c r="AD15" s="106">
        <v>0.02</v>
      </c>
      <c r="AE15" s="107">
        <v>0.02</v>
      </c>
      <c r="AF15" s="106">
        <v>0.02</v>
      </c>
      <c r="AG15" s="107">
        <v>0.02</v>
      </c>
      <c r="AH15" s="106">
        <v>0.01</v>
      </c>
      <c r="AI15" s="107">
        <v>0.01</v>
      </c>
      <c r="AJ15" s="106">
        <v>0.01</v>
      </c>
      <c r="AK15" s="107">
        <v>0.01</v>
      </c>
      <c r="AL15" s="132">
        <f t="shared" si="2"/>
        <v>9.9999999999999992E-2</v>
      </c>
      <c r="AM15" s="132">
        <f t="shared" si="3"/>
        <v>9.9999999999999992E-2</v>
      </c>
      <c r="AN15" s="148"/>
    </row>
    <row r="16" spans="1:45" s="172" customFormat="1" ht="167.25" customHeight="1" x14ac:dyDescent="0.2">
      <c r="A16" s="146"/>
      <c r="B16" s="110">
        <v>7</v>
      </c>
      <c r="C16" s="155" t="s">
        <v>263</v>
      </c>
      <c r="D16" s="79" t="s">
        <v>264</v>
      </c>
      <c r="E16" s="137">
        <v>1</v>
      </c>
      <c r="F16" s="136">
        <v>0.1</v>
      </c>
      <c r="G16" s="79" t="s">
        <v>265</v>
      </c>
      <c r="H16" s="182">
        <v>45727</v>
      </c>
      <c r="I16" s="182">
        <v>46010</v>
      </c>
      <c r="J16" s="183">
        <f t="shared" si="0"/>
        <v>40.428571428571431</v>
      </c>
      <c r="K16" s="133" t="s">
        <v>292</v>
      </c>
      <c r="L16" s="387">
        <v>46010</v>
      </c>
      <c r="M16" s="147">
        <f t="shared" si="1"/>
        <v>9.9999999999999992E-2</v>
      </c>
      <c r="N16" s="106"/>
      <c r="O16" s="107"/>
      <c r="P16" s="106"/>
      <c r="Q16" s="107"/>
      <c r="R16" s="106">
        <v>0.01</v>
      </c>
      <c r="S16" s="107">
        <v>0.01</v>
      </c>
      <c r="T16" s="106">
        <v>0.01</v>
      </c>
      <c r="U16" s="107">
        <v>0.01</v>
      </c>
      <c r="V16" s="106">
        <v>0.01</v>
      </c>
      <c r="W16" s="107">
        <v>0.01</v>
      </c>
      <c r="X16" s="106">
        <v>0.01</v>
      </c>
      <c r="Y16" s="107"/>
      <c r="Z16" s="106">
        <v>0.01</v>
      </c>
      <c r="AA16" s="107">
        <v>0.02</v>
      </c>
      <c r="AB16" s="106">
        <v>0.01</v>
      </c>
      <c r="AC16" s="107">
        <v>0.01</v>
      </c>
      <c r="AD16" s="106">
        <v>0.01</v>
      </c>
      <c r="AE16" s="107">
        <v>0.01</v>
      </c>
      <c r="AF16" s="106">
        <v>0.01</v>
      </c>
      <c r="AG16" s="107">
        <v>0.01</v>
      </c>
      <c r="AH16" s="106">
        <v>0.01</v>
      </c>
      <c r="AI16" s="107">
        <v>0.01</v>
      </c>
      <c r="AJ16" s="106">
        <v>0.01</v>
      </c>
      <c r="AK16" s="107">
        <v>0.01</v>
      </c>
      <c r="AL16" s="132">
        <f t="shared" si="2"/>
        <v>9.9999999999999992E-2</v>
      </c>
      <c r="AM16" s="132">
        <f t="shared" si="3"/>
        <v>9.9999999999999992E-2</v>
      </c>
      <c r="AN16" s="171"/>
    </row>
    <row r="17" spans="2:40" s="146" customFormat="1" ht="352.5" customHeight="1" x14ac:dyDescent="0.2">
      <c r="B17" s="110">
        <v>8</v>
      </c>
      <c r="C17" s="155" t="s">
        <v>266</v>
      </c>
      <c r="D17" s="79" t="s">
        <v>267</v>
      </c>
      <c r="E17" s="134">
        <v>1</v>
      </c>
      <c r="F17" s="136">
        <v>0.1</v>
      </c>
      <c r="G17" s="150" t="s">
        <v>268</v>
      </c>
      <c r="H17" s="151">
        <v>45727</v>
      </c>
      <c r="I17" s="151">
        <v>46010</v>
      </c>
      <c r="J17" s="152">
        <f t="shared" si="0"/>
        <v>40.428571428571431</v>
      </c>
      <c r="K17" s="133" t="s">
        <v>297</v>
      </c>
      <c r="L17" s="388">
        <v>46010</v>
      </c>
      <c r="M17" s="147">
        <f t="shared" si="1"/>
        <v>9.9999999999999992E-2</v>
      </c>
      <c r="N17" s="106"/>
      <c r="O17" s="107"/>
      <c r="P17" s="106"/>
      <c r="Q17" s="107"/>
      <c r="R17" s="106">
        <v>0.01</v>
      </c>
      <c r="S17" s="107">
        <v>0.01</v>
      </c>
      <c r="T17" s="106">
        <v>0.01</v>
      </c>
      <c r="U17" s="107">
        <v>0.01</v>
      </c>
      <c r="V17" s="106">
        <v>0.01</v>
      </c>
      <c r="W17" s="107">
        <v>0.01</v>
      </c>
      <c r="X17" s="106">
        <v>0.01</v>
      </c>
      <c r="Y17" s="107">
        <v>0.01</v>
      </c>
      <c r="Z17" s="106">
        <v>0.01</v>
      </c>
      <c r="AA17" s="107">
        <v>0.01</v>
      </c>
      <c r="AB17" s="106">
        <v>0.01</v>
      </c>
      <c r="AC17" s="107">
        <v>0.01</v>
      </c>
      <c r="AD17" s="106">
        <v>0.01</v>
      </c>
      <c r="AE17" s="107">
        <v>0.01</v>
      </c>
      <c r="AF17" s="106">
        <v>0.01</v>
      </c>
      <c r="AG17" s="107">
        <v>0.01</v>
      </c>
      <c r="AH17" s="106">
        <v>0.01</v>
      </c>
      <c r="AI17" s="107">
        <v>0.01</v>
      </c>
      <c r="AJ17" s="106">
        <v>0.01</v>
      </c>
      <c r="AK17" s="107">
        <v>0.01</v>
      </c>
      <c r="AL17" s="132">
        <f t="shared" si="2"/>
        <v>9.9999999999999992E-2</v>
      </c>
      <c r="AM17" s="132">
        <f t="shared" si="3"/>
        <v>9.9999999999999992E-2</v>
      </c>
      <c r="AN17" s="148"/>
    </row>
    <row r="18" spans="2:40" s="146" customFormat="1" ht="292.5" customHeight="1" x14ac:dyDescent="0.2">
      <c r="B18" s="110">
        <v>9</v>
      </c>
      <c r="C18" s="155" t="s">
        <v>269</v>
      </c>
      <c r="D18" s="79" t="s">
        <v>270</v>
      </c>
      <c r="E18" s="137">
        <v>1</v>
      </c>
      <c r="F18" s="136">
        <v>0.09</v>
      </c>
      <c r="G18" s="150" t="s">
        <v>260</v>
      </c>
      <c r="H18" s="151">
        <v>45727</v>
      </c>
      <c r="I18" s="151">
        <v>46010</v>
      </c>
      <c r="J18" s="152">
        <f t="shared" si="0"/>
        <v>40.428571428571431</v>
      </c>
      <c r="K18" s="173" t="s">
        <v>294</v>
      </c>
      <c r="L18" s="388">
        <v>46010</v>
      </c>
      <c r="M18" s="147">
        <f>+O18+Q18+S18+U18+W18+Y18+AA18+AC18+AE18+AG18+AI18+AK18</f>
        <v>0.09</v>
      </c>
      <c r="N18" s="106"/>
      <c r="O18" s="107"/>
      <c r="P18" s="106"/>
      <c r="Q18" s="107"/>
      <c r="R18" s="106"/>
      <c r="S18" s="131"/>
      <c r="T18" s="106"/>
      <c r="U18" s="107"/>
      <c r="V18" s="106">
        <v>0.01</v>
      </c>
      <c r="W18" s="107">
        <v>0.01</v>
      </c>
      <c r="X18" s="106">
        <v>0.01</v>
      </c>
      <c r="Y18" s="131"/>
      <c r="Z18" s="106">
        <v>0.01</v>
      </c>
      <c r="AA18" s="107">
        <v>0.02</v>
      </c>
      <c r="AB18" s="106">
        <v>0.01</v>
      </c>
      <c r="AC18" s="107">
        <v>0.01</v>
      </c>
      <c r="AD18" s="106">
        <v>1.4999999999999999E-2</v>
      </c>
      <c r="AE18" s="107">
        <v>1.4999999999999999E-2</v>
      </c>
      <c r="AF18" s="106">
        <v>1.4999999999999999E-2</v>
      </c>
      <c r="AG18" s="174">
        <v>1.4999999999999999E-2</v>
      </c>
      <c r="AH18" s="106">
        <v>0.01</v>
      </c>
      <c r="AI18" s="107">
        <v>0.01</v>
      </c>
      <c r="AJ18" s="106">
        <v>0.01</v>
      </c>
      <c r="AK18" s="107">
        <v>0.01</v>
      </c>
      <c r="AL18" s="132">
        <f t="shared" si="2"/>
        <v>0.09</v>
      </c>
      <c r="AM18" s="132">
        <f t="shared" si="3"/>
        <v>0.09</v>
      </c>
      <c r="AN18" s="148"/>
    </row>
    <row r="19" spans="2:40" s="109" customFormat="1" ht="28.5" customHeight="1" x14ac:dyDescent="0.2">
      <c r="C19" s="128"/>
      <c r="D19" s="156"/>
      <c r="E19" s="128"/>
      <c r="F19" s="157">
        <f>+SUM(F10:F18)</f>
        <v>0.99999999999999989</v>
      </c>
      <c r="G19" s="128"/>
      <c r="H19" s="158"/>
      <c r="I19" s="158"/>
      <c r="J19" s="159"/>
      <c r="K19" s="127"/>
      <c r="L19" s="128"/>
      <c r="M19" s="160">
        <f>SUM(M10:M18)</f>
        <v>0.99999999999999989</v>
      </c>
      <c r="N19" s="161">
        <f t="shared" ref="N19:AK19" si="4">SUM(N10:N18)</f>
        <v>0</v>
      </c>
      <c r="O19" s="161">
        <f t="shared" si="4"/>
        <v>0</v>
      </c>
      <c r="P19" s="161">
        <f t="shared" si="4"/>
        <v>0.04</v>
      </c>
      <c r="Q19" s="161">
        <f>SUM(Q10:Q18)</f>
        <v>0.04</v>
      </c>
      <c r="R19" s="161">
        <f t="shared" si="4"/>
        <v>0.25</v>
      </c>
      <c r="S19" s="161">
        <f t="shared" si="4"/>
        <v>0.25</v>
      </c>
      <c r="T19" s="161">
        <f t="shared" si="4"/>
        <v>0.05</v>
      </c>
      <c r="U19" s="161">
        <f t="shared" si="4"/>
        <v>0.05</v>
      </c>
      <c r="V19" s="161">
        <f t="shared" si="4"/>
        <v>7.0000000000000007E-2</v>
      </c>
      <c r="W19" s="161">
        <f t="shared" si="4"/>
        <v>7.0000000000000007E-2</v>
      </c>
      <c r="X19" s="161">
        <f t="shared" si="4"/>
        <v>7.0000000000000007E-2</v>
      </c>
      <c r="Y19" s="161">
        <f t="shared" si="4"/>
        <v>0.03</v>
      </c>
      <c r="Z19" s="161">
        <f t="shared" si="4"/>
        <v>0.08</v>
      </c>
      <c r="AA19" s="161">
        <f t="shared" si="4"/>
        <v>0.12000000000000001</v>
      </c>
      <c r="AB19" s="161">
        <f t="shared" si="4"/>
        <v>9.9999999999999992E-2</v>
      </c>
      <c r="AC19" s="161">
        <f t="shared" si="4"/>
        <v>9.9999999999999992E-2</v>
      </c>
      <c r="AD19" s="161">
        <f t="shared" si="4"/>
        <v>9.4999999999999987E-2</v>
      </c>
      <c r="AE19" s="161">
        <f t="shared" si="4"/>
        <v>9.4999999999999987E-2</v>
      </c>
      <c r="AF19" s="161">
        <f t="shared" si="4"/>
        <v>0.105</v>
      </c>
      <c r="AG19" s="161">
        <f t="shared" si="4"/>
        <v>0.105</v>
      </c>
      <c r="AH19" s="161">
        <f t="shared" si="4"/>
        <v>0.08</v>
      </c>
      <c r="AI19" s="161">
        <f t="shared" si="4"/>
        <v>0.08</v>
      </c>
      <c r="AJ19" s="161">
        <f t="shared" si="4"/>
        <v>6.0000000000000005E-2</v>
      </c>
      <c r="AK19" s="161">
        <f t="shared" si="4"/>
        <v>6.0000000000000005E-2</v>
      </c>
      <c r="AL19" s="162">
        <f t="shared" ref="AL19:AM19" si="5">SUM(AL10:AL18)</f>
        <v>0.99999999999999989</v>
      </c>
      <c r="AM19" s="169">
        <f t="shared" si="5"/>
        <v>0.99999999999999989</v>
      </c>
      <c r="AN19" s="108"/>
    </row>
    <row r="20" spans="2:40" s="163" customFormat="1" hidden="1" x14ac:dyDescent="0.2">
      <c r="N20" s="164"/>
      <c r="O20" s="164"/>
      <c r="P20" s="164"/>
      <c r="Q20" s="164"/>
      <c r="R20" s="164"/>
      <c r="S20" s="164"/>
      <c r="T20" s="164"/>
      <c r="U20" s="164"/>
      <c r="V20" s="164"/>
    </row>
    <row r="21" spans="2:40" s="163" customFormat="1" hidden="1" x14ac:dyDescent="0.15">
      <c r="M21" s="165" t="s">
        <v>288</v>
      </c>
      <c r="N21" s="166" t="s">
        <v>289</v>
      </c>
      <c r="O21" s="163" t="s">
        <v>290</v>
      </c>
      <c r="P21" s="163" t="s">
        <v>291</v>
      </c>
    </row>
    <row r="22" spans="2:40" s="163" customFormat="1" hidden="1" x14ac:dyDescent="0.2">
      <c r="M22" s="167">
        <f>+N19+P19+R19</f>
        <v>0.28999999999999998</v>
      </c>
      <c r="N22" s="168">
        <f>+X19+V19+T19</f>
        <v>0.19</v>
      </c>
      <c r="O22" s="168">
        <f>+Z19+AB19+AD19</f>
        <v>0.27499999999999997</v>
      </c>
      <c r="P22" s="168">
        <f>+AF19+AH19+AJ19</f>
        <v>0.245</v>
      </c>
    </row>
    <row r="23" spans="2:40" s="163" customFormat="1" hidden="1" x14ac:dyDescent="0.2">
      <c r="M23" s="167">
        <f>+O19+Q19+S19</f>
        <v>0.28999999999999998</v>
      </c>
      <c r="N23" s="168">
        <f>+Y19+W19+U19</f>
        <v>0.15000000000000002</v>
      </c>
      <c r="O23" s="168">
        <f>+AA19+AC19+AE19</f>
        <v>0.315</v>
      </c>
      <c r="P23" s="168">
        <f>+AG19+AI19+AK19</f>
        <v>0.245</v>
      </c>
    </row>
    <row r="24" spans="2:40" s="163" customFormat="1" x14ac:dyDescent="0.15">
      <c r="N24" s="166"/>
    </row>
    <row r="25" spans="2:40" s="163" customFormat="1" x14ac:dyDescent="0.15">
      <c r="N25" s="166"/>
    </row>
    <row r="26" spans="2:40" s="163" customFormat="1" x14ac:dyDescent="0.15">
      <c r="N26" s="166"/>
    </row>
    <row r="27" spans="2:40" s="163" customFormat="1" x14ac:dyDescent="0.15">
      <c r="N27" s="166"/>
    </row>
  </sheetData>
  <sheetProtection algorithmName="SHA-512" hashValue="fOqnCtz+EkITjocZiDydrMIU6PuvRg74OcpODa9FY0PPmo+c0Ee3mk+yzuM1Waug87Wj8MV+RO2uQGw32Ym0aA==" saltValue="/7tEe7LMqjNrCuFLvC4DaQ==" spinCount="100000" sheet="1" objects="1" scenarios="1" formatCells="0" formatColumns="0" formatRows="0"/>
  <mergeCells count="24">
    <mergeCell ref="AL8:AM8"/>
    <mergeCell ref="C7:D7"/>
    <mergeCell ref="E7:M7"/>
    <mergeCell ref="D2:K2"/>
    <mergeCell ref="C2:C5"/>
    <mergeCell ref="D3:K3"/>
    <mergeCell ref="D4:K4"/>
    <mergeCell ref="D5:K5"/>
    <mergeCell ref="L2:M2"/>
    <mergeCell ref="L3:M3"/>
    <mergeCell ref="L4:M4"/>
    <mergeCell ref="L5:M5"/>
    <mergeCell ref="N8:O8"/>
    <mergeCell ref="P8:Q8"/>
    <mergeCell ref="R8:S8"/>
    <mergeCell ref="T8:U8"/>
    <mergeCell ref="V8:W8"/>
    <mergeCell ref="X8:Y8"/>
    <mergeCell ref="AJ8:AK8"/>
    <mergeCell ref="Z8:AA8"/>
    <mergeCell ref="AB8:AC8"/>
    <mergeCell ref="AD8:AE8"/>
    <mergeCell ref="AF8:AG8"/>
    <mergeCell ref="AH8:AI8"/>
  </mergeCells>
  <dataValidations count="1">
    <dataValidation type="whole" allowBlank="1" showInputMessage="1" showErrorMessage="1" sqref="G8:L8 G19:L65450" xr:uid="{00000000-0002-0000-0A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E19"/>
  <sheetViews>
    <sheetView showGridLines="0" topLeftCell="A9" zoomScale="90" zoomScaleNormal="90" workbookViewId="0">
      <selection activeCell="B16" sqref="B16:E16"/>
    </sheetView>
  </sheetViews>
  <sheetFormatPr baseColWidth="10" defaultRowHeight="14.25" x14ac:dyDescent="0.2"/>
  <cols>
    <col min="1" max="1" width="2.42578125" style="81" customWidth="1"/>
    <col min="2" max="2" width="14.5703125" style="81" customWidth="1"/>
    <col min="3" max="3" width="14.140625" style="81" customWidth="1"/>
    <col min="4" max="4" width="18.28515625" style="81" customWidth="1"/>
    <col min="5" max="5" width="17.140625" style="81" customWidth="1"/>
    <col min="6" max="6" width="23.140625" style="81" customWidth="1"/>
    <col min="7" max="8" width="20.28515625" style="81" customWidth="1"/>
    <col min="9" max="10" width="5.7109375" style="81" customWidth="1"/>
    <col min="11" max="11" width="5.7109375" style="81" hidden="1" customWidth="1"/>
    <col min="12" max="12" width="8.7109375" style="81" hidden="1" customWidth="1"/>
    <col min="13" max="13" width="14.5703125" style="81" customWidth="1"/>
    <col min="14" max="14" width="17.7109375" style="81" bestFit="1" customWidth="1"/>
    <col min="15" max="15" width="2.5703125" style="81" customWidth="1"/>
    <col min="16" max="16" width="2.42578125" style="81" customWidth="1"/>
    <col min="17" max="17" width="7.7109375" style="81" customWidth="1"/>
    <col min="18" max="18" width="0.7109375" style="82" customWidth="1"/>
    <col min="19" max="19" width="1" style="81" customWidth="1"/>
    <col min="20" max="20" width="1.5703125" style="81" customWidth="1"/>
    <col min="21" max="21" width="1.140625" style="82" customWidth="1"/>
    <col min="22" max="22" width="20.7109375" style="81" customWidth="1"/>
    <col min="23" max="26" width="7.7109375" style="81" customWidth="1"/>
    <col min="27" max="28" width="5.7109375" style="81" hidden="1" customWidth="1"/>
    <col min="29" max="29" width="10.7109375" style="81" customWidth="1"/>
    <col min="30" max="30" width="20.7109375" style="81" customWidth="1"/>
    <col min="31" max="31" width="9.140625" style="83" customWidth="1"/>
    <col min="32" max="252" width="9.140625" style="81" customWidth="1"/>
    <col min="253" max="16384" width="11.42578125" style="81"/>
  </cols>
  <sheetData>
    <row r="1" spans="2:31" ht="15" thickBot="1" x14ac:dyDescent="0.25"/>
    <row r="2" spans="2:31" ht="26.25" customHeight="1" x14ac:dyDescent="0.2">
      <c r="B2" s="372"/>
      <c r="C2" s="373"/>
      <c r="D2" s="366" t="s">
        <v>124</v>
      </c>
      <c r="E2" s="367"/>
      <c r="F2" s="367"/>
      <c r="G2" s="367"/>
      <c r="H2" s="367"/>
      <c r="I2" s="367"/>
      <c r="J2" s="367"/>
      <c r="K2" s="88"/>
      <c r="L2" s="88"/>
      <c r="M2" s="378" t="str">
        <f>Proyecto!K2</f>
        <v>Codigo: GC-F-015</v>
      </c>
      <c r="N2" s="379"/>
      <c r="O2" s="379"/>
      <c r="P2" s="380"/>
      <c r="S2" s="82"/>
      <c r="T2" s="82" t="s">
        <v>136</v>
      </c>
      <c r="U2" s="89"/>
    </row>
    <row r="3" spans="2:31" ht="23.25" customHeight="1" x14ac:dyDescent="0.2">
      <c r="B3" s="374"/>
      <c r="C3" s="375"/>
      <c r="D3" s="368" t="s">
        <v>126</v>
      </c>
      <c r="E3" s="369"/>
      <c r="F3" s="369"/>
      <c r="G3" s="369"/>
      <c r="H3" s="369"/>
      <c r="I3" s="369"/>
      <c r="J3" s="369"/>
      <c r="K3" s="90"/>
      <c r="L3" s="90"/>
      <c r="M3" s="381" t="str">
        <f>Proyecto!K3</f>
        <v>Fecha: 17 de septiembre de 2014</v>
      </c>
      <c r="N3" s="382"/>
      <c r="O3" s="382"/>
      <c r="P3" s="383"/>
      <c r="S3" s="82"/>
      <c r="T3" s="82" t="s">
        <v>137</v>
      </c>
      <c r="U3" s="89"/>
    </row>
    <row r="4" spans="2:31" ht="24" customHeight="1" x14ac:dyDescent="0.2">
      <c r="B4" s="374"/>
      <c r="C4" s="375"/>
      <c r="D4" s="368" t="s">
        <v>127</v>
      </c>
      <c r="E4" s="369"/>
      <c r="F4" s="369"/>
      <c r="G4" s="369"/>
      <c r="H4" s="369"/>
      <c r="I4" s="369"/>
      <c r="J4" s="369"/>
      <c r="K4" s="90"/>
      <c r="L4" s="90"/>
      <c r="M4" s="381" t="str">
        <f>Proyecto!K4</f>
        <v>Version 001</v>
      </c>
      <c r="N4" s="382"/>
      <c r="O4" s="382"/>
      <c r="P4" s="383"/>
      <c r="T4" s="82" t="s">
        <v>138</v>
      </c>
      <c r="U4" s="89"/>
    </row>
    <row r="5" spans="2:31" ht="22.5" customHeight="1" thickBot="1" x14ac:dyDescent="0.25">
      <c r="B5" s="376"/>
      <c r="C5" s="377"/>
      <c r="D5" s="370" t="s">
        <v>129</v>
      </c>
      <c r="E5" s="371"/>
      <c r="F5" s="371"/>
      <c r="G5" s="371"/>
      <c r="H5" s="371"/>
      <c r="I5" s="371"/>
      <c r="J5" s="371"/>
      <c r="K5" s="91"/>
      <c r="L5" s="91"/>
      <c r="M5" s="384" t="s">
        <v>130</v>
      </c>
      <c r="N5" s="385"/>
      <c r="O5" s="385"/>
      <c r="P5" s="386"/>
      <c r="T5" s="82" t="s">
        <v>139</v>
      </c>
    </row>
    <row r="6" spans="2:31" ht="5.25" customHeight="1" x14ac:dyDescent="0.2">
      <c r="B6" s="92"/>
      <c r="C6" s="92"/>
      <c r="D6" s="92"/>
      <c r="E6" s="92"/>
      <c r="F6" s="92"/>
      <c r="G6" s="92"/>
      <c r="H6" s="92"/>
      <c r="I6" s="92"/>
      <c r="J6" s="92"/>
      <c r="K6" s="92"/>
      <c r="L6" s="92"/>
      <c r="M6" s="92"/>
      <c r="N6" s="92"/>
      <c r="O6" s="92"/>
      <c r="P6" s="92"/>
      <c r="T6" s="82"/>
    </row>
    <row r="7" spans="2:31" ht="29.25" customHeight="1" x14ac:dyDescent="0.2">
      <c r="B7" s="359" t="s">
        <v>0</v>
      </c>
      <c r="C7" s="359"/>
      <c r="D7" s="353" t="str">
        <f>Proyecto!$E$7</f>
        <v>Centro de Estudios Societarios-CESS2025</v>
      </c>
      <c r="E7" s="353"/>
      <c r="F7" s="353"/>
      <c r="G7" s="353"/>
      <c r="H7" s="353"/>
      <c r="I7" s="353"/>
      <c r="J7" s="353"/>
      <c r="K7" s="353"/>
      <c r="L7" s="353"/>
      <c r="M7" s="353"/>
      <c r="N7" s="353"/>
      <c r="O7" s="353"/>
      <c r="P7" s="353"/>
      <c r="AE7" s="81"/>
    </row>
    <row r="8" spans="2:31" ht="6.75" customHeight="1" x14ac:dyDescent="0.2">
      <c r="B8" s="93"/>
      <c r="C8" s="93"/>
      <c r="D8" s="94"/>
      <c r="E8" s="94"/>
      <c r="F8" s="94"/>
      <c r="G8" s="94"/>
      <c r="H8" s="94"/>
      <c r="I8" s="94"/>
      <c r="J8" s="94"/>
      <c r="K8" s="94"/>
      <c r="L8" s="94"/>
      <c r="M8" s="94"/>
      <c r="N8" s="94"/>
      <c r="O8" s="94"/>
      <c r="P8" s="94"/>
      <c r="AE8" s="81"/>
    </row>
    <row r="10" spans="2:31" ht="21.95" customHeight="1" x14ac:dyDescent="0.2">
      <c r="B10" s="357" t="s">
        <v>22</v>
      </c>
      <c r="C10" s="357"/>
      <c r="D10" s="357"/>
      <c r="E10" s="357"/>
      <c r="F10" s="357"/>
      <c r="G10" s="357"/>
      <c r="H10" s="357"/>
      <c r="I10" s="357"/>
      <c r="J10" s="357"/>
      <c r="K10" s="357"/>
      <c r="L10" s="357"/>
      <c r="M10" s="357"/>
      <c r="N10" s="357"/>
      <c r="O10" s="357"/>
      <c r="P10" s="357"/>
    </row>
    <row r="11" spans="2:31" ht="21.95" customHeight="1" x14ac:dyDescent="0.2">
      <c r="B11" s="360" t="s">
        <v>132</v>
      </c>
      <c r="C11" s="360"/>
      <c r="D11" s="360"/>
      <c r="E11" s="360"/>
      <c r="F11" s="95" t="s">
        <v>133</v>
      </c>
      <c r="G11" s="360" t="s">
        <v>134</v>
      </c>
      <c r="H11" s="360"/>
      <c r="I11" s="360"/>
      <c r="J11" s="360"/>
      <c r="K11" s="96"/>
      <c r="L11" s="96"/>
      <c r="M11" s="360" t="s">
        <v>135</v>
      </c>
      <c r="N11" s="360"/>
      <c r="O11" s="360"/>
      <c r="P11" s="360"/>
    </row>
    <row r="12" spans="2:31" ht="77.25" customHeight="1" x14ac:dyDescent="0.2">
      <c r="B12" s="361" t="s">
        <v>271</v>
      </c>
      <c r="C12" s="361"/>
      <c r="D12" s="361"/>
      <c r="E12" s="361"/>
      <c r="F12" s="110" t="s">
        <v>138</v>
      </c>
      <c r="G12" s="362" t="s">
        <v>272</v>
      </c>
      <c r="H12" s="363"/>
      <c r="I12" s="363"/>
      <c r="J12" s="364"/>
      <c r="K12" s="80"/>
      <c r="L12" s="80"/>
      <c r="M12" s="292" t="s">
        <v>273</v>
      </c>
      <c r="N12" s="365"/>
      <c r="O12" s="365"/>
      <c r="P12" s="293"/>
    </row>
    <row r="13" spans="2:31" ht="77.25" customHeight="1" x14ac:dyDescent="0.2">
      <c r="B13" s="361" t="s">
        <v>274</v>
      </c>
      <c r="C13" s="361"/>
      <c r="D13" s="361"/>
      <c r="E13" s="361"/>
      <c r="F13" s="110" t="s">
        <v>137</v>
      </c>
      <c r="G13" s="362" t="s">
        <v>275</v>
      </c>
      <c r="H13" s="363"/>
      <c r="I13" s="363"/>
      <c r="J13" s="364"/>
      <c r="K13" s="80"/>
      <c r="L13" s="80"/>
      <c r="M13" s="292" t="s">
        <v>276</v>
      </c>
      <c r="N13" s="365"/>
      <c r="O13" s="365"/>
      <c r="P13" s="293"/>
    </row>
    <row r="14" spans="2:31" ht="77.25" customHeight="1" x14ac:dyDescent="0.2">
      <c r="B14" s="361" t="s">
        <v>277</v>
      </c>
      <c r="C14" s="361"/>
      <c r="D14" s="361"/>
      <c r="E14" s="361"/>
      <c r="F14" s="110" t="s">
        <v>138</v>
      </c>
      <c r="G14" s="362" t="s">
        <v>278</v>
      </c>
      <c r="H14" s="363"/>
      <c r="I14" s="363"/>
      <c r="J14" s="364"/>
      <c r="K14" s="80"/>
      <c r="L14" s="80"/>
      <c r="M14" s="292" t="s">
        <v>279</v>
      </c>
      <c r="N14" s="365"/>
      <c r="O14" s="365"/>
      <c r="P14" s="293"/>
    </row>
    <row r="15" spans="2:31" ht="77.25" customHeight="1" x14ac:dyDescent="0.2">
      <c r="B15" s="361" t="s">
        <v>280</v>
      </c>
      <c r="C15" s="361"/>
      <c r="D15" s="361"/>
      <c r="E15" s="361"/>
      <c r="F15" s="129" t="s">
        <v>137</v>
      </c>
      <c r="G15" s="362" t="s">
        <v>281</v>
      </c>
      <c r="H15" s="363"/>
      <c r="I15" s="363"/>
      <c r="J15" s="364"/>
      <c r="K15" s="130"/>
      <c r="L15" s="130"/>
      <c r="M15" s="292" t="s">
        <v>279</v>
      </c>
      <c r="N15" s="365"/>
      <c r="O15" s="365"/>
      <c r="P15" s="293"/>
    </row>
    <row r="16" spans="2:31" ht="83.25" customHeight="1" x14ac:dyDescent="0.2">
      <c r="B16" s="361" t="s">
        <v>282</v>
      </c>
      <c r="C16" s="361"/>
      <c r="D16" s="361"/>
      <c r="E16" s="361"/>
      <c r="F16" s="129" t="s">
        <v>136</v>
      </c>
      <c r="G16" s="362" t="s">
        <v>283</v>
      </c>
      <c r="H16" s="363"/>
      <c r="I16" s="363"/>
      <c r="J16" s="364"/>
      <c r="K16" s="16"/>
      <c r="L16" s="16"/>
      <c r="M16" s="292" t="s">
        <v>279</v>
      </c>
      <c r="N16" s="365"/>
      <c r="O16" s="365"/>
      <c r="P16" s="293"/>
    </row>
    <row r="18" spans="2:16" ht="21.95" customHeight="1" x14ac:dyDescent="0.2">
      <c r="B18" s="357" t="s">
        <v>23</v>
      </c>
      <c r="C18" s="357"/>
      <c r="D18" s="357"/>
      <c r="E18" s="357"/>
      <c r="F18" s="357"/>
      <c r="G18" s="357"/>
      <c r="H18" s="357"/>
      <c r="I18" s="357"/>
      <c r="J18" s="357"/>
      <c r="K18" s="357"/>
      <c r="L18" s="357"/>
      <c r="M18" s="357"/>
      <c r="N18" s="357"/>
      <c r="O18" s="357"/>
      <c r="P18" s="357"/>
    </row>
    <row r="19" spans="2:16" ht="21.95" customHeight="1" x14ac:dyDescent="0.2">
      <c r="B19" s="358" t="s">
        <v>24</v>
      </c>
      <c r="C19" s="358"/>
      <c r="D19" s="358"/>
      <c r="E19" s="358"/>
      <c r="F19" s="358"/>
      <c r="G19" s="358"/>
      <c r="H19" s="358"/>
      <c r="I19" s="358"/>
      <c r="J19" s="358"/>
      <c r="K19" s="358"/>
      <c r="L19" s="358"/>
      <c r="M19" s="358"/>
      <c r="N19" s="358"/>
      <c r="O19" s="358"/>
      <c r="P19" s="358"/>
    </row>
  </sheetData>
  <mergeCells count="32">
    <mergeCell ref="B13:E13"/>
    <mergeCell ref="G13:J13"/>
    <mergeCell ref="M13:P13"/>
    <mergeCell ref="B14:E14"/>
    <mergeCell ref="G14:J14"/>
    <mergeCell ref="M14:P14"/>
    <mergeCell ref="D2:J2"/>
    <mergeCell ref="D3:J3"/>
    <mergeCell ref="D4:J4"/>
    <mergeCell ref="D5:J5"/>
    <mergeCell ref="B10:P10"/>
    <mergeCell ref="B2:C5"/>
    <mergeCell ref="M2:P2"/>
    <mergeCell ref="M3:P3"/>
    <mergeCell ref="M4:P4"/>
    <mergeCell ref="M5:P5"/>
    <mergeCell ref="B18:P18"/>
    <mergeCell ref="B19:P19"/>
    <mergeCell ref="B7:C7"/>
    <mergeCell ref="D7:P7"/>
    <mergeCell ref="B11:E11"/>
    <mergeCell ref="G11:J11"/>
    <mergeCell ref="M11:P11"/>
    <mergeCell ref="B12:E12"/>
    <mergeCell ref="G12:J12"/>
    <mergeCell ref="M12:P12"/>
    <mergeCell ref="B16:E16"/>
    <mergeCell ref="G16:J16"/>
    <mergeCell ref="M16:P16"/>
    <mergeCell ref="B15:E15"/>
    <mergeCell ref="G15:J15"/>
    <mergeCell ref="M15:P15"/>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K16:L16" xr:uid="{00000000-0002-0000-0B00-000000000000}">
      <formula1>1</formula1>
      <formula2>5</formula2>
    </dataValidation>
    <dataValidation type="list" allowBlank="1" showInputMessage="1" showErrorMessage="1" sqref="F12:F16" xr:uid="{A542C4AE-5855-4AFC-8E8F-806647530ACE}">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107</v>
      </c>
      <c r="C4" s="9" t="s">
        <v>57</v>
      </c>
      <c r="E4" s="9" t="s">
        <v>58</v>
      </c>
      <c r="G4" s="9" t="s">
        <v>59</v>
      </c>
      <c r="I4" s="9" t="s">
        <v>66</v>
      </c>
      <c r="K4" s="9" t="s">
        <v>67</v>
      </c>
      <c r="M4" s="9"/>
      <c r="O4" s="9" t="s">
        <v>99</v>
      </c>
      <c r="Q4" s="9" t="s">
        <v>110</v>
      </c>
    </row>
    <row r="5" spans="1:17" x14ac:dyDescent="0.2">
      <c r="A5" t="s">
        <v>108</v>
      </c>
      <c r="C5" s="8" t="s">
        <v>52</v>
      </c>
      <c r="E5" s="8" t="s">
        <v>53</v>
      </c>
      <c r="G5" s="8" t="s">
        <v>60</v>
      </c>
      <c r="I5" s="8" t="s">
        <v>96</v>
      </c>
      <c r="K5" s="8" t="s">
        <v>68</v>
      </c>
      <c r="M5" t="s">
        <v>87</v>
      </c>
      <c r="O5" s="8" t="s">
        <v>100</v>
      </c>
      <c r="Q5" t="s">
        <v>113</v>
      </c>
    </row>
    <row r="6" spans="1:17" x14ac:dyDescent="0.2">
      <c r="A6" t="s">
        <v>109</v>
      </c>
      <c r="C6" s="8" t="s">
        <v>55</v>
      </c>
      <c r="E6" s="8" t="s">
        <v>56</v>
      </c>
      <c r="G6" s="8" t="s">
        <v>61</v>
      </c>
      <c r="I6" s="8" t="s">
        <v>97</v>
      </c>
      <c r="K6" s="8" t="s">
        <v>69</v>
      </c>
      <c r="M6" t="s">
        <v>95</v>
      </c>
      <c r="O6" s="8" t="s">
        <v>101</v>
      </c>
      <c r="Q6" t="s">
        <v>114</v>
      </c>
    </row>
    <row r="7" spans="1:17" x14ac:dyDescent="0.2">
      <c r="C7" s="8" t="s">
        <v>54</v>
      </c>
      <c r="G7" s="8" t="s">
        <v>62</v>
      </c>
      <c r="K7" s="8" t="s">
        <v>70</v>
      </c>
      <c r="O7" s="8" t="s">
        <v>102</v>
      </c>
      <c r="Q7" t="s">
        <v>115</v>
      </c>
    </row>
    <row r="8" spans="1:17" x14ac:dyDescent="0.2">
      <c r="O8" s="8" t="s">
        <v>103</v>
      </c>
      <c r="Q8" t="s">
        <v>116</v>
      </c>
    </row>
    <row r="9" spans="1:17" x14ac:dyDescent="0.2">
      <c r="O9" s="8" t="s">
        <v>104</v>
      </c>
      <c r="Q9" t="s">
        <v>117</v>
      </c>
    </row>
    <row r="10" spans="1:17" x14ac:dyDescent="0.2">
      <c r="O10" s="8" t="s">
        <v>105</v>
      </c>
      <c r="Q10" t="s">
        <v>118</v>
      </c>
    </row>
    <row r="11" spans="1:17" x14ac:dyDescent="0.2">
      <c r="O11" s="8" t="s">
        <v>78</v>
      </c>
      <c r="Q11" t="s">
        <v>119</v>
      </c>
    </row>
    <row r="12" spans="1:17" x14ac:dyDescent="0.2">
      <c r="Q12" t="s">
        <v>120</v>
      </c>
    </row>
    <row r="14" spans="1:17" x14ac:dyDescent="0.2">
      <c r="Q14" s="9"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8"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1"/>
  <sheetViews>
    <sheetView showGridLines="0" zoomScale="80" zoomScaleNormal="80" workbookViewId="0">
      <selection activeCell="H28" sqref="H28"/>
    </sheetView>
  </sheetViews>
  <sheetFormatPr baseColWidth="10" defaultRowHeight="11.25" x14ac:dyDescent="0.15"/>
  <cols>
    <col min="1" max="1" width="2.28515625" style="16" customWidth="1"/>
    <col min="2" max="2" width="14.5703125" style="16" customWidth="1"/>
    <col min="3" max="3" width="14.140625" style="16" customWidth="1"/>
    <col min="4" max="4" width="14.42578125" style="16" customWidth="1"/>
    <col min="5" max="5" width="17.140625" style="16" customWidth="1"/>
    <col min="6" max="6" width="23.140625" style="16" customWidth="1"/>
    <col min="7" max="8" width="20.28515625" style="16" customWidth="1"/>
    <col min="9" max="10" width="5.7109375" style="16" customWidth="1"/>
    <col min="11" max="11" width="5.7109375" style="16" hidden="1" customWidth="1"/>
    <col min="12" max="12" width="8.7109375" style="16" hidden="1" customWidth="1"/>
    <col min="13" max="13" width="14.5703125" style="16" customWidth="1"/>
    <col min="14" max="14" width="17.7109375" style="16" bestFit="1" customWidth="1"/>
    <col min="15" max="15" width="2.5703125" style="16" customWidth="1"/>
    <col min="16" max="16" width="2.42578125" style="16" customWidth="1"/>
    <col min="17" max="17" width="7.7109375" style="16" customWidth="1"/>
    <col min="18" max="18" width="0.7109375" style="29" customWidth="1"/>
    <col min="19" max="19" width="1" style="16" customWidth="1"/>
    <col min="20" max="20" width="1.5703125" style="16" customWidth="1"/>
    <col min="21" max="21" width="1.140625" style="29" customWidth="1"/>
    <col min="22" max="22" width="20.7109375" style="16" customWidth="1"/>
    <col min="23" max="26" width="7.7109375" style="16" customWidth="1"/>
    <col min="27" max="28" width="5.7109375" style="16" hidden="1" customWidth="1"/>
    <col min="29" max="29" width="10.7109375" style="16" customWidth="1"/>
    <col min="30" max="30" width="20.7109375" style="16" customWidth="1"/>
    <col min="31" max="31" width="9.140625" style="18" customWidth="1"/>
    <col min="32" max="252" width="9.140625" style="16" customWidth="1"/>
    <col min="253" max="16384" width="11.42578125" style="16"/>
  </cols>
  <sheetData>
    <row r="1" spans="2:31" ht="12" thickBot="1" x14ac:dyDescent="0.2"/>
    <row r="2" spans="2:31" ht="26.25" customHeight="1" x14ac:dyDescent="0.15">
      <c r="B2" s="197"/>
      <c r="C2" s="198"/>
      <c r="D2" s="223" t="s">
        <v>124</v>
      </c>
      <c r="E2" s="224"/>
      <c r="F2" s="224"/>
      <c r="G2" s="224"/>
      <c r="H2" s="224"/>
      <c r="I2" s="224"/>
      <c r="J2" s="225"/>
      <c r="K2" s="211" t="s">
        <v>125</v>
      </c>
      <c r="L2" s="226"/>
      <c r="M2" s="211" t="str">
        <f>Proyecto!K2</f>
        <v>Codigo: GC-F-015</v>
      </c>
      <c r="N2" s="212"/>
      <c r="O2" s="212"/>
      <c r="P2" s="213"/>
      <c r="S2" s="29"/>
      <c r="T2" s="29"/>
      <c r="U2" s="30"/>
    </row>
    <row r="3" spans="2:31" ht="23.25" customHeight="1" x14ac:dyDescent="0.15">
      <c r="B3" s="193"/>
      <c r="C3" s="194"/>
      <c r="D3" s="227" t="s">
        <v>126</v>
      </c>
      <c r="E3" s="228"/>
      <c r="F3" s="228"/>
      <c r="G3" s="228"/>
      <c r="H3" s="228"/>
      <c r="I3" s="228"/>
      <c r="J3" s="229"/>
      <c r="K3" s="217" t="s">
        <v>131</v>
      </c>
      <c r="L3" s="230"/>
      <c r="M3" s="214" t="str">
        <f>Proyecto!K3</f>
        <v>Fecha: 17 de septiembre de 2014</v>
      </c>
      <c r="N3" s="215"/>
      <c r="O3" s="215"/>
      <c r="P3" s="216"/>
      <c r="S3" s="29"/>
      <c r="T3" s="29"/>
      <c r="U3" s="30"/>
    </row>
    <row r="4" spans="2:31" ht="24" customHeight="1" x14ac:dyDescent="0.15">
      <c r="B4" s="193"/>
      <c r="C4" s="194"/>
      <c r="D4" s="227" t="s">
        <v>127</v>
      </c>
      <c r="E4" s="228"/>
      <c r="F4" s="228"/>
      <c r="G4" s="228"/>
      <c r="H4" s="228"/>
      <c r="I4" s="228"/>
      <c r="J4" s="229"/>
      <c r="K4" s="217" t="s">
        <v>128</v>
      </c>
      <c r="L4" s="230"/>
      <c r="M4" s="217" t="str">
        <f>Proyecto!K4</f>
        <v>Version 001</v>
      </c>
      <c r="N4" s="218"/>
      <c r="O4" s="218"/>
      <c r="P4" s="219"/>
      <c r="U4" s="30"/>
    </row>
    <row r="5" spans="2:31" ht="22.5" customHeight="1" thickBot="1" x14ac:dyDescent="0.2">
      <c r="B5" s="195"/>
      <c r="C5" s="196"/>
      <c r="D5" s="236" t="s">
        <v>129</v>
      </c>
      <c r="E5" s="237"/>
      <c r="F5" s="237"/>
      <c r="G5" s="237"/>
      <c r="H5" s="237"/>
      <c r="I5" s="237"/>
      <c r="J5" s="238"/>
      <c r="K5" s="239" t="s">
        <v>130</v>
      </c>
      <c r="L5" s="240"/>
      <c r="M5" s="220" t="s">
        <v>130</v>
      </c>
      <c r="N5" s="221"/>
      <c r="O5" s="221"/>
      <c r="P5" s="222"/>
    </row>
    <row r="6" spans="2:31" ht="5.25" customHeight="1" x14ac:dyDescent="0.15">
      <c r="B6" s="22"/>
      <c r="C6" s="22"/>
      <c r="D6" s="22"/>
      <c r="E6" s="22"/>
      <c r="F6" s="22"/>
      <c r="G6" s="22"/>
      <c r="H6" s="22"/>
      <c r="I6" s="22"/>
      <c r="J6" s="22"/>
      <c r="K6" s="22"/>
      <c r="L6" s="22"/>
      <c r="M6" s="22"/>
      <c r="N6" s="22"/>
      <c r="O6" s="22"/>
      <c r="P6" s="22"/>
    </row>
    <row r="7" spans="2:31" ht="29.25" customHeight="1" x14ac:dyDescent="0.2">
      <c r="B7" s="185" t="s">
        <v>0</v>
      </c>
      <c r="C7" s="185"/>
      <c r="D7" s="186" t="str">
        <f>Proyecto!$E$7</f>
        <v>Centro de Estudios Societarios-CESS2025</v>
      </c>
      <c r="E7" s="186"/>
      <c r="F7" s="186"/>
      <c r="G7" s="186"/>
      <c r="H7" s="186"/>
      <c r="I7" s="186"/>
      <c r="J7" s="186"/>
      <c r="K7" s="186"/>
      <c r="L7" s="186"/>
      <c r="M7" s="186"/>
      <c r="N7" s="186"/>
      <c r="O7" s="186"/>
      <c r="P7" s="186"/>
      <c r="AE7" s="16"/>
    </row>
    <row r="8" spans="2:31" ht="6.75" customHeight="1" x14ac:dyDescent="0.2">
      <c r="B8" s="31"/>
      <c r="C8" s="31"/>
      <c r="D8" s="32"/>
      <c r="E8" s="32"/>
      <c r="F8" s="32"/>
      <c r="G8" s="32"/>
      <c r="H8" s="32"/>
      <c r="I8" s="32"/>
      <c r="J8" s="32"/>
      <c r="K8" s="32"/>
      <c r="L8" s="32"/>
      <c r="M8" s="32"/>
      <c r="N8" s="32"/>
      <c r="O8" s="32"/>
      <c r="P8" s="32"/>
      <c r="AE8" s="16"/>
    </row>
    <row r="9" spans="2:31" ht="36" customHeight="1" x14ac:dyDescent="0.2">
      <c r="B9" s="234" t="s">
        <v>25</v>
      </c>
      <c r="C9" s="235"/>
      <c r="D9" s="231" t="s">
        <v>167</v>
      </c>
      <c r="E9" s="232"/>
      <c r="F9" s="232"/>
      <c r="G9" s="232"/>
      <c r="H9" s="232"/>
      <c r="I9" s="232"/>
      <c r="J9" s="232"/>
      <c r="K9" s="232"/>
      <c r="L9" s="232"/>
      <c r="M9" s="232"/>
      <c r="N9" s="232"/>
      <c r="O9" s="232"/>
      <c r="P9" s="233"/>
      <c r="AE9" s="16"/>
    </row>
    <row r="10" spans="2:31" s="33" customFormat="1" ht="7.5" customHeight="1" x14ac:dyDescent="0.2">
      <c r="D10" s="98"/>
      <c r="E10" s="98"/>
      <c r="F10" s="98"/>
      <c r="G10" s="98"/>
      <c r="H10" s="98"/>
      <c r="I10" s="98"/>
      <c r="J10" s="98"/>
      <c r="K10" s="98"/>
      <c r="L10" s="98"/>
      <c r="M10" s="98"/>
      <c r="N10" s="98"/>
      <c r="O10" s="98"/>
      <c r="P10" s="98"/>
    </row>
    <row r="11" spans="2:31" ht="39.75" customHeight="1" x14ac:dyDescent="0.2">
      <c r="B11" s="234" t="s">
        <v>26</v>
      </c>
      <c r="C11" s="235"/>
      <c r="D11" s="231" t="s">
        <v>168</v>
      </c>
      <c r="E11" s="232"/>
      <c r="F11" s="232"/>
      <c r="G11" s="232"/>
      <c r="H11" s="232"/>
      <c r="I11" s="232"/>
      <c r="J11" s="232"/>
      <c r="K11" s="232"/>
      <c r="L11" s="232"/>
      <c r="M11" s="232"/>
      <c r="N11" s="232"/>
      <c r="O11" s="232"/>
      <c r="P11" s="233"/>
      <c r="AE11" s="16"/>
    </row>
    <row r="12" spans="2:31" ht="5.25" customHeight="1" x14ac:dyDescent="0.2">
      <c r="B12" s="24"/>
      <c r="C12" s="24"/>
      <c r="D12" s="35"/>
      <c r="E12" s="35"/>
      <c r="F12" s="35"/>
      <c r="G12" s="35"/>
      <c r="H12" s="35"/>
      <c r="I12" s="35"/>
      <c r="J12" s="35"/>
      <c r="K12" s="35"/>
      <c r="L12" s="35"/>
      <c r="M12" s="35"/>
      <c r="N12" s="35"/>
      <c r="O12" s="35"/>
      <c r="P12" s="35"/>
      <c r="AE12" s="16"/>
    </row>
    <row r="13" spans="2:31" ht="26.25" customHeight="1" x14ac:dyDescent="0.2">
      <c r="B13" s="208" t="s">
        <v>106</v>
      </c>
      <c r="C13" s="208"/>
      <c r="D13" s="70" t="s">
        <v>1</v>
      </c>
      <c r="E13" s="210" t="s">
        <v>169</v>
      </c>
      <c r="F13" s="210"/>
      <c r="G13" s="210"/>
      <c r="H13" s="210"/>
      <c r="I13" s="210"/>
      <c r="J13" s="210"/>
      <c r="K13" s="210"/>
      <c r="L13" s="210"/>
      <c r="M13" s="210"/>
      <c r="N13" s="210"/>
      <c r="O13" s="210"/>
      <c r="P13" s="210"/>
      <c r="AE13" s="16"/>
    </row>
    <row r="14" spans="2:31" ht="39" customHeight="1" x14ac:dyDescent="0.2">
      <c r="B14" s="209"/>
      <c r="C14" s="209"/>
      <c r="D14" s="71" t="s">
        <v>108</v>
      </c>
      <c r="E14" s="210"/>
      <c r="F14" s="210"/>
      <c r="G14" s="210"/>
      <c r="H14" s="210"/>
      <c r="I14" s="210"/>
      <c r="J14" s="210"/>
      <c r="K14" s="210"/>
      <c r="L14" s="210"/>
      <c r="M14" s="210"/>
      <c r="N14" s="210"/>
      <c r="O14" s="210"/>
      <c r="P14" s="210"/>
      <c r="AE14" s="16"/>
    </row>
    <row r="15" spans="2:31" ht="5.25" customHeight="1" x14ac:dyDescent="0.2">
      <c r="B15" s="24"/>
      <c r="C15" s="24"/>
      <c r="D15" s="72"/>
      <c r="E15" s="85"/>
      <c r="F15" s="85"/>
      <c r="G15" s="85"/>
      <c r="H15" s="85"/>
      <c r="I15" s="85"/>
      <c r="J15" s="85"/>
      <c r="K15" s="85"/>
      <c r="L15" s="85"/>
      <c r="M15" s="85"/>
      <c r="N15" s="85"/>
      <c r="O15" s="85"/>
      <c r="P15" s="85"/>
      <c r="AE15" s="16"/>
    </row>
    <row r="16" spans="2:31" ht="22.5" customHeight="1" x14ac:dyDescent="0.2">
      <c r="B16" s="208" t="s">
        <v>106</v>
      </c>
      <c r="C16" s="208"/>
      <c r="D16" s="70" t="s">
        <v>1</v>
      </c>
      <c r="E16" s="210" t="s">
        <v>170</v>
      </c>
      <c r="F16" s="210"/>
      <c r="G16" s="210"/>
      <c r="H16" s="210"/>
      <c r="I16" s="210"/>
      <c r="J16" s="210"/>
      <c r="K16" s="210"/>
      <c r="L16" s="210"/>
      <c r="M16" s="210"/>
      <c r="N16" s="210"/>
      <c r="O16" s="210"/>
      <c r="P16" s="210"/>
      <c r="AE16" s="16"/>
    </row>
    <row r="17" spans="2:31" ht="39.75" customHeight="1" x14ac:dyDescent="0.2">
      <c r="B17" s="209"/>
      <c r="C17" s="209"/>
      <c r="D17" s="71" t="s">
        <v>109</v>
      </c>
      <c r="E17" s="210"/>
      <c r="F17" s="210"/>
      <c r="G17" s="210"/>
      <c r="H17" s="210"/>
      <c r="I17" s="210"/>
      <c r="J17" s="210"/>
      <c r="K17" s="210"/>
      <c r="L17" s="210"/>
      <c r="M17" s="210"/>
      <c r="N17" s="210"/>
      <c r="O17" s="210"/>
      <c r="P17" s="210"/>
      <c r="AE17" s="16"/>
    </row>
    <row r="18" spans="2:31" ht="5.25" customHeight="1" x14ac:dyDescent="0.2">
      <c r="B18" s="24"/>
      <c r="C18" s="24"/>
      <c r="D18" s="72"/>
      <c r="E18" s="112"/>
      <c r="F18" s="112"/>
      <c r="G18" s="112"/>
      <c r="H18" s="112"/>
      <c r="I18" s="112"/>
      <c r="J18" s="112"/>
      <c r="K18" s="112"/>
      <c r="L18" s="112"/>
      <c r="M18" s="112"/>
      <c r="N18" s="112"/>
      <c r="O18" s="112"/>
      <c r="P18" s="112"/>
      <c r="AE18" s="16"/>
    </row>
    <row r="19" spans="2:31" ht="22.5" customHeight="1" x14ac:dyDescent="0.2">
      <c r="B19" s="208" t="s">
        <v>106</v>
      </c>
      <c r="C19" s="208"/>
      <c r="D19" s="70" t="s">
        <v>1</v>
      </c>
      <c r="E19" s="210" t="s">
        <v>171</v>
      </c>
      <c r="F19" s="210"/>
      <c r="G19" s="210"/>
      <c r="H19" s="210"/>
      <c r="I19" s="210"/>
      <c r="J19" s="210"/>
      <c r="K19" s="210"/>
      <c r="L19" s="210"/>
      <c r="M19" s="210"/>
      <c r="N19" s="210"/>
      <c r="O19" s="210"/>
      <c r="P19" s="210"/>
      <c r="AE19" s="16"/>
    </row>
    <row r="20" spans="2:31" ht="21" customHeight="1" x14ac:dyDescent="0.2">
      <c r="B20" s="209"/>
      <c r="C20" s="209"/>
      <c r="D20" s="71" t="s">
        <v>109</v>
      </c>
      <c r="E20" s="210"/>
      <c r="F20" s="210"/>
      <c r="G20" s="210"/>
      <c r="H20" s="210"/>
      <c r="I20" s="210"/>
      <c r="J20" s="210"/>
      <c r="K20" s="210"/>
      <c r="L20" s="210"/>
      <c r="M20" s="210"/>
      <c r="N20" s="210"/>
      <c r="O20" s="210"/>
      <c r="P20" s="210"/>
      <c r="AE20" s="16"/>
    </row>
    <row r="21" spans="2:31" ht="5.25" customHeight="1" x14ac:dyDescent="0.2">
      <c r="B21" s="24"/>
      <c r="C21" s="24"/>
      <c r="D21" s="72"/>
      <c r="E21" s="85"/>
      <c r="F21" s="85"/>
      <c r="G21" s="85"/>
      <c r="H21" s="85"/>
      <c r="I21" s="85"/>
      <c r="J21" s="85"/>
      <c r="K21" s="85"/>
      <c r="L21" s="85"/>
      <c r="M21" s="85"/>
      <c r="N21" s="85"/>
      <c r="O21" s="85"/>
      <c r="P21" s="85"/>
      <c r="AE21" s="16"/>
    </row>
  </sheetData>
  <mergeCells count="28">
    <mergeCell ref="B2:C2"/>
    <mergeCell ref="B3:C3"/>
    <mergeCell ref="B4:C4"/>
    <mergeCell ref="D5:J5"/>
    <mergeCell ref="K5:L5"/>
    <mergeCell ref="B5:C5"/>
    <mergeCell ref="E13:P14"/>
    <mergeCell ref="B16:C17"/>
    <mergeCell ref="E16:P17"/>
    <mergeCell ref="B7:C7"/>
    <mergeCell ref="B11:C11"/>
    <mergeCell ref="B9:C9"/>
    <mergeCell ref="B19:C20"/>
    <mergeCell ref="E19:P20"/>
    <mergeCell ref="B13:C14"/>
    <mergeCell ref="M2:P2"/>
    <mergeCell ref="M3:P3"/>
    <mergeCell ref="M4:P4"/>
    <mergeCell ref="M5:P5"/>
    <mergeCell ref="D7:P7"/>
    <mergeCell ref="D2:J2"/>
    <mergeCell ref="K2:L2"/>
    <mergeCell ref="D3:J3"/>
    <mergeCell ref="K3:L3"/>
    <mergeCell ref="D4:J4"/>
    <mergeCell ref="K4:L4"/>
    <mergeCell ref="D11:P11"/>
    <mergeCell ref="D9:P9"/>
  </mergeCells>
  <dataValidations count="1">
    <dataValidation type="whole" allowBlank="1" showInputMessage="1" showErrorMessage="1" sqref="O22:P65471 G22:M65471 G21:M21 O21:P21 Q22:U65473 W22:AC65473 G15:M15 O15:P15 G18:M18 O18:P18"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D14 D17 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0"/>
  <sheetViews>
    <sheetView showGridLines="0" zoomScale="90" zoomScaleNormal="90" workbookViewId="0">
      <selection activeCell="C7" sqref="C7:F34"/>
    </sheetView>
  </sheetViews>
  <sheetFormatPr baseColWidth="10" defaultRowHeight="11.25" x14ac:dyDescent="0.15"/>
  <cols>
    <col min="1" max="1" width="2.42578125" style="16" customWidth="1"/>
    <col min="2" max="2" width="37.140625" style="16" customWidth="1"/>
    <col min="3" max="3" width="39.42578125" style="16" customWidth="1"/>
    <col min="4" max="4" width="8.85546875" style="16" customWidth="1"/>
    <col min="5" max="5" width="5.7109375" style="16" customWidth="1"/>
    <col min="6" max="6" width="39.7109375" style="16" customWidth="1"/>
    <col min="7" max="7" width="7.7109375" style="16" customWidth="1"/>
    <col min="8" max="8" width="0.7109375" style="29" customWidth="1"/>
    <col min="9" max="9" width="1" style="16" customWidth="1"/>
    <col min="10" max="10" width="1.5703125" style="16" customWidth="1"/>
    <col min="11" max="11" width="1.140625" style="29" customWidth="1"/>
    <col min="12" max="12" width="16.7109375" style="16" customWidth="1"/>
    <col min="13" max="16" width="7.7109375" style="16" customWidth="1"/>
    <col min="17" max="18" width="5.7109375" style="16" hidden="1" customWidth="1"/>
    <col min="19" max="19" width="10.7109375" style="16" customWidth="1"/>
    <col min="20" max="20" width="20.7109375" style="16" customWidth="1"/>
    <col min="21" max="21" width="9.140625" style="18" customWidth="1"/>
    <col min="22" max="242" width="9.140625" style="16" customWidth="1"/>
    <col min="243" max="16384" width="11.42578125" style="16"/>
  </cols>
  <sheetData>
    <row r="1" spans="1:21" ht="12" thickBot="1" x14ac:dyDescent="0.2"/>
    <row r="2" spans="1:21" ht="26.25" customHeight="1" x14ac:dyDescent="0.15">
      <c r="B2" s="51"/>
      <c r="C2" s="251" t="s">
        <v>124</v>
      </c>
      <c r="D2" s="252"/>
      <c r="E2" s="252"/>
      <c r="F2" s="252"/>
      <c r="G2" s="241" t="str">
        <f>Proyecto!K2</f>
        <v>Codigo: GC-F-015</v>
      </c>
      <c r="H2" s="242"/>
      <c r="I2" s="242"/>
      <c r="J2" s="242"/>
      <c r="K2" s="242"/>
      <c r="L2" s="243"/>
    </row>
    <row r="3" spans="1:21" ht="23.25" customHeight="1" x14ac:dyDescent="0.15">
      <c r="B3" s="52"/>
      <c r="C3" s="253" t="s">
        <v>126</v>
      </c>
      <c r="D3" s="254"/>
      <c r="E3" s="254"/>
      <c r="F3" s="254"/>
      <c r="G3" s="244" t="str">
        <f>Proyecto!K3</f>
        <v>Fecha: 17 de septiembre de 2014</v>
      </c>
      <c r="H3" s="245"/>
      <c r="I3" s="245"/>
      <c r="J3" s="245"/>
      <c r="K3" s="245"/>
      <c r="L3" s="246"/>
    </row>
    <row r="4" spans="1:21" ht="24" customHeight="1" x14ac:dyDescent="0.15">
      <c r="B4" s="52"/>
      <c r="C4" s="253" t="s">
        <v>127</v>
      </c>
      <c r="D4" s="254"/>
      <c r="E4" s="254"/>
      <c r="F4" s="254"/>
      <c r="G4" s="244" t="str">
        <f>Proyecto!K4</f>
        <v>Version 001</v>
      </c>
      <c r="H4" s="245"/>
      <c r="I4" s="245"/>
      <c r="J4" s="245"/>
      <c r="K4" s="245"/>
      <c r="L4" s="246"/>
    </row>
    <row r="5" spans="1:21" ht="22.5" customHeight="1" thickBot="1" x14ac:dyDescent="0.2">
      <c r="B5" s="53"/>
      <c r="C5" s="255" t="s">
        <v>129</v>
      </c>
      <c r="D5" s="256"/>
      <c r="E5" s="256"/>
      <c r="F5" s="256"/>
      <c r="G5" s="247" t="s">
        <v>130</v>
      </c>
      <c r="H5" s="248"/>
      <c r="I5" s="248"/>
      <c r="J5" s="248"/>
      <c r="K5" s="248"/>
      <c r="L5" s="249"/>
    </row>
    <row r="6" spans="1:21" ht="5.25" customHeight="1" x14ac:dyDescent="0.15">
      <c r="A6" s="29" t="str">
        <f>Proyecto!$E$7</f>
        <v>Centro de Estudios Societarios-CESS2025</v>
      </c>
      <c r="B6" s="22"/>
      <c r="C6" s="22"/>
      <c r="D6" s="22"/>
      <c r="E6" s="22"/>
      <c r="F6" s="22"/>
    </row>
    <row r="7" spans="1:21" ht="29.25" customHeight="1" x14ac:dyDescent="0.2">
      <c r="B7" s="23" t="s">
        <v>0</v>
      </c>
      <c r="C7" s="250" t="str">
        <f>Proyecto!$E$7</f>
        <v>Centro de Estudios Societarios-CESS2025</v>
      </c>
      <c r="D7" s="250"/>
      <c r="E7" s="250"/>
      <c r="F7" s="250"/>
      <c r="U7" s="16"/>
    </row>
    <row r="10" spans="1:21" ht="24" customHeight="1" x14ac:dyDescent="0.15">
      <c r="B10" s="59" t="s">
        <v>88</v>
      </c>
      <c r="C10" s="57" t="s">
        <v>95</v>
      </c>
    </row>
    <row r="11" spans="1:21" ht="6" customHeight="1" x14ac:dyDescent="0.15"/>
    <row r="12" spans="1:21" ht="18" customHeight="1" x14ac:dyDescent="0.15">
      <c r="B12" s="23" t="s">
        <v>47</v>
      </c>
      <c r="C12" s="75"/>
    </row>
    <row r="13" spans="1:21" ht="6" customHeight="1" x14ac:dyDescent="0.15"/>
    <row r="14" spans="1:21" ht="18" customHeight="1" x14ac:dyDescent="0.15">
      <c r="B14" s="23" t="s">
        <v>48</v>
      </c>
      <c r="C14" s="57"/>
    </row>
    <row r="15" spans="1:21" ht="6" customHeight="1" x14ac:dyDescent="0.15"/>
    <row r="16" spans="1:21" ht="18" customHeight="1" x14ac:dyDescent="0.15">
      <c r="B16" s="23" t="s">
        <v>44</v>
      </c>
      <c r="C16" s="99">
        <v>235320000</v>
      </c>
    </row>
    <row r="17" spans="2:3" ht="6" customHeight="1" x14ac:dyDescent="0.15"/>
    <row r="18" spans="2:3" ht="18" customHeight="1" x14ac:dyDescent="0.15">
      <c r="B18" s="23" t="s">
        <v>45</v>
      </c>
      <c r="C18" s="58">
        <v>0</v>
      </c>
    </row>
    <row r="19" spans="2:3" ht="6" customHeight="1" x14ac:dyDescent="0.15"/>
    <row r="20" spans="2:3" ht="18" customHeight="1" x14ac:dyDescent="0.15">
      <c r="B20" s="23" t="s">
        <v>46</v>
      </c>
      <c r="C20" s="58">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xr:uid="{00000000-0002-0000-05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'No tocar'!$M$5:$M$6</xm:f>
          </x14:formula1>
          <xm:sqref>C10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B1:X13"/>
  <sheetViews>
    <sheetView showGridLines="0" zoomScale="90" zoomScaleNormal="90" workbookViewId="0">
      <selection activeCell="D10" sqref="D10:I13"/>
    </sheetView>
  </sheetViews>
  <sheetFormatPr baseColWidth="10" defaultRowHeight="11.25" x14ac:dyDescent="0.15"/>
  <cols>
    <col min="1" max="1" width="2.42578125" style="16" customWidth="1"/>
    <col min="2" max="2" width="14.5703125" style="16" customWidth="1"/>
    <col min="3" max="3" width="14.140625" style="16" customWidth="1"/>
    <col min="4" max="4" width="18.28515625" style="16" customWidth="1"/>
    <col min="5" max="5" width="17.140625" style="16" customWidth="1"/>
    <col min="6" max="7" width="23.140625" style="16" customWidth="1"/>
    <col min="8" max="8" width="20.28515625" style="16" customWidth="1"/>
    <col min="9" max="9" width="37.7109375" style="16" customWidth="1"/>
    <col min="10" max="10" width="7.7109375" style="16" customWidth="1"/>
    <col min="11" max="11" width="0.7109375" style="16" customWidth="1"/>
    <col min="12" max="12" width="1" style="16" customWidth="1"/>
    <col min="13" max="13" width="1.5703125" style="16" customWidth="1"/>
    <col min="14" max="14" width="1.7109375" style="17" customWidth="1"/>
    <col min="15" max="15" width="20.7109375" style="16" customWidth="1"/>
    <col min="16" max="19" width="7.7109375" style="16" customWidth="1"/>
    <col min="20" max="21" width="5.7109375" style="16" hidden="1" customWidth="1"/>
    <col min="22" max="22" width="10.7109375" style="16" customWidth="1"/>
    <col min="23" max="23" width="20.7109375" style="16" customWidth="1"/>
    <col min="24" max="24" width="9.140625" style="18" customWidth="1"/>
    <col min="25" max="245" width="9.140625" style="16" customWidth="1"/>
    <col min="246" max="16384" width="11.42578125" style="16"/>
  </cols>
  <sheetData>
    <row r="1" spans="2:24" ht="12" thickBot="1" x14ac:dyDescent="0.2"/>
    <row r="2" spans="2:24" ht="26.25" customHeight="1" x14ac:dyDescent="0.15">
      <c r="B2" s="197"/>
      <c r="C2" s="198"/>
      <c r="D2" s="257" t="s">
        <v>124</v>
      </c>
      <c r="E2" s="258"/>
      <c r="F2" s="258"/>
      <c r="G2" s="258"/>
      <c r="H2" s="259"/>
      <c r="I2" s="19" t="str">
        <f>Proyecto!K2</f>
        <v>Codigo: GC-F-015</v>
      </c>
      <c r="J2" s="17"/>
      <c r="K2" s="17"/>
      <c r="L2" s="17"/>
      <c r="N2" s="16"/>
      <c r="T2" s="18"/>
      <c r="X2" s="16"/>
    </row>
    <row r="3" spans="2:24" ht="23.25" customHeight="1" x14ac:dyDescent="0.15">
      <c r="B3" s="193"/>
      <c r="C3" s="194"/>
      <c r="D3" s="260" t="s">
        <v>126</v>
      </c>
      <c r="E3" s="261"/>
      <c r="F3" s="261"/>
      <c r="G3" s="261"/>
      <c r="H3" s="262"/>
      <c r="I3" s="20" t="str">
        <f>Proyecto!K3</f>
        <v>Fecha: 17 de septiembre de 2014</v>
      </c>
      <c r="J3" s="17"/>
      <c r="K3" s="17"/>
      <c r="L3" s="17"/>
      <c r="N3" s="16"/>
      <c r="T3" s="18"/>
      <c r="X3" s="16"/>
    </row>
    <row r="4" spans="2:24" ht="24" customHeight="1" x14ac:dyDescent="0.15">
      <c r="B4" s="193"/>
      <c r="C4" s="194"/>
      <c r="D4" s="260" t="s">
        <v>127</v>
      </c>
      <c r="E4" s="261"/>
      <c r="F4" s="261"/>
      <c r="G4" s="261"/>
      <c r="H4" s="262"/>
      <c r="I4" s="20" t="str">
        <f>Proyecto!K4</f>
        <v>Version 001</v>
      </c>
      <c r="J4" s="17"/>
      <c r="K4" s="17"/>
      <c r="L4" s="17"/>
      <c r="N4" s="16"/>
      <c r="T4" s="18"/>
      <c r="X4" s="16"/>
    </row>
    <row r="5" spans="2:24" ht="22.5" customHeight="1" thickBot="1" x14ac:dyDescent="0.2">
      <c r="B5" s="195"/>
      <c r="C5" s="196"/>
      <c r="D5" s="263" t="s">
        <v>129</v>
      </c>
      <c r="E5" s="264"/>
      <c r="F5" s="264"/>
      <c r="G5" s="264"/>
      <c r="H5" s="265"/>
      <c r="I5" s="21" t="s">
        <v>130</v>
      </c>
      <c r="J5" s="17"/>
      <c r="K5" s="17"/>
      <c r="L5" s="17"/>
      <c r="N5" s="16"/>
      <c r="T5" s="18"/>
      <c r="X5" s="16"/>
    </row>
    <row r="6" spans="2:24" ht="5.25" customHeight="1" x14ac:dyDescent="0.15">
      <c r="B6" s="22"/>
      <c r="C6" s="22"/>
      <c r="D6" s="22"/>
      <c r="E6" s="22"/>
      <c r="F6" s="22"/>
      <c r="G6" s="22"/>
      <c r="H6" s="22"/>
      <c r="I6" s="22"/>
    </row>
    <row r="7" spans="2:24" ht="29.25" customHeight="1" x14ac:dyDescent="0.2">
      <c r="B7" s="185" t="s">
        <v>0</v>
      </c>
      <c r="C7" s="185"/>
      <c r="D7" s="250" t="str">
        <f>Proyecto!$E$7</f>
        <v>Centro de Estudios Societarios-CESS2025</v>
      </c>
      <c r="E7" s="250"/>
      <c r="F7" s="250"/>
      <c r="G7" s="250"/>
      <c r="H7" s="250"/>
      <c r="I7" s="250"/>
      <c r="X7" s="16"/>
    </row>
    <row r="8" spans="2:24" ht="10.5" customHeight="1" x14ac:dyDescent="0.2">
      <c r="B8" s="24"/>
      <c r="C8" s="24"/>
      <c r="D8" s="25"/>
      <c r="E8" s="25"/>
      <c r="F8" s="25"/>
      <c r="G8" s="25"/>
      <c r="H8" s="25"/>
      <c r="I8" s="25"/>
      <c r="X8" s="16"/>
    </row>
    <row r="9" spans="2:24" ht="18.75" customHeight="1" x14ac:dyDescent="0.2">
      <c r="B9" s="271" t="s">
        <v>112</v>
      </c>
      <c r="C9" s="271"/>
      <c r="D9" s="271"/>
      <c r="E9" s="271"/>
      <c r="F9" s="271"/>
      <c r="G9" s="271"/>
      <c r="H9" s="271"/>
      <c r="I9" s="271"/>
      <c r="X9" s="16"/>
    </row>
    <row r="10" spans="2:24" ht="28.5" customHeight="1" x14ac:dyDescent="0.2">
      <c r="B10" s="266" t="s">
        <v>27</v>
      </c>
      <c r="C10" s="266"/>
      <c r="D10" s="272" t="s">
        <v>159</v>
      </c>
      <c r="E10" s="272"/>
      <c r="F10" s="272"/>
      <c r="G10" s="272"/>
      <c r="H10" s="272"/>
      <c r="I10" s="272"/>
      <c r="X10" s="16"/>
    </row>
    <row r="11" spans="2:24" ht="22.5" customHeight="1" x14ac:dyDescent="0.2">
      <c r="B11" s="266" t="s">
        <v>1</v>
      </c>
      <c r="C11" s="266"/>
      <c r="D11" s="266" t="s">
        <v>2</v>
      </c>
      <c r="E11" s="266"/>
      <c r="F11" s="27" t="s">
        <v>3</v>
      </c>
      <c r="G11" s="27" t="s">
        <v>110</v>
      </c>
      <c r="H11" s="27" t="s">
        <v>4</v>
      </c>
      <c r="I11" s="27" t="s">
        <v>111</v>
      </c>
      <c r="X11" s="16"/>
    </row>
    <row r="12" spans="2:24" ht="51" customHeight="1" x14ac:dyDescent="0.2">
      <c r="B12" s="270" t="s">
        <v>52</v>
      </c>
      <c r="C12" s="270"/>
      <c r="D12" s="270" t="s">
        <v>158</v>
      </c>
      <c r="E12" s="270"/>
      <c r="F12" s="87">
        <v>1</v>
      </c>
      <c r="G12" s="86" t="s">
        <v>116</v>
      </c>
      <c r="H12" s="86" t="s">
        <v>53</v>
      </c>
      <c r="I12" s="28"/>
      <c r="X12" s="16"/>
    </row>
    <row r="13" spans="2:24" ht="24.75" customHeight="1" x14ac:dyDescent="0.2">
      <c r="B13" s="266" t="s">
        <v>5</v>
      </c>
      <c r="C13" s="266"/>
      <c r="D13" s="267" t="s">
        <v>140</v>
      </c>
      <c r="E13" s="268"/>
      <c r="F13" s="268"/>
      <c r="G13" s="268"/>
      <c r="H13" s="268"/>
      <c r="I13" s="269"/>
      <c r="X13" s="16"/>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345 J14:N65345 H14:H65345"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15"/>
  <sheetViews>
    <sheetView showGridLines="0" topLeftCell="A5" zoomScale="90" zoomScaleNormal="90" workbookViewId="0">
      <selection activeCell="C15" sqref="C15"/>
    </sheetView>
  </sheetViews>
  <sheetFormatPr baseColWidth="10" defaultRowHeight="11.25" x14ac:dyDescent="0.15"/>
  <cols>
    <col min="1" max="1" width="2.42578125" style="16" customWidth="1"/>
    <col min="2" max="2" width="34.28515625" style="16" customWidth="1"/>
    <col min="3" max="4" width="39.42578125" style="16" customWidth="1"/>
    <col min="5" max="5" width="8.85546875" style="16" customWidth="1"/>
    <col min="6" max="6" width="5.7109375" style="16" customWidth="1"/>
    <col min="7" max="7" width="49.85546875" style="16" customWidth="1"/>
    <col min="8" max="8" width="7.7109375" style="16" customWidth="1"/>
    <col min="9" max="9" width="0.7109375" style="29" customWidth="1"/>
    <col min="10" max="10" width="1" style="16" customWidth="1"/>
    <col min="11" max="11" width="1.5703125" style="16" customWidth="1"/>
    <col min="12" max="12" width="1.140625" style="29" customWidth="1"/>
    <col min="13" max="13" width="20.7109375" style="16" customWidth="1"/>
    <col min="14" max="17" width="7.7109375" style="16" customWidth="1"/>
    <col min="18" max="19" width="5.7109375" style="16" hidden="1" customWidth="1"/>
    <col min="20" max="20" width="10.7109375" style="16" customWidth="1"/>
    <col min="21" max="21" width="20.7109375" style="16" customWidth="1"/>
    <col min="22" max="22" width="9.140625" style="18" customWidth="1"/>
    <col min="23" max="243" width="9.140625" style="16" customWidth="1"/>
    <col min="244" max="16384" width="11.42578125" style="16"/>
  </cols>
  <sheetData>
    <row r="1" spans="2:22" ht="12" thickBot="1" x14ac:dyDescent="0.2"/>
    <row r="2" spans="2:22" ht="26.25" customHeight="1" x14ac:dyDescent="0.15">
      <c r="B2" s="47"/>
      <c r="C2" s="257" t="s">
        <v>124</v>
      </c>
      <c r="D2" s="258"/>
      <c r="E2" s="258"/>
      <c r="F2" s="259"/>
      <c r="G2" s="19" t="str">
        <f>Proyecto!K2</f>
        <v>Codigo: GC-F-015</v>
      </c>
      <c r="H2" s="29"/>
      <c r="J2" s="30"/>
      <c r="L2" s="16"/>
      <c r="T2" s="18"/>
      <c r="V2" s="16"/>
    </row>
    <row r="3" spans="2:22" ht="23.25" customHeight="1" x14ac:dyDescent="0.15">
      <c r="B3" s="48"/>
      <c r="C3" s="260" t="s">
        <v>126</v>
      </c>
      <c r="D3" s="261"/>
      <c r="E3" s="261"/>
      <c r="F3" s="262"/>
      <c r="G3" s="20" t="str">
        <f>Proyecto!K3</f>
        <v>Fecha: 17 de septiembre de 2014</v>
      </c>
      <c r="H3" s="29"/>
      <c r="J3" s="30"/>
      <c r="L3" s="16"/>
      <c r="T3" s="18"/>
      <c r="V3" s="16"/>
    </row>
    <row r="4" spans="2:22" ht="24" customHeight="1" x14ac:dyDescent="0.15">
      <c r="B4" s="48"/>
      <c r="C4" s="260" t="s">
        <v>127</v>
      </c>
      <c r="D4" s="261"/>
      <c r="E4" s="261"/>
      <c r="F4" s="262"/>
      <c r="G4" s="20" t="str">
        <f>Proyecto!K4</f>
        <v>Version 001</v>
      </c>
      <c r="I4" s="16"/>
      <c r="J4" s="30"/>
      <c r="L4" s="16"/>
      <c r="T4" s="18"/>
      <c r="V4" s="16"/>
    </row>
    <row r="5" spans="2:22" ht="22.5" customHeight="1" thickBot="1" x14ac:dyDescent="0.2">
      <c r="B5" s="49"/>
      <c r="C5" s="263" t="s">
        <v>129</v>
      </c>
      <c r="D5" s="264"/>
      <c r="E5" s="264"/>
      <c r="F5" s="265"/>
      <c r="G5" s="21" t="s">
        <v>130</v>
      </c>
      <c r="I5" s="16"/>
      <c r="J5" s="29"/>
      <c r="L5" s="16"/>
      <c r="T5" s="18"/>
      <c r="V5" s="16"/>
    </row>
    <row r="6" spans="2:22" ht="5.25" customHeight="1" x14ac:dyDescent="0.15">
      <c r="B6" s="22"/>
      <c r="C6" s="22"/>
      <c r="D6" s="22"/>
      <c r="E6" s="22"/>
      <c r="F6" s="22"/>
      <c r="G6" s="22"/>
    </row>
    <row r="7" spans="2:22" ht="29.25" customHeight="1" x14ac:dyDescent="0.2">
      <c r="B7" s="23" t="s">
        <v>0</v>
      </c>
      <c r="C7" s="250" t="str">
        <f>Proyecto!$E$7</f>
        <v>Centro de Estudios Societarios-CESS2025</v>
      </c>
      <c r="D7" s="250"/>
      <c r="E7" s="250"/>
      <c r="F7" s="250"/>
      <c r="G7" s="250"/>
      <c r="V7" s="16"/>
    </row>
    <row r="9" spans="2:22" ht="18" customHeight="1" x14ac:dyDescent="0.15">
      <c r="B9" s="271" t="s">
        <v>43</v>
      </c>
      <c r="C9" s="271"/>
      <c r="D9" s="271"/>
      <c r="E9" s="271"/>
      <c r="F9" s="271"/>
      <c r="G9" s="271"/>
    </row>
    <row r="10" spans="2:22" s="33" customFormat="1" ht="15" customHeight="1" x14ac:dyDescent="0.2"/>
    <row r="11" spans="2:22" ht="20.25" customHeight="1" x14ac:dyDescent="0.15">
      <c r="B11" s="27" t="s">
        <v>75</v>
      </c>
      <c r="C11" s="27" t="s">
        <v>6</v>
      </c>
      <c r="D11" s="27" t="s">
        <v>14</v>
      </c>
      <c r="E11" s="27" t="s">
        <v>42</v>
      </c>
      <c r="F11" s="271" t="s">
        <v>15</v>
      </c>
      <c r="G11" s="271"/>
    </row>
    <row r="12" spans="2:22" s="102" customFormat="1" ht="89.25" x14ac:dyDescent="0.2">
      <c r="B12" s="100" t="s">
        <v>60</v>
      </c>
      <c r="C12" s="79" t="s">
        <v>172</v>
      </c>
      <c r="D12" s="84" t="s">
        <v>63</v>
      </c>
      <c r="E12" s="101" t="s">
        <v>96</v>
      </c>
      <c r="F12" s="273" t="s">
        <v>160</v>
      </c>
      <c r="G12" s="273"/>
      <c r="I12" s="103"/>
      <c r="L12" s="103"/>
      <c r="V12" s="33"/>
    </row>
    <row r="13" spans="2:22" s="102" customFormat="1" ht="191.25" x14ac:dyDescent="0.2">
      <c r="B13" s="100" t="s">
        <v>61</v>
      </c>
      <c r="C13" s="113" t="s">
        <v>173</v>
      </c>
      <c r="D13" s="84" t="s">
        <v>64</v>
      </c>
      <c r="E13" s="101" t="s">
        <v>96</v>
      </c>
      <c r="F13" s="274" t="s">
        <v>161</v>
      </c>
      <c r="G13" s="274"/>
      <c r="I13" s="103"/>
      <c r="L13" s="103"/>
      <c r="V13" s="33"/>
    </row>
    <row r="14" spans="2:22" s="102" customFormat="1" ht="89.25" x14ac:dyDescent="0.2">
      <c r="B14" s="100" t="s">
        <v>62</v>
      </c>
      <c r="C14" s="113" t="s">
        <v>174</v>
      </c>
      <c r="D14" s="84" t="s">
        <v>65</v>
      </c>
      <c r="E14" s="101" t="s">
        <v>96</v>
      </c>
      <c r="F14" s="275" t="s">
        <v>162</v>
      </c>
      <c r="G14" s="276"/>
      <c r="I14" s="103"/>
      <c r="L14" s="103"/>
      <c r="V14" s="33"/>
    </row>
    <row r="15" spans="2:22" s="102" customFormat="1" ht="85.5" customHeight="1" x14ac:dyDescent="0.2">
      <c r="B15" s="100" t="s">
        <v>164</v>
      </c>
      <c r="C15" s="79" t="s">
        <v>175</v>
      </c>
      <c r="D15" s="84" t="s">
        <v>141</v>
      </c>
      <c r="E15" s="101" t="s">
        <v>96</v>
      </c>
      <c r="F15" s="277" t="s">
        <v>163</v>
      </c>
      <c r="G15" s="278"/>
      <c r="I15" s="103"/>
      <c r="L15" s="103"/>
      <c r="V15" s="33"/>
    </row>
  </sheetData>
  <mergeCells count="11">
    <mergeCell ref="F12:G12"/>
    <mergeCell ref="F13:G13"/>
    <mergeCell ref="F14:G14"/>
    <mergeCell ref="F15:G15"/>
    <mergeCell ref="C2:F2"/>
    <mergeCell ref="C3:F3"/>
    <mergeCell ref="C4:F4"/>
    <mergeCell ref="C5:F5"/>
    <mergeCell ref="F11:G11"/>
    <mergeCell ref="C7:G7"/>
    <mergeCell ref="B9:G9"/>
  </mergeCells>
  <conditionalFormatting sqref="C15">
    <cfRule type="cellIs" dxfId="18" priority="1" stopIfTrue="1" operator="equal">
      <formula>"Alto"</formula>
    </cfRule>
    <cfRule type="cellIs" dxfId="17" priority="2" stopIfTrue="1" operator="equal">
      <formula>"Medio"</formula>
    </cfRule>
    <cfRule type="cellIs" dxfId="16" priority="3" stopIfTrue="1" operator="equal">
      <formula>"Bajo"</formula>
    </cfRule>
  </conditionalFormatting>
  <dataValidations count="1">
    <dataValidation type="whole" allowBlank="1" showInputMessage="1" showErrorMessage="1" sqref="E8:G8 H8:L15 E16:L65479 N8:T65479" xr:uid="{00000000-0002-0000-03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'No tocar'!$G$5:$G$7</xm:f>
          </x14:formula1>
          <xm:sqref>B12:B14</xm:sqref>
        </x14:dataValidation>
        <x14:dataValidation type="list" allowBlank="1" showInputMessage="1" showErrorMessage="1" xr:uid="{00000000-0002-0000-0300-000002000000}">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B1:H18"/>
  <sheetViews>
    <sheetView topLeftCell="A8" zoomScaleNormal="100" workbookViewId="0">
      <selection activeCell="B17" sqref="B17"/>
    </sheetView>
  </sheetViews>
  <sheetFormatPr baseColWidth="10" defaultRowHeight="12.75" x14ac:dyDescent="0.2"/>
  <cols>
    <col min="1" max="1" width="5" style="50" customWidth="1"/>
    <col min="2" max="2" width="30.28515625" style="50" customWidth="1"/>
    <col min="3" max="3" width="25" style="50" customWidth="1"/>
    <col min="4" max="4" width="11.42578125" style="50"/>
    <col min="5" max="5" width="33" style="50" customWidth="1"/>
    <col min="6" max="6" width="20.7109375" style="50" customWidth="1"/>
    <col min="7" max="7" width="25.5703125" style="50" customWidth="1"/>
    <col min="8" max="8" width="15" style="50" customWidth="1"/>
    <col min="9" max="16384" width="11.42578125" style="50"/>
  </cols>
  <sheetData>
    <row r="1" spans="2:8" ht="13.5" thickBot="1" x14ac:dyDescent="0.25"/>
    <row r="2" spans="2:8" ht="18" customHeight="1" x14ac:dyDescent="0.2">
      <c r="B2" s="51"/>
      <c r="C2" s="251" t="s">
        <v>124</v>
      </c>
      <c r="D2" s="252"/>
      <c r="E2" s="252"/>
      <c r="F2" s="285"/>
      <c r="G2" s="241" t="str">
        <f>Proyecto!K2</f>
        <v>Codigo: GC-F-015</v>
      </c>
      <c r="H2" s="243"/>
    </row>
    <row r="3" spans="2:8" ht="19.5" customHeight="1" x14ac:dyDescent="0.2">
      <c r="B3" s="52"/>
      <c r="C3" s="253" t="s">
        <v>126</v>
      </c>
      <c r="D3" s="254"/>
      <c r="E3" s="254"/>
      <c r="F3" s="286"/>
      <c r="G3" s="244" t="str">
        <f>Proyecto!K3</f>
        <v>Fecha: 17 de septiembre de 2014</v>
      </c>
      <c r="H3" s="246"/>
    </row>
    <row r="4" spans="2:8" ht="19.5" customHeight="1" x14ac:dyDescent="0.2">
      <c r="B4" s="52"/>
      <c r="C4" s="253" t="s">
        <v>127</v>
      </c>
      <c r="D4" s="254"/>
      <c r="E4" s="254"/>
      <c r="F4" s="286"/>
      <c r="G4" s="244" t="str">
        <f>Proyecto!K4</f>
        <v>Version 001</v>
      </c>
      <c r="H4" s="246"/>
    </row>
    <row r="5" spans="2:8" ht="21.75" customHeight="1" thickBot="1" x14ac:dyDescent="0.25">
      <c r="B5" s="53"/>
      <c r="C5" s="255" t="s">
        <v>129</v>
      </c>
      <c r="D5" s="256"/>
      <c r="E5" s="256"/>
      <c r="F5" s="287"/>
      <c r="G5" s="247" t="s">
        <v>130</v>
      </c>
      <c r="H5" s="249"/>
    </row>
    <row r="6" spans="2:8" ht="21" customHeight="1" x14ac:dyDescent="0.2"/>
    <row r="7" spans="2:8" ht="22.5" customHeight="1" x14ac:dyDescent="0.2">
      <c r="B7" s="279" t="s">
        <v>77</v>
      </c>
      <c r="C7" s="280"/>
      <c r="D7" s="280"/>
      <c r="E7" s="280"/>
      <c r="F7" s="280"/>
      <c r="G7" s="280"/>
      <c r="H7" s="280"/>
    </row>
    <row r="8" spans="2:8" ht="103.5" customHeight="1" x14ac:dyDescent="0.2">
      <c r="B8" s="281" t="s">
        <v>142</v>
      </c>
      <c r="C8" s="282"/>
      <c r="D8" s="282"/>
      <c r="E8" s="282"/>
      <c r="F8" s="282"/>
      <c r="G8" s="282"/>
      <c r="H8" s="282"/>
    </row>
    <row r="11" spans="2:8" ht="22.5" customHeight="1" x14ac:dyDescent="0.2">
      <c r="B11" s="283" t="s">
        <v>74</v>
      </c>
      <c r="C11" s="284"/>
      <c r="E11" s="279" t="s">
        <v>76</v>
      </c>
      <c r="F11" s="280"/>
      <c r="G11" s="280"/>
      <c r="H11" s="280"/>
    </row>
    <row r="13" spans="2:8" ht="20.25" customHeight="1" x14ac:dyDescent="0.2">
      <c r="B13" s="56" t="s">
        <v>6</v>
      </c>
      <c r="C13" s="56" t="s">
        <v>75</v>
      </c>
      <c r="D13" s="54"/>
      <c r="E13" s="56" t="s">
        <v>6</v>
      </c>
      <c r="F13" s="56" t="s">
        <v>75</v>
      </c>
      <c r="G13" s="56" t="s">
        <v>73</v>
      </c>
      <c r="H13" s="56" t="s">
        <v>91</v>
      </c>
    </row>
    <row r="14" spans="2:8" ht="54" customHeight="1" x14ac:dyDescent="0.2">
      <c r="B14" s="74" t="str">
        <f>+'Recursos Humanos'!C12</f>
        <v>Billy Escobar Pérez -
Superintendente de Sociedades</v>
      </c>
      <c r="C14" s="73" t="str">
        <f>+'Recursos Humanos'!B12</f>
        <v>Patrocinador</v>
      </c>
      <c r="E14" s="55"/>
      <c r="F14" s="55"/>
      <c r="G14" s="55"/>
      <c r="H14" s="55"/>
    </row>
    <row r="15" spans="2:8" ht="64.5" customHeight="1" x14ac:dyDescent="0.2">
      <c r="B15" s="74" t="str">
        <f>+'Recursos Humanos'!C13</f>
        <v>Rodrigo Lupercio Riaño Pineda
Asesor del Despacho</v>
      </c>
      <c r="C15" s="73" t="str">
        <f>+'Recursos Humanos'!B13</f>
        <v>Gerente</v>
      </c>
      <c r="E15" s="55"/>
      <c r="F15" s="55"/>
      <c r="G15" s="55"/>
      <c r="H15" s="55"/>
    </row>
    <row r="16" spans="2:8" ht="54.75" customHeight="1" x14ac:dyDescent="0.2">
      <c r="B16" s="74" t="str">
        <f>+'Recursos Humanos'!C14</f>
        <v>Johan Hortúa Arévalo
Asesor del Despacho del Superintendente de Sociedades</v>
      </c>
      <c r="C16" s="73" t="str">
        <f>+'Recursos Humanos'!B14</f>
        <v>Lider funcional</v>
      </c>
      <c r="E16" s="55"/>
      <c r="F16" s="55"/>
      <c r="G16" s="55"/>
      <c r="H16" s="55"/>
    </row>
    <row r="17" spans="2:8" ht="64.5" customHeight="1" x14ac:dyDescent="0.2">
      <c r="B17" s="74" t="str">
        <f>+'Recursos Humanos'!C15</f>
        <v xml:space="preserve">
Director de Tecnologías de la Información y las Comunicaciones</v>
      </c>
      <c r="C17" s="73" t="str">
        <f>+'Recursos Humanos'!B15</f>
        <v>Líder Técnico</v>
      </c>
      <c r="E17" s="55"/>
      <c r="F17" s="55"/>
      <c r="G17" s="55"/>
      <c r="H17" s="55"/>
    </row>
    <row r="18" spans="2:8" ht="54" customHeight="1" x14ac:dyDescent="0.2">
      <c r="B18" s="74"/>
      <c r="C18" s="73"/>
      <c r="E18" s="55"/>
      <c r="F18" s="55"/>
      <c r="G18" s="55"/>
      <c r="H18" s="55"/>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B1:P25"/>
  <sheetViews>
    <sheetView showGridLines="0" zoomScaleNormal="100" workbookViewId="0"/>
  </sheetViews>
  <sheetFormatPr baseColWidth="10" defaultRowHeight="11.25" x14ac:dyDescent="0.15"/>
  <cols>
    <col min="1" max="1" width="2.42578125" style="16" customWidth="1"/>
    <col min="2" max="2" width="14.5703125" style="16" customWidth="1"/>
    <col min="3" max="3" width="24.140625" style="16" customWidth="1"/>
    <col min="4" max="4" width="47.28515625" style="16" customWidth="1"/>
    <col min="5" max="5" width="34" style="16" customWidth="1"/>
    <col min="6" max="6" width="55.140625" style="16" customWidth="1"/>
    <col min="7" max="7" width="22.7109375" style="16" customWidth="1"/>
    <col min="8" max="8" width="31.140625" style="16" customWidth="1"/>
    <col min="9"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311"/>
      <c r="C2" s="312"/>
      <c r="D2" s="302" t="s">
        <v>124</v>
      </c>
      <c r="E2" s="303"/>
      <c r="F2" s="303"/>
      <c r="G2" s="304"/>
      <c r="H2" s="64" t="str">
        <f>Proyecto!K2</f>
        <v>Codigo: GC-F-015</v>
      </c>
    </row>
    <row r="3" spans="2:16" ht="23.25" customHeight="1" x14ac:dyDescent="0.15">
      <c r="B3" s="313"/>
      <c r="C3" s="297"/>
      <c r="D3" s="305" t="s">
        <v>126</v>
      </c>
      <c r="E3" s="306"/>
      <c r="F3" s="306"/>
      <c r="G3" s="307"/>
      <c r="H3" s="65" t="str">
        <f>Proyecto!K3</f>
        <v>Fecha: 17 de septiembre de 2014</v>
      </c>
    </row>
    <row r="4" spans="2:16" ht="24" customHeight="1" x14ac:dyDescent="0.15">
      <c r="B4" s="313"/>
      <c r="C4" s="297"/>
      <c r="D4" s="305" t="s">
        <v>127</v>
      </c>
      <c r="E4" s="306"/>
      <c r="F4" s="306"/>
      <c r="G4" s="307"/>
      <c r="H4" s="66" t="str">
        <f>Proyecto!K4</f>
        <v>Version 001</v>
      </c>
    </row>
    <row r="5" spans="2:16" ht="22.5" customHeight="1" thickBot="1" x14ac:dyDescent="0.2">
      <c r="B5" s="314"/>
      <c r="C5" s="315"/>
      <c r="D5" s="308" t="s">
        <v>129</v>
      </c>
      <c r="E5" s="309"/>
      <c r="F5" s="309"/>
      <c r="G5" s="310"/>
      <c r="H5" s="67" t="s">
        <v>130</v>
      </c>
    </row>
    <row r="6" spans="2:16" ht="5.25" customHeight="1" x14ac:dyDescent="0.15">
      <c r="B6" s="22"/>
      <c r="C6" s="22"/>
      <c r="D6" s="22"/>
      <c r="E6" s="22"/>
      <c r="F6" s="22"/>
      <c r="G6" s="22"/>
      <c r="H6" s="22"/>
    </row>
    <row r="7" spans="2:16" ht="29.25" customHeight="1" x14ac:dyDescent="0.2">
      <c r="B7" s="185" t="s">
        <v>0</v>
      </c>
      <c r="C7" s="185"/>
      <c r="D7" s="250" t="str">
        <f>Proyecto!$E$7</f>
        <v>Centro de Estudios Societarios-CESS2025</v>
      </c>
      <c r="E7" s="250"/>
      <c r="F7" s="250"/>
      <c r="G7" s="250"/>
      <c r="H7" s="250"/>
      <c r="P7" s="16"/>
    </row>
    <row r="8" spans="2:16" s="33" customFormat="1" ht="19.5" customHeight="1" x14ac:dyDescent="0.2"/>
    <row r="9" spans="2:16" ht="30" customHeight="1" x14ac:dyDescent="0.15">
      <c r="B9" s="288" t="s">
        <v>37</v>
      </c>
      <c r="C9" s="289"/>
      <c r="D9" s="289"/>
      <c r="E9" s="289"/>
      <c r="F9" s="289"/>
      <c r="G9" s="289"/>
      <c r="H9" s="289"/>
    </row>
    <row r="10" spans="2:16" ht="9.75" customHeight="1" x14ac:dyDescent="0.2">
      <c r="B10" s="297"/>
      <c r="C10" s="297"/>
      <c r="D10" s="297"/>
      <c r="E10" s="297"/>
      <c r="F10" s="297"/>
      <c r="G10" s="297"/>
      <c r="H10" s="297"/>
      <c r="P10" s="16"/>
    </row>
    <row r="11" spans="2:16" ht="25.5" customHeight="1" x14ac:dyDescent="0.2">
      <c r="B11" s="266" t="s">
        <v>6</v>
      </c>
      <c r="C11" s="266"/>
      <c r="D11" s="27" t="s">
        <v>7</v>
      </c>
      <c r="E11" s="26" t="s">
        <v>71</v>
      </c>
      <c r="F11" s="27" t="s">
        <v>11</v>
      </c>
      <c r="G11" s="27" t="s">
        <v>98</v>
      </c>
      <c r="H11" s="27" t="s">
        <v>8</v>
      </c>
      <c r="P11" s="16"/>
    </row>
    <row r="12" spans="2:16" s="119" customFormat="1" ht="39.950000000000003" customHeight="1" x14ac:dyDescent="0.2">
      <c r="B12" s="292" t="s">
        <v>176</v>
      </c>
      <c r="C12" s="293"/>
      <c r="D12" s="114" t="s">
        <v>177</v>
      </c>
      <c r="E12" s="115" t="s">
        <v>178</v>
      </c>
      <c r="F12" s="116" t="s">
        <v>179</v>
      </c>
      <c r="G12" s="77" t="s">
        <v>96</v>
      </c>
      <c r="H12" s="77" t="s">
        <v>68</v>
      </c>
    </row>
    <row r="13" spans="2:16" s="119" customFormat="1" ht="73.5" customHeight="1" x14ac:dyDescent="0.2">
      <c r="B13" s="298" t="s">
        <v>180</v>
      </c>
      <c r="C13" s="299"/>
      <c r="D13" s="114" t="s">
        <v>181</v>
      </c>
      <c r="E13" s="115" t="s">
        <v>178</v>
      </c>
      <c r="F13" s="117" t="s">
        <v>182</v>
      </c>
      <c r="G13" s="77" t="s">
        <v>96</v>
      </c>
      <c r="H13" s="77" t="s">
        <v>68</v>
      </c>
    </row>
    <row r="14" spans="2:16" s="119" customFormat="1" ht="69.75" customHeight="1" x14ac:dyDescent="0.2">
      <c r="B14" s="292" t="s">
        <v>183</v>
      </c>
      <c r="C14" s="293"/>
      <c r="D14" s="114" t="s">
        <v>184</v>
      </c>
      <c r="E14" s="115" t="s">
        <v>178</v>
      </c>
      <c r="F14" s="116" t="s">
        <v>185</v>
      </c>
      <c r="G14" s="77" t="s">
        <v>96</v>
      </c>
      <c r="H14" s="77" t="s">
        <v>68</v>
      </c>
    </row>
    <row r="15" spans="2:16" s="119" customFormat="1" ht="56.25" customHeight="1" x14ac:dyDescent="0.2">
      <c r="B15" s="298" t="s">
        <v>186</v>
      </c>
      <c r="C15" s="299"/>
      <c r="D15" s="77" t="s">
        <v>187</v>
      </c>
      <c r="E15" s="115" t="s">
        <v>178</v>
      </c>
      <c r="F15" s="116" t="s">
        <v>188</v>
      </c>
      <c r="G15" s="77" t="s">
        <v>96</v>
      </c>
      <c r="H15" s="77" t="s">
        <v>68</v>
      </c>
      <c r="O15" s="120"/>
    </row>
    <row r="16" spans="2:16" s="119" customFormat="1" ht="54.75" hidden="1" customHeight="1" x14ac:dyDescent="0.2">
      <c r="B16" s="300"/>
      <c r="C16" s="301"/>
      <c r="D16" s="77" t="s">
        <v>189</v>
      </c>
      <c r="E16" s="115" t="s">
        <v>178</v>
      </c>
      <c r="F16" s="116"/>
      <c r="G16" s="77" t="s">
        <v>96</v>
      </c>
      <c r="H16" s="77" t="s">
        <v>68</v>
      </c>
    </row>
    <row r="17" spans="2:16" s="119" customFormat="1" ht="39.950000000000003" hidden="1" customHeight="1" x14ac:dyDescent="0.2">
      <c r="B17" s="295" t="s">
        <v>190</v>
      </c>
      <c r="C17" s="296"/>
      <c r="D17" s="177" t="s">
        <v>191</v>
      </c>
      <c r="E17" s="178" t="s">
        <v>178</v>
      </c>
      <c r="F17" s="117" t="s">
        <v>192</v>
      </c>
      <c r="G17" s="77" t="s">
        <v>96</v>
      </c>
      <c r="H17" s="77" t="s">
        <v>68</v>
      </c>
      <c r="O17" s="120"/>
    </row>
    <row r="18" spans="2:16" s="119" customFormat="1" ht="39.950000000000003" hidden="1" customHeight="1" x14ac:dyDescent="0.2">
      <c r="B18" s="290" t="s">
        <v>193</v>
      </c>
      <c r="C18" s="291"/>
      <c r="D18" s="177" t="s">
        <v>194</v>
      </c>
      <c r="E18" s="178" t="s">
        <v>178</v>
      </c>
      <c r="F18" s="117" t="s">
        <v>195</v>
      </c>
      <c r="G18" s="77" t="s">
        <v>96</v>
      </c>
      <c r="H18" s="77" t="s">
        <v>68</v>
      </c>
    </row>
    <row r="19" spans="2:16" s="119" customFormat="1" ht="39.950000000000003" hidden="1" customHeight="1" x14ac:dyDescent="0.2">
      <c r="B19" s="294" t="s">
        <v>196</v>
      </c>
      <c r="C19" s="291"/>
      <c r="D19" s="77" t="s">
        <v>197</v>
      </c>
      <c r="E19" s="115" t="s">
        <v>178</v>
      </c>
      <c r="F19" s="117" t="s">
        <v>198</v>
      </c>
      <c r="G19" s="77" t="s">
        <v>96</v>
      </c>
      <c r="H19" s="77" t="s">
        <v>68</v>
      </c>
      <c r="O19" s="121"/>
    </row>
    <row r="20" spans="2:16" s="119" customFormat="1" ht="39.950000000000003" hidden="1" customHeight="1" x14ac:dyDescent="0.2">
      <c r="B20" s="290" t="s">
        <v>199</v>
      </c>
      <c r="C20" s="291"/>
      <c r="D20" s="177" t="s">
        <v>200</v>
      </c>
      <c r="E20" s="178" t="s">
        <v>178</v>
      </c>
      <c r="F20" s="118" t="s">
        <v>213</v>
      </c>
      <c r="G20" s="69" t="s">
        <v>96</v>
      </c>
      <c r="H20" s="77" t="s">
        <v>68</v>
      </c>
    </row>
    <row r="21" spans="2:16" s="119" customFormat="1" ht="30" hidden="1" x14ac:dyDescent="0.2">
      <c r="B21" s="316" t="s">
        <v>201</v>
      </c>
      <c r="C21" s="317"/>
      <c r="D21" s="77" t="s">
        <v>202</v>
      </c>
      <c r="E21" s="115" t="s">
        <v>178</v>
      </c>
      <c r="F21" s="117" t="s">
        <v>203</v>
      </c>
      <c r="G21" s="69" t="s">
        <v>96</v>
      </c>
      <c r="H21" s="77" t="s">
        <v>68</v>
      </c>
      <c r="P21" s="121"/>
    </row>
    <row r="22" spans="2:16" s="119" customFormat="1" ht="30" hidden="1" x14ac:dyDescent="0.2">
      <c r="B22" s="294" t="s">
        <v>204</v>
      </c>
      <c r="C22" s="318"/>
      <c r="D22" s="77" t="s">
        <v>205</v>
      </c>
      <c r="E22" s="115" t="s">
        <v>178</v>
      </c>
      <c r="F22" s="117" t="s">
        <v>212</v>
      </c>
      <c r="G22" s="69" t="s">
        <v>96</v>
      </c>
      <c r="H22" s="77" t="s">
        <v>68</v>
      </c>
      <c r="P22" s="121"/>
    </row>
    <row r="23" spans="2:16" s="119" customFormat="1" ht="33" hidden="1" customHeight="1" x14ac:dyDescent="0.2">
      <c r="B23" s="316" t="s">
        <v>206</v>
      </c>
      <c r="C23" s="317"/>
      <c r="D23" s="77" t="s">
        <v>207</v>
      </c>
      <c r="E23" s="115" t="s">
        <v>178</v>
      </c>
      <c r="F23" s="118" t="s">
        <v>208</v>
      </c>
      <c r="G23" s="69" t="s">
        <v>96</v>
      </c>
      <c r="H23" s="77" t="s">
        <v>68</v>
      </c>
      <c r="P23" s="121"/>
    </row>
    <row r="24" spans="2:16" s="119" customFormat="1" ht="30.75" hidden="1" customHeight="1" x14ac:dyDescent="0.2">
      <c r="B24" s="295" t="s">
        <v>209</v>
      </c>
      <c r="C24" s="296"/>
      <c r="D24" s="177" t="s">
        <v>210</v>
      </c>
      <c r="E24" s="178" t="s">
        <v>211</v>
      </c>
      <c r="F24" s="117" t="s">
        <v>165</v>
      </c>
      <c r="G24" s="69" t="s">
        <v>96</v>
      </c>
      <c r="H24" s="77" t="s">
        <v>68</v>
      </c>
      <c r="P24" s="121"/>
    </row>
    <row r="25" spans="2:16" s="119" customFormat="1" ht="15" hidden="1" x14ac:dyDescent="0.2">
      <c r="B25" s="319"/>
      <c r="C25" s="319"/>
      <c r="D25" s="69"/>
      <c r="E25" s="69"/>
      <c r="F25" s="117"/>
      <c r="G25" s="69"/>
      <c r="H25" s="77"/>
      <c r="P25" s="121"/>
    </row>
  </sheetData>
  <mergeCells count="24">
    <mergeCell ref="B21:C21"/>
    <mergeCell ref="B22:C22"/>
    <mergeCell ref="B23:C23"/>
    <mergeCell ref="B24:C24"/>
    <mergeCell ref="B25:C25"/>
    <mergeCell ref="D2:G2"/>
    <mergeCell ref="D3:G3"/>
    <mergeCell ref="D4:G4"/>
    <mergeCell ref="D5:G5"/>
    <mergeCell ref="B2:C5"/>
    <mergeCell ref="B7:C7"/>
    <mergeCell ref="D7:H7"/>
    <mergeCell ref="B9:H9"/>
    <mergeCell ref="B20:C20"/>
    <mergeCell ref="B14:C14"/>
    <mergeCell ref="B19:C19"/>
    <mergeCell ref="B17:C17"/>
    <mergeCell ref="B18:C18"/>
    <mergeCell ref="B11:C11"/>
    <mergeCell ref="B12:C12"/>
    <mergeCell ref="B10:H10"/>
    <mergeCell ref="B13:C13"/>
    <mergeCell ref="B16:C16"/>
    <mergeCell ref="B15:C15"/>
  </mergeCells>
  <conditionalFormatting sqref="D11:D14">
    <cfRule type="cellIs" dxfId="15" priority="7" stopIfTrue="1" operator="equal">
      <formula>"Alto"</formula>
    </cfRule>
    <cfRule type="cellIs" dxfId="14" priority="8" stopIfTrue="1" operator="equal">
      <formula>"Medio"</formula>
    </cfRule>
    <cfRule type="cellIs" dxfId="13" priority="9" stopIfTrue="1" operator="equal">
      <formula>"Bajo"</formula>
    </cfRule>
  </conditionalFormatting>
  <conditionalFormatting sqref="D17:D19 D24:D25">
    <cfRule type="cellIs" dxfId="12" priority="4" stopIfTrue="1" operator="equal">
      <formula>"Alto"</formula>
    </cfRule>
    <cfRule type="cellIs" dxfId="11" priority="5" stopIfTrue="1" operator="equal">
      <formula>"Medio"</formula>
    </cfRule>
    <cfRule type="cellIs" dxfId="10" priority="6" stopIfTrue="1" operator="equal">
      <formula>"Bajo"</formula>
    </cfRule>
  </conditionalFormatting>
  <conditionalFormatting sqref="D21:D22">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I9:N9 I21:N65480 F26:H65480 H25" xr:uid="{00000000-0002-0000-0600-000000000000}">
      <formula1>1</formula1>
      <formula2>5</formula2>
    </dataValidation>
  </dataValidations>
  <hyperlinks>
    <hyperlink ref="F12" r:id="rId1" xr:uid="{161D6646-1622-4DAD-B43B-8566ADB664F5}"/>
    <hyperlink ref="F18" r:id="rId2" xr:uid="{9E94572D-A122-4113-9E83-BCDD1C42EA03}"/>
    <hyperlink ref="F19" r:id="rId3" xr:uid="{B0A4AD6F-B13A-4A4D-9887-93C32F54F5F3}"/>
    <hyperlink ref="F21" r:id="rId4" xr:uid="{B40C4226-3CE9-4D87-8EAF-D38E2644730D}"/>
    <hyperlink ref="F23" r:id="rId5" xr:uid="{954C0728-AA88-4565-B214-97792347497A}"/>
    <hyperlink ref="F17" r:id="rId6" xr:uid="{F94D060B-87B7-46DE-A213-B58D49205189}"/>
    <hyperlink ref="F14" r:id="rId7" xr:uid="{DC16270D-6BEF-441A-9548-C8A4ADDC7007}"/>
    <hyperlink ref="F13" r:id="rId8" xr:uid="{F0B3FA85-EC8A-40F2-A927-0284A2310316}"/>
    <hyperlink ref="F24" r:id="rId9" xr:uid="{90C142E5-2FD4-4B58-82C5-7F16F106383E}"/>
    <hyperlink ref="F22" r:id="rId10" xr:uid="{19E6FF6A-BC6E-449D-8544-B817DD6DDA4D}"/>
    <hyperlink ref="F20" r:id="rId11" xr:uid="{1BF46C72-C732-42E9-B257-23393531086E}"/>
  </hyperlinks>
  <pageMargins left="0.39370078740157483" right="0.39370078740157483" top="0.74803149606299213" bottom="0.74803149606299213" header="0.31496062992125984" footer="0.31496062992125984"/>
  <pageSetup scale="70" fitToHeight="0" orientation="landscape" r:id="rId12"/>
  <drawing r:id="rId13"/>
  <legacyDrawing r:id="rId1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7"/>
  <sheetViews>
    <sheetView showGridLines="0" topLeftCell="A4" zoomScale="90" zoomScaleNormal="90" workbookViewId="0">
      <selection activeCell="D15" sqref="D15"/>
    </sheetView>
  </sheetViews>
  <sheetFormatPr baseColWidth="10" defaultRowHeight="11.25" x14ac:dyDescent="0.15"/>
  <cols>
    <col min="1" max="1" width="2.42578125" style="16" customWidth="1"/>
    <col min="2" max="2" width="39.140625" style="16" customWidth="1"/>
    <col min="3" max="3" width="25.85546875" style="16" customWidth="1"/>
    <col min="4" max="4" width="44" style="16" customWidth="1"/>
    <col min="5" max="5" width="18" style="16" customWidth="1"/>
    <col min="6" max="6" width="38.7109375" style="16" customWidth="1"/>
    <col min="7" max="7" width="32.7109375" style="16" customWidth="1"/>
    <col min="8"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51"/>
      <c r="C2" s="251" t="s">
        <v>124</v>
      </c>
      <c r="D2" s="252"/>
      <c r="E2" s="252"/>
      <c r="F2" s="252"/>
      <c r="G2" s="68" t="str">
        <f>Proyecto!K2</f>
        <v>Codigo: GC-F-015</v>
      </c>
      <c r="H2" s="60"/>
    </row>
    <row r="3" spans="2:16" ht="23.25" customHeight="1" x14ac:dyDescent="0.15">
      <c r="B3" s="52"/>
      <c r="C3" s="253" t="s">
        <v>126</v>
      </c>
      <c r="D3" s="254"/>
      <c r="E3" s="254"/>
      <c r="F3" s="254"/>
      <c r="G3" s="65" t="str">
        <f>Proyecto!K3</f>
        <v>Fecha: 17 de septiembre de 2014</v>
      </c>
      <c r="H3" s="60"/>
    </row>
    <row r="4" spans="2:16" ht="24" customHeight="1" x14ac:dyDescent="0.15">
      <c r="B4" s="52"/>
      <c r="C4" s="253" t="s">
        <v>127</v>
      </c>
      <c r="D4" s="254"/>
      <c r="E4" s="254"/>
      <c r="F4" s="254"/>
      <c r="G4" s="65" t="str">
        <f>Proyecto!K4</f>
        <v>Version 001</v>
      </c>
      <c r="H4" s="60"/>
    </row>
    <row r="5" spans="2:16" ht="22.5" customHeight="1" thickBot="1" x14ac:dyDescent="0.2">
      <c r="B5" s="53"/>
      <c r="C5" s="255" t="s">
        <v>129</v>
      </c>
      <c r="D5" s="256"/>
      <c r="E5" s="256"/>
      <c r="F5" s="256"/>
      <c r="G5" s="67" t="s">
        <v>130</v>
      </c>
      <c r="H5" s="60"/>
    </row>
    <row r="6" spans="2:16" ht="5.25" customHeight="1" x14ac:dyDescent="0.15">
      <c r="B6" s="22"/>
      <c r="C6" s="22"/>
      <c r="D6" s="22"/>
      <c r="E6" s="22"/>
      <c r="F6" s="22"/>
    </row>
    <row r="7" spans="2:16" ht="29.25" customHeight="1" x14ac:dyDescent="0.2">
      <c r="B7" s="23" t="s">
        <v>0</v>
      </c>
      <c r="C7" s="323" t="str">
        <f>Proyecto!$E$7</f>
        <v>Centro de Estudios Societarios-CESS2025</v>
      </c>
      <c r="D7" s="323"/>
      <c r="E7" s="323"/>
      <c r="F7" s="323"/>
      <c r="G7" s="61"/>
      <c r="P7" s="16"/>
    </row>
    <row r="8" spans="2:16" ht="6.75" customHeight="1" x14ac:dyDescent="0.2">
      <c r="B8" s="31"/>
      <c r="C8" s="32"/>
      <c r="D8" s="32"/>
      <c r="E8" s="32"/>
      <c r="F8" s="32"/>
      <c r="P8" s="16"/>
    </row>
    <row r="9" spans="2:16" x14ac:dyDescent="0.15">
      <c r="B9" s="194"/>
      <c r="C9" s="194"/>
    </row>
    <row r="10" spans="2:16" ht="20.25" customHeight="1" x14ac:dyDescent="0.15">
      <c r="B10" s="320" t="s">
        <v>16</v>
      </c>
      <c r="C10" s="321"/>
      <c r="D10" s="321"/>
      <c r="E10" s="321"/>
      <c r="F10" s="321"/>
      <c r="G10" s="322"/>
    </row>
    <row r="11" spans="2:16" s="33" customFormat="1" ht="15" customHeight="1" x14ac:dyDescent="0.2"/>
    <row r="12" spans="2:16" ht="24.75" customHeight="1" x14ac:dyDescent="0.15">
      <c r="B12" s="62" t="s">
        <v>89</v>
      </c>
      <c r="C12" s="63" t="s">
        <v>17</v>
      </c>
      <c r="D12" s="63" t="s">
        <v>18</v>
      </c>
      <c r="E12" s="63" t="s">
        <v>19</v>
      </c>
      <c r="F12" s="63" t="s">
        <v>20</v>
      </c>
      <c r="G12" s="63" t="s">
        <v>21</v>
      </c>
    </row>
    <row r="13" spans="2:16" ht="57" customHeight="1" x14ac:dyDescent="0.15">
      <c r="B13" s="122" t="s">
        <v>214</v>
      </c>
      <c r="C13" s="113" t="s">
        <v>215</v>
      </c>
      <c r="D13" s="123" t="s">
        <v>228</v>
      </c>
      <c r="E13" s="77" t="s">
        <v>122</v>
      </c>
      <c r="F13" s="123" t="s">
        <v>229</v>
      </c>
      <c r="G13" s="113" t="s">
        <v>216</v>
      </c>
    </row>
    <row r="14" spans="2:16" ht="54.75" customHeight="1" x14ac:dyDescent="0.15">
      <c r="B14" s="122" t="s">
        <v>217</v>
      </c>
      <c r="C14" s="113" t="s">
        <v>218</v>
      </c>
      <c r="D14" s="113" t="s">
        <v>219</v>
      </c>
      <c r="E14" s="77" t="s">
        <v>122</v>
      </c>
      <c r="F14" s="79" t="s">
        <v>180</v>
      </c>
      <c r="G14" s="113" t="s">
        <v>220</v>
      </c>
    </row>
    <row r="15" spans="2:16" ht="84.75" customHeight="1" x14ac:dyDescent="0.15">
      <c r="B15" s="179" t="s">
        <v>221</v>
      </c>
      <c r="C15" s="113" t="s">
        <v>218</v>
      </c>
      <c r="D15" s="113" t="s">
        <v>222</v>
      </c>
      <c r="E15" s="77" t="s">
        <v>122</v>
      </c>
      <c r="F15" s="79" t="s">
        <v>180</v>
      </c>
      <c r="G15" s="113" t="s">
        <v>220</v>
      </c>
    </row>
    <row r="16" spans="2:16" ht="52.5" customHeight="1" x14ac:dyDescent="0.15">
      <c r="B16" s="97" t="s">
        <v>180</v>
      </c>
      <c r="C16" s="113" t="s">
        <v>218</v>
      </c>
      <c r="D16" s="113" t="s">
        <v>223</v>
      </c>
      <c r="E16" s="77" t="s">
        <v>122</v>
      </c>
      <c r="F16" s="113" t="s">
        <v>186</v>
      </c>
      <c r="G16" s="113" t="s">
        <v>220</v>
      </c>
    </row>
    <row r="17" spans="1:7" ht="41.25" customHeight="1" x14ac:dyDescent="0.15">
      <c r="B17" s="97" t="s">
        <v>180</v>
      </c>
      <c r="C17" s="79" t="s">
        <v>218</v>
      </c>
      <c r="D17" s="79" t="s">
        <v>224</v>
      </c>
      <c r="E17" s="77" t="s">
        <v>122</v>
      </c>
      <c r="F17" s="180" t="s">
        <v>190</v>
      </c>
      <c r="G17" s="79" t="s">
        <v>220</v>
      </c>
    </row>
    <row r="18" spans="1:7" ht="53.25" customHeight="1" x14ac:dyDescent="0.15">
      <c r="B18" s="97" t="s">
        <v>180</v>
      </c>
      <c r="C18" s="79" t="s">
        <v>218</v>
      </c>
      <c r="D18" s="79" t="s">
        <v>225</v>
      </c>
      <c r="E18" s="111" t="s">
        <v>122</v>
      </c>
      <c r="F18" s="124" t="s">
        <v>226</v>
      </c>
      <c r="G18" s="79" t="s">
        <v>220</v>
      </c>
    </row>
    <row r="19" spans="1:7" ht="54.75" customHeight="1" x14ac:dyDescent="0.15">
      <c r="A19" s="16" t="s">
        <v>143</v>
      </c>
      <c r="B19" s="97" t="s">
        <v>180</v>
      </c>
      <c r="C19" s="79" t="s">
        <v>218</v>
      </c>
      <c r="D19" s="79" t="s">
        <v>227</v>
      </c>
      <c r="E19" s="111" t="s">
        <v>122</v>
      </c>
      <c r="F19" s="124" t="s">
        <v>206</v>
      </c>
      <c r="G19" s="79" t="s">
        <v>220</v>
      </c>
    </row>
    <row r="21" spans="1:7" ht="12.75" x14ac:dyDescent="0.2">
      <c r="C21" s="33"/>
    </row>
    <row r="22" spans="1:7" ht="12.75" x14ac:dyDescent="0.2">
      <c r="C22" s="33"/>
    </row>
    <row r="23" spans="1:7" ht="12.75" x14ac:dyDescent="0.2">
      <c r="C23" s="33"/>
    </row>
    <row r="24" spans="1:7" ht="12.75" x14ac:dyDescent="0.2">
      <c r="C24" s="33"/>
    </row>
    <row r="25" spans="1:7" ht="12.75" x14ac:dyDescent="0.2">
      <c r="C25" s="33"/>
    </row>
    <row r="26" spans="1:7" ht="12.75" x14ac:dyDescent="0.2">
      <c r="C26" s="33"/>
    </row>
    <row r="27" spans="1:7" ht="12.75" x14ac:dyDescent="0.2">
      <c r="C27" s="33"/>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xr:uid="{00000000-0002-0000-07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B1:W22"/>
  <sheetViews>
    <sheetView showGridLines="0" zoomScale="90" zoomScaleNormal="90" workbookViewId="0">
      <selection activeCell="H18" sqref="H18"/>
    </sheetView>
  </sheetViews>
  <sheetFormatPr baseColWidth="10" defaultRowHeight="11.25" x14ac:dyDescent="0.15"/>
  <cols>
    <col min="1" max="1" width="2.42578125" style="16" customWidth="1"/>
    <col min="2" max="2" width="30.7109375" style="16" customWidth="1"/>
    <col min="3" max="3" width="18.28515625" style="16" customWidth="1"/>
    <col min="4" max="4" width="15" style="16" customWidth="1"/>
    <col min="5" max="5" width="29.42578125" style="16" customWidth="1"/>
    <col min="6" max="6" width="32.7109375" style="16" customWidth="1"/>
    <col min="7" max="7" width="19.42578125" style="16" customWidth="1"/>
    <col min="8" max="8" width="38.85546875" style="16" customWidth="1"/>
    <col min="9" max="9" width="7.7109375" style="16" customWidth="1"/>
    <col min="10" max="10" width="0.7109375" style="29" customWidth="1"/>
    <col min="11" max="11" width="1" style="16" customWidth="1"/>
    <col min="12" max="12" width="1.5703125" style="16" customWidth="1"/>
    <col min="13" max="13" width="1.140625" style="29" customWidth="1"/>
    <col min="14" max="14" width="20.7109375" style="16" customWidth="1"/>
    <col min="15" max="18" width="7.7109375" style="16" customWidth="1"/>
    <col min="19" max="20" width="5.7109375" style="16" hidden="1" customWidth="1"/>
    <col min="21" max="21" width="10.7109375" style="16" customWidth="1"/>
    <col min="22" max="22" width="20.7109375" style="16" customWidth="1"/>
    <col min="23" max="23" width="9.140625" style="18" customWidth="1"/>
    <col min="24" max="244" width="9.140625" style="16" customWidth="1"/>
    <col min="245" max="16384" width="11.42578125" style="16"/>
  </cols>
  <sheetData>
    <row r="1" spans="2:23" ht="12" thickBot="1" x14ac:dyDescent="0.2"/>
    <row r="2" spans="2:23" ht="26.25" customHeight="1" x14ac:dyDescent="0.15">
      <c r="B2" s="51"/>
      <c r="C2" s="251" t="s">
        <v>124</v>
      </c>
      <c r="D2" s="252"/>
      <c r="E2" s="252"/>
      <c r="F2" s="252"/>
      <c r="G2" s="241" t="str">
        <f>Proyecto!K2</f>
        <v>Codigo: GC-F-015</v>
      </c>
      <c r="H2" s="243"/>
      <c r="K2" s="29"/>
      <c r="L2" s="29"/>
      <c r="M2" s="30"/>
    </row>
    <row r="3" spans="2:23" ht="23.25" customHeight="1" x14ac:dyDescent="0.15">
      <c r="B3" s="52"/>
      <c r="C3" s="253" t="s">
        <v>126</v>
      </c>
      <c r="D3" s="254"/>
      <c r="E3" s="254"/>
      <c r="F3" s="254"/>
      <c r="G3" s="244" t="str">
        <f>Proyecto!K3</f>
        <v>Fecha: 17 de septiembre de 2014</v>
      </c>
      <c r="H3" s="246"/>
      <c r="K3" s="29"/>
      <c r="L3" s="29"/>
      <c r="M3" s="30"/>
    </row>
    <row r="4" spans="2:23" ht="24" customHeight="1" x14ac:dyDescent="0.15">
      <c r="B4" s="52"/>
      <c r="C4" s="253" t="s">
        <v>127</v>
      </c>
      <c r="D4" s="254"/>
      <c r="E4" s="254"/>
      <c r="F4" s="254"/>
      <c r="G4" s="244" t="str">
        <f>Proyecto!K4</f>
        <v>Version 001</v>
      </c>
      <c r="H4" s="246"/>
      <c r="M4" s="30"/>
    </row>
    <row r="5" spans="2:23" ht="22.5" customHeight="1" thickBot="1" x14ac:dyDescent="0.2">
      <c r="B5" s="53"/>
      <c r="C5" s="255" t="s">
        <v>129</v>
      </c>
      <c r="D5" s="256"/>
      <c r="E5" s="256"/>
      <c r="F5" s="256"/>
      <c r="G5" s="247" t="s">
        <v>130</v>
      </c>
      <c r="H5" s="249"/>
    </row>
    <row r="6" spans="2:23" ht="5.25" customHeight="1" x14ac:dyDescent="0.15">
      <c r="B6" s="22"/>
      <c r="C6" s="22"/>
      <c r="D6" s="22"/>
      <c r="E6" s="22"/>
      <c r="F6" s="22"/>
      <c r="G6" s="22"/>
      <c r="H6" s="22"/>
    </row>
    <row r="7" spans="2:23" ht="29.25" customHeight="1" x14ac:dyDescent="0.2">
      <c r="B7" s="76" t="s">
        <v>0</v>
      </c>
      <c r="C7" s="250" t="str">
        <f>Proyecto!$E$7</f>
        <v>Centro de Estudios Societarios-CESS2025</v>
      </c>
      <c r="D7" s="250"/>
      <c r="E7" s="250"/>
      <c r="F7" s="250"/>
      <c r="G7" s="250"/>
      <c r="H7" s="250"/>
      <c r="W7" s="16"/>
    </row>
    <row r="9" spans="2:23" ht="15" customHeight="1" x14ac:dyDescent="0.15">
      <c r="B9" s="271" t="s">
        <v>9</v>
      </c>
      <c r="C9" s="271"/>
      <c r="D9" s="271"/>
      <c r="E9" s="271"/>
      <c r="F9" s="271"/>
      <c r="G9" s="271"/>
      <c r="H9" s="271"/>
    </row>
    <row r="10" spans="2:23" s="33" customFormat="1" ht="15" customHeight="1" x14ac:dyDescent="0.2"/>
    <row r="11" spans="2:23" ht="33.75" customHeight="1" x14ac:dyDescent="0.15">
      <c r="B11" s="266" t="s">
        <v>90</v>
      </c>
      <c r="C11" s="266"/>
      <c r="D11" s="27" t="s">
        <v>28</v>
      </c>
      <c r="E11" s="27" t="s">
        <v>10</v>
      </c>
      <c r="F11" s="27" t="s">
        <v>12</v>
      </c>
      <c r="G11" s="27" t="s">
        <v>13</v>
      </c>
      <c r="H11" s="27" t="s">
        <v>123</v>
      </c>
    </row>
    <row r="12" spans="2:23" ht="69.75" customHeight="1" x14ac:dyDescent="0.15">
      <c r="B12" s="324" t="s">
        <v>230</v>
      </c>
      <c r="C12" s="324"/>
      <c r="D12" s="100">
        <v>1</v>
      </c>
      <c r="E12" s="84" t="s">
        <v>231</v>
      </c>
      <c r="F12" s="100" t="s">
        <v>232</v>
      </c>
      <c r="G12" s="125">
        <v>46010</v>
      </c>
      <c r="H12" s="126" t="s">
        <v>233</v>
      </c>
    </row>
    <row r="13" spans="2:23" ht="66" customHeight="1" x14ac:dyDescent="0.15">
      <c r="B13" s="324" t="s">
        <v>234</v>
      </c>
      <c r="C13" s="324"/>
      <c r="D13" s="100">
        <v>2</v>
      </c>
      <c r="E13" s="181" t="s">
        <v>298</v>
      </c>
      <c r="F13" s="100" t="s">
        <v>232</v>
      </c>
      <c r="G13" s="125">
        <v>46011</v>
      </c>
      <c r="H13" s="126" t="s">
        <v>235</v>
      </c>
    </row>
    <row r="14" spans="2:23" ht="50.1" customHeight="1" x14ac:dyDescent="0.15">
      <c r="B14" s="324" t="s">
        <v>236</v>
      </c>
      <c r="C14" s="324"/>
      <c r="D14" s="100">
        <v>3</v>
      </c>
      <c r="E14" s="181" t="s">
        <v>298</v>
      </c>
      <c r="F14" s="100" t="s">
        <v>232</v>
      </c>
      <c r="G14" s="125">
        <v>46012</v>
      </c>
      <c r="H14" s="126" t="s">
        <v>237</v>
      </c>
    </row>
    <row r="15" spans="2:23" ht="50.1" customHeight="1" x14ac:dyDescent="0.15">
      <c r="B15" s="218" t="s">
        <v>238</v>
      </c>
      <c r="C15" s="218"/>
      <c r="D15" s="100">
        <v>4</v>
      </c>
      <c r="E15" s="100" t="s">
        <v>239</v>
      </c>
      <c r="F15" s="100" t="s">
        <v>232</v>
      </c>
      <c r="G15" s="125">
        <v>46013</v>
      </c>
      <c r="H15" s="100" t="s">
        <v>240</v>
      </c>
    </row>
    <row r="16" spans="2:23" ht="18" customHeight="1" x14ac:dyDescent="0.15">
      <c r="B16" s="245"/>
      <c r="C16" s="245"/>
      <c r="D16" s="28"/>
      <c r="E16" s="28"/>
      <c r="F16" s="34"/>
      <c r="G16" s="78"/>
      <c r="H16" s="28"/>
    </row>
    <row r="17" spans="2:8" ht="18" customHeight="1" x14ac:dyDescent="0.15">
      <c r="B17" s="245"/>
      <c r="C17" s="245"/>
      <c r="D17" s="28"/>
      <c r="E17" s="28"/>
      <c r="F17" s="34"/>
      <c r="G17" s="78"/>
      <c r="H17" s="28"/>
    </row>
    <row r="18" spans="2:8" ht="18" customHeight="1" x14ac:dyDescent="0.15">
      <c r="B18" s="245"/>
      <c r="C18" s="245"/>
      <c r="D18" s="28"/>
      <c r="E18" s="28"/>
      <c r="F18" s="34"/>
      <c r="G18" s="78"/>
      <c r="H18" s="28"/>
    </row>
    <row r="19" spans="2:8" ht="18" customHeight="1" x14ac:dyDescent="0.15">
      <c r="B19" s="245"/>
      <c r="C19" s="245"/>
      <c r="D19" s="28"/>
      <c r="E19" s="28"/>
      <c r="F19" s="34"/>
      <c r="G19" s="78"/>
      <c r="H19" s="28"/>
    </row>
    <row r="20" spans="2:8" ht="18" customHeight="1" x14ac:dyDescent="0.15">
      <c r="B20" s="245"/>
      <c r="C20" s="245"/>
      <c r="D20" s="28"/>
      <c r="E20" s="28"/>
      <c r="F20" s="34"/>
      <c r="G20" s="78"/>
      <c r="H20" s="28"/>
    </row>
    <row r="21" spans="2:8" ht="18" customHeight="1" x14ac:dyDescent="0.15">
      <c r="B21" s="245"/>
      <c r="C21" s="245"/>
      <c r="D21" s="28"/>
      <c r="E21" s="28"/>
      <c r="F21" s="34"/>
      <c r="G21" s="78"/>
      <c r="H21" s="28"/>
    </row>
    <row r="22" spans="2:8" ht="18" customHeight="1" x14ac:dyDescent="0.15">
      <c r="B22" s="245"/>
      <c r="C22" s="245"/>
      <c r="D22" s="28"/>
      <c r="E22" s="28"/>
      <c r="F22" s="34"/>
      <c r="G22" s="78"/>
      <c r="H22" s="28"/>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8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782277-81EC-4708-80C7-736D8C23AC51}">
  <ds:schemaRefs>
    <ds:schemaRef ds:uri="office.server.policy"/>
  </ds:schemaRefs>
</ds:datastoreItem>
</file>

<file path=customXml/itemProps2.xml><?xml version="1.0" encoding="utf-8"?>
<ds:datastoreItem xmlns:ds="http://schemas.openxmlformats.org/officeDocument/2006/customXml" ds:itemID="{97B4E2CA-590E-4D09-BC53-968B3C3C87A8}">
  <ds:schemaRefs>
    <ds:schemaRef ds:uri="http://schemas.microsoft.com/office/2006/metadata/customXsn"/>
  </ds:schemaRefs>
</ds:datastoreItem>
</file>

<file path=customXml/itemProps3.xml><?xml version="1.0" encoding="utf-8"?>
<ds:datastoreItem xmlns:ds="http://schemas.openxmlformats.org/officeDocument/2006/customXml" ds:itemID="{A9153756-A0B6-4A1C-BD15-E0901666AD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6CD46FF-15CE-4B87-962F-49D7241576E1}">
  <ds:schemaRefs>
    <ds:schemaRef ds:uri="http://schemas.microsoft.com/sharepoint/v3"/>
    <ds:schemaRef ds:uri="http://schemas.microsoft.com/office/2006/documentManagement/types"/>
    <ds:schemaRef ds:uri="http://purl.org/dc/terms/"/>
    <ds:schemaRef ds:uri="http://schemas.microsoft.com/sharepoint/v4"/>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ff8e3638-9d45-4162-afb4-6d390653d547"/>
    <ds:schemaRef ds:uri="http://www.w3.org/XML/1998/namespace"/>
    <ds:schemaRef ds:uri="http://purl.org/dc/dcmitype/"/>
  </ds:schemaRefs>
</ds:datastoreItem>
</file>

<file path=customXml/itemProps5.xml><?xml version="1.0" encoding="utf-8"?>
<ds:datastoreItem xmlns:ds="http://schemas.openxmlformats.org/officeDocument/2006/customXml" ds:itemID="{1560308A-4653-4D2B-B2A3-96E21DA7A6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Recursos Financieros</vt:lpstr>
      <vt:lpstr>Indicadores</vt:lpstr>
      <vt:lpstr>Recursos Humanos</vt:lpstr>
      <vt:lpstr>Comunicaciones internas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Bibiana Coy P</dc:creator>
  <cp:keywords>SGSI</cp:keywords>
  <cp:lastModifiedBy>Bibiana Coy Paez</cp:lastModifiedBy>
  <cp:lastPrinted>2014-09-04T14:54:30Z</cp:lastPrinted>
  <dcterms:created xsi:type="dcterms:W3CDTF">2009-01-14T13:57:13Z</dcterms:created>
  <dcterms:modified xsi:type="dcterms:W3CDTF">2026-02-01T02:01:41Z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