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0" documentId="14_{19CF2608-EDF3-44C0-A85A-9CF7EB47D43E}" xr6:coauthVersionLast="47" xr6:coauthVersionMax="47" xr10:uidLastSave="{00000000-0000-0000-0000-000000000000}"/>
  <bookViews>
    <workbookView xWindow="-120" yWindow="-120" windowWidth="20730" windowHeight="11160" tabRatio="803" firstSheet="5" activeTab="10" xr2:uid="{00000000-000D-0000-FFFF-FFFF0000000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2">Indicadores!$B$2:$I$13</definedName>
    <definedName name="_xlnm.Print_Area" localSheetId="6">Interesados!$B$2:$H$22</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5">'Recursos Financieros'!$B$2:$F$8</definedName>
    <definedName name="_xlnm.Print_Area" localSheetId="3">'Recursos Humanos'!$B$2:$G$22</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1" l="1"/>
  <c r="M29"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F30" i="11"/>
  <c r="J29" i="11"/>
  <c r="J28" i="11"/>
  <c r="M27" i="11"/>
  <c r="J27" i="11"/>
  <c r="M26" i="11"/>
  <c r="J26" i="11"/>
  <c r="M25" i="11"/>
  <c r="J25" i="11"/>
  <c r="M24" i="11"/>
  <c r="J24" i="11"/>
  <c r="M23" i="11"/>
  <c r="J23" i="11"/>
  <c r="M22" i="11"/>
  <c r="J22" i="11"/>
  <c r="M21" i="11"/>
  <c r="J21" i="11"/>
  <c r="M20" i="11"/>
  <c r="J20" i="11"/>
  <c r="M19" i="11"/>
  <c r="J19" i="11"/>
  <c r="M18" i="11"/>
  <c r="J18" i="11"/>
  <c r="M17" i="11"/>
  <c r="J17" i="11"/>
  <c r="M16" i="11"/>
  <c r="J16" i="11"/>
  <c r="M15" i="11"/>
  <c r="J15" i="11"/>
  <c r="M14" i="11"/>
  <c r="J14" i="11"/>
  <c r="M13" i="11"/>
  <c r="J13" i="11"/>
  <c r="M12" i="11"/>
  <c r="J12" i="11"/>
  <c r="M11" i="11"/>
  <c r="J11" i="11"/>
  <c r="M10" i="11"/>
  <c r="M30" i="11" s="1"/>
  <c r="J10" i="11"/>
  <c r="C16" i="12"/>
  <c r="C16" i="16"/>
  <c r="C17" i="16"/>
  <c r="C18" i="16"/>
  <c r="C19" i="16"/>
  <c r="C20" i="16"/>
  <c r="C21" i="16"/>
  <c r="C22" i="16"/>
  <c r="C23" i="16"/>
  <c r="C24" i="16"/>
  <c r="C25" i="16"/>
  <c r="C26" i="16"/>
  <c r="C27" i="16"/>
  <c r="C28" i="16"/>
  <c r="C14" i="16"/>
  <c r="C15" i="16"/>
  <c r="B16" i="16"/>
  <c r="B17" i="16"/>
  <c r="B18" i="16"/>
  <c r="B19" i="16"/>
  <c r="B20" i="16"/>
  <c r="B21" i="16"/>
  <c r="B22" i="16"/>
  <c r="B23" i="16"/>
  <c r="B24" i="16"/>
  <c r="B25" i="16"/>
  <c r="B26" i="16"/>
  <c r="B27" i="16"/>
  <c r="B28" i="16"/>
  <c r="B14" i="16"/>
  <c r="B15" i="16"/>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 ref="B22" authorId="0" shapeId="0" xr:uid="{00000000-0006-0000-0100-00000900000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xr:uid="{00000000-0006-0000-0100-00000A000000}">
      <text>
        <r>
          <rPr>
            <b/>
            <sz val="9"/>
            <color indexed="81"/>
            <rFont val="Tahoma"/>
            <family val="2"/>
          </rPr>
          <t>TIPO:</t>
        </r>
        <r>
          <rPr>
            <sz val="9"/>
            <color indexed="81"/>
            <rFont val="Tahoma"/>
            <family val="2"/>
          </rPr>
          <t xml:space="preserve">
Definir si el objetivo es general o específico</t>
        </r>
      </text>
    </comment>
    <comment ref="B25" authorId="0" shapeId="0" xr:uid="{3F194BEC-C689-423C-81A2-8AEF55A1F39F}">
      <text>
        <r>
          <rPr>
            <b/>
            <sz val="9"/>
            <color indexed="81"/>
            <rFont val="Tahoma"/>
            <family val="2"/>
          </rPr>
          <t>OBJETIVOS DE PROYECTO:</t>
        </r>
        <r>
          <rPr>
            <sz val="9"/>
            <color indexed="81"/>
            <rFont val="Tahoma"/>
            <family val="2"/>
          </rPr>
          <t xml:space="preserve">
Incluir los objetivos que debe cumplir el proyecto
</t>
        </r>
      </text>
    </comment>
    <comment ref="D25" authorId="0" shapeId="0" xr:uid="{2379E8A3-3602-4D3D-960D-02E3B5DF4D58}">
      <text>
        <r>
          <rPr>
            <b/>
            <sz val="9"/>
            <color indexed="81"/>
            <rFont val="Tahoma"/>
            <family val="2"/>
          </rPr>
          <t>TIPO:</t>
        </r>
        <r>
          <rPr>
            <sz val="9"/>
            <color indexed="81"/>
            <rFont val="Tahoma"/>
            <family val="2"/>
          </rPr>
          <t xml:space="preserve">
Definir si el objetivo es general o específico</t>
        </r>
      </text>
    </comment>
    <comment ref="B28" authorId="0" shapeId="0" xr:uid="{D894BEAB-4FBC-4287-86E6-C34C13E8ECE1}">
      <text>
        <r>
          <rPr>
            <b/>
            <sz val="9"/>
            <color indexed="81"/>
            <rFont val="Tahoma"/>
            <family val="2"/>
          </rPr>
          <t>OBJETIVOS DE PROYECTO:</t>
        </r>
        <r>
          <rPr>
            <sz val="9"/>
            <color indexed="81"/>
            <rFont val="Tahoma"/>
            <family val="2"/>
          </rPr>
          <t xml:space="preserve">
Incluir los objetivos que debe cumplir el proyecto
</t>
        </r>
      </text>
    </comment>
    <comment ref="D28" authorId="0" shapeId="0" xr:uid="{0277C03A-2665-40F9-BF6C-35A55DEF73B3}">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6" authorId="0" shapeId="0" xr:uid="{DD3D154E-83B4-4ED1-B826-D87DF6073CA0}">
      <text>
        <r>
          <rPr>
            <b/>
            <sz val="9"/>
            <color indexed="81"/>
            <rFont val="Tahoma"/>
            <family val="2"/>
          </rPr>
          <t>DESCRIPCIÓN:</t>
        </r>
        <r>
          <rPr>
            <sz val="9"/>
            <color indexed="81"/>
            <rFont val="Tahoma"/>
            <family val="2"/>
          </rPr>
          <t xml:space="preserve">
Hacer una descripción de lo que se quiere medir</t>
        </r>
      </text>
    </comment>
    <comment ref="B17" authorId="0" shapeId="0" xr:uid="{659667B5-9AF6-465F-88F9-7EBD68B1BFA4}">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7" authorId="1" shapeId="0" xr:uid="{018EE0C1-C88F-4E57-BA04-0DF022F2CF56}">
      <text>
        <r>
          <rPr>
            <b/>
            <sz val="9"/>
            <color indexed="81"/>
            <rFont val="Tahoma"/>
            <family val="2"/>
          </rPr>
          <t>UNIDAD DE MEDIDA:</t>
        </r>
        <r>
          <rPr>
            <sz val="9"/>
            <color indexed="81"/>
            <rFont val="Tahoma"/>
            <family val="2"/>
          </rPr>
          <t xml:space="preserve">
Indica la escala o métrica a usar (%, procesos, unidades, documentos)</t>
        </r>
      </text>
    </comment>
    <comment ref="F17" authorId="1" shapeId="0" xr:uid="{7EA025A5-9A75-4638-81A7-087B1C58A993}">
      <text>
        <r>
          <rPr>
            <b/>
            <sz val="9"/>
            <color indexed="81"/>
            <rFont val="Tahoma"/>
            <family val="2"/>
          </rPr>
          <t>META:</t>
        </r>
        <r>
          <rPr>
            <sz val="9"/>
            <color indexed="81"/>
            <rFont val="Tahoma"/>
            <family val="2"/>
          </rPr>
          <t xml:space="preserve">
Valor que se quiere alcanzar (100%, 3 procesos, 5 unidades, 3 documentos)</t>
        </r>
      </text>
    </comment>
    <comment ref="G17" authorId="0" shapeId="0" xr:uid="{AD5C2FB2-DE25-4482-8F9D-6812B9436FC0}">
      <text>
        <r>
          <rPr>
            <b/>
            <sz val="9"/>
            <color indexed="81"/>
            <rFont val="Tahoma"/>
            <family val="2"/>
          </rPr>
          <t>FRECUENCIA DE MEDIDA:</t>
        </r>
        <r>
          <rPr>
            <sz val="9"/>
            <color indexed="81"/>
            <rFont val="Tahoma"/>
            <family val="2"/>
          </rPr>
          <t xml:space="preserve">
Indicar cada cuanto tiempo hay que tomar la medición</t>
        </r>
      </text>
    </comment>
    <comment ref="H17" authorId="0" shapeId="0" xr:uid="{E0DAEB29-FEDF-4FAB-BD53-678941295F9F}">
      <text>
        <r>
          <rPr>
            <b/>
            <sz val="9"/>
            <color indexed="81"/>
            <rFont val="Tahoma"/>
            <family val="2"/>
          </rPr>
          <t>TENDENCIA:</t>
        </r>
        <r>
          <rPr>
            <sz val="9"/>
            <color indexed="81"/>
            <rFont val="Tahoma"/>
            <family val="2"/>
          </rPr>
          <t xml:space="preserve">
Indicar si la medición acumulada del indicador debe ascender o descender</t>
        </r>
      </text>
    </comment>
    <comment ref="I17" authorId="0" shapeId="0" xr:uid="{F31A2598-8851-4009-9D69-388B82EF2328}">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9" authorId="0" shapeId="0" xr:uid="{61972F2C-A4E7-417C-B943-7174C6FB9FB3}">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22" authorId="0" shapeId="0" xr:uid="{7B1200B8-DB86-448D-B5D3-309443395621}">
      <text>
        <r>
          <rPr>
            <b/>
            <sz val="9"/>
            <color indexed="81"/>
            <rFont val="Tahoma"/>
            <family val="2"/>
          </rPr>
          <t>DESCRIPCIÓN:</t>
        </r>
        <r>
          <rPr>
            <sz val="9"/>
            <color indexed="81"/>
            <rFont val="Tahoma"/>
            <family val="2"/>
          </rPr>
          <t xml:space="preserve">
Hacer una descripción de lo que se quiere medir</t>
        </r>
      </text>
    </comment>
    <comment ref="B23" authorId="0" shapeId="0" xr:uid="{1B0BF9EC-3D38-4193-AB05-6CD71E1EE764}">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23" authorId="1" shapeId="0" xr:uid="{204E07B3-8B4A-4244-A24B-AE59167AFAEA}">
      <text>
        <r>
          <rPr>
            <b/>
            <sz val="9"/>
            <color indexed="81"/>
            <rFont val="Tahoma"/>
            <family val="2"/>
          </rPr>
          <t>UNIDAD DE MEDIDA:</t>
        </r>
        <r>
          <rPr>
            <sz val="9"/>
            <color indexed="81"/>
            <rFont val="Tahoma"/>
            <family val="2"/>
          </rPr>
          <t xml:space="preserve">
Indica la escala o métrica a usar (%, procesos, unidades, documentos)</t>
        </r>
      </text>
    </comment>
    <comment ref="F23" authorId="1" shapeId="0" xr:uid="{FFA1E44C-251A-4BBC-BC0D-B8F3E71AA4A5}">
      <text>
        <r>
          <rPr>
            <b/>
            <sz val="9"/>
            <color indexed="81"/>
            <rFont val="Tahoma"/>
            <family val="2"/>
          </rPr>
          <t>META:</t>
        </r>
        <r>
          <rPr>
            <sz val="9"/>
            <color indexed="81"/>
            <rFont val="Tahoma"/>
            <family val="2"/>
          </rPr>
          <t xml:space="preserve">
Valor que se quiere alcanzar (100%, 3 procesos, 5 unidades, 3 documentos)</t>
        </r>
      </text>
    </comment>
    <comment ref="G23" authorId="0" shapeId="0" xr:uid="{F0E86538-A67E-43DA-AE1C-6A649EE2642E}">
      <text>
        <r>
          <rPr>
            <b/>
            <sz val="9"/>
            <color indexed="81"/>
            <rFont val="Tahoma"/>
            <family val="2"/>
          </rPr>
          <t>FRECUENCIA DE MEDIDA:</t>
        </r>
        <r>
          <rPr>
            <sz val="9"/>
            <color indexed="81"/>
            <rFont val="Tahoma"/>
            <family val="2"/>
          </rPr>
          <t xml:space="preserve">
Indicar cada cuanto tiempo hay que tomar la medición</t>
        </r>
      </text>
    </comment>
    <comment ref="H23" authorId="0" shapeId="0" xr:uid="{4CFE8F02-8829-426F-AC46-07773949F309}">
      <text>
        <r>
          <rPr>
            <b/>
            <sz val="9"/>
            <color indexed="81"/>
            <rFont val="Tahoma"/>
            <family val="2"/>
          </rPr>
          <t>TENDENCIA:</t>
        </r>
        <r>
          <rPr>
            <sz val="9"/>
            <color indexed="81"/>
            <rFont val="Tahoma"/>
            <family val="2"/>
          </rPr>
          <t xml:space="preserve">
Indicar si la medición acumulada del indicador debe ascender o descender</t>
        </r>
      </text>
    </comment>
    <comment ref="I23" authorId="0" shapeId="0" xr:uid="{8C28E066-3570-453A-95FB-31C870FC7D92}">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25" authorId="0" shapeId="0" xr:uid="{82C38964-19E0-4F9D-87BF-87C68B44A1A4}">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<sst xmlns="http://schemas.openxmlformats.org/spreadsheetml/2006/main" count="681" uniqueCount="381">
  <si>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</si>
  <si>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</si>
  <si>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</si>
  <si>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</si>
  <si>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</si>
  <si>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</si>
  <si>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</si>
  <si>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</si>
  <si>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</si>
  <si>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</si>
  <si>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</si>
  <si>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</si>
  <si>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</si>
  <si>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</si>
  <si>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</si>
  <si>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</si>
  <si>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</si>
  <si>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</si>
  <si>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</si>
  <si>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</si>
  <si>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</si>
  <si>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</si>
  <si>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</si>
  <si>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</si>
  <si>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</si>
  <si>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</si>
  <si>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</si>
  <si>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</si>
  <si>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</si>
  <si>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</si>
  <si>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</si>
  <si>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</si>
  <si>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</si>
  <si>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</si>
  <si>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</si>
  <si>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</si>
  <si>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</si>
  <si>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</si>
  <si>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</si>
  <si>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</si>
  <si>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</si>
  <si>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</si>
  <si>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</si>
  <si>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</si>
  <si>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</si>
  <si>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</si>
  <si>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</si>
  <si>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</si>
  <si>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</si>
  <si>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</si>
  <si>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</si>
  <si>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</si>
  <si>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</si>
  <si>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</si>
  <si>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</si>
  <si>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</si>
  <si>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</si>
  <si>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</si>
  <si>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</si>
  <si>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</si>
  <si>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</si>
  <si>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</si>
  <si>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</si>
  <si>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</si>
  <si>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</si>
  <si>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</si>
  <si>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</si>
  <si>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</si>
  <si>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</si>
  <si>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</si>
  <si>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</si>
  <si>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</si>
  <si>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</si>
  <si>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</si>
  <si>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</si>
  <si>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</si>
  <si>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</si>
  <si>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</si>
  <si>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</si>
  <si>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</si>
  <si>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</si>
  <si>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</si>
  <si>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</si>
  <si>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</si>
  <si>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</si>
  <si>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</si>
  <si>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</si>
  <si>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</si>
  <si>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</si>
  <si>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</si>
  <si>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</si>
  <si>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</si>
  <si>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</si>
  <si>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</si>
  <si>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</si>
  <si>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</si>
  <si>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</si>
  <si>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</si>
  <si>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</si>
  <si>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</si>
  <si>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</si>
  <si>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</si>
  <si>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</si>
  <si>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</si>
  <si>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</si>
  <si>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</si>
  <si>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</si>
  <si>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</si>
  <si>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</si>
  <si>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</si>
  <si>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</si>
  <si>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</si>
  <si>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</si>
  <si>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</si>
  <si>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</si>
  <si>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</si>
  <si>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</si>
  <si>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</si>
  <si>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</si>
  <si>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</si>
  <si>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</si>
  <si>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</si>
  <si>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</si>
  <si>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</si>
  <si>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</si>
  <si>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</si>
  <si>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</si>
  <si>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</si>
  <si>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</si>
  <si>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</si>
  <si>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</si>
  <si>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</si>
  <si>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</si>
  <si>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</si>
  <si>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</si>
  <si>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</si>
  <si>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</si>
  <si>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</si>
  <si>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</si>
  <si>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</si>
  <si>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Transformación Institucional Integral -2025</t>
  </si>
  <si>
    <t>(7) Cultura equilibrio de vida personal, laboral y familiar (Capital humano)
(5) Transformación Tecnológica (Procesos)</t>
  </si>
  <si>
    <t>Elaborar un diágnostico de la situación actual de las capacidades institucionales con las cuales cuenta la Entidad para la prestación de sus servicios en los cinco dominios de Arquitectura Empresarial definidos en el Marco de Arquitectura Empresarial definidos por el Estado.</t>
  </si>
  <si>
    <t>Adecuar la estructura organizativa que permita atender las necesidades de los usuarios.</t>
  </si>
  <si>
    <t xml:space="preserve">Definir la situación objetivo de los modelos de operación y gestión de la Entidad en los cinco dominios de Arquitectura Empresarial definidos en el Marco de Arquitectura Empresarial definidos por el Estado. </t>
  </si>
  <si>
    <t xml:space="preserve">Elaborar el análisis de brecha y la hoja de ruta para llegar a la situación objetivo en los cinco dominios de Arquitectura Empresarial definidos en el Marco de Arquitectura Empresarial definidos por el Estado. </t>
  </si>
  <si>
    <t>Actualizar la documentación de la arquitectura empresarial de la Entidad.</t>
  </si>
  <si>
    <t>Estructurar modelos de operación desde la estrategia de la Entidad, que integren la estructura organizacional, tecnologías de la información, procesos y cambios de entorno, orientados a mejorar el desempeño institucional.</t>
  </si>
  <si>
    <t>7. Fortalecer entornos de trabajo adaptables a las nuevas realidades que buscan el equilibrio de la vida personal, familiar y laboral, promoviendo mecanismos de inclusión social y espacios colaborativos.
5. Utilizar y apropiar nuevas tecnologías de la información para fortalecer la gestión institucional</t>
  </si>
  <si>
    <t>Porcentaje (%)</t>
  </si>
  <si>
    <t>Lograr 100%</t>
  </si>
  <si>
    <t>Gerente del Proyecto</t>
  </si>
  <si>
    <t xml:space="preserve">Cumplimiento de las actividades y entregables establecidos para el proyecto dentro de los tiempos estipulados. </t>
  </si>
  <si>
    <t>Cargas laborales</t>
  </si>
  <si>
    <t xml:space="preserve">Capacidad de respuesta de las áreas de acuerdo a su estructura </t>
  </si>
  <si>
    <r>
      <rPr>
        <b/>
        <sz val="10"/>
        <rFont val="Calibri Light"/>
        <family val="2"/>
      </rPr>
      <t>Billy Escobar Perez</t>
    </r>
    <r>
      <rPr>
        <sz val="10"/>
        <rFont val="Calibri Light"/>
        <family val="2"/>
      </rPr>
      <t xml:space="preserve">
Superintendente de Sociedades
Despacho del Superintendente de Sociedades</t>
    </r>
  </si>
  <si>
    <r>
      <t xml:space="preserve">Diego Alejandro Franco García
</t>
    </r>
    <r>
      <rPr>
        <sz val="10"/>
        <rFont val="Calibri Light"/>
        <family val="2"/>
      </rPr>
      <t>Gerente de Proyecto
Coordinador Grupo de Proyectos de Tecnología</t>
    </r>
  </si>
  <si>
    <r>
      <rPr>
        <b/>
        <sz val="10"/>
        <color rgb="FF000000"/>
        <rFont val="Calibri Light"/>
        <family val="2"/>
      </rPr>
      <t xml:space="preserve">Lucy Margarita osorio Mastrodoménico
</t>
    </r>
    <r>
      <rPr>
        <sz val="10"/>
        <color rgb="FF000000"/>
        <rFont val="Calibri Light"/>
        <family val="2"/>
      </rPr>
      <t xml:space="preserve">Jefa Oficina Asesora de Planeación
Oficina Asesora de Planeación  </t>
    </r>
  </si>
  <si>
    <r>
      <rPr>
        <b/>
        <sz val="10"/>
        <rFont val="Calibri Light"/>
        <family val="2"/>
      </rPr>
      <t>Nini Johanna Rodríguez Álvarez</t>
    </r>
    <r>
      <rPr>
        <sz val="10"/>
        <rFont val="Calibri Light"/>
        <family val="2"/>
      </rPr>
      <t xml:space="preserve">
Funcionario Oficina Asesora de Planeacion
Oficina Asesora de Planeación  </t>
    </r>
  </si>
  <si>
    <r>
      <rPr>
        <b/>
        <sz val="10"/>
        <color rgb="FF000000"/>
        <rFont val="Calibri Light"/>
        <family val="2"/>
      </rPr>
      <t xml:space="preserve">Diana Carolina Enciso Upegui
</t>
    </r>
    <r>
      <rPr>
        <sz val="10"/>
        <color rgb="FF000000"/>
        <rFont val="Calibri Light"/>
        <family val="2"/>
      </rPr>
      <t>Secretaria General
Secretaría General</t>
    </r>
  </si>
  <si>
    <r>
      <rPr>
        <b/>
        <sz val="10"/>
        <color rgb="FF000000"/>
        <rFont val="Calibri Light"/>
        <family val="2"/>
      </rPr>
      <t xml:space="preserve">Johan Steven Hortúa Arévalo
</t>
    </r>
    <r>
      <rPr>
        <sz val="10"/>
        <color rgb="FF000000"/>
        <rFont val="Calibri Light"/>
        <family val="2"/>
      </rPr>
      <t xml:space="preserve">Asesor Secretaria General
Secretaría General </t>
    </r>
  </si>
  <si>
    <r>
      <rPr>
        <b/>
        <sz val="10"/>
        <rFont val="Calibri Light"/>
        <family val="2"/>
      </rPr>
      <t>Eliana Patricia Ardila Sánchez</t>
    </r>
    <r>
      <rPr>
        <sz val="10"/>
        <rFont val="Calibri Light"/>
        <family val="2"/>
      </rPr>
      <t xml:space="preserve">
Director de Talento Humano
Dirección de Talento Humano</t>
    </r>
  </si>
  <si>
    <r>
      <rPr>
        <b/>
        <sz val="10"/>
        <rFont val="Calibri Light"/>
        <family val="2"/>
      </rPr>
      <t>Maria Eugenia Salinas Garcia</t>
    </r>
    <r>
      <rPr>
        <sz val="10"/>
        <rFont val="Calibri Light"/>
        <family val="2"/>
      </rPr>
      <t xml:space="preserve">
Directora Administrativa
Dirección Administrativa</t>
    </r>
  </si>
  <si>
    <r>
      <rPr>
        <b/>
        <sz val="10"/>
        <rFont val="Calibri Light"/>
        <family val="2"/>
      </rPr>
      <t>Fabian Vicente Mayor Olaya</t>
    </r>
    <r>
      <rPr>
        <sz val="10"/>
        <rFont val="Calibri Light"/>
        <family val="2"/>
      </rPr>
      <t xml:space="preserve">
Funcionario Secretaría General
Secretaría General</t>
    </r>
  </si>
  <si>
    <r>
      <rPr>
        <b/>
        <sz val="10"/>
        <rFont val="Calibri Light"/>
        <family val="2"/>
      </rPr>
      <t>Héctor Manuel Játiva García</t>
    </r>
    <r>
      <rPr>
        <sz val="10"/>
        <rFont val="Calibri Light"/>
        <family val="2"/>
      </rPr>
      <t xml:space="preserve">
Coordinador Grupo de Administración del Talento Humano
Grupo de Administración del Talento Humano</t>
    </r>
  </si>
  <si>
    <t>OAP
Arquitecto de negocio</t>
  </si>
  <si>
    <r>
      <rPr>
        <b/>
        <sz val="10"/>
        <color rgb="FF000000"/>
        <rFont val="Calibri Light"/>
        <family val="2"/>
      </rPr>
      <t xml:space="preserve">Jeny Shirley Diaz González
</t>
    </r>
    <r>
      <rPr>
        <sz val="10"/>
        <color rgb="FF000000"/>
        <rFont val="Calibri Light"/>
        <family val="2"/>
      </rPr>
      <t>Coordinadora Grupo de Seguridad e Informática Forense
Arquitecta de Seguridad</t>
    </r>
  </si>
  <si>
    <r>
      <rPr>
        <b/>
        <sz val="10"/>
        <color rgb="FF000000"/>
        <rFont val="Calibri Light"/>
        <family val="2"/>
      </rPr>
      <t xml:space="preserve">Camilo Eduardo León Chaves
</t>
    </r>
    <r>
      <rPr>
        <sz val="10"/>
        <color rgb="FF000000"/>
        <rFont val="Calibri Light"/>
        <family val="2"/>
      </rPr>
      <t>Coordinador Grupo de Arquitectura de Datos
Arquitecto de información</t>
    </r>
  </si>
  <si>
    <r>
      <rPr>
        <b/>
        <sz val="10"/>
        <rFont val="Calibri Light"/>
        <family val="2"/>
      </rPr>
      <t>Amanda Rocío Fernández Rico</t>
    </r>
    <r>
      <rPr>
        <sz val="10"/>
        <rFont val="Calibri Light"/>
        <family val="2"/>
      </rPr>
      <t xml:space="preserve">
Coordinadora Grupo Sistemas y Arquitectura de Tecnología
Arquitecto de Tecnología</t>
    </r>
  </si>
  <si>
    <r>
      <rPr>
        <b/>
        <sz val="10"/>
        <rFont val="Calibri Light"/>
        <family val="2"/>
      </rPr>
      <t>Marisol Castiblanco Calixto</t>
    </r>
    <r>
      <rPr>
        <sz val="10"/>
        <rFont val="Calibri Light"/>
        <family val="2"/>
      </rPr>
      <t xml:space="preserve">
Coordinadora Grupo de Innovación Desarrollo y Arquitectura de Aplicaciones
Arquitecta de sistemas de información</t>
    </r>
  </si>
  <si>
    <t>Lider técnico</t>
  </si>
  <si>
    <t>Especifica las necesidades técnicas de la solución
Participa en el diseño de la solución
Participa en las pruebas de la solución
Verifica que la dependencia usuaria aprueba la solución</t>
  </si>
  <si>
    <r>
      <rPr>
        <b/>
        <sz val="10"/>
        <color rgb="FF000000"/>
        <rFont val="Calibri Light"/>
        <family val="2"/>
      </rPr>
      <t xml:space="preserve">
</t>
    </r>
    <r>
      <rPr>
        <sz val="10"/>
        <color rgb="FF000000"/>
        <rFont val="Calibri Light"/>
        <family val="2"/>
      </rPr>
      <t>Directora de Tecnologías de la Información y las Comunicaciones
Dirección de Tecnologías de la Información y las Comunicaciones</t>
    </r>
  </si>
  <si>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</si>
  <si>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Director de Tecnología de la información y las Comunicaciones</t>
  </si>
  <si>
    <t>Diego Alejandro Franco García</t>
  </si>
  <si>
    <t>Camilo Eduardo Leon Chaves
Coordinador Grupo de Arquitectura de Datos
Arquitecto de información</t>
  </si>
  <si>
    <t>Coordinador Grupo de Proyectos de Tecnología</t>
  </si>
  <si>
    <t>DFranco@SUPERSOCIEDADES.GOV.CO</t>
  </si>
  <si>
    <t>Lucy Margarita Osorio Mastrodoménico</t>
  </si>
  <si>
    <t>Diana Constanza Bonilla</t>
  </si>
  <si>
    <t>Jefe Oficina Asesora de Planeación</t>
  </si>
  <si>
    <t>dbonilla@supersociedades.gov.co</t>
  </si>
  <si>
    <t>Diana Carolina Enciso Upegui</t>
  </si>
  <si>
    <t>Nicolas Martínez Devia</t>
  </si>
  <si>
    <t>Secretaria General</t>
  </si>
  <si>
    <t>nimartinez@supersociedades.gov.co</t>
  </si>
  <si>
    <t>Johan Steven Hortua Arévalo</t>
  </si>
  <si>
    <t>Asesor del Despacho del Superintendente</t>
  </si>
  <si>
    <t>johanHA@SUPERSOCIEDADES.GOV.CO</t>
  </si>
  <si>
    <t>Nini Johanna Rodríguez Álvarez</t>
  </si>
  <si>
    <t>Funcionaria Oficina Asesora de Planeación</t>
  </si>
  <si>
    <t>ninira@supersociedades.gov.co</t>
  </si>
  <si>
    <t>Fabián Vicente Mayor</t>
  </si>
  <si>
    <t>Funcionario Secretaria General</t>
  </si>
  <si>
    <t>fabianm@supersociedades.gov.co</t>
  </si>
  <si>
    <t>Eliana Patricia Ardila Sánchez</t>
  </si>
  <si>
    <t>Director de Talento Humano
Dirección de Talento Humano</t>
  </si>
  <si>
    <t>Eardila@SUPERSOCIEDADES.GOV.CO</t>
  </si>
  <si>
    <t>María Eugenia Salinas García</t>
  </si>
  <si>
    <t>Directora Administrativa
Dirección Administrativa</t>
  </si>
  <si>
    <t>ESalinas@supersociedades.gov.co</t>
  </si>
  <si>
    <t>Jeny Shirley Diaz González</t>
  </si>
  <si>
    <t>Coordinadora Grupo de Seguridad e Informática Forense
Arquitecta de Seguridad</t>
  </si>
  <si>
    <t>jenys@supersociedades.gov.co</t>
  </si>
  <si>
    <t>Camilo Eduardo Leon Chaves</t>
  </si>
  <si>
    <t>Coordinador Grupo de Arquitectura de Datos -Arquitecto de información</t>
  </si>
  <si>
    <t>camilol@supersociedades.gov.co</t>
  </si>
  <si>
    <t>Amanda Rocío Fernández Rico</t>
  </si>
  <si>
    <t>Anderson López Cruz
Coordinador Grupo Sistemas y Arquitectura de Tecnología
Arquitecto de Tecnología</t>
  </si>
  <si>
    <t>Coordinador Grupo Sistemas y Arquitectura de Tecnología
Arquitecto de Tecnología</t>
  </si>
  <si>
    <t>andersonl@supersociedades.gov.co</t>
  </si>
  <si>
    <t>Marisol Castiblanco Calixto</t>
  </si>
  <si>
    <t>Marisol Castiblanco Calixto
Coordinadora Grupo de Innovación Desarrollo y Arquitectura de Aplicaciones
Arquitecta de sistemas de información</t>
  </si>
  <si>
    <t>Coordinadora Grupo de Innovación Desarrollo y Arquitectura de Aplicaciones
Arquitecta de sistemas de información</t>
  </si>
  <si>
    <t>marisolcc@supersociedades.gov.co</t>
  </si>
  <si>
    <t>Joaquin Fernando Ruíz González</t>
  </si>
  <si>
    <t>Director Financiero
Dirección Financiera</t>
  </si>
  <si>
    <t>joaquinrg@supersociedades.gov.co</t>
  </si>
  <si>
    <t>Santiago Londoño Correa
Superintendente Delegado Delegatura de Procedimientos de Insolvencia</t>
  </si>
  <si>
    <t>Superintendente Delegado Delegatura de Procedimientos de Insolvencia</t>
  </si>
  <si>
    <t>santiagol@supersociedades.gov.co</t>
  </si>
  <si>
    <t>Elsa María López Roca
Superintendente Delegado Supervisión Societaria</t>
  </si>
  <si>
    <t>Superintendente Delegado Supervisión Societaria</t>
  </si>
  <si>
    <t>ElsaL@SUPERSOCIEDADES.GOV.CO</t>
  </si>
  <si>
    <t>Nicolás Martínez Devia
Superintendente Delegado de Asuntos Económicos y Societarios
Delegatura de Asuntos Económicos y Societarios</t>
  </si>
  <si>
    <t>Superintendente Delegado de Asuntos Económicos y Societarios
Delegatura de Asuntos Económicos y Societarios</t>
  </si>
  <si>
    <t>ecabrera@supersociedades.gov.co</t>
  </si>
  <si>
    <t>Ruby Ruth Ramirez Medina
Superintendente Delegado Delegatura de Intervención y Asuntos Financieros Especiales
Delegatura de Intervención y Asuntos Financieros Especiales</t>
  </si>
  <si>
    <t>Superintendente DelegadoDelegatura de Intervención y Asuntos Financieros Especiales
Delegatura de Intervención y Asuntos Financieros Especiales</t>
  </si>
  <si>
    <t>ruramirez@supersociedades.gov.co</t>
  </si>
  <si>
    <t>Jorge Eduardo Cabrera Jaramillo
Superintendente Delegado Delegatura de Procedimientos Mercantiles</t>
  </si>
  <si>
    <t xml:space="preserve">
Superintendente Delegado Delegatura de Procedimientos Mercantiles</t>
  </si>
  <si>
    <t>ECabrera@supersociedades.gov.co</t>
  </si>
  <si>
    <t>Janeth Mireya Cruz Gutiérrez
Intendente IntendenciaRegional de Cali
Intendencia Regional de Cali</t>
  </si>
  <si>
    <t>Intendente IntendenciaRegional de Cali
Intendencia Regional de Cali</t>
  </si>
  <si>
    <t>janethcg@supersociedades.gov.co</t>
  </si>
  <si>
    <t>Horacio Enrique Del Castillo de Brigard
Intendente Intendencia Regional Cartagena
Intendencia Regional de Cartagena</t>
  </si>
  <si>
    <t>Intendente Intendencia Regional Cartagena</t>
  </si>
  <si>
    <t>horaciodc@supersociedades.gov.co</t>
  </si>
  <si>
    <t>Juliana Ochoa Gonzalez
Intendente Intendencia Regional de Medellín</t>
  </si>
  <si>
    <t>Intendente Intendencia Regional de Medellín</t>
  </si>
  <si>
    <t>julianao@supersociedades.gov.co</t>
  </si>
  <si>
    <t>Milena Patricia Rodado Acosta
Intendente Intendencia Regional de Barranquilla</t>
  </si>
  <si>
    <t>Intendente Intendencia Regional de Barranquilla</t>
  </si>
  <si>
    <t>MilenaR@SUPERSOCIEDADES.GOV.CO</t>
  </si>
  <si>
    <t>Luis Fernando Rivera Suárez
Intendente Intendencia Regional de Manizales</t>
  </si>
  <si>
    <t>Intendente Intendencia Regional de Manizales</t>
  </si>
  <si>
    <t>lfrivera@supersociedades.gov.co</t>
  </si>
  <si>
    <t>Carlos Alberto Cuesta Palacios
Funcionario Oficina Asesora de Planeación
Oficina Asesora de Planeacion</t>
  </si>
  <si>
    <t>Funcionario Oficina Asesora de Planeación
Oficina Asesora de Planeacion</t>
  </si>
  <si>
    <t>carloscp@supersociedades.gov.co</t>
  </si>
  <si>
    <t>Ruben Dario Moreno Posada
Funcionario Oficina Asesora de Planeación
Oficina Asesora de Planeacion</t>
  </si>
  <si>
    <t>rubenmp@supersociedades.gov.co</t>
  </si>
  <si>
    <t>Myriam Del Carmen Berdugo Salazar
Funcionario Oficina Asesora de Planeación
Oficina Asesora de Planeación</t>
  </si>
  <si>
    <t>myriamb@supersociedades.gov.co</t>
  </si>
  <si>
    <t>Asociación Sindical de Empleados de la entidad (ASES)</t>
  </si>
  <si>
    <t>-</t>
  </si>
  <si>
    <t>La comunidad y las empresas vigiladas por la Entidad</t>
  </si>
  <si>
    <t>No aplica</t>
  </si>
  <si>
    <t>Equipo del Proyecto</t>
  </si>
  <si>
    <t>Reunión presencial y virtual</t>
  </si>
  <si>
    <t>Brindar información acerca del proyecto y someter información a consideración del equipo para la toma de decisiones</t>
  </si>
  <si>
    <t>Actas y presentaciones</t>
  </si>
  <si>
    <t>Equipo del área</t>
  </si>
  <si>
    <t>Brindar información acerca del avance del plan de trabajo, novedades y dificultades presentadas que se deben gestionar</t>
  </si>
  <si>
    <t>Líderes funcionales</t>
  </si>
  <si>
    <t>Actas, copias de correos y otros documentos</t>
  </si>
  <si>
    <t>Gerente del Proyecto y/o equipo del Proyecto</t>
  </si>
  <si>
    <t>Brindar información acerca del avance del plan de trabajo, novedades y dificultades presentadas que se deben gestionar y someter información a consideración del equipo para la toma de decisiones</t>
  </si>
  <si>
    <t>Proveedor</t>
  </si>
  <si>
    <t>Informes oficiales</t>
  </si>
  <si>
    <t>Presentación e Informes oficiales</t>
  </si>
  <si>
    <t>,</t>
  </si>
  <si>
    <t>Adopción del Marco de referencia de Arquitectura empresarial V.3.0</t>
  </si>
  <si>
    <t>R-001</t>
  </si>
  <si>
    <t>Ministerio de Tecnologías de la Información y las Comunicaciones</t>
  </si>
  <si>
    <t>Todo el proyecto</t>
  </si>
  <si>
    <t>Cumplimiento de los lineamientos contenidos en el MRAE</t>
  </si>
  <si>
    <t>Ajustar la estructura y planta a las necesidades actuales de la Entidad y su entorno, así como la documentación asociada.</t>
  </si>
  <si>
    <t>R-002</t>
  </si>
  <si>
    <t>Ministerio de Tecnologías de la Información y las Comunicaciones y Superintendencia de Sociedades</t>
  </si>
  <si>
    <t xml:space="preserve">Contar con una hoja de ruta vigente para la implementación de proyectos encaminados a la construcción de la situación objetivo de la Arquitectura Empresarial </t>
  </si>
  <si>
    <t>R-003</t>
  </si>
  <si>
    <t>Superintendencia de Sociedades</t>
  </si>
  <si>
    <t xml:space="preserve">Contar con planes de recuperación y continuidad del negocio ante situaciones catastroficas que afecten la operación de la Entidad. </t>
  </si>
  <si>
    <t>R-004</t>
  </si>
  <si>
    <t xml:space="preserve">Desde la estructuración de los insumos de los estudios de conveniencia y oportunidad para la contratación de los servicios profesionales requeridos, hasta la aprobación del mapa de ruta para alcanzar la situación objetivo definida en los Dominios de Arquitectura Institucional, de Sistemas de Información, de Información o datos, de Tecnología y de Seguridad bajo el Marco de Referencia de Arquitectura Empresarial del Estado Colombiano vigente. </t>
  </si>
  <si>
    <t>La implementación total de proyectos de Arquitectura Empresarial que sean definidos para alcanzar la situación objetivo.</t>
  </si>
  <si>
    <t>Plazos definidos en el Decreto Único Reglamentario del sector de Tecnologías de la Información y las Comunicaciones para la implementación del MRAE
Obtención de la viabilidad presupuestal por parte del Ministerios de Hacienda y la priorización por parte del DAPRE</t>
  </si>
  <si>
    <t>1. Que existen proveedores en el mercado para suplir las necesidades de la Entidad cuya oferta se encuentre dentro del presupuesto disponible
2. Que el Departamento Administrativo de la Función Púlblica dispondrá un asesor para el rediseño institucional de la Entidad. 
3. Que se contará con la suficiencia de equipo del proyecto en cantidad e idoneidad 
4. Que se cuenta con la viabilidad técnico presupuestal  
5. Que se mantendrá la operatividad de la Entidad en condiciones normales</t>
  </si>
  <si>
    <t>Documento diágnostico de la situación inicial de la Arquitectura Empresarial, estudio técnico que soporta la nueva estructura de la Entidad y sus capacidades (recurso físico, humano y presupuestal), documento con análisis de brechas, Documento con la situación objetivo, hoja de ruta, Propuesta mapa de procesos y documentación de la arquitectura empresarial.</t>
  </si>
  <si>
    <t xml:space="preserve">Cumplir con los lineamientos del MRAE, de la Función Pública y demás normatividad vigente en la materia. Que los entregables estén alineados a la estratégia y requerimientos de la Entidad. </t>
  </si>
  <si>
    <t>REDISEÑO INSTITUCIONAL</t>
  </si>
  <si>
    <t>Fase III.
Validación interna de documentos</t>
  </si>
  <si>
    <t>1. Revisión de proyectos de decreto que modifican la estructura y la planta de personal de la Supersociedades.</t>
  </si>
  <si>
    <t xml:space="preserve">1. Proyecto de decreto por el cual se modifica la  estructura de la Superintendencia de Sociedades con validación interna.
2. Proyecto de decreto por el cual se modifica la planta de personal de la Superintendencia de Sociedades con validación interna.
</t>
  </si>
  <si>
    <t>Fabián Mayor - Diana Enciso</t>
  </si>
  <si>
    <t>2. Socialización con sindicatos</t>
  </si>
  <si>
    <t>Actas de socialización del proyecto de rediseño con organizaciones sindicales.</t>
  </si>
  <si>
    <t>3. Revisión de perfiles de manual de funciones para propuesa de rediseño.</t>
  </si>
  <si>
    <t>Soporte de sesiones con los jefes de las dependencias para validación de funciones. (Proyecto de manual de funciones)</t>
  </si>
  <si>
    <t>4. Socialización previa con MinCIT</t>
  </si>
  <si>
    <t>Soporte de sesiones con el MinCIT, para socialización del proyecto de rediseño.</t>
  </si>
  <si>
    <t>Fase IV.
Gestión de viabilidades externas</t>
  </si>
  <si>
    <t>5. Gestión viabilidad MinCIT</t>
  </si>
  <si>
    <t>Solicitud de aval de cabeza de sector para gestión del rediseño</t>
  </si>
  <si>
    <t>6. Gestión viabilidad DAPRE</t>
  </si>
  <si>
    <t>Solicitud de autorización de inicio de trámite de rediseño al DAPRE.</t>
  </si>
  <si>
    <t>7. Gestión viabilidad Ministerio de Hacienda</t>
  </si>
  <si>
    <t xml:space="preserve">Solicitud de viabilidad presupuestal a Ministerio de Hacienda </t>
  </si>
  <si>
    <t>8. Gestión viabilidad DAFP</t>
  </si>
  <si>
    <t>Solicitud de Concepto Técnico al DAFP</t>
  </si>
  <si>
    <t>9. Gestión de Firma de decretos</t>
  </si>
  <si>
    <t>Remitir para firma los decretos que modifican la estructura y la planta de personal.</t>
  </si>
  <si>
    <t>EJERCICIO DE ARQUIITECTURA EMPRESARIAL</t>
  </si>
  <si>
    <t>Gestión precontractual y contractual</t>
  </si>
  <si>
    <t>11. Gestión precontractual y contractual de los servicios profesionales necesarios para el desarrollo del proyecto.</t>
  </si>
  <si>
    <t>1. Estudios previos para la contratación de los servicios profesionales.
2. Contratos suscritos y perfeccionados.</t>
  </si>
  <si>
    <t>Fabián Mayor - Mayra González - Diego Franco - Lucy Margarita Osorio Mastrodoménico.</t>
  </si>
  <si>
    <t>Adecuación herramienta de AE</t>
  </si>
  <si>
    <t>12. Migración de Componentes de Arquitectura</t>
  </si>
  <si>
    <t>Acta cambio de Herramienta de Arquitectura - Aplica para todos los dominios</t>
  </si>
  <si>
    <t>Mayra González - Diego Franco - Instancia de Gestión - Instancia de decisión.</t>
  </si>
  <si>
    <t>Dominio de Sistemas de Información</t>
  </si>
  <si>
    <t>13. Desarrollo de la fase de Arquitectura de Sistemas de Información TO-BE.</t>
  </si>
  <si>
    <t>•	Definir intervenciones en los Sistemas de Información.
•	Actualizar y proponer nuevos artefactos para el catálogo de sistemas de información.
•	Construir situación objetivo de Sistemas de Información y Procesos de Negocio.
•	Proponer componentes candidatos para Sistemas de Información.
•	Apoyar en la construcción de los Bloques de ABB para el domino de Sistemas de Información.
•	Generar documento de entendimiento de la Arquitectura To-BE de Sistemas de Información.
•	Diseñar Vistas, Diagramas y catálogos en el repositorio visual de Arquitectura Empresarial.
•	Sesión de revisión.
•	Sesión de Ajustes.</t>
  </si>
  <si>
    <t>Dominio de Arquitectura de Datos</t>
  </si>
  <si>
    <t>14. Desarrollo de la fase de Arquitectura de Información - Datos TO-BE</t>
  </si>
  <si>
    <t>•	Definición de los flujos de información
•	Actualización del Modelo de Información Institucional
•	Definir los Servicios para compartir información
•	Construir Matriz de Información vs Sistemas de Información
•	Generar Diagrama de componentes de la arquitectura de Información
•	Diseñar catalogo en el repositorio visual de Arquitectura Empresarial
•	Apoyar en la construcción de los Bloques de ABB para el domino de Información
•	Generar documento de entendimiento de la Arquitectura TO-BE de Información
•	sesión de revisión
•	sesión de Ajustes
•	sesión de Cierre de completitud de la Fase</t>
  </si>
  <si>
    <t>Dominio de Infraestructura Tecnológica</t>
  </si>
  <si>
    <t>15. Desarrollo de la fase de Arquitectura de tecnología TO-BE</t>
  </si>
  <si>
    <t>•	Definir atributos de calidad requeridos en la situación objetivo
•	Definir intervenciones en la Arquitectura Tecnológica
•	Actualizar y proponer servicios nuevos para alimentar el catálogo de Tecnología
•	Establecer las arquitecturas de referencia futuras
•	Construir Matriz de Situación Objetivo de Sistemas de Información y Elementos de Infraestructura Tecnológica
•	Definir intervenciones en los Servicios de Tecnología
•	Construir Matriz de Situación Objetivo de Elementos de Infraestructura vs Servicios de Tecnología
•	Apoyar en la construcción de los Bloques de ABB para el dominio de Tecnología
•	Generar documento de entendimiento de la Arquitectura TO-BE de Tecnología
•	sesión de revisión
•	sesión de Ajustes
•	sesión de Cierre de completitud de la Fase</t>
  </si>
  <si>
    <t>Mayra González- - Diego Franco - Instancia de Gestión - Instancia de decisión.</t>
  </si>
  <si>
    <t>Dominio de Arquitectura de Seguridad</t>
  </si>
  <si>
    <t>16. Desarrollo de la fase de Arquitectura de Seguridad TO-BE</t>
  </si>
  <si>
    <t>•	Desarrollar la Arquitectura de Seguridad
•	Definir Arquitectura contextual
•	Definir la Arquitectura conceptual
•	Definir Arquitectura lógica
•	Definir Arquitectura física
•	Definir Arquitectura de componente
•	Definir Arquitectura operacional
•	Diseñar cada arquitectura en el repositorio visual de AE
•	Apoyar en la construcción de los Bloques de ABB para el dominio de Seguridad
•	Generar documento de entendimiento de la Arquitectura To-BE de Seguridad
•	sesión de revisión
•	sesión de Ajustes
•	sesión de Cierre de completitud de la Fase</t>
  </si>
  <si>
    <t>Lucy Margarita Osorio Mastrodoménico.</t>
  </si>
  <si>
    <t>Dominio Arquitectura de Negocio</t>
  </si>
  <si>
    <t xml:space="preserve">
17. Fase Arquitectura de Negocio- TO-BE</t>
  </si>
  <si>
    <t>•	Matriz de alineación de objetivos estratégicos y motivadores de la AE.
•	Definir las capacidades y servicios.
•	Construir Catálogo de Capacidades con tipo de intervención.
•	Construir Portafolio servicios.
•	Matriz capacidades y procesos con intervenciones.
•	Matriz de servicios y procesos con intervenciones.
•	Matriz de roles y procesos con intervenciones.
•	Construir Procedimientos TO-BE de cada proceso.
•	Generar documento de entendimiento de la Arquitectura TO-BE de Negocio.
•	Generar TO-Be del modelo Operativo por procesos.
•	Presentar propuestas para el diseño del marco documental de los procesos.
•	Generar Metamodelo TO-BE a nivel de ABB.
•	Sesión de revisión.
•	Sesión de Ajustes.
•	Sesión de Cierre de completitud de la Fase.</t>
  </si>
  <si>
    <t>Brechas</t>
  </si>
  <si>
    <t>18. Definición de brechas</t>
  </si>
  <si>
    <t>•	Generar matriz de Consolidación de brechas en el marco del dominio de sistemas de información.
•	Generar matriz de brechas de las entidades de datos en el marco del dominio de información.
•	Generar Catalogo de Brechas del Dominio de Información.
•	Generar matriz de brechas de elementos de infraestructura.
•	Generar matriz de brechas de Servicios de tecnología.
•	Generar Consolidación de brechas en el dominio de Tecnología.
•	Generar matriz de brechas en el marco del dominio de Seguridad.
•	Generar Caracterización de las brechas del dominio de seguridad.
•	Generar Catálogo de Brechas de Seguridad.
•	Diseñar las vistas de brechas en el repositorio de AE.</t>
  </si>
  <si>
    <t>Mayra González-Lucy Margarita Osorio Mastrodoménico  - Diego Franco - Instancia de Gestión - Instancia de decisión.</t>
  </si>
  <si>
    <t>Requerimientos</t>
  </si>
  <si>
    <t>19. Definición de requerimientos</t>
  </si>
  <si>
    <t>•	Generar Matriz de Requerimientos en el marco de Sistemas de información.
•	Generar Matriz de Requerimientos en el marco de información.
•	Generar Matriz de Requerimientos en el marco de tecnología.
•	Generar Matriz de Requerimientos en el marco de seguridad.
•	Diseñar las vistas de requerimientos en el repositorio de AE.</t>
  </si>
  <si>
    <t>Mayra González - Lucy Margarita Osorio Mastrodoménico  - Diego Franco - Instancia de Gestión - Instancia de decisión.</t>
  </si>
  <si>
    <t>Gestión del conocimiento Institucional</t>
  </si>
  <si>
    <t>20. Abordar mesas de trabajo con el equipo multidisciplinario</t>
  </si>
  <si>
    <t>Productos resultantes de la mesa de trabajo</t>
  </si>
  <si>
    <t>Lucy Margarita Osorio Mastrodoménico - Johan Steven Hortua Arévalo.</t>
  </si>
  <si>
    <t>Gestión del Cambio</t>
  </si>
  <si>
    <t>21. Abordar mesas de trabajo con el equipo multidisciplinario</t>
  </si>
  <si>
    <t>A ENERO</t>
  </si>
  <si>
    <t>A FEBRERO</t>
  </si>
  <si>
    <t>MARZO</t>
  </si>
  <si>
    <t>ABRIL</t>
  </si>
  <si>
    <t>MAYO</t>
  </si>
  <si>
    <t>JUNIO</t>
  </si>
  <si>
    <t>JULIO</t>
  </si>
  <si>
    <t>AGOSTO</t>
  </si>
  <si>
    <t>SEPTIEMBRE</t>
  </si>
  <si>
    <t>OCTUBRE</t>
  </si>
  <si>
    <t>NOVIEMBRE</t>
  </si>
  <si>
    <t>DICIEMBRE</t>
  </si>
  <si>
    <t>% programado</t>
  </si>
  <si>
    <t>% ejecutado</t>
  </si>
  <si>
    <t>El proceso de gestión precontractual tome más tiempo del esperado</t>
  </si>
  <si>
    <t xml:space="preserve">Realizar las actividades contractuales oportunamente, coordinar con los actores responsables y estar pendiente del cumplimiento del proceso. Agilizar los estudios y concretación de obligaciones. </t>
  </si>
  <si>
    <t>No se tenga equipos de trabajo internos idóneos y no exista priorización del proyecto sobre las tareas diarias</t>
  </si>
  <si>
    <t>Socialización adecuada de la importancia de colaborar con el proyecto. Hablar con los encargados de cada área para alinear a los equipos y destinar espacios oportunos con los expertos de cada tema</t>
  </si>
  <si>
    <t>Existan cambios en la normatividad</t>
  </si>
  <si>
    <t>Revisión constante de las normas vigentes y actualizaciones para identificar sus afectaciones oportunamente</t>
  </si>
  <si>
    <t>Gerente del proyecto, y todos los líderes funcionales y técnicos</t>
  </si>
  <si>
    <t>Que la vigencia futura no se autorice o que no se logre dentro de los tiempos establecidos</t>
  </si>
  <si>
    <t xml:space="preserve">Cumplir con los tiempos y hablar con los actores principales para conocer oportunamente la situación y actuar durante el proceso. </t>
  </si>
  <si>
    <t>Oficina Asesora de Planeación</t>
  </si>
  <si>
    <t xml:space="preserve">Inclumplimiento en calidad y/o tiempo pactados contractualmente con los proveedores </t>
  </si>
  <si>
    <t>Hacer seguimiento constante de la gestión, mantener una comunicación efectiva y eficaz con el proveedor y ayudar en las tareas del proceso dentro del alcance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</si>
</sst>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240A]#,##0"/>
    <numFmt numFmtId="166" formatCode="dd\-mm\-yy"/>
    <numFmt numFmtId="167" formatCode="0.0%"/>
  </numFmts>
  <fonts count="4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sz val="10"/>
      <color theme="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b/>
      <sz val="12"/>
      <color theme="0"/>
      <name val="Verdana"/>
      <family val="2"/>
    </font>
    <font>
      <sz val="11"/>
      <name val="Calibri Light"/>
      <family val="2"/>
    </font>
    <font>
      <sz val="12"/>
      <name val="Calibri Light"/>
      <family val="2"/>
    </font>
    <font>
      <sz val="10"/>
      <name val="Calibri Light"/>
      <family val="2"/>
    </font>
    <font>
      <b/>
      <sz val="10"/>
      <name val="Calibri Light"/>
      <family val="2"/>
    </font>
    <font>
      <sz val="10"/>
      <color rgb="FF000000"/>
      <name val="Calibri Light"/>
      <family val="2"/>
    </font>
    <font>
      <b/>
      <sz val="10"/>
      <color rgb="FF000000"/>
      <name val="Calibri Light"/>
      <family val="2"/>
    </font>
    <font>
      <sz val="11"/>
      <color theme="10"/>
      <name val="Calibri Light"/>
      <family val="2"/>
    </font>
    <font>
      <b/>
      <sz val="9"/>
      <color indexed="9"/>
      <name val="Verdana"/>
      <family val="2"/>
    </font>
    <font>
      <b/>
      <sz val="8"/>
      <color theme="0"/>
      <name val="Verdana"/>
      <family val="2"/>
    </font>
    <font>
      <b/>
      <sz val="8"/>
      <color indexed="9"/>
      <name val="Verdana"/>
      <family val="2"/>
    </font>
    <font>
      <sz val="8"/>
      <name val="Verdana"/>
      <family val="2"/>
    </font>
    <font>
      <b/>
      <sz val="11"/>
      <color theme="3"/>
      <name val="Verdana"/>
      <family val="2"/>
    </font>
    <font>
      <sz val="10"/>
      <color theme="3"/>
      <name val="Verdana"/>
      <family val="2"/>
    </font>
    <font>
      <sz val="12"/>
      <color theme="3"/>
      <name val="Verdana"/>
      <family val="2"/>
    </font>
    <font>
      <sz val="9"/>
      <color theme="3"/>
      <name val="Verdana"/>
      <family val="2"/>
    </font>
    <font>
      <b/>
      <sz val="12"/>
      <color theme="3"/>
      <name val="Verdana"/>
      <family val="2"/>
    </font>
    <font>
      <sz val="12"/>
      <color theme="0"/>
      <name val="Verdana"/>
      <family val="2"/>
    </font>
    <font>
      <sz val="11"/>
      <color theme="0"/>
      <name val="Verdana"/>
      <family val="2"/>
    </font>
    <font>
      <b/>
      <sz val="10"/>
      <color theme="3"/>
      <name val="Verdana"/>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5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rgb="FF000000"/>
      </right>
      <top style="thin">
        <color rgb="FF000000"/>
      </top>
      <bottom style="thin">
        <color rgb="FF000000"/>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cellStyleXfs>
  <cellXfs count="355">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3" fillId="0" borderId="0" xfId="2" applyFont="1" applyAlignment="1">
      <alignment horizontal="center" vertical="center"/>
    </xf>
    <xf numFmtId="0" fontId="14" fillId="5" borderId="2" xfId="0" applyFont="1" applyFill="1" applyBorder="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2"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xf numFmtId="0" fontId="12" fillId="3" borderId="2" xfId="0" applyFont="1" applyFill="1" applyBorder="1" applyAlignment="1">
      <alignment horizontal="left" vertical="center" wrapText="1"/>
    </xf>
    <xf numFmtId="0" fontId="12" fillId="3"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7" fillId="5" borderId="6" xfId="4" applyFont="1" applyFill="1" applyBorder="1" applyAlignment="1">
      <alignment horizontal="center" vertical="center"/>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6" fillId="3" borderId="0" xfId="0" applyFont="1" applyFill="1"/>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12" fillId="3" borderId="15" xfId="0" applyFont="1" applyFill="1" applyBorder="1" applyAlignment="1">
      <alignment vertical="center" wrapText="1"/>
    </xf>
    <xf numFmtId="0" fontId="19" fillId="3" borderId="0" xfId="0" applyFont="1" applyFill="1" applyAlignment="1">
      <alignment horizontal="center" vertical="center"/>
    </xf>
    <xf numFmtId="0" fontId="16" fillId="3" borderId="2" xfId="0" applyFont="1" applyFill="1" applyBorder="1"/>
    <xf numFmtId="0" fontId="20" fillId="3" borderId="0" xfId="0" applyFont="1" applyFill="1"/>
    <xf numFmtId="0" fontId="18" fillId="5" borderId="2" xfId="0" applyFont="1" applyFill="1" applyBorder="1" applyAlignment="1">
      <alignment horizontal="center" vertical="center"/>
    </xf>
    <xf numFmtId="2" fontId="12" fillId="0" borderId="2"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2" fillId="3" borderId="0" xfId="0" applyFont="1" applyFill="1" applyAlignment="1">
      <alignment vertical="center" wrapText="1"/>
    </xf>
    <xf numFmtId="0" fontId="12" fillId="0" borderId="3" xfId="0" applyFont="1" applyBorder="1" applyAlignment="1">
      <alignment horizontal="center" vertical="center" wrapText="1"/>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2" fillId="3" borderId="29" xfId="0" applyFont="1" applyFill="1" applyBorder="1" applyAlignment="1">
      <alignment vertical="center" wrapText="1"/>
    </xf>
    <xf numFmtId="0" fontId="12" fillId="3" borderId="36" xfId="0" applyFont="1" applyFill="1" applyBorder="1" applyAlignment="1">
      <alignment vertical="center" wrapText="1"/>
    </xf>
    <xf numFmtId="0" fontId="12" fillId="3" borderId="41" xfId="0" applyFont="1" applyFill="1" applyBorder="1" applyAlignment="1">
      <alignment vertical="center" wrapText="1"/>
    </xf>
    <xf numFmtId="0" fontId="12" fillId="3" borderId="37" xfId="0" applyFont="1" applyFill="1" applyBorder="1" applyAlignment="1">
      <alignment vertical="center" wrapText="1"/>
    </xf>
    <xf numFmtId="0" fontId="12" fillId="3" borderId="35" xfId="0" applyFont="1" applyFill="1" applyBorder="1" applyAlignment="1">
      <alignment vertical="center" wrapText="1"/>
    </xf>
    <xf numFmtId="0" fontId="21" fillId="0" borderId="11" xfId="2" applyFont="1" applyBorder="1" applyAlignment="1">
      <alignment vertical="center"/>
    </xf>
    <xf numFmtId="0" fontId="21" fillId="0" borderId="0" xfId="2" applyFont="1" applyAlignment="1">
      <alignment vertical="center"/>
    </xf>
    <xf numFmtId="0" fontId="21" fillId="0" borderId="16" xfId="2" applyFont="1" applyBorder="1" applyAlignment="1">
      <alignment vertical="center"/>
    </xf>
    <xf numFmtId="0" fontId="14" fillId="5" borderId="2" xfId="0" applyFont="1" applyFill="1" applyBorder="1" applyAlignment="1">
      <alignment horizontal="lef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7" xfId="2" applyFont="1" applyBorder="1" applyAlignment="1">
      <alignment horizontal="center" vertical="center"/>
    </xf>
    <xf numFmtId="0" fontId="12" fillId="3" borderId="2"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40" xfId="2" applyFont="1" applyBorder="1" applyAlignment="1">
      <alignment horizontal="center" vertical="center"/>
    </xf>
    <xf numFmtId="0" fontId="13" fillId="0" borderId="4"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3" fillId="0" borderId="34" xfId="2" applyFont="1" applyBorder="1" applyAlignment="1">
      <alignment horizontal="center" vertical="center"/>
    </xf>
    <xf numFmtId="0" fontId="13" fillId="0" borderId="43" xfId="2" applyFont="1" applyBorder="1" applyAlignment="1">
      <alignment horizontal="center" vertical="center"/>
    </xf>
    <xf numFmtId="0" fontId="12" fillId="0" borderId="2" xfId="0" applyFont="1" applyBorder="1" applyAlignment="1">
      <alignment horizontal="center" vertical="center" wrapText="1"/>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2" fillId="3" borderId="18"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3" fillId="3" borderId="28" xfId="2" applyFont="1" applyFill="1" applyBorder="1" applyAlignment="1">
      <alignment horizontal="center" vertical="center"/>
    </xf>
    <xf numFmtId="0" fontId="13" fillId="3" borderId="30" xfId="2" applyFont="1" applyFill="1" applyBorder="1" applyAlignment="1">
      <alignment horizontal="center" vertical="center"/>
    </xf>
    <xf numFmtId="0" fontId="13" fillId="3" borderId="29" xfId="2" applyFont="1" applyFill="1" applyBorder="1" applyAlignment="1">
      <alignment horizontal="center" vertical="center"/>
    </xf>
    <xf numFmtId="0" fontId="13" fillId="3" borderId="4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34" xfId="2" applyFont="1" applyFill="1" applyBorder="1" applyAlignment="1">
      <alignment horizontal="center" vertical="center"/>
    </xf>
    <xf numFmtId="0" fontId="13" fillId="3" borderId="43" xfId="2" applyFont="1" applyFill="1" applyBorder="1" applyAlignment="1">
      <alignment horizontal="center" vertical="center"/>
    </xf>
    <xf numFmtId="0" fontId="12" fillId="3" borderId="19"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2" xfId="2" applyFont="1" applyFill="1" applyBorder="1" applyAlignment="1">
      <alignment horizontal="center" vertical="center"/>
    </xf>
    <xf numFmtId="0" fontId="13" fillId="3" borderId="22" xfId="2" applyFont="1" applyFill="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1" fillId="0" borderId="2" xfId="0" applyFont="1" applyBorder="1" applyAlignment="1">
      <alignment horizontal="left" vertical="center"/>
    </xf>
    <xf numFmtId="0" fontId="23" fillId="3" borderId="2"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4" xfId="0" applyFont="1" applyFill="1" applyBorder="1" applyAlignment="1">
      <alignment horizontal="left" vertical="center"/>
    </xf>
    <xf numFmtId="0" fontId="23" fillId="3" borderId="3" xfId="0" applyFont="1" applyFill="1" applyBorder="1" applyAlignment="1">
      <alignment horizontal="left" vertical="center"/>
    </xf>
    <xf numFmtId="0" fontId="26" fillId="5"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0" fontId="23" fillId="3" borderId="2" xfId="0" applyFont="1" applyFill="1" applyBorder="1" applyAlignment="1">
      <alignment horizontal="justify" vertical="center" wrapText="1"/>
    </xf>
    <xf numFmtId="0" fontId="23" fillId="3" borderId="0" xfId="0" applyFont="1" applyFill="1" applyAlignment="1">
      <alignment horizontal="justify" vertical="center" wrapText="1"/>
    </xf>
    <xf numFmtId="0" fontId="27" fillId="3" borderId="2" xfId="0" applyFont="1" applyFill="1" applyBorder="1" applyAlignment="1">
      <alignment horizontal="center" vertical="center"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6" xfId="2" applyFont="1" applyBorder="1" applyAlignment="1">
      <alignment horizontal="center" vertical="center"/>
    </xf>
    <xf numFmtId="0" fontId="16" fillId="0" borderId="18" xfId="0" applyFont="1" applyBorder="1" applyAlignment="1">
      <alignment horizontal="left" vertical="center" wrapText="1"/>
    </xf>
    <xf numFmtId="0" fontId="16" fillId="0" borderId="26"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9" fillId="0" borderId="21" xfId="2" applyFont="1" applyBorder="1" applyAlignment="1">
      <alignment horizontal="center" vertical="center"/>
    </xf>
    <xf numFmtId="0" fontId="19" fillId="0" borderId="2" xfId="2" applyFont="1" applyBorder="1" applyAlignment="1">
      <alignment horizontal="center" vertical="center"/>
    </xf>
    <xf numFmtId="0" fontId="19" fillId="0" borderId="5" xfId="2" applyFont="1" applyBorder="1" applyAlignment="1">
      <alignment horizontal="center" vertical="center"/>
    </xf>
    <xf numFmtId="0" fontId="16" fillId="0" borderId="21" xfId="0" applyFont="1" applyBorder="1" applyAlignment="1">
      <alignment horizontal="left" vertical="center" wrapText="1"/>
    </xf>
    <xf numFmtId="0" fontId="16" fillId="0" borderId="5"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 xfId="0" applyFont="1" applyBorder="1" applyAlignment="1">
      <alignment horizontal="left" vertical="center" wrapText="1"/>
    </xf>
    <xf numFmtId="0" fontId="16" fillId="0" borderId="22" xfId="0" applyFont="1" applyBorder="1" applyAlignment="1">
      <alignment horizontal="left" vertical="center" wrapText="1"/>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0" fontId="16" fillId="0" borderId="23" xfId="0" applyFont="1" applyBorder="1" applyAlignment="1">
      <alignment horizontal="left" vertical="center" wrapText="1"/>
    </xf>
    <xf numFmtId="0" fontId="16" fillId="0" borderId="27"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28"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29" fillId="0" borderId="2" xfId="0" applyFont="1" applyBorder="1" applyAlignment="1">
      <alignment horizontal="left" vertical="center" wrapText="1"/>
    </xf>
    <xf numFmtId="0" fontId="28" fillId="3" borderId="2" xfId="0" applyFont="1" applyFill="1" applyBorder="1" applyAlignment="1">
      <alignment horizontal="left" vertical="center" wrapText="1"/>
    </xf>
    <xf numFmtId="0" fontId="28" fillId="3" borderId="2" xfId="0" applyFont="1" applyFill="1" applyBorder="1" applyAlignment="1">
      <alignment horizontal="left" vertical="center"/>
    </xf>
    <xf numFmtId="0" fontId="29" fillId="3" borderId="2" xfId="0" applyFont="1" applyFill="1" applyBorder="1" applyAlignment="1">
      <alignment horizontal="center" vertical="center" wrapText="1"/>
    </xf>
    <xf numFmtId="165" fontId="27" fillId="0" borderId="2" xfId="0" applyNumberFormat="1" applyFont="1" applyBorder="1" applyAlignment="1">
      <alignment horizontal="center" vertical="center" wrapText="1"/>
    </xf>
    <xf numFmtId="0" fontId="33" fillId="3" borderId="2" xfId="4" applyFont="1" applyFill="1" applyBorder="1" applyAlignment="1">
      <alignment horizontal="center" vertical="center" wrapText="1"/>
    </xf>
    <xf numFmtId="0" fontId="10" fillId="3" borderId="2" xfId="6" applyFill="1" applyBorder="1" applyAlignment="1">
      <alignment horizontal="center" vertical="center" wrapText="1"/>
    </xf>
    <xf numFmtId="0" fontId="27" fillId="0" borderId="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14" fillId="5" borderId="2" xfId="0" applyFont="1" applyFill="1" applyBorder="1" applyAlignment="1">
      <alignment vertical="center"/>
    </xf>
    <xf numFmtId="164" fontId="23" fillId="3" borderId="2" xfId="0" applyNumberFormat="1"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wrapText="1"/>
    </xf>
    <xf numFmtId="164" fontId="12" fillId="3" borderId="2" xfId="0" applyNumberFormat="1" applyFont="1" applyFill="1" applyBorder="1" applyAlignment="1">
      <alignment horizontal="center" vertical="center" wrapText="1"/>
    </xf>
    <xf numFmtId="0" fontId="28" fillId="0" borderId="2" xfId="0" applyFont="1" applyBorder="1" applyAlignment="1">
      <alignment horizontal="left" vertical="center" wrapText="1"/>
    </xf>
    <xf numFmtId="0" fontId="28" fillId="0" borderId="0" xfId="0" applyFont="1" applyAlignment="1">
      <alignment horizontal="center"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9" fillId="3" borderId="2" xfId="0" applyFont="1" applyFill="1" applyBorder="1" applyAlignment="1" applyProtection="1">
      <alignment horizontal="center"/>
      <protection locked="0"/>
    </xf>
    <xf numFmtId="0" fontId="16" fillId="3" borderId="0" xfId="0" applyFont="1" applyFill="1" applyAlignment="1" applyProtection="1">
      <alignment horizontal="center" vertical="center" wrapText="1"/>
      <protection locked="0"/>
    </xf>
    <xf numFmtId="0" fontId="34" fillId="7" borderId="2" xfId="0" applyFont="1" applyFill="1" applyBorder="1" applyAlignment="1">
      <alignment horizontal="center" vertical="center" wrapText="1"/>
    </xf>
    <xf numFmtId="9" fontId="34" fillId="7" borderId="2" xfId="0" applyNumberFormat="1" applyFont="1" applyFill="1" applyBorder="1" applyAlignment="1">
      <alignment horizontal="center" vertical="center" wrapText="1"/>
    </xf>
    <xf numFmtId="166" fontId="34" fillId="7" borderId="2" xfId="0" applyNumberFormat="1" applyFont="1" applyFill="1" applyBorder="1" applyAlignment="1">
      <alignment horizontal="center" vertical="center" wrapText="1"/>
    </xf>
    <xf numFmtId="0" fontId="34" fillId="5" borderId="2" xfId="0" applyFont="1" applyFill="1" applyBorder="1" applyAlignment="1">
      <alignment horizontal="center" vertical="center" wrapText="1"/>
    </xf>
    <xf numFmtId="0" fontId="35" fillId="5" borderId="2" xfId="0" applyFont="1" applyFill="1" applyBorder="1" applyAlignment="1" applyProtection="1">
      <alignment horizontal="center" vertical="center" wrapText="1"/>
      <protection locked="0"/>
    </xf>
    <xf numFmtId="0" fontId="36" fillId="5" borderId="2" xfId="0" applyFont="1" applyFill="1" applyBorder="1" applyAlignment="1">
      <alignment horizontal="center" vertical="center" wrapText="1"/>
    </xf>
    <xf numFmtId="0" fontId="37" fillId="3" borderId="0" xfId="0" applyFont="1" applyFill="1" applyAlignment="1" applyProtection="1">
      <alignment horizontal="center" vertical="center" wrapText="1"/>
      <protection locked="0"/>
    </xf>
    <xf numFmtId="0" fontId="37" fillId="0" borderId="0" xfId="0" applyFont="1" applyAlignment="1">
      <alignment horizontal="center" vertical="center" wrapText="1"/>
    </xf>
    <xf numFmtId="10" fontId="39" fillId="8" borderId="45" xfId="5" applyNumberFormat="1" applyFont="1" applyFill="1" applyBorder="1" applyAlignment="1" applyProtection="1">
      <alignment horizontal="center" vertical="center" wrapText="1"/>
    </xf>
    <xf numFmtId="10" fontId="39" fillId="0" borderId="45" xfId="5" applyNumberFormat="1" applyFont="1" applyFill="1" applyBorder="1" applyAlignment="1" applyProtection="1">
      <alignment horizontal="center" vertical="center" wrapText="1"/>
    </xf>
    <xf numFmtId="10" fontId="39" fillId="0" borderId="45" xfId="5" applyNumberFormat="1" applyFont="1" applyFill="1" applyBorder="1" applyAlignment="1" applyProtection="1">
      <alignment horizontal="center" vertical="center" wrapText="1"/>
      <protection locked="0"/>
    </xf>
    <xf numFmtId="10" fontId="39" fillId="8" borderId="45" xfId="5" applyNumberFormat="1" applyFont="1" applyFill="1" applyBorder="1" applyAlignment="1" applyProtection="1">
      <alignment horizontal="center" vertical="center" wrapText="1"/>
      <protection locked="0"/>
    </xf>
    <xf numFmtId="10" fontId="40" fillId="0" borderId="0" xfId="0" applyNumberFormat="1" applyFont="1" applyAlignment="1">
      <alignment horizontal="center" vertical="center" wrapText="1"/>
    </xf>
    <xf numFmtId="10" fontId="39" fillId="8" borderId="45" xfId="5" applyNumberFormat="1" applyFont="1" applyFill="1" applyBorder="1" applyAlignment="1">
      <alignment horizontal="center" vertical="center" wrapText="1"/>
    </xf>
    <xf numFmtId="0" fontId="41" fillId="0" borderId="0" xfId="0" applyFont="1" applyAlignment="1">
      <alignment horizontal="center" vertical="center" wrapText="1"/>
    </xf>
    <xf numFmtId="10" fontId="38" fillId="9" borderId="45" xfId="5" applyNumberFormat="1" applyFont="1" applyFill="1" applyBorder="1" applyAlignment="1" applyProtection="1">
      <alignment horizontal="center" vertical="center" wrapText="1"/>
    </xf>
    <xf numFmtId="0" fontId="41" fillId="0" borderId="0" xfId="0" applyFont="1"/>
    <xf numFmtId="9" fontId="38" fillId="10" borderId="0" xfId="5" applyFont="1" applyFill="1" applyAlignment="1">
      <alignment horizontal="center" vertical="center" wrapText="1"/>
    </xf>
    <xf numFmtId="10" fontId="42" fillId="6" borderId="0" xfId="0" applyNumberFormat="1" applyFont="1" applyFill="1" applyAlignment="1">
      <alignment horizontal="center" vertical="center" wrapText="1"/>
    </xf>
    <xf numFmtId="0" fontId="40" fillId="0" borderId="0" xfId="0" applyFont="1" applyAlignment="1">
      <alignment horizontal="center" vertical="center" wrapText="1"/>
    </xf>
    <xf numFmtId="0" fontId="23" fillId="0" borderId="0" xfId="0" applyFont="1" applyAlignment="1">
      <alignment horizontal="center" vertical="center" wrapText="1"/>
    </xf>
    <xf numFmtId="0" fontId="43" fillId="0" borderId="0" xfId="0" applyFont="1" applyAlignment="1">
      <alignment horizontal="center" vertical="center" wrapText="1"/>
    </xf>
    <xf numFmtId="0" fontId="23" fillId="0" borderId="0" xfId="0" applyFont="1"/>
    <xf numFmtId="0" fontId="23" fillId="3" borderId="18"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1" fillId="3" borderId="38" xfId="2" applyFont="1" applyFill="1" applyBorder="1" applyAlignment="1">
      <alignment horizontal="center" vertical="center"/>
    </xf>
    <xf numFmtId="0" fontId="21" fillId="3" borderId="19" xfId="2" applyFont="1" applyFill="1" applyBorder="1" applyAlignment="1">
      <alignment horizontal="center" vertical="center"/>
    </xf>
    <xf numFmtId="0" fontId="23" fillId="3" borderId="18" xfId="0" applyFont="1" applyFill="1" applyBorder="1" applyAlignment="1">
      <alignment horizontal="left" vertical="center" wrapText="1"/>
    </xf>
    <xf numFmtId="0" fontId="23" fillId="3" borderId="19" xfId="0" applyFont="1" applyFill="1" applyBorder="1" applyAlignment="1">
      <alignment horizontal="left" vertical="center" wrapText="1"/>
    </xf>
    <xf numFmtId="0" fontId="23" fillId="3" borderId="20" xfId="0" applyFont="1" applyFill="1" applyBorder="1" applyAlignment="1">
      <alignment horizontal="left" vertical="center" wrapText="1"/>
    </xf>
    <xf numFmtId="0" fontId="43" fillId="0" borderId="0" xfId="0" applyFont="1" applyAlignment="1">
      <alignment horizontal="center" vertical="center"/>
    </xf>
    <xf numFmtId="0" fontId="23" fillId="3" borderId="2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1" fillId="3" borderId="3" xfId="2" applyFont="1" applyFill="1" applyBorder="1" applyAlignment="1">
      <alignment horizontal="center" vertical="center"/>
    </xf>
    <xf numFmtId="0" fontId="21" fillId="3" borderId="2" xfId="2" applyFont="1" applyFill="1" applyBorder="1" applyAlignment="1">
      <alignment horizontal="center" vertical="center"/>
    </xf>
    <xf numFmtId="0" fontId="23" fillId="3" borderId="21" xfId="0" applyFont="1" applyFill="1" applyBorder="1" applyAlignment="1">
      <alignment horizontal="left" vertical="center" wrapText="1"/>
    </xf>
    <xf numFmtId="0" fontId="23" fillId="3" borderId="22" xfId="0" applyFont="1" applyFill="1" applyBorder="1" applyAlignment="1">
      <alignment horizontal="left" vertical="center" wrapText="1"/>
    </xf>
    <xf numFmtId="0" fontId="23" fillId="3" borderId="23"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1" fillId="3" borderId="39" xfId="2" applyFont="1" applyFill="1" applyBorder="1" applyAlignment="1">
      <alignment horizontal="center" vertical="center"/>
    </xf>
    <xf numFmtId="0" fontId="21" fillId="3" borderId="24" xfId="2" applyFont="1" applyFill="1" applyBorder="1" applyAlignment="1">
      <alignment horizontal="center" vertical="center"/>
    </xf>
    <xf numFmtId="0" fontId="23" fillId="3" borderId="23" xfId="0" applyFont="1" applyFill="1" applyBorder="1" applyAlignment="1">
      <alignment horizontal="left" vertical="center" wrapText="1"/>
    </xf>
    <xf numFmtId="0" fontId="23" fillId="3" borderId="24" xfId="0" applyFont="1" applyFill="1" applyBorder="1" applyAlignment="1">
      <alignment horizontal="left" vertical="center" wrapText="1"/>
    </xf>
    <xf numFmtId="0" fontId="23" fillId="3" borderId="25" xfId="0" applyFont="1" applyFill="1" applyBorder="1" applyAlignment="1">
      <alignment horizontal="left" vertical="center" wrapText="1"/>
    </xf>
    <xf numFmtId="0" fontId="21" fillId="0" borderId="0" xfId="2" applyFont="1" applyAlignment="1">
      <alignment horizontal="center" vertical="center"/>
    </xf>
    <xf numFmtId="0" fontId="26" fillId="5" borderId="2" xfId="0" applyFont="1" applyFill="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center" vertical="center"/>
    </xf>
    <xf numFmtId="0" fontId="26" fillId="5" borderId="2" xfId="0" applyFont="1" applyFill="1" applyBorder="1" applyAlignment="1">
      <alignment horizontal="center" vertical="center"/>
    </xf>
    <xf numFmtId="0" fontId="26" fillId="5" borderId="2" xfId="0" applyFont="1" applyFill="1" applyBorder="1" applyAlignment="1">
      <alignment horizontal="center" vertical="center" wrapText="1"/>
    </xf>
    <xf numFmtId="0" fontId="26" fillId="5" borderId="2" xfId="0" applyFont="1" applyFill="1" applyBorder="1" applyAlignment="1">
      <alignment vertical="center" wrapText="1"/>
    </xf>
    <xf numFmtId="0" fontId="23" fillId="0" borderId="2" xfId="0" applyFont="1" applyBorder="1" applyAlignment="1">
      <alignment horizontal="left" vertical="center" wrapText="1"/>
    </xf>
    <xf numFmtId="0" fontId="22"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2" fillId="0" borderId="2" xfId="0" applyFont="1" applyBorder="1" applyAlignment="1">
      <alignment vertical="center" wrapText="1"/>
    </xf>
    <xf numFmtId="0" fontId="22" fillId="0" borderId="0" xfId="0" applyFont="1" applyAlignment="1">
      <alignment horizontal="center" vertical="center" wrapText="1"/>
    </xf>
    <xf numFmtId="0" fontId="44" fillId="0" borderId="0" xfId="0" applyFont="1" applyAlignment="1">
      <alignment horizontal="center" vertical="center" wrapText="1"/>
    </xf>
    <xf numFmtId="0" fontId="22" fillId="0" borderId="0" xfId="0" applyFont="1"/>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39" fillId="0" borderId="0" xfId="0" applyFont="1" applyAlignment="1">
      <alignment horizontal="center" vertical="center" textRotation="90" wrapText="1"/>
    </xf>
    <xf numFmtId="0" fontId="45" fillId="0" borderId="44" xfId="0" applyFont="1" applyBorder="1" applyAlignment="1">
      <alignment horizontal="center" vertical="center" wrapText="1"/>
    </xf>
    <xf numFmtId="0" fontId="39" fillId="0" borderId="3" xfId="0" applyFont="1" applyBorder="1" applyAlignment="1">
      <alignment horizontal="justify" vertical="center" wrapText="1"/>
    </xf>
    <xf numFmtId="0" fontId="39" fillId="3" borderId="2" xfId="0" applyFont="1" applyFill="1" applyBorder="1" applyAlignment="1">
      <alignment horizontal="justify" vertical="center" wrapText="1"/>
    </xf>
    <xf numFmtId="0" fontId="39" fillId="0" borderId="2" xfId="0" applyFont="1" applyBorder="1" applyAlignment="1">
      <alignment horizontal="center" vertical="center" wrapText="1"/>
    </xf>
    <xf numFmtId="167" fontId="39" fillId="0" borderId="2" xfId="5" applyNumberFormat="1" applyFont="1" applyFill="1" applyBorder="1" applyAlignment="1">
      <alignment horizontal="center" vertical="center" wrapText="1"/>
    </xf>
    <xf numFmtId="14" fontId="39" fillId="0" borderId="2" xfId="0" applyNumberFormat="1" applyFont="1" applyBorder="1" applyAlignment="1">
      <alignment horizontal="center" vertical="center"/>
    </xf>
    <xf numFmtId="1" fontId="39" fillId="0" borderId="2" xfId="0" applyNumberFormat="1" applyFont="1" applyBorder="1" applyAlignment="1">
      <alignment horizontal="center" vertical="center"/>
    </xf>
    <xf numFmtId="0" fontId="39" fillId="0" borderId="2" xfId="0" applyFont="1" applyBorder="1" applyAlignment="1" applyProtection="1">
      <alignment horizontal="justify" vertical="center" wrapText="1"/>
      <protection locked="0"/>
    </xf>
    <xf numFmtId="14" fontId="39" fillId="0" borderId="2" xfId="0" applyNumberFormat="1" applyFont="1" applyBorder="1" applyAlignment="1" applyProtection="1">
      <alignment horizontal="center" vertical="center"/>
      <protection locked="0"/>
    </xf>
    <xf numFmtId="167" fontId="45" fillId="6" borderId="2" xfId="0" applyNumberFormat="1" applyFont="1" applyFill="1" applyBorder="1" applyAlignment="1">
      <alignment horizontal="center" vertical="center"/>
    </xf>
    <xf numFmtId="10" fontId="39" fillId="0" borderId="0" xfId="0" applyNumberFormat="1" applyFont="1" applyAlignment="1">
      <alignment horizontal="center" vertical="center" wrapText="1"/>
    </xf>
    <xf numFmtId="0" fontId="39" fillId="0" borderId="0" xfId="0" applyFont="1" applyAlignment="1">
      <alignment horizontal="center" vertical="center" wrapText="1"/>
    </xf>
    <xf numFmtId="0" fontId="39" fillId="0" borderId="2" xfId="0" applyFont="1" applyBorder="1" applyAlignment="1" applyProtection="1">
      <alignment vertical="center" wrapText="1"/>
      <protection locked="0"/>
    </xf>
    <xf numFmtId="0" fontId="39" fillId="0" borderId="2" xfId="0" applyFont="1" applyBorder="1" applyAlignment="1" applyProtection="1">
      <alignment vertical="top" wrapText="1"/>
      <protection locked="0"/>
    </xf>
    <xf numFmtId="0" fontId="45" fillId="0" borderId="2" xfId="0" applyFont="1" applyBorder="1" applyAlignment="1" applyProtection="1">
      <alignment vertical="center" wrapText="1"/>
      <protection locked="0"/>
    </xf>
    <xf numFmtId="0" fontId="45" fillId="0" borderId="2" xfId="0" applyFont="1" applyBorder="1" applyAlignment="1" applyProtection="1">
      <alignment vertical="top" wrapText="1"/>
      <protection locked="0"/>
    </xf>
    <xf numFmtId="9" fontId="39" fillId="0" borderId="46" xfId="0" applyNumberFormat="1" applyFont="1" applyBorder="1" applyAlignment="1">
      <alignment horizontal="center" vertical="center" textRotation="90" wrapText="1"/>
    </xf>
    <xf numFmtId="0" fontId="45" fillId="0" borderId="47" xfId="0" applyFont="1" applyBorder="1" applyAlignment="1">
      <alignment horizontal="center" vertical="center" wrapText="1"/>
    </xf>
    <xf numFmtId="9" fontId="39" fillId="0" borderId="48" xfId="0" applyNumberFormat="1" applyFont="1" applyBorder="1" applyAlignment="1">
      <alignment horizontal="center" vertical="center" textRotation="90" wrapText="1"/>
    </xf>
    <xf numFmtId="0" fontId="45" fillId="0" borderId="2" xfId="0" applyFont="1" applyBorder="1" applyAlignment="1">
      <alignment horizontal="center" vertical="center" wrapText="1"/>
    </xf>
    <xf numFmtId="0" fontId="45" fillId="0" borderId="44" xfId="0" applyFont="1" applyBorder="1" applyAlignment="1" applyProtection="1">
      <alignment vertical="center" wrapText="1"/>
      <protection locked="0"/>
    </xf>
    <xf numFmtId="14" fontId="39" fillId="0" borderId="44" xfId="0" applyNumberFormat="1" applyFont="1" applyBorder="1" applyAlignment="1" applyProtection="1">
      <alignment horizontal="center" vertical="center"/>
      <protection locked="0"/>
    </xf>
    <xf numFmtId="9" fontId="39" fillId="0" borderId="48" xfId="0" applyNumberFormat="1" applyFont="1" applyBorder="1" applyAlignment="1">
      <alignment horizontal="center" vertical="center" textRotation="90" wrapText="1"/>
    </xf>
    <xf numFmtId="0" fontId="45" fillId="0" borderId="49" xfId="0" applyFont="1" applyBorder="1" applyAlignment="1" applyProtection="1">
      <alignment vertical="center" wrapText="1"/>
      <protection locked="0"/>
    </xf>
    <xf numFmtId="0" fontId="39" fillId="0" borderId="3" xfId="0" applyFont="1" applyFill="1" applyBorder="1" applyAlignment="1">
      <alignment horizontal="justify" vertical="center" wrapText="1"/>
    </xf>
    <xf numFmtId="0" fontId="39" fillId="0" borderId="2" xfId="0" applyFont="1" applyFill="1" applyBorder="1" applyAlignment="1">
      <alignment horizontal="justify" vertical="center" wrapText="1"/>
    </xf>
    <xf numFmtId="0" fontId="39" fillId="0" borderId="2" xfId="0" applyFont="1" applyFill="1" applyBorder="1" applyAlignment="1">
      <alignment horizontal="center" vertical="center" wrapText="1"/>
    </xf>
    <xf numFmtId="14" fontId="39" fillId="0" borderId="2" xfId="0" applyNumberFormat="1" applyFont="1" applyFill="1" applyBorder="1" applyAlignment="1">
      <alignment horizontal="center" vertical="center"/>
    </xf>
    <xf numFmtId="1" fontId="39" fillId="0" borderId="2" xfId="0" applyNumberFormat="1" applyFont="1" applyFill="1" applyBorder="1" applyAlignment="1">
      <alignment horizontal="center" vertical="center"/>
    </xf>
    <xf numFmtId="0" fontId="39" fillId="0" borderId="2" xfId="0" applyFont="1" applyFill="1" applyBorder="1" applyAlignment="1">
      <alignment horizontal="left" vertical="top" wrapText="1"/>
    </xf>
    <xf numFmtId="0" fontId="39" fillId="0" borderId="2"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7" xfId="0" applyFont="1" applyFill="1" applyBorder="1" applyAlignment="1">
      <alignment horizontal="center" vertical="center" wrapText="1"/>
    </xf>
    <xf numFmtId="14" fontId="39" fillId="0" borderId="7" xfId="0" applyNumberFormat="1" applyFont="1" applyFill="1" applyBorder="1" applyAlignment="1">
      <alignment horizontal="center" vertical="center"/>
    </xf>
    <xf numFmtId="1" fontId="39" fillId="0" borderId="7" xfId="0" applyNumberFormat="1" applyFont="1" applyFill="1" applyBorder="1" applyAlignment="1">
      <alignment horizontal="center" vertical="center"/>
    </xf>
    <xf numFmtId="0" fontId="39" fillId="0" borderId="2" xfId="0" applyFont="1" applyFill="1" applyBorder="1" applyAlignment="1">
      <alignment vertical="top" wrapText="1"/>
    </xf>
    <xf numFmtId="0" fontId="39" fillId="0" borderId="2" xfId="0" applyFont="1" applyFill="1" applyBorder="1" applyAlignment="1">
      <alignment vertical="center" wrapText="1"/>
    </xf>
    <xf numFmtId="0" fontId="24" fillId="0" borderId="4" xfId="0" applyFont="1" applyBorder="1" applyAlignment="1">
      <alignment horizontal="left" vertical="center"/>
    </xf>
  </cellXfs>
  <cellStyles count="7">
    <cellStyle name="Hipervínculo" xfId="4" builtinId="8"/>
    <cellStyle name="Hyperlink" xfId="6" xr:uid="{F10DA470-AA34-4F67-810D-1E4D13575D66}"/>
    <cellStyle name="Neutral" xfId="1" builtinId="28" customBuiltin="1"/>
    <cellStyle name="Normal" xfId="0" builtinId="0"/>
    <cellStyle name="Normal 2" xfId="2" xr:uid="{00000000-0005-0000-0000-000003000000}"/>
    <cellStyle name="Porcentaje" xfId="5" builtinId="5"/>
    <cellStyle name="Total" xfId="3" builtinId="25" customBuiltin="1"/>
  </cellStyles>
  <dxfs count="20">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310242</xdr:colOff>
      <xdr:row>1</xdr:row>
      <xdr:rowOff>185058</xdr:rowOff>
    </xdr:from>
    <xdr:to>
      <xdr:col>15</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361950</xdr:colOff>
      <xdr:row>1</xdr:row>
      <xdr:rowOff>47625</xdr:rowOff>
    </xdr:from>
    <xdr:to>
      <xdr:col>2</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452967</xdr:colOff>
      <xdr:row>11</xdr:row>
      <xdr:rowOff>135465</xdr:rowOff>
    </xdr:from>
    <xdr:ext cx="1898212" cy="380361"/>
    <mc:AlternateContent xmlns:mc="http://schemas.openxmlformats.org/markup-compatibility/2006">
      <mc:Choice xmlns:a14="http://schemas.microsoft.com/office/drawing/2010/main"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9320742" y="2973915"/>
              <a:ext cx="189821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𝑇𝑎𝑟𝑒𝑎𝑠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𝑇</m:t>
                            </m:r>
                            <m:r>
                              <a:rPr lang="es-CO" sz="1100" i="1">
                                <a:latin typeface="Cambria Math" panose="02040503050406030204" pitchFamily="18" charset="0"/>
                              </a:rPr>
                              <m:t>𝑎𝑟𝑒𝑎𝑠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9320742" y="2973915"/>
              <a:ext cx="189821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𝑇𝑎𝑟𝑒𝑎𝑠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𝑇</a:t>
              </a:r>
              <a:r>
                <a:rPr lang="es-CO" sz="1100" i="0">
                  <a:latin typeface="Cambria Math" panose="02040503050406030204" pitchFamily="18" charset="0"/>
                </a:rPr>
                <a:t>𝑎𝑟𝑒𝑎𝑠</a:t>
              </a:r>
              <a:r>
                <a:rPr lang="es-MX" sz="1100" b="0" i="0">
                  <a:latin typeface="Cambria Math" panose="02040503050406030204" pitchFamily="18" charset="0"/>
                </a:rPr>
                <a:t>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oneCellAnchor>
    <xdr:from>
      <xdr:col>8</xdr:col>
      <xdr:colOff>294216</xdr:colOff>
      <xdr:row>17</xdr:row>
      <xdr:rowOff>198965</xdr:rowOff>
    </xdr:from>
    <xdr:ext cx="2206694" cy="380361"/>
    <mc:AlternateContent xmlns:mc="http://schemas.openxmlformats.org/markup-compatibility/2006">
      <mc:Choice xmlns:a14="http://schemas.microsoft.com/office/drawing/2010/main" Requires="a14">
        <xdr:sp macro="" textlink="">
          <xdr:nvSpPr>
            <xdr:cNvPr id="10" name="CuadroTexto 9">
              <a:extLst>
                <a:ext uri="{FF2B5EF4-FFF2-40B4-BE49-F238E27FC236}">
                  <a16:creationId xmlns:a16="http://schemas.microsoft.com/office/drawing/2014/main" id="{364DA2CF-75AF-43C7-8F94-1657999F4E69}"/>
                </a:ext>
              </a:extLst>
            </xdr:cNvPr>
            <xdr:cNvSpPr txBox="1"/>
          </xdr:nvSpPr>
          <xdr:spPr>
            <a:xfrm>
              <a:off x="9161991" y="4647140"/>
              <a:ext cx="220669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𝐶𝑎𝑟𝑔𝑎</m:t>
                            </m:r>
                            <m:r>
                              <a:rPr lang="es-MX" sz="1100" b="0" i="1">
                                <a:latin typeface="Cambria Math" panose="02040503050406030204" pitchFamily="18" charset="0"/>
                              </a:rPr>
                              <m:t> </m:t>
                            </m:r>
                            <m:r>
                              <a:rPr lang="es-MX" sz="1100" b="0" i="1">
                                <a:latin typeface="Cambria Math" panose="02040503050406030204" pitchFamily="18" charset="0"/>
                              </a:rPr>
                              <m:t>𝑙𝑎𝑏𝑜𝑟𝑎𝑙</m:t>
                            </m:r>
                            <m:r>
                              <a:rPr lang="es-MX" sz="1100" b="0" i="1">
                                <a:latin typeface="Cambria Math" panose="02040503050406030204" pitchFamily="18" charset="0"/>
                              </a:rPr>
                              <m:t> </m:t>
                            </m:r>
                            <m:r>
                              <a:rPr lang="es-MX" sz="1100" b="0" i="1">
                                <a:latin typeface="Cambria Math" panose="02040503050406030204" pitchFamily="18" charset="0"/>
                              </a:rPr>
                              <m:t>𝑒𝑗𝑒𝑐𝑢𝑡𝑎𝑑𝑎</m:t>
                            </m:r>
                          </m:num>
                          <m:den>
                            <m:r>
                              <a:rPr lang="es-MX" sz="1100" b="0" i="1">
                                <a:latin typeface="Cambria Math" panose="02040503050406030204" pitchFamily="18" charset="0"/>
                              </a:rPr>
                              <m:t>𝐶𝑎𝑟𝑔𝑎</m:t>
                            </m:r>
                            <m:r>
                              <a:rPr lang="es-MX" sz="1100" b="0" i="1">
                                <a:latin typeface="Cambria Math" panose="02040503050406030204" pitchFamily="18" charset="0"/>
                              </a:rPr>
                              <m:t> </m:t>
                            </m:r>
                            <m:r>
                              <a:rPr lang="es-MX" sz="1100" b="0" i="1">
                                <a:latin typeface="Cambria Math" panose="02040503050406030204" pitchFamily="18" charset="0"/>
                              </a:rPr>
                              <m:t>𝑙𝑎𝑏𝑜𝑟𝑎𝑙</m:t>
                            </m:r>
                            <m:r>
                              <a:rPr lang="es-MX" sz="1100" b="0" i="1">
                                <a:latin typeface="Cambria Math" panose="02040503050406030204" pitchFamily="18" charset="0"/>
                              </a:rPr>
                              <m:t> </m:t>
                            </m:r>
                            <m:r>
                              <a:rPr lang="es-MX" sz="1100" b="0" i="1">
                                <a:latin typeface="Cambria Math" panose="02040503050406030204" pitchFamily="18" charset="0"/>
                              </a:rPr>
                              <m:t>𝑟𝑒𝑞𝑢𝑒𝑟𝑖𝑑𝑎</m:t>
                            </m:r>
                          </m:den>
                        </m:f>
                      </m:e>
                    </m:d>
                    <m:r>
                      <a:rPr lang="es-CO" sz="1100" i="1">
                        <a:latin typeface="Cambria Math" panose="02040503050406030204" pitchFamily="18" charset="0"/>
                      </a:rPr>
                      <m:t> ∗100</m:t>
                    </m:r>
                  </m:oMath>
                </m:oMathPara>
              </a14:m>
              <a:endParaRPr lang="es-CO" sz="1100"/>
            </a:p>
          </xdr:txBody>
        </xdr:sp>
      </mc:Choice>
      <mc:Fallback>
        <xdr:sp macro="" textlink="">
          <xdr:nvSpPr>
            <xdr:cNvPr id="10" name="CuadroTexto 9">
              <a:extLst>
                <a:ext uri="{FF2B5EF4-FFF2-40B4-BE49-F238E27FC236}">
                  <a16:creationId xmlns:a16="http://schemas.microsoft.com/office/drawing/2014/main" id="{364DA2CF-75AF-43C7-8F94-1657999F4E69}"/>
                </a:ext>
              </a:extLst>
            </xdr:cNvPr>
            <xdr:cNvSpPr txBox="1"/>
          </xdr:nvSpPr>
          <xdr:spPr>
            <a:xfrm>
              <a:off x="9161991" y="4647140"/>
              <a:ext cx="220669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𝐶𝑎𝑟𝑔𝑎 𝑙𝑎𝑏𝑜𝑟𝑎𝑙 𝑒𝑗𝑒𝑐𝑢𝑡𝑎𝑑𝑎</a:t>
              </a:r>
              <a:r>
                <a:rPr lang="es-CO" sz="1100" b="0" i="0">
                  <a:latin typeface="Cambria Math" panose="02040503050406030204" pitchFamily="18" charset="0"/>
                </a:rPr>
                <a:t>)/(</a:t>
              </a:r>
              <a:r>
                <a:rPr lang="es-MX" sz="1100" b="0" i="0">
                  <a:latin typeface="Cambria Math" panose="02040503050406030204" pitchFamily="18" charset="0"/>
                </a:rPr>
                <a:t>𝐶𝑎𝑟𝑔𝑎 𝑙𝑎𝑏𝑜𝑟𝑎𝑙 𝑟𝑒𝑞𝑢𝑒𝑟𝑖𝑑𝑎</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oneCellAnchor>
    <xdr:from>
      <xdr:col>7</xdr:col>
      <xdr:colOff>1331383</xdr:colOff>
      <xdr:row>23</xdr:row>
      <xdr:rowOff>124882</xdr:rowOff>
    </xdr:from>
    <xdr:ext cx="2788071" cy="380361"/>
    <mc:AlternateContent xmlns:mc="http://schemas.openxmlformats.org/markup-compatibility/2006">
      <mc:Choice xmlns:a14="http://schemas.microsoft.com/office/drawing/2010/main" Requires="a14">
        <xdr:sp macro="" textlink="">
          <xdr:nvSpPr>
            <xdr:cNvPr id="11" name="CuadroTexto 10">
              <a:extLst>
                <a:ext uri="{FF2B5EF4-FFF2-40B4-BE49-F238E27FC236}">
                  <a16:creationId xmlns:a16="http://schemas.microsoft.com/office/drawing/2014/main" id="{9E7DA754-EBB0-4D9B-B24D-680AC649C3FD}"/>
                </a:ext>
              </a:extLst>
            </xdr:cNvPr>
            <xdr:cNvSpPr txBox="1"/>
          </xdr:nvSpPr>
          <xdr:spPr>
            <a:xfrm>
              <a:off x="8846608" y="6220882"/>
              <a:ext cx="278807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𝐶𝑎𝑝𝑎𝑐𝑖𝑑𝑎𝑑</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𝑟𝑒𝑠𝑝𝑢𝑒𝑠𝑡𝑎</m:t>
                            </m:r>
                            <m:r>
                              <a:rPr lang="es-MX" sz="1100" b="0" i="1">
                                <a:latin typeface="Cambria Math" panose="02040503050406030204" pitchFamily="18" charset="0"/>
                              </a:rPr>
                              <m:t> </m:t>
                            </m:r>
                            <m:r>
                              <a:rPr lang="es-MX" sz="1100" b="0" i="1">
                                <a:latin typeface="Cambria Math" panose="02040503050406030204" pitchFamily="18" charset="0"/>
                              </a:rPr>
                              <m:t>𝑒𝑗𝑒𝑐𝑢𝑡𝑎𝑑𝑎</m:t>
                            </m:r>
                          </m:num>
                          <m:den>
                            <m:r>
                              <a:rPr lang="es-MX" sz="1100" b="0" i="1">
                                <a:latin typeface="Cambria Math" panose="02040503050406030204" pitchFamily="18" charset="0"/>
                              </a:rPr>
                              <m:t>𝐶𝑎𝑝𝑎𝑐𝑖𝑑𝑎𝑑</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𝑟𝑒𝑠𝑝𝑢𝑒𝑠𝑡𝑎</m:t>
                            </m:r>
                            <m:r>
                              <a:rPr lang="es-MX" sz="1100" b="0" i="1">
                                <a:latin typeface="Cambria Math" panose="02040503050406030204" pitchFamily="18" charset="0"/>
                              </a:rPr>
                              <m:t> </m:t>
                            </m:r>
                            <m:r>
                              <a:rPr lang="es-MX" sz="1100" b="0" i="1">
                                <a:latin typeface="Cambria Math" panose="02040503050406030204" pitchFamily="18" charset="0"/>
                              </a:rPr>
                              <m:t>𝑟𝑒𝑞𝑢𝑒𝑟𝑖𝑑𝑎</m:t>
                            </m:r>
                          </m:den>
                        </m:f>
                      </m:e>
                    </m:d>
                    <m:r>
                      <a:rPr lang="es-CO" sz="1100" i="1">
                        <a:latin typeface="Cambria Math" panose="02040503050406030204" pitchFamily="18" charset="0"/>
                      </a:rPr>
                      <m:t> ∗100</m:t>
                    </m:r>
                  </m:oMath>
                </m:oMathPara>
              </a14:m>
              <a:endParaRPr lang="es-CO" sz="1100"/>
            </a:p>
          </xdr:txBody>
        </xdr:sp>
      </mc:Choice>
      <mc:Fallback>
        <xdr:sp macro="" textlink="">
          <xdr:nvSpPr>
            <xdr:cNvPr id="11" name="CuadroTexto 10">
              <a:extLst>
                <a:ext uri="{FF2B5EF4-FFF2-40B4-BE49-F238E27FC236}">
                  <a16:creationId xmlns:a16="http://schemas.microsoft.com/office/drawing/2014/main" id="{9E7DA754-EBB0-4D9B-B24D-680AC649C3FD}"/>
                </a:ext>
              </a:extLst>
            </xdr:cNvPr>
            <xdr:cNvSpPr txBox="1"/>
          </xdr:nvSpPr>
          <xdr:spPr>
            <a:xfrm>
              <a:off x="8846608" y="6220882"/>
              <a:ext cx="278807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𝐶𝑎𝑝𝑎𝑐𝑖𝑑𝑎𝑑 𝑑𝑒 𝑟𝑒𝑠𝑝𝑢𝑒𝑠𝑡𝑎 𝑒𝑗𝑒𝑐𝑢𝑡𝑎𝑑𝑎</a:t>
              </a:r>
              <a:r>
                <a:rPr lang="es-CO" sz="1100" b="0" i="0">
                  <a:latin typeface="Cambria Math" panose="02040503050406030204" pitchFamily="18" charset="0"/>
                </a:rPr>
                <a:t>)/(</a:t>
              </a:r>
              <a:r>
                <a:rPr lang="es-MX" sz="1100" b="0" i="0">
                  <a:latin typeface="Cambria Math" panose="02040503050406030204" pitchFamily="18" charset="0"/>
                </a:rPr>
                <a:t>𝐶𝑎𝑝𝑎𝑐𝑖𝑑𝑎𝑑 𝑑𝑒 𝑟𝑒𝑠𝑝𝑢𝑒𝑠𝑡𝑎 𝑟𝑒𝑞𝑢𝑒𝑟𝑖𝑑𝑎</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joaquinrg@supersociedades.gov.co" TargetMode="External"/><Relationship Id="rId13" Type="http://schemas.openxmlformats.org/officeDocument/2006/relationships/hyperlink" Target="mailto:ecabrera@supersociedades.gov.co" TargetMode="External"/><Relationship Id="rId18" Type="http://schemas.openxmlformats.org/officeDocument/2006/relationships/hyperlink" Target="mailto:MilenaR@SUPERSOCIEDADES.GOV.CO" TargetMode="External"/><Relationship Id="rId26" Type="http://schemas.openxmlformats.org/officeDocument/2006/relationships/hyperlink" Target="mailto:ECabrera@supersociedades.gov.co" TargetMode="External"/><Relationship Id="rId3" Type="http://schemas.openxmlformats.org/officeDocument/2006/relationships/hyperlink" Target="mailto:fabianm@supersociedades.gov.co" TargetMode="External"/><Relationship Id="rId21" Type="http://schemas.openxmlformats.org/officeDocument/2006/relationships/hyperlink" Target="mailto:rubenmp@supersociedades.gov.co" TargetMode="External"/><Relationship Id="rId7" Type="http://schemas.openxmlformats.org/officeDocument/2006/relationships/hyperlink" Target="mailto:marisolcc@supersociedades.gov.co" TargetMode="External"/><Relationship Id="rId12" Type="http://schemas.openxmlformats.org/officeDocument/2006/relationships/hyperlink" Target="mailto:ElsaL@SUPERSOCIEDADES.GOV.CO" TargetMode="External"/><Relationship Id="rId17" Type="http://schemas.openxmlformats.org/officeDocument/2006/relationships/hyperlink" Target="mailto:julianao@supersociedades.gov.co" TargetMode="External"/><Relationship Id="rId25" Type="http://schemas.openxmlformats.org/officeDocument/2006/relationships/hyperlink" Target="mailto:DFranco@SUPERSOCIEDADES.GOV.CO" TargetMode="External"/><Relationship Id="rId2" Type="http://schemas.openxmlformats.org/officeDocument/2006/relationships/hyperlink" Target="mailto:nimartinez@supersociedades.gov.co" TargetMode="External"/><Relationship Id="rId16" Type="http://schemas.openxmlformats.org/officeDocument/2006/relationships/hyperlink" Target="mailto:horaciodc@supersociedades.gov.co" TargetMode="External"/><Relationship Id="rId20" Type="http://schemas.openxmlformats.org/officeDocument/2006/relationships/hyperlink" Target="mailto:carloscp@supersociedades.gov.co" TargetMode="External"/><Relationship Id="rId29" Type="http://schemas.openxmlformats.org/officeDocument/2006/relationships/vmlDrawing" Target="../drawings/vmlDrawing6.vml"/><Relationship Id="rId1" Type="http://schemas.openxmlformats.org/officeDocument/2006/relationships/hyperlink" Target="mailto:ninira@supersociedades.gov.co" TargetMode="External"/><Relationship Id="rId6" Type="http://schemas.openxmlformats.org/officeDocument/2006/relationships/hyperlink" Target="mailto:ESalinas@supersociedades.gov.co" TargetMode="External"/><Relationship Id="rId11" Type="http://schemas.openxmlformats.org/officeDocument/2006/relationships/hyperlink" Target="mailto:santiagol@supersociedades.gov.co" TargetMode="External"/><Relationship Id="rId24" Type="http://schemas.openxmlformats.org/officeDocument/2006/relationships/hyperlink" Target="mailto:johanHA@SUPERSOCIEDADES.GOV.CO" TargetMode="External"/><Relationship Id="rId5" Type="http://schemas.openxmlformats.org/officeDocument/2006/relationships/hyperlink" Target="mailto:Eardila@SUPERSOCIEDADES.GOV.CO" TargetMode="External"/><Relationship Id="rId15" Type="http://schemas.openxmlformats.org/officeDocument/2006/relationships/hyperlink" Target="mailto:janethcg@supersociedades.gov.co" TargetMode="External"/><Relationship Id="rId23" Type="http://schemas.openxmlformats.org/officeDocument/2006/relationships/hyperlink" Target="mailto:dbonilla@supersociedades.gov.co" TargetMode="External"/><Relationship Id="rId28" Type="http://schemas.openxmlformats.org/officeDocument/2006/relationships/drawing" Target="../drawings/drawing7.xml"/><Relationship Id="rId10" Type="http://schemas.openxmlformats.org/officeDocument/2006/relationships/hyperlink" Target="mailto:andersonl@supersociedades.gov.co" TargetMode="External"/><Relationship Id="rId19" Type="http://schemas.openxmlformats.org/officeDocument/2006/relationships/hyperlink" Target="mailto:lfrivera@supersociedades.gov.co" TargetMode="External"/><Relationship Id="rId4" Type="http://schemas.openxmlformats.org/officeDocument/2006/relationships/hyperlink" Target="mailto:jenys@supersociedades.gov.co" TargetMode="External"/><Relationship Id="rId9" Type="http://schemas.openxmlformats.org/officeDocument/2006/relationships/hyperlink" Target="mailto:camilol@supersociedades.gov.co" TargetMode="External"/><Relationship Id="rId14" Type="http://schemas.openxmlformats.org/officeDocument/2006/relationships/hyperlink" Target="mailto:ruramirez@supersociedades.gov.co" TargetMode="External"/><Relationship Id="rId22" Type="http://schemas.openxmlformats.org/officeDocument/2006/relationships/hyperlink" Target="mailto:myriamb@supersociedades.gov.co" TargetMode="External"/><Relationship Id="rId27" Type="http://schemas.openxmlformats.org/officeDocument/2006/relationships/printerSettings" Target="../printerSettings/printerSettings7.bin"/><Relationship Id="rId30"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zoomScale="85" zoomScaleNormal="85" workbookViewId="0">
      <selection activeCell="E7" sqref="E7:K7"/>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87"/>
      <c r="C2" s="88"/>
      <c r="D2" s="89" t="s">
        <v>124</v>
      </c>
      <c r="E2" s="90"/>
      <c r="F2" s="90"/>
      <c r="G2" s="90"/>
      <c r="H2" s="90"/>
      <c r="I2" s="90"/>
      <c r="J2" s="91"/>
      <c r="K2" s="77" t="s">
        <v>125</v>
      </c>
      <c r="L2" s="78"/>
    </row>
    <row r="3" spans="2:19" ht="23.25" customHeight="1" x14ac:dyDescent="0.15">
      <c r="B3" s="83"/>
      <c r="C3" s="84"/>
      <c r="D3" s="92" t="s">
        <v>126</v>
      </c>
      <c r="E3" s="93"/>
      <c r="F3" s="93"/>
      <c r="G3" s="93"/>
      <c r="H3" s="93"/>
      <c r="I3" s="93"/>
      <c r="J3" s="94"/>
      <c r="K3" s="79" t="s">
        <v>131</v>
      </c>
      <c r="L3" s="80"/>
    </row>
    <row r="4" spans="2:19" ht="24" customHeight="1" x14ac:dyDescent="0.15">
      <c r="B4" s="83"/>
      <c r="C4" s="84"/>
      <c r="D4" s="92" t="s">
        <v>127</v>
      </c>
      <c r="E4" s="93"/>
      <c r="F4" s="93"/>
      <c r="G4" s="93"/>
      <c r="H4" s="93"/>
      <c r="I4" s="93"/>
      <c r="J4" s="94"/>
      <c r="K4" s="79" t="s">
        <v>128</v>
      </c>
      <c r="L4" s="80"/>
    </row>
    <row r="5" spans="2:19" ht="22.5" customHeight="1" thickBot="1" x14ac:dyDescent="0.2">
      <c r="B5" s="85"/>
      <c r="C5" s="86"/>
      <c r="D5" s="95" t="s">
        <v>129</v>
      </c>
      <c r="E5" s="96"/>
      <c r="F5" s="96"/>
      <c r="G5" s="96"/>
      <c r="H5" s="96"/>
      <c r="I5" s="96"/>
      <c r="J5" s="97"/>
      <c r="K5" s="81" t="s">
        <v>130</v>
      </c>
      <c r="L5" s="82"/>
    </row>
    <row r="6" spans="2:19" ht="5.25" customHeight="1" x14ac:dyDescent="0.15">
      <c r="C6" s="22"/>
      <c r="D6" s="22"/>
      <c r="E6" s="22"/>
      <c r="F6" s="22"/>
      <c r="G6" s="22"/>
      <c r="H6" s="22"/>
      <c r="I6" s="22"/>
    </row>
    <row r="7" spans="2:19" ht="29.25" customHeight="1" x14ac:dyDescent="0.2">
      <c r="C7" s="76" t="s">
        <v>0</v>
      </c>
      <c r="D7" s="76"/>
      <c r="E7" s="179" t="s">
        <v>140</v>
      </c>
      <c r="F7" s="179"/>
      <c r="G7" s="179"/>
      <c r="H7" s="179"/>
      <c r="I7" s="179"/>
      <c r="J7" s="179"/>
      <c r="K7" s="179"/>
      <c r="S7" s="16"/>
    </row>
    <row r="8" spans="2:19" ht="6.75" customHeight="1" x14ac:dyDescent="0.2">
      <c r="C8" s="32"/>
      <c r="D8" s="32"/>
      <c r="E8" s="33"/>
      <c r="F8" s="33"/>
      <c r="G8" s="33"/>
      <c r="H8" s="33"/>
      <c r="I8" s="33"/>
      <c r="S8" s="16"/>
    </row>
    <row r="9" spans="2:19" ht="6.75" customHeight="1" thickBot="1" x14ac:dyDescent="0.25">
      <c r="C9" s="32"/>
      <c r="D9" s="32"/>
      <c r="E9" s="33"/>
      <c r="F9" s="33"/>
      <c r="G9" s="33"/>
      <c r="H9" s="33"/>
      <c r="I9" s="33"/>
      <c r="S9" s="16"/>
    </row>
    <row r="10" spans="2:19" ht="12" thickBot="1" x14ac:dyDescent="0.2">
      <c r="B10" s="37"/>
      <c r="C10" s="38"/>
      <c r="D10" s="38"/>
      <c r="E10" s="38"/>
      <c r="F10" s="38"/>
      <c r="G10" s="38"/>
      <c r="H10" s="38"/>
      <c r="I10" s="38"/>
      <c r="J10" s="38"/>
      <c r="K10" s="38"/>
      <c r="L10" s="39"/>
    </row>
    <row r="11" spans="2:19" ht="39.950000000000003" customHeight="1" thickBot="1" x14ac:dyDescent="0.2">
      <c r="B11" s="40"/>
      <c r="C11" s="47" t="s">
        <v>35</v>
      </c>
      <c r="D11" s="42"/>
      <c r="E11" s="41" t="s">
        <v>36</v>
      </c>
      <c r="F11" s="42"/>
      <c r="G11" s="41" t="s">
        <v>49</v>
      </c>
      <c r="H11" s="42"/>
      <c r="I11" s="47" t="s">
        <v>72</v>
      </c>
      <c r="J11" s="42"/>
      <c r="K11" s="47" t="s">
        <v>50</v>
      </c>
      <c r="L11" s="43"/>
    </row>
    <row r="12" spans="2:19" ht="15" customHeight="1" thickBot="1" x14ac:dyDescent="0.2">
      <c r="B12" s="40"/>
      <c r="C12" s="42"/>
      <c r="D12" s="42"/>
      <c r="E12" s="42"/>
      <c r="F12" s="42"/>
      <c r="G12" s="42"/>
      <c r="H12" s="42"/>
      <c r="I12" s="42"/>
      <c r="J12" s="42"/>
      <c r="K12" s="42"/>
      <c r="L12" s="43"/>
    </row>
    <row r="13" spans="2:19" ht="39.950000000000003" customHeight="1" thickBot="1" x14ac:dyDescent="0.2">
      <c r="B13" s="40"/>
      <c r="C13" s="41" t="s">
        <v>37</v>
      </c>
      <c r="D13" s="42"/>
      <c r="E13" s="41" t="s">
        <v>38</v>
      </c>
      <c r="F13" s="42"/>
      <c r="G13" s="41" t="s">
        <v>39</v>
      </c>
      <c r="H13" s="42"/>
      <c r="I13" s="41" t="s">
        <v>51</v>
      </c>
      <c r="J13" s="42"/>
      <c r="K13" s="47" t="s">
        <v>40</v>
      </c>
      <c r="L13" s="43"/>
    </row>
    <row r="14" spans="2:19" ht="15" customHeight="1" thickBot="1" x14ac:dyDescent="0.2">
      <c r="B14" s="40"/>
      <c r="C14" s="42"/>
      <c r="D14" s="42"/>
      <c r="E14" s="42"/>
      <c r="F14" s="42"/>
      <c r="G14" s="42"/>
      <c r="H14" s="42"/>
      <c r="I14" s="42"/>
      <c r="J14" s="42"/>
      <c r="K14" s="42"/>
      <c r="L14" s="43"/>
    </row>
    <row r="15" spans="2:19" ht="37.5" customHeight="1" thickBot="1" x14ac:dyDescent="0.2">
      <c r="B15" s="40"/>
      <c r="C15" s="42"/>
      <c r="D15" s="42"/>
      <c r="E15" s="42"/>
      <c r="F15" s="42"/>
      <c r="G15" s="47" t="s">
        <v>41</v>
      </c>
      <c r="H15" s="42"/>
      <c r="I15" s="42"/>
      <c r="J15" s="42"/>
      <c r="K15" s="42"/>
      <c r="L15" s="43"/>
    </row>
    <row r="16" spans="2:19" ht="12" thickBot="1" x14ac:dyDescent="0.2">
      <c r="B16" s="44"/>
      <c r="C16" s="45"/>
      <c r="D16" s="45"/>
      <c r="E16" s="45"/>
      <c r="F16" s="45"/>
      <c r="G16" s="45"/>
      <c r="H16" s="45"/>
      <c r="I16" s="45"/>
      <c r="J16" s="45"/>
      <c r="K16" s="45"/>
      <c r="L16" s="46"/>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zoomScale="90" zoomScaleNormal="90" workbookViewId="0">
      <selection activeCell="D7" sqref="D7:P2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64"/>
      <c r="C2" s="165"/>
      <c r="D2" s="170" t="s">
        <v>124</v>
      </c>
      <c r="E2" s="171"/>
      <c r="F2" s="171"/>
      <c r="G2" s="171"/>
      <c r="H2" s="171"/>
      <c r="I2" s="171"/>
      <c r="J2" s="172"/>
      <c r="K2" s="14"/>
      <c r="L2" s="12"/>
      <c r="M2" s="162" t="str">
        <f>Proyecto!K2</f>
        <v>Codigo: GC-F-015</v>
      </c>
      <c r="N2" s="162"/>
      <c r="O2" s="162"/>
      <c r="P2" s="158"/>
      <c r="S2" s="4"/>
      <c r="T2" s="4"/>
      <c r="U2" s="7"/>
    </row>
    <row r="3" spans="2:31" ht="23.25" customHeight="1" x14ac:dyDescent="0.2">
      <c r="B3" s="166"/>
      <c r="C3" s="167"/>
      <c r="D3" s="173" t="s">
        <v>126</v>
      </c>
      <c r="E3" s="174"/>
      <c r="F3" s="174"/>
      <c r="G3" s="174"/>
      <c r="H3" s="174"/>
      <c r="I3" s="174"/>
      <c r="J3" s="175"/>
      <c r="K3" s="10"/>
      <c r="L3" s="11"/>
      <c r="M3" s="157" t="str">
        <f>Proyecto!K3</f>
        <v>Fecha: 17 de septiembre de 2014</v>
      </c>
      <c r="N3" s="157"/>
      <c r="O3" s="157"/>
      <c r="P3" s="159"/>
      <c r="S3" s="4"/>
      <c r="T3" s="4"/>
      <c r="U3" s="7"/>
    </row>
    <row r="4" spans="2:31" ht="24" customHeight="1" x14ac:dyDescent="0.2">
      <c r="B4" s="166"/>
      <c r="C4" s="167"/>
      <c r="D4" s="173" t="s">
        <v>127</v>
      </c>
      <c r="E4" s="174"/>
      <c r="F4" s="174"/>
      <c r="G4" s="174"/>
      <c r="H4" s="174"/>
      <c r="I4" s="174"/>
      <c r="J4" s="175"/>
      <c r="K4" s="10"/>
      <c r="L4" s="11"/>
      <c r="M4" s="157" t="str">
        <f>Proyecto!K4</f>
        <v>Version 001</v>
      </c>
      <c r="N4" s="157"/>
      <c r="O4" s="157"/>
      <c r="P4" s="159"/>
      <c r="U4" s="7"/>
    </row>
    <row r="5" spans="2:31" ht="22.5" customHeight="1" thickBot="1" x14ac:dyDescent="0.25">
      <c r="B5" s="168"/>
      <c r="C5" s="169"/>
      <c r="D5" s="176" t="s">
        <v>129</v>
      </c>
      <c r="E5" s="177"/>
      <c r="F5" s="177"/>
      <c r="G5" s="177"/>
      <c r="H5" s="177"/>
      <c r="I5" s="177"/>
      <c r="J5" s="178"/>
      <c r="K5" s="15"/>
      <c r="L5" s="13"/>
      <c r="M5" s="163" t="s">
        <v>130</v>
      </c>
      <c r="N5" s="163"/>
      <c r="O5" s="163"/>
      <c r="P5" s="160"/>
    </row>
    <row r="6" spans="2:31" ht="5.25" customHeight="1" x14ac:dyDescent="0.2">
      <c r="B6" s="3"/>
      <c r="C6" s="3"/>
      <c r="D6" s="3"/>
      <c r="E6" s="3"/>
      <c r="F6" s="3"/>
      <c r="G6" s="3"/>
      <c r="H6" s="3"/>
      <c r="I6" s="3"/>
      <c r="J6" s="3"/>
      <c r="K6" s="3"/>
      <c r="L6" s="3"/>
      <c r="M6" s="3"/>
      <c r="N6" s="3"/>
      <c r="O6" s="3"/>
      <c r="P6" s="3"/>
    </row>
    <row r="7" spans="2:31" ht="29.25" customHeight="1" x14ac:dyDescent="0.2">
      <c r="B7" s="161" t="s">
        <v>0</v>
      </c>
      <c r="C7" s="161"/>
      <c r="D7" s="181" t="str">
        <f>Proyecto!$E$7</f>
        <v>Transformación Institucional Integral -2025</v>
      </c>
      <c r="E7" s="181"/>
      <c r="F7" s="181"/>
      <c r="G7" s="181"/>
      <c r="H7" s="181"/>
      <c r="I7" s="181"/>
      <c r="J7" s="181"/>
      <c r="K7" s="181"/>
      <c r="L7" s="181"/>
      <c r="M7" s="181"/>
      <c r="N7" s="181"/>
      <c r="O7" s="181"/>
      <c r="P7" s="181"/>
      <c r="AE7" s="1"/>
    </row>
    <row r="8" spans="2:31" ht="6.75" customHeight="1" x14ac:dyDescent="0.2">
      <c r="B8" s="5"/>
      <c r="C8" s="5"/>
      <c r="D8" s="6"/>
      <c r="E8" s="6"/>
      <c r="F8" s="6"/>
      <c r="G8" s="6"/>
      <c r="H8" s="6"/>
      <c r="I8" s="6"/>
      <c r="J8" s="6"/>
      <c r="K8" s="6"/>
      <c r="L8" s="6"/>
      <c r="M8" s="6"/>
      <c r="N8" s="6"/>
      <c r="O8" s="6"/>
      <c r="P8" s="6"/>
      <c r="AE8" s="1"/>
    </row>
    <row r="10" spans="2:31" ht="61.5" customHeight="1" x14ac:dyDescent="0.2">
      <c r="B10" s="161" t="s">
        <v>29</v>
      </c>
      <c r="C10" s="161"/>
      <c r="D10" s="248" t="s">
        <v>287</v>
      </c>
      <c r="E10" s="248"/>
      <c r="F10" s="248"/>
      <c r="G10" s="248"/>
      <c r="H10" s="248"/>
      <c r="I10" s="248"/>
      <c r="J10" s="248"/>
      <c r="K10" s="248"/>
      <c r="L10" s="248"/>
      <c r="M10" s="248"/>
      <c r="N10" s="248"/>
      <c r="O10" s="248"/>
      <c r="P10" s="248"/>
      <c r="AE10" s="1"/>
    </row>
    <row r="12" spans="2:31" ht="30" customHeight="1" x14ac:dyDescent="0.2">
      <c r="B12" s="161" t="s">
        <v>30</v>
      </c>
      <c r="C12" s="161"/>
      <c r="D12" s="248" t="s">
        <v>288</v>
      </c>
      <c r="E12" s="248"/>
      <c r="F12" s="248"/>
      <c r="G12" s="248"/>
      <c r="H12" s="248"/>
      <c r="I12" s="248"/>
      <c r="J12" s="248"/>
      <c r="K12" s="248"/>
      <c r="L12" s="248"/>
      <c r="M12" s="248"/>
      <c r="N12" s="248"/>
      <c r="O12" s="248"/>
      <c r="P12" s="248"/>
    </row>
    <row r="13" spans="2:31" ht="6.75" customHeight="1" x14ac:dyDescent="0.2">
      <c r="B13" s="5"/>
      <c r="C13" s="5"/>
      <c r="D13" s="6"/>
      <c r="E13" s="6"/>
      <c r="F13" s="6"/>
      <c r="G13" s="6"/>
      <c r="H13" s="6"/>
      <c r="I13" s="6"/>
      <c r="J13" s="6"/>
      <c r="K13" s="6"/>
      <c r="L13" s="6"/>
      <c r="M13" s="6"/>
      <c r="N13" s="6"/>
      <c r="O13" s="6"/>
      <c r="P13" s="6"/>
      <c r="AE13" s="1"/>
    </row>
    <row r="14" spans="2:31" ht="41.25" customHeight="1" x14ac:dyDescent="0.2">
      <c r="B14" s="161" t="s">
        <v>31</v>
      </c>
      <c r="C14" s="161"/>
      <c r="D14" s="248" t="s">
        <v>289</v>
      </c>
      <c r="E14" s="248"/>
      <c r="F14" s="248"/>
      <c r="G14" s="248"/>
      <c r="H14" s="248"/>
      <c r="I14" s="248"/>
      <c r="J14" s="248"/>
      <c r="K14" s="248"/>
      <c r="L14" s="248"/>
      <c r="M14" s="248"/>
      <c r="N14" s="248"/>
      <c r="O14" s="248"/>
      <c r="P14" s="248"/>
    </row>
    <row r="15" spans="2:31" ht="6.75" customHeight="1" x14ac:dyDescent="0.2">
      <c r="B15" s="5"/>
      <c r="C15" s="5"/>
      <c r="D15" s="249"/>
      <c r="E15" s="249"/>
      <c r="F15" s="249"/>
      <c r="G15" s="249"/>
      <c r="H15" s="249"/>
      <c r="I15" s="249"/>
      <c r="J15" s="249"/>
      <c r="K15" s="249"/>
      <c r="L15" s="249"/>
      <c r="M15" s="249"/>
      <c r="N15" s="249"/>
      <c r="O15" s="249"/>
      <c r="P15" s="249"/>
      <c r="AE15" s="1"/>
    </row>
    <row r="16" spans="2:31" ht="95.25" customHeight="1" x14ac:dyDescent="0.2">
      <c r="B16" s="161" t="s">
        <v>32</v>
      </c>
      <c r="C16" s="161"/>
      <c r="D16" s="248" t="s">
        <v>290</v>
      </c>
      <c r="E16" s="248"/>
      <c r="F16" s="248"/>
      <c r="G16" s="248"/>
      <c r="H16" s="248"/>
      <c r="I16" s="248"/>
      <c r="J16" s="248"/>
      <c r="K16" s="248"/>
      <c r="L16" s="248"/>
      <c r="M16" s="248"/>
      <c r="N16" s="248"/>
      <c r="O16" s="248"/>
      <c r="P16" s="248"/>
    </row>
    <row r="17" spans="2:31" ht="6.75" customHeight="1" x14ac:dyDescent="0.2">
      <c r="B17" s="5"/>
      <c r="C17" s="5"/>
      <c r="D17" s="249"/>
      <c r="E17" s="249"/>
      <c r="F17" s="249"/>
      <c r="G17" s="249"/>
      <c r="H17" s="249"/>
      <c r="I17" s="249"/>
      <c r="J17" s="249"/>
      <c r="K17" s="249"/>
      <c r="L17" s="249"/>
      <c r="M17" s="249"/>
      <c r="N17" s="249"/>
      <c r="O17" s="249"/>
      <c r="P17" s="249"/>
      <c r="AE17" s="1"/>
    </row>
    <row r="18" spans="2:31" ht="52.5" customHeight="1" x14ac:dyDescent="0.2">
      <c r="B18" s="161" t="s">
        <v>33</v>
      </c>
      <c r="C18" s="161"/>
      <c r="D18" s="248" t="s">
        <v>291</v>
      </c>
      <c r="E18" s="248"/>
      <c r="F18" s="248"/>
      <c r="G18" s="248"/>
      <c r="H18" s="248"/>
      <c r="I18" s="248"/>
      <c r="J18" s="248"/>
      <c r="K18" s="248"/>
      <c r="L18" s="248"/>
      <c r="M18" s="248"/>
      <c r="N18" s="248"/>
      <c r="O18" s="248"/>
      <c r="P18" s="248"/>
    </row>
    <row r="19" spans="2:31" ht="6.75" customHeight="1" x14ac:dyDescent="0.2">
      <c r="B19" s="5"/>
      <c r="C19" s="5"/>
      <c r="D19" s="249"/>
      <c r="E19" s="249"/>
      <c r="F19" s="249"/>
      <c r="G19" s="249"/>
      <c r="H19" s="249"/>
      <c r="I19" s="249"/>
      <c r="J19" s="249"/>
      <c r="K19" s="249"/>
      <c r="L19" s="249"/>
      <c r="M19" s="249"/>
      <c r="N19" s="249"/>
      <c r="O19" s="249"/>
      <c r="P19" s="249"/>
      <c r="AE19" s="1"/>
    </row>
    <row r="20" spans="2:31" ht="40.5" customHeight="1" x14ac:dyDescent="0.2">
      <c r="B20" s="161" t="s">
        <v>34</v>
      </c>
      <c r="C20" s="161"/>
      <c r="D20" s="248" t="s">
        <v>292</v>
      </c>
      <c r="E20" s="248"/>
      <c r="F20" s="248"/>
      <c r="G20" s="248"/>
      <c r="H20" s="248"/>
      <c r="I20" s="248"/>
      <c r="J20" s="248"/>
      <c r="K20" s="248"/>
      <c r="L20" s="248"/>
      <c r="M20" s="248"/>
      <c r="N20" s="248"/>
      <c r="O20" s="248"/>
      <c r="P20" s="248"/>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G20:M65492 O9:U9 G9:M9 W9:AC9 W18:AC18 O11:P11 G11:M11 W14:AC14 O14:U14 O16:U16 W20:AC65492 W16:AC16 W11:AC12 O18:U18 Q11:U12 O20:U65492 G14:M14 G16:M16 G18:M18"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AS34"/>
  <sheetViews>
    <sheetView showGridLines="0" tabSelected="1" topLeftCell="C9" zoomScaleNormal="100" workbookViewId="0">
      <pane xSplit="4" ySplit="1" topLeftCell="G11" activePane="bottomRight" state="frozen"/>
      <selection activeCell="C9" sqref="C9"/>
      <selection pane="topRight" activeCell="G9" sqref="G9"/>
      <selection pane="bottomLeft" activeCell="C10" sqref="C10"/>
      <selection pane="bottomRight" activeCell="C16" sqref="C16"/>
    </sheetView>
  </sheetViews>
  <sheetFormatPr baseColWidth="10" defaultRowHeight="11.25" x14ac:dyDescent="0.15"/>
  <cols>
    <col min="1" max="1" width="10.28515625" style="16" customWidth="1"/>
    <col min="2" max="2" width="14.140625" style="16" customWidth="1"/>
    <col min="3" max="3" width="48.85546875" style="16" customWidth="1"/>
    <col min="4" max="4" width="46.7109375" style="16" customWidth="1"/>
    <col min="5" max="5" width="9.140625" style="16" customWidth="1"/>
    <col min="6" max="6" width="10.85546875" style="16" customWidth="1"/>
    <col min="7" max="7" width="26.7109375" style="16" customWidth="1"/>
    <col min="8" max="9" width="17.5703125" style="16" customWidth="1"/>
    <col min="10" max="10" width="16.85546875" style="16" customWidth="1"/>
    <col min="11" max="11" width="21" style="16" customWidth="1"/>
    <col min="12" max="12" width="10.7109375" style="16" customWidth="1"/>
    <col min="13" max="13" width="20.7109375" style="16" customWidth="1"/>
    <col min="14" max="14" width="9.140625" style="18" hidden="1" customWidth="1"/>
    <col min="15" max="37" width="9.140625" style="16" hidden="1" customWidth="1"/>
    <col min="38" max="235" width="9.140625" style="16" customWidth="1"/>
    <col min="236" max="16384" width="11.42578125" style="16"/>
  </cols>
  <sheetData>
    <row r="1" spans="1:45" ht="12" thickBot="1" x14ac:dyDescent="0.2"/>
    <row r="2" spans="1:45" ht="26.25" customHeight="1" x14ac:dyDescent="0.2">
      <c r="C2" s="250"/>
      <c r="D2" s="127" t="s">
        <v>124</v>
      </c>
      <c r="E2" s="127"/>
      <c r="F2" s="127"/>
      <c r="G2" s="127"/>
      <c r="H2" s="127"/>
      <c r="I2" s="127"/>
      <c r="J2" s="127"/>
      <c r="K2" s="127"/>
      <c r="L2" s="120" t="str">
        <f>Proyecto!K2</f>
        <v>Codigo: GC-F-015</v>
      </c>
      <c r="M2" s="121"/>
      <c r="N2" s="64"/>
      <c r="O2" s="64"/>
    </row>
    <row r="3" spans="1:45" ht="23.25" customHeight="1" x14ac:dyDescent="0.2">
      <c r="C3" s="251"/>
      <c r="D3" s="130" t="s">
        <v>126</v>
      </c>
      <c r="E3" s="130"/>
      <c r="F3" s="130"/>
      <c r="G3" s="130"/>
      <c r="H3" s="130"/>
      <c r="I3" s="130"/>
      <c r="J3" s="130"/>
      <c r="K3" s="130"/>
      <c r="L3" s="122" t="str">
        <f>Proyecto!K3</f>
        <v>Fecha: 17 de septiembre de 2014</v>
      </c>
      <c r="M3" s="123"/>
      <c r="N3" s="64"/>
      <c r="O3" s="64"/>
    </row>
    <row r="4" spans="1:45" ht="24" customHeight="1" x14ac:dyDescent="0.2">
      <c r="C4" s="251"/>
      <c r="D4" s="130" t="s">
        <v>127</v>
      </c>
      <c r="E4" s="130"/>
      <c r="F4" s="130"/>
      <c r="G4" s="130"/>
      <c r="H4" s="130"/>
      <c r="I4" s="130"/>
      <c r="J4" s="130"/>
      <c r="K4" s="130"/>
      <c r="L4" s="122" t="str">
        <f>Proyecto!K4</f>
        <v>Version 001</v>
      </c>
      <c r="M4" s="123"/>
      <c r="N4" s="64"/>
      <c r="O4" s="64"/>
    </row>
    <row r="5" spans="1:45" ht="22.5" customHeight="1" thickBot="1" x14ac:dyDescent="0.25">
      <c r="C5" s="252"/>
      <c r="D5" s="133" t="s">
        <v>129</v>
      </c>
      <c r="E5" s="133"/>
      <c r="F5" s="133"/>
      <c r="G5" s="133"/>
      <c r="H5" s="133"/>
      <c r="I5" s="133"/>
      <c r="J5" s="133"/>
      <c r="K5" s="133"/>
      <c r="L5" s="124" t="s">
        <v>130</v>
      </c>
      <c r="M5" s="125"/>
      <c r="N5" s="64"/>
      <c r="O5" s="64"/>
    </row>
    <row r="6" spans="1:45" ht="5.25" customHeight="1" x14ac:dyDescent="0.15">
      <c r="C6" s="22"/>
      <c r="D6" s="22"/>
      <c r="E6" s="22"/>
      <c r="F6" s="22"/>
    </row>
    <row r="7" spans="1:45" ht="29.25" customHeight="1" x14ac:dyDescent="0.2">
      <c r="C7" s="76" t="s">
        <v>0</v>
      </c>
      <c r="D7" s="76"/>
      <c r="E7" s="180" t="str">
        <f>Proyecto!$E$7</f>
        <v>Transformación Institucional Integral -2025</v>
      </c>
      <c r="F7" s="180"/>
      <c r="G7" s="180"/>
      <c r="H7" s="180"/>
      <c r="I7" s="180"/>
      <c r="J7" s="180"/>
      <c r="K7" s="180"/>
      <c r="L7" s="180"/>
      <c r="M7" s="180"/>
      <c r="N7" s="16"/>
    </row>
    <row r="8" spans="1:45" ht="12.75" x14ac:dyDescent="0.2">
      <c r="N8" s="253" t="s">
        <v>355</v>
      </c>
      <c r="O8" s="253"/>
      <c r="P8" s="253" t="s">
        <v>356</v>
      </c>
      <c r="Q8" s="253"/>
      <c r="R8" s="253" t="s">
        <v>357</v>
      </c>
      <c r="S8" s="253"/>
      <c r="T8" s="253" t="s">
        <v>358</v>
      </c>
      <c r="U8" s="253"/>
      <c r="V8" s="253" t="s">
        <v>359</v>
      </c>
      <c r="W8" s="253"/>
      <c r="X8" s="253" t="s">
        <v>360</v>
      </c>
      <c r="Y8" s="253"/>
      <c r="Z8" s="253" t="s">
        <v>361</v>
      </c>
      <c r="AA8" s="253"/>
      <c r="AB8" s="253" t="s">
        <v>362</v>
      </c>
      <c r="AC8" s="253"/>
      <c r="AD8" s="253" t="s">
        <v>363</v>
      </c>
      <c r="AE8" s="253"/>
      <c r="AF8" s="253" t="s">
        <v>364</v>
      </c>
      <c r="AG8" s="253"/>
      <c r="AH8" s="253" t="s">
        <v>365</v>
      </c>
      <c r="AI8" s="253"/>
      <c r="AJ8" s="253" t="s">
        <v>366</v>
      </c>
      <c r="AK8" s="253"/>
      <c r="AL8" s="254"/>
    </row>
    <row r="9" spans="1:45" ht="51.75" customHeight="1" x14ac:dyDescent="0.2">
      <c r="C9" s="255" t="s">
        <v>79</v>
      </c>
      <c r="D9" s="255" t="s">
        <v>80</v>
      </c>
      <c r="E9" s="255" t="s">
        <v>81</v>
      </c>
      <c r="F9" s="256" t="s">
        <v>82</v>
      </c>
      <c r="G9" s="255" t="s">
        <v>83</v>
      </c>
      <c r="H9" s="257" t="s">
        <v>92</v>
      </c>
      <c r="I9" s="257" t="s">
        <v>93</v>
      </c>
      <c r="J9" s="257" t="s">
        <v>94</v>
      </c>
      <c r="K9" s="256" t="s">
        <v>84</v>
      </c>
      <c r="L9" s="258" t="s">
        <v>85</v>
      </c>
      <c r="M9" s="258" t="s">
        <v>86</v>
      </c>
      <c r="N9" s="260" t="s">
        <v>367</v>
      </c>
      <c r="O9" s="259" t="s">
        <v>368</v>
      </c>
      <c r="P9" s="259" t="s">
        <v>367</v>
      </c>
      <c r="Q9" s="259" t="s">
        <v>368</v>
      </c>
      <c r="R9" s="259" t="s">
        <v>367</v>
      </c>
      <c r="S9" s="259" t="s">
        <v>368</v>
      </c>
      <c r="T9" s="259" t="s">
        <v>367</v>
      </c>
      <c r="U9" s="259" t="s">
        <v>368</v>
      </c>
      <c r="V9" s="259" t="s">
        <v>367</v>
      </c>
      <c r="W9" s="259" t="s">
        <v>368</v>
      </c>
      <c r="X9" s="259" t="s">
        <v>367</v>
      </c>
      <c r="Y9" s="259" t="s">
        <v>368</v>
      </c>
      <c r="Z9" s="259" t="s">
        <v>367</v>
      </c>
      <c r="AA9" s="259" t="s">
        <v>368</v>
      </c>
      <c r="AB9" s="259" t="s">
        <v>367</v>
      </c>
      <c r="AC9" s="259" t="s">
        <v>368</v>
      </c>
      <c r="AD9" s="259" t="s">
        <v>367</v>
      </c>
      <c r="AE9" s="259" t="s">
        <v>368</v>
      </c>
      <c r="AF9" s="259" t="s">
        <v>367</v>
      </c>
      <c r="AG9" s="259" t="s">
        <v>368</v>
      </c>
      <c r="AH9" s="259" t="s">
        <v>367</v>
      </c>
      <c r="AI9" s="259" t="s">
        <v>368</v>
      </c>
      <c r="AJ9" s="259" t="s">
        <v>367</v>
      </c>
      <c r="AK9" s="259" t="s">
        <v>368</v>
      </c>
      <c r="AL9" s="261"/>
      <c r="AM9" s="262"/>
      <c r="AN9" s="262"/>
      <c r="AO9" s="262"/>
      <c r="AP9" s="262"/>
      <c r="AQ9" s="262"/>
      <c r="AR9" s="262"/>
      <c r="AS9" s="262"/>
    </row>
    <row r="10" spans="1:45" s="328" customFormat="1" ht="81" customHeight="1" x14ac:dyDescent="0.2">
      <c r="A10" s="316" t="s">
        <v>293</v>
      </c>
      <c r="B10" s="317" t="s">
        <v>294</v>
      </c>
      <c r="C10" s="318" t="s">
        <v>295</v>
      </c>
      <c r="D10" s="319" t="s">
        <v>296</v>
      </c>
      <c r="E10" s="320">
        <v>2</v>
      </c>
      <c r="F10" s="321">
        <v>7.0000000000000007E-2</v>
      </c>
      <c r="G10" s="320" t="s">
        <v>297</v>
      </c>
      <c r="H10" s="322">
        <v>45670</v>
      </c>
      <c r="I10" s="322">
        <v>45744</v>
      </c>
      <c r="J10" s="323">
        <f>(I10-H10)/7</f>
        <v>10.571428571428571</v>
      </c>
      <c r="K10" s="324"/>
      <c r="L10" s="325"/>
      <c r="M10" s="326">
        <f>(+O10+Q10+S10+U10+W10+Y10+AA10+AC10+AE10++AI10+AG10+AK10)</f>
        <v>0</v>
      </c>
      <c r="N10" s="263">
        <v>0.01</v>
      </c>
      <c r="O10" s="264"/>
      <c r="P10" s="263">
        <v>0.03</v>
      </c>
      <c r="Q10" s="264"/>
      <c r="R10" s="263">
        <v>0.03</v>
      </c>
      <c r="S10" s="264"/>
      <c r="T10" s="263"/>
      <c r="U10" s="265"/>
      <c r="V10" s="263"/>
      <c r="W10" s="265"/>
      <c r="X10" s="263"/>
      <c r="Y10" s="265"/>
      <c r="Z10" s="263"/>
      <c r="AA10" s="265"/>
      <c r="AB10" s="266"/>
      <c r="AC10" s="265"/>
      <c r="AD10" s="266"/>
      <c r="AE10" s="265"/>
      <c r="AF10" s="266"/>
      <c r="AG10" s="265"/>
      <c r="AH10" s="266"/>
      <c r="AI10" s="265"/>
      <c r="AJ10" s="266"/>
      <c r="AK10" s="265"/>
      <c r="AL10" s="327"/>
    </row>
    <row r="11" spans="1:45" s="328" customFormat="1" ht="25.5" x14ac:dyDescent="0.2">
      <c r="A11" s="316"/>
      <c r="B11" s="317"/>
      <c r="C11" s="318" t="s">
        <v>298</v>
      </c>
      <c r="D11" s="319" t="s">
        <v>299</v>
      </c>
      <c r="E11" s="320">
        <v>1</v>
      </c>
      <c r="F11" s="321">
        <v>0.05</v>
      </c>
      <c r="G11" s="320" t="s">
        <v>297</v>
      </c>
      <c r="H11" s="322">
        <v>45670</v>
      </c>
      <c r="I11" s="322">
        <v>45744</v>
      </c>
      <c r="J11" s="323">
        <f>(I11-H11)/7</f>
        <v>10.571428571428571</v>
      </c>
      <c r="K11" s="324"/>
      <c r="L11" s="325"/>
      <c r="M11" s="326">
        <f>(Q11+S11+U11+W11+Y11+AA11+AC11+AE11++AI11+AG11+AK11)</f>
        <v>0</v>
      </c>
      <c r="N11" s="263">
        <v>0.01</v>
      </c>
      <c r="O11" s="264"/>
      <c r="P11" s="263">
        <v>0.02</v>
      </c>
      <c r="Q11" s="264"/>
      <c r="R11" s="263">
        <v>0.02</v>
      </c>
      <c r="S11" s="264"/>
      <c r="T11" s="263"/>
      <c r="U11" s="265"/>
      <c r="V11" s="263"/>
      <c r="W11" s="265"/>
      <c r="X11" s="263"/>
      <c r="Y11" s="265"/>
      <c r="Z11" s="263"/>
      <c r="AA11" s="265"/>
      <c r="AB11" s="266"/>
      <c r="AC11" s="265"/>
      <c r="AD11" s="266"/>
      <c r="AE11" s="265"/>
      <c r="AF11" s="266"/>
      <c r="AG11" s="265"/>
      <c r="AH11" s="266"/>
      <c r="AI11" s="265"/>
      <c r="AJ11" s="266"/>
      <c r="AK11" s="265"/>
      <c r="AL11" s="327"/>
    </row>
    <row r="12" spans="1:45" s="328" customFormat="1" ht="50.25" customHeight="1" x14ac:dyDescent="0.2">
      <c r="A12" s="316"/>
      <c r="B12" s="317"/>
      <c r="C12" s="318" t="s">
        <v>300</v>
      </c>
      <c r="D12" s="319" t="s">
        <v>301</v>
      </c>
      <c r="E12" s="320">
        <v>1</v>
      </c>
      <c r="F12" s="321">
        <v>7.0000000000000007E-2</v>
      </c>
      <c r="G12" s="320" t="s">
        <v>297</v>
      </c>
      <c r="H12" s="322">
        <v>45670</v>
      </c>
      <c r="I12" s="322">
        <v>45744</v>
      </c>
      <c r="J12" s="323">
        <f t="shared" ref="J12:J29" si="0">(I12-H12)/7</f>
        <v>10.571428571428571</v>
      </c>
      <c r="K12" s="324"/>
      <c r="L12" s="325"/>
      <c r="M12" s="326">
        <f t="shared" ref="M12:M29" si="1">(+O12+Q12+S12+U12+W12+Y12+AA12+AC12+AE12++AI12+AG12+AK12)</f>
        <v>0</v>
      </c>
      <c r="N12" s="263">
        <v>0.01</v>
      </c>
      <c r="O12" s="264"/>
      <c r="P12" s="263">
        <v>0.03</v>
      </c>
      <c r="Q12" s="264"/>
      <c r="R12" s="263">
        <v>0.03</v>
      </c>
      <c r="S12" s="264"/>
      <c r="T12" s="263"/>
      <c r="U12" s="265"/>
      <c r="V12" s="263"/>
      <c r="W12" s="265"/>
      <c r="X12" s="263"/>
      <c r="Y12" s="265"/>
      <c r="Z12" s="263"/>
      <c r="AA12" s="265"/>
      <c r="AB12" s="266"/>
      <c r="AC12" s="265"/>
      <c r="AD12" s="266"/>
      <c r="AE12" s="265"/>
      <c r="AF12" s="266"/>
      <c r="AG12" s="265"/>
      <c r="AH12" s="266"/>
      <c r="AI12" s="265"/>
      <c r="AJ12" s="266"/>
      <c r="AK12" s="265"/>
      <c r="AL12" s="327"/>
    </row>
    <row r="13" spans="1:45" s="328" customFormat="1" ht="33.75" customHeight="1" x14ac:dyDescent="0.2">
      <c r="A13" s="316"/>
      <c r="B13" s="317"/>
      <c r="C13" s="318" t="s">
        <v>302</v>
      </c>
      <c r="D13" s="319" t="s">
        <v>303</v>
      </c>
      <c r="E13" s="320">
        <v>1</v>
      </c>
      <c r="F13" s="321">
        <v>0.05</v>
      </c>
      <c r="G13" s="320" t="s">
        <v>297</v>
      </c>
      <c r="H13" s="322">
        <v>45670</v>
      </c>
      <c r="I13" s="322">
        <v>45744</v>
      </c>
      <c r="J13" s="323">
        <f t="shared" si="0"/>
        <v>10.571428571428571</v>
      </c>
      <c r="K13" s="324"/>
      <c r="L13" s="325"/>
      <c r="M13" s="326">
        <f t="shared" si="1"/>
        <v>0</v>
      </c>
      <c r="N13" s="263">
        <v>0.01</v>
      </c>
      <c r="O13" s="264"/>
      <c r="P13" s="263">
        <v>0.02</v>
      </c>
      <c r="Q13" s="264"/>
      <c r="R13" s="263">
        <v>0.02</v>
      </c>
      <c r="S13" s="264"/>
      <c r="T13" s="263"/>
      <c r="U13" s="265"/>
      <c r="V13" s="263"/>
      <c r="W13" s="265"/>
      <c r="X13" s="263"/>
      <c r="Y13" s="265"/>
      <c r="Z13" s="263"/>
      <c r="AA13" s="265"/>
      <c r="AB13" s="266"/>
      <c r="AC13" s="265"/>
      <c r="AD13" s="266"/>
      <c r="AE13" s="265"/>
      <c r="AF13" s="266"/>
      <c r="AG13" s="265"/>
      <c r="AH13" s="266"/>
      <c r="AI13" s="265"/>
      <c r="AJ13" s="266"/>
      <c r="AK13" s="265"/>
      <c r="AL13" s="327"/>
    </row>
    <row r="14" spans="1:45" s="328" customFormat="1" ht="35.25" customHeight="1" x14ac:dyDescent="0.2">
      <c r="A14" s="316"/>
      <c r="B14" s="317" t="s">
        <v>304</v>
      </c>
      <c r="C14" s="341" t="s">
        <v>305</v>
      </c>
      <c r="D14" s="342" t="s">
        <v>306</v>
      </c>
      <c r="E14" s="343">
        <v>1</v>
      </c>
      <c r="F14" s="321">
        <v>0.05</v>
      </c>
      <c r="G14" s="343" t="s">
        <v>297</v>
      </c>
      <c r="H14" s="344">
        <v>45747</v>
      </c>
      <c r="I14" s="344">
        <v>45765</v>
      </c>
      <c r="J14" s="345">
        <f t="shared" si="0"/>
        <v>2.5714285714285716</v>
      </c>
      <c r="K14" s="329"/>
      <c r="L14" s="325"/>
      <c r="M14" s="326">
        <f t="shared" si="1"/>
        <v>0</v>
      </c>
      <c r="N14" s="263"/>
      <c r="O14" s="264"/>
      <c r="P14" s="263"/>
      <c r="Q14" s="264"/>
      <c r="R14" s="263"/>
      <c r="S14" s="264"/>
      <c r="T14" s="263">
        <v>0.05</v>
      </c>
      <c r="U14" s="265"/>
      <c r="V14" s="263"/>
      <c r="W14" s="265"/>
      <c r="X14" s="263"/>
      <c r="Y14" s="265"/>
      <c r="Z14" s="263"/>
      <c r="AA14" s="265"/>
      <c r="AB14" s="266"/>
      <c r="AC14" s="265"/>
      <c r="AD14" s="266"/>
      <c r="AE14" s="265"/>
      <c r="AF14" s="266"/>
      <c r="AG14" s="265"/>
      <c r="AH14" s="266"/>
      <c r="AI14" s="265"/>
      <c r="AJ14" s="266"/>
      <c r="AK14" s="265"/>
      <c r="AL14" s="327"/>
    </row>
    <row r="15" spans="1:45" s="328" customFormat="1" ht="25.5" x14ac:dyDescent="0.2">
      <c r="A15" s="316"/>
      <c r="B15" s="317"/>
      <c r="C15" s="341" t="s">
        <v>307</v>
      </c>
      <c r="D15" s="342" t="s">
        <v>308</v>
      </c>
      <c r="E15" s="343">
        <v>1</v>
      </c>
      <c r="F15" s="321">
        <v>0.05</v>
      </c>
      <c r="G15" s="343" t="s">
        <v>297</v>
      </c>
      <c r="H15" s="344">
        <v>45768</v>
      </c>
      <c r="I15" s="344">
        <v>45793</v>
      </c>
      <c r="J15" s="345">
        <f t="shared" si="0"/>
        <v>3.5714285714285716</v>
      </c>
      <c r="K15" s="329"/>
      <c r="L15" s="325"/>
      <c r="M15" s="326">
        <f t="shared" si="1"/>
        <v>0</v>
      </c>
      <c r="N15" s="263"/>
      <c r="O15" s="264"/>
      <c r="P15" s="263"/>
      <c r="Q15" s="264"/>
      <c r="R15" s="263"/>
      <c r="S15" s="264"/>
      <c r="T15" s="263">
        <v>0.02</v>
      </c>
      <c r="U15" s="265"/>
      <c r="V15" s="263">
        <v>0.03</v>
      </c>
      <c r="W15" s="265"/>
      <c r="X15" s="263"/>
      <c r="Y15" s="265"/>
      <c r="Z15" s="263"/>
      <c r="AA15" s="265"/>
      <c r="AB15" s="266"/>
      <c r="AC15" s="265"/>
      <c r="AD15" s="266"/>
      <c r="AE15" s="265"/>
      <c r="AF15" s="266"/>
      <c r="AG15" s="265"/>
      <c r="AH15" s="266"/>
      <c r="AI15" s="265"/>
      <c r="AJ15" s="266"/>
      <c r="AK15" s="265"/>
      <c r="AL15" s="327"/>
    </row>
    <row r="16" spans="1:45" s="328" customFormat="1" ht="36.75" customHeight="1" x14ac:dyDescent="0.2">
      <c r="A16" s="316"/>
      <c r="B16" s="317"/>
      <c r="C16" s="341" t="s">
        <v>309</v>
      </c>
      <c r="D16" s="342" t="s">
        <v>310</v>
      </c>
      <c r="E16" s="343">
        <v>1</v>
      </c>
      <c r="F16" s="321">
        <v>0.04</v>
      </c>
      <c r="G16" s="343" t="s">
        <v>297</v>
      </c>
      <c r="H16" s="344">
        <v>45796</v>
      </c>
      <c r="I16" s="344">
        <v>45807</v>
      </c>
      <c r="J16" s="345">
        <f t="shared" si="0"/>
        <v>1.5714285714285714</v>
      </c>
      <c r="K16" s="330"/>
      <c r="L16" s="325"/>
      <c r="M16" s="326">
        <f t="shared" si="1"/>
        <v>0</v>
      </c>
      <c r="N16" s="263"/>
      <c r="O16" s="264"/>
      <c r="P16" s="263"/>
      <c r="Q16" s="264"/>
      <c r="R16" s="263"/>
      <c r="S16" s="264"/>
      <c r="T16" s="263"/>
      <c r="U16" s="265"/>
      <c r="V16" s="263">
        <v>0.04</v>
      </c>
      <c r="W16" s="265"/>
      <c r="X16" s="263"/>
      <c r="Y16" s="265"/>
      <c r="Z16" s="263"/>
      <c r="AA16" s="265"/>
      <c r="AB16" s="266"/>
      <c r="AC16" s="265"/>
      <c r="AD16" s="266"/>
      <c r="AE16" s="265"/>
      <c r="AF16" s="266"/>
      <c r="AG16" s="265"/>
      <c r="AH16" s="266"/>
      <c r="AI16" s="265"/>
      <c r="AJ16" s="266"/>
      <c r="AK16" s="265"/>
      <c r="AL16" s="327"/>
    </row>
    <row r="17" spans="1:38" s="328" customFormat="1" ht="25.5" x14ac:dyDescent="0.2">
      <c r="A17" s="316"/>
      <c r="B17" s="317"/>
      <c r="C17" s="341" t="s">
        <v>311</v>
      </c>
      <c r="D17" s="342" t="s">
        <v>312</v>
      </c>
      <c r="E17" s="343">
        <v>1</v>
      </c>
      <c r="F17" s="321">
        <v>0.04</v>
      </c>
      <c r="G17" s="343" t="s">
        <v>297</v>
      </c>
      <c r="H17" s="344">
        <v>45810</v>
      </c>
      <c r="I17" s="344">
        <v>45814</v>
      </c>
      <c r="J17" s="345">
        <f t="shared" si="0"/>
        <v>0.5714285714285714</v>
      </c>
      <c r="K17" s="331"/>
      <c r="L17" s="325"/>
      <c r="M17" s="326">
        <f t="shared" si="1"/>
        <v>0</v>
      </c>
      <c r="N17" s="263"/>
      <c r="O17" s="264"/>
      <c r="P17" s="263"/>
      <c r="Q17" s="264"/>
      <c r="R17" s="263"/>
      <c r="S17" s="264"/>
      <c r="T17" s="263"/>
      <c r="U17" s="265"/>
      <c r="V17" s="263"/>
      <c r="W17" s="265"/>
      <c r="X17" s="263">
        <v>0.04</v>
      </c>
      <c r="Y17" s="265"/>
      <c r="Z17" s="263"/>
      <c r="AA17" s="265"/>
      <c r="AB17" s="266"/>
      <c r="AC17" s="265"/>
      <c r="AD17" s="266"/>
      <c r="AE17" s="265"/>
      <c r="AF17" s="266"/>
      <c r="AG17" s="265"/>
      <c r="AH17" s="266"/>
      <c r="AI17" s="265"/>
      <c r="AJ17" s="266"/>
      <c r="AK17" s="265"/>
      <c r="AL17" s="327"/>
    </row>
    <row r="18" spans="1:38" s="328" customFormat="1" ht="25.5" x14ac:dyDescent="0.2">
      <c r="A18" s="316"/>
      <c r="B18" s="317"/>
      <c r="C18" s="341" t="s">
        <v>313</v>
      </c>
      <c r="D18" s="342" t="s">
        <v>314</v>
      </c>
      <c r="E18" s="343">
        <v>1</v>
      </c>
      <c r="F18" s="321">
        <v>0.06</v>
      </c>
      <c r="G18" s="343" t="s">
        <v>297</v>
      </c>
      <c r="H18" s="344">
        <v>45839</v>
      </c>
      <c r="I18" s="344">
        <v>45868</v>
      </c>
      <c r="J18" s="345">
        <f t="shared" si="0"/>
        <v>4.1428571428571432</v>
      </c>
      <c r="K18" s="332"/>
      <c r="L18" s="325"/>
      <c r="M18" s="326">
        <f t="shared" si="1"/>
        <v>0</v>
      </c>
      <c r="N18" s="263"/>
      <c r="O18" s="264"/>
      <c r="P18" s="263"/>
      <c r="Q18" s="264"/>
      <c r="R18" s="263"/>
      <c r="S18" s="264"/>
      <c r="T18" s="263"/>
      <c r="U18" s="265"/>
      <c r="V18" s="263"/>
      <c r="W18" s="265"/>
      <c r="X18" s="263">
        <v>0.06</v>
      </c>
      <c r="Y18" s="265"/>
      <c r="Z18" s="263"/>
      <c r="AA18" s="265"/>
      <c r="AB18" s="266"/>
      <c r="AC18" s="265"/>
      <c r="AD18" s="266"/>
      <c r="AE18" s="265"/>
      <c r="AF18" s="266"/>
      <c r="AG18" s="265"/>
      <c r="AH18" s="266"/>
      <c r="AI18" s="265"/>
      <c r="AJ18" s="266"/>
      <c r="AK18" s="265"/>
      <c r="AL18" s="327"/>
    </row>
    <row r="19" spans="1:38" s="328" customFormat="1" ht="51" x14ac:dyDescent="0.2">
      <c r="A19" s="333" t="s">
        <v>315</v>
      </c>
      <c r="B19" s="334" t="s">
        <v>316</v>
      </c>
      <c r="C19" s="342" t="s">
        <v>317</v>
      </c>
      <c r="D19" s="342" t="s">
        <v>318</v>
      </c>
      <c r="E19" s="343">
        <v>6</v>
      </c>
      <c r="F19" s="321">
        <v>0.02</v>
      </c>
      <c r="G19" s="343" t="s">
        <v>319</v>
      </c>
      <c r="H19" s="344">
        <v>45677</v>
      </c>
      <c r="I19" s="344">
        <v>45723</v>
      </c>
      <c r="J19" s="345">
        <f t="shared" si="0"/>
        <v>6.5714285714285712</v>
      </c>
      <c r="K19" s="331"/>
      <c r="L19" s="325"/>
      <c r="M19" s="326">
        <f t="shared" si="1"/>
        <v>0</v>
      </c>
      <c r="N19" s="263">
        <v>5.0000000000000001E-3</v>
      </c>
      <c r="O19" s="264"/>
      <c r="P19" s="263">
        <v>0.01</v>
      </c>
      <c r="Q19" s="264"/>
      <c r="R19" s="263">
        <v>5.0000000000000001E-3</v>
      </c>
      <c r="S19" s="264"/>
      <c r="T19" s="263"/>
      <c r="U19" s="265"/>
      <c r="V19" s="266"/>
      <c r="W19" s="265"/>
      <c r="X19" s="266"/>
      <c r="Y19" s="265"/>
      <c r="Z19" s="266"/>
      <c r="AA19" s="265"/>
      <c r="AB19" s="266"/>
      <c r="AC19" s="265"/>
      <c r="AD19" s="266"/>
      <c r="AE19" s="265"/>
      <c r="AF19" s="266"/>
      <c r="AG19" s="265"/>
      <c r="AH19" s="266"/>
      <c r="AI19" s="265"/>
      <c r="AJ19" s="266"/>
      <c r="AK19" s="265"/>
      <c r="AL19" s="327"/>
    </row>
    <row r="20" spans="1:38" s="328" customFormat="1" ht="51" x14ac:dyDescent="0.2">
      <c r="A20" s="335"/>
      <c r="B20" s="336" t="s">
        <v>320</v>
      </c>
      <c r="C20" s="342" t="s">
        <v>321</v>
      </c>
      <c r="D20" s="342" t="s">
        <v>322</v>
      </c>
      <c r="E20" s="343">
        <v>1</v>
      </c>
      <c r="F20" s="321">
        <v>0.03</v>
      </c>
      <c r="G20" s="343" t="s">
        <v>323</v>
      </c>
      <c r="H20" s="344">
        <v>45726</v>
      </c>
      <c r="I20" s="344">
        <v>45744</v>
      </c>
      <c r="J20" s="345">
        <f>(I20-H20)/7</f>
        <v>2.5714285714285716</v>
      </c>
      <c r="K20" s="331"/>
      <c r="L20" s="325"/>
      <c r="M20" s="326">
        <f t="shared" si="1"/>
        <v>0</v>
      </c>
      <c r="N20" s="263"/>
      <c r="O20" s="264"/>
      <c r="P20" s="263"/>
      <c r="Q20" s="264"/>
      <c r="R20" s="263">
        <v>0.03</v>
      </c>
      <c r="S20" s="264"/>
      <c r="T20" s="263"/>
      <c r="U20" s="265"/>
      <c r="V20" s="266"/>
      <c r="W20" s="265"/>
      <c r="X20" s="266"/>
      <c r="Y20" s="265"/>
      <c r="Z20" s="266"/>
      <c r="AA20" s="265"/>
      <c r="AB20" s="266"/>
      <c r="AC20" s="265"/>
      <c r="AD20" s="266"/>
      <c r="AE20" s="265"/>
      <c r="AF20" s="266"/>
      <c r="AG20" s="265"/>
      <c r="AH20" s="266"/>
      <c r="AI20" s="265"/>
      <c r="AJ20" s="266"/>
      <c r="AK20" s="265"/>
      <c r="AL20" s="327"/>
    </row>
    <row r="21" spans="1:38" s="328" customFormat="1" ht="183" customHeight="1" x14ac:dyDescent="0.2">
      <c r="A21" s="335"/>
      <c r="B21" s="336" t="s">
        <v>324</v>
      </c>
      <c r="C21" s="342" t="s">
        <v>325</v>
      </c>
      <c r="D21" s="346" t="s">
        <v>326</v>
      </c>
      <c r="E21" s="343">
        <v>9</v>
      </c>
      <c r="F21" s="321">
        <v>0.05</v>
      </c>
      <c r="G21" s="343" t="s">
        <v>323</v>
      </c>
      <c r="H21" s="344">
        <v>45726</v>
      </c>
      <c r="I21" s="344">
        <v>45919</v>
      </c>
      <c r="J21" s="345">
        <f t="shared" si="0"/>
        <v>27.571428571428573</v>
      </c>
      <c r="K21" s="331"/>
      <c r="L21" s="325"/>
      <c r="M21" s="326">
        <f t="shared" si="1"/>
        <v>0</v>
      </c>
      <c r="N21" s="263"/>
      <c r="O21" s="264"/>
      <c r="P21" s="263"/>
      <c r="Q21" s="264"/>
      <c r="R21" s="263">
        <v>5.0000000000000001E-3</v>
      </c>
      <c r="S21" s="264"/>
      <c r="T21" s="263">
        <v>8.0000000000000002E-3</v>
      </c>
      <c r="U21" s="265"/>
      <c r="V21" s="266">
        <v>8.0000000000000002E-3</v>
      </c>
      <c r="W21" s="265"/>
      <c r="X21" s="266">
        <v>8.0000000000000002E-3</v>
      </c>
      <c r="Y21" s="265"/>
      <c r="Z21" s="266">
        <v>8.0000000000000002E-3</v>
      </c>
      <c r="AA21" s="265"/>
      <c r="AB21" s="266">
        <v>8.0000000000000002E-3</v>
      </c>
      <c r="AC21" s="265"/>
      <c r="AD21" s="266">
        <v>5.0000000000000001E-3</v>
      </c>
      <c r="AE21" s="265"/>
      <c r="AF21" s="266"/>
      <c r="AG21" s="265"/>
      <c r="AH21" s="266"/>
      <c r="AI21" s="265"/>
      <c r="AJ21" s="266"/>
      <c r="AK21" s="265"/>
      <c r="AL21" s="327"/>
    </row>
    <row r="22" spans="1:38" s="328" customFormat="1" ht="170.25" customHeight="1" x14ac:dyDescent="0.2">
      <c r="A22" s="335"/>
      <c r="B22" s="336" t="s">
        <v>327</v>
      </c>
      <c r="C22" s="342" t="s">
        <v>328</v>
      </c>
      <c r="D22" s="346" t="s">
        <v>329</v>
      </c>
      <c r="E22" s="343">
        <v>11</v>
      </c>
      <c r="F22" s="321">
        <v>0.05</v>
      </c>
      <c r="G22" s="343" t="s">
        <v>323</v>
      </c>
      <c r="H22" s="344">
        <v>45726</v>
      </c>
      <c r="I22" s="344">
        <v>45919</v>
      </c>
      <c r="J22" s="345">
        <f t="shared" si="0"/>
        <v>27.571428571428573</v>
      </c>
      <c r="K22" s="331"/>
      <c r="L22" s="325"/>
      <c r="M22" s="326">
        <f t="shared" si="1"/>
        <v>0</v>
      </c>
      <c r="N22" s="263"/>
      <c r="O22" s="264"/>
      <c r="P22" s="263"/>
      <c r="Q22" s="264"/>
      <c r="R22" s="263">
        <v>5.0000000000000001E-3</v>
      </c>
      <c r="S22" s="264"/>
      <c r="T22" s="263">
        <v>8.0000000000000002E-3</v>
      </c>
      <c r="U22" s="265"/>
      <c r="V22" s="266">
        <v>8.0000000000000002E-3</v>
      </c>
      <c r="W22" s="265"/>
      <c r="X22" s="266">
        <v>8.0000000000000002E-3</v>
      </c>
      <c r="Y22" s="265"/>
      <c r="Z22" s="266">
        <v>8.0000000000000002E-3</v>
      </c>
      <c r="AA22" s="265"/>
      <c r="AB22" s="266">
        <v>8.0000000000000002E-3</v>
      </c>
      <c r="AC22" s="265"/>
      <c r="AD22" s="266">
        <v>5.0000000000000001E-3</v>
      </c>
      <c r="AE22" s="265"/>
      <c r="AF22" s="266"/>
      <c r="AG22" s="265"/>
      <c r="AH22" s="266"/>
      <c r="AI22" s="265"/>
      <c r="AJ22" s="266"/>
      <c r="AK22" s="265"/>
      <c r="AL22" s="327"/>
    </row>
    <row r="23" spans="1:38" s="328" customFormat="1" ht="192" customHeight="1" x14ac:dyDescent="0.2">
      <c r="A23" s="335"/>
      <c r="B23" s="336" t="s">
        <v>330</v>
      </c>
      <c r="C23" s="342" t="s">
        <v>331</v>
      </c>
      <c r="D23" s="346" t="s">
        <v>332</v>
      </c>
      <c r="E23" s="343">
        <v>12</v>
      </c>
      <c r="F23" s="321">
        <v>0.05</v>
      </c>
      <c r="G23" s="343" t="s">
        <v>333</v>
      </c>
      <c r="H23" s="344">
        <v>45726</v>
      </c>
      <c r="I23" s="344">
        <v>45919</v>
      </c>
      <c r="J23" s="345">
        <f t="shared" si="0"/>
        <v>27.571428571428573</v>
      </c>
      <c r="K23" s="331"/>
      <c r="L23" s="325"/>
      <c r="M23" s="326">
        <f t="shared" si="1"/>
        <v>0</v>
      </c>
      <c r="N23" s="263"/>
      <c r="O23" s="264"/>
      <c r="P23" s="263"/>
      <c r="Q23" s="264"/>
      <c r="R23" s="263">
        <v>5.0000000000000001E-3</v>
      </c>
      <c r="S23" s="264"/>
      <c r="T23" s="263">
        <v>8.0000000000000002E-3</v>
      </c>
      <c r="U23" s="265"/>
      <c r="V23" s="266">
        <v>8.0000000000000002E-3</v>
      </c>
      <c r="W23" s="265"/>
      <c r="X23" s="266">
        <v>8.0000000000000002E-3</v>
      </c>
      <c r="Y23" s="265"/>
      <c r="Z23" s="266">
        <v>8.0000000000000002E-3</v>
      </c>
      <c r="AA23" s="265"/>
      <c r="AB23" s="266">
        <v>8.0000000000000002E-3</v>
      </c>
      <c r="AC23" s="265"/>
      <c r="AD23" s="266">
        <v>5.0000000000000001E-3</v>
      </c>
      <c r="AE23" s="265"/>
      <c r="AF23" s="266"/>
      <c r="AG23" s="265"/>
      <c r="AH23" s="266"/>
      <c r="AI23" s="265"/>
      <c r="AJ23" s="266"/>
      <c r="AK23" s="265"/>
      <c r="AL23" s="327"/>
    </row>
    <row r="24" spans="1:38" s="328" customFormat="1" ht="200.25" customHeight="1" x14ac:dyDescent="0.2">
      <c r="A24" s="335"/>
      <c r="B24" s="336" t="s">
        <v>334</v>
      </c>
      <c r="C24" s="342" t="s">
        <v>335</v>
      </c>
      <c r="D24" s="347" t="s">
        <v>336</v>
      </c>
      <c r="E24" s="343">
        <v>13</v>
      </c>
      <c r="F24" s="321">
        <v>0.05</v>
      </c>
      <c r="G24" s="343" t="s">
        <v>337</v>
      </c>
      <c r="H24" s="344">
        <v>45726</v>
      </c>
      <c r="I24" s="344">
        <v>45919</v>
      </c>
      <c r="J24" s="345">
        <f t="shared" si="0"/>
        <v>27.571428571428573</v>
      </c>
      <c r="K24" s="331"/>
      <c r="L24" s="325"/>
      <c r="M24" s="326">
        <f t="shared" si="1"/>
        <v>0</v>
      </c>
      <c r="N24" s="263"/>
      <c r="O24" s="264"/>
      <c r="P24" s="263"/>
      <c r="Q24" s="264"/>
      <c r="R24" s="263">
        <v>5.0000000000000001E-3</v>
      </c>
      <c r="S24" s="264"/>
      <c r="T24" s="263">
        <v>8.0000000000000002E-3</v>
      </c>
      <c r="U24" s="265"/>
      <c r="V24" s="266">
        <v>8.0000000000000002E-3</v>
      </c>
      <c r="W24" s="265"/>
      <c r="X24" s="266">
        <v>8.0000000000000002E-3</v>
      </c>
      <c r="Y24" s="265"/>
      <c r="Z24" s="266">
        <v>8.0000000000000002E-3</v>
      </c>
      <c r="AA24" s="265"/>
      <c r="AB24" s="266">
        <v>8.0000000000000002E-3</v>
      </c>
      <c r="AC24" s="265"/>
      <c r="AD24" s="266">
        <v>5.0000000000000001E-3</v>
      </c>
      <c r="AE24" s="265"/>
      <c r="AF24" s="266"/>
      <c r="AG24" s="265"/>
      <c r="AH24" s="266"/>
      <c r="AI24" s="265"/>
      <c r="AJ24" s="266"/>
      <c r="AK24" s="265"/>
      <c r="AL24" s="327"/>
    </row>
    <row r="25" spans="1:38" s="328" customFormat="1" ht="245.25" customHeight="1" x14ac:dyDescent="0.2">
      <c r="A25" s="335"/>
      <c r="B25" s="336" t="s">
        <v>338</v>
      </c>
      <c r="C25" s="348" t="s">
        <v>339</v>
      </c>
      <c r="D25" s="348" t="s">
        <v>340</v>
      </c>
      <c r="E25" s="349">
        <v>15</v>
      </c>
      <c r="F25" s="321">
        <v>0.05</v>
      </c>
      <c r="G25" s="349" t="s">
        <v>179</v>
      </c>
      <c r="H25" s="350">
        <v>45873</v>
      </c>
      <c r="I25" s="350">
        <v>46010</v>
      </c>
      <c r="J25" s="351">
        <f t="shared" si="0"/>
        <v>19.571428571428573</v>
      </c>
      <c r="K25" s="331"/>
      <c r="L25" s="325"/>
      <c r="M25" s="326">
        <f t="shared" si="1"/>
        <v>0</v>
      </c>
      <c r="N25" s="263"/>
      <c r="O25" s="264"/>
      <c r="P25" s="263"/>
      <c r="Q25" s="264"/>
      <c r="R25" s="263"/>
      <c r="S25" s="264"/>
      <c r="T25" s="263"/>
      <c r="U25" s="265"/>
      <c r="V25" s="266"/>
      <c r="W25" s="265"/>
      <c r="X25" s="266"/>
      <c r="Y25" s="265"/>
      <c r="Z25" s="266"/>
      <c r="AA25" s="265"/>
      <c r="AB25" s="266">
        <v>0.01</v>
      </c>
      <c r="AC25" s="265"/>
      <c r="AD25" s="266">
        <v>0.01</v>
      </c>
      <c r="AE25" s="265"/>
      <c r="AF25" s="266">
        <v>0.01</v>
      </c>
      <c r="AG25" s="265"/>
      <c r="AH25" s="266">
        <v>0.01</v>
      </c>
      <c r="AI25" s="265"/>
      <c r="AJ25" s="266">
        <v>0.01</v>
      </c>
      <c r="AK25" s="265"/>
      <c r="AL25" s="327"/>
    </row>
    <row r="26" spans="1:38" s="328" customFormat="1" ht="184.5" customHeight="1" x14ac:dyDescent="0.2">
      <c r="A26" s="335"/>
      <c r="B26" s="336" t="s">
        <v>341</v>
      </c>
      <c r="C26" s="342" t="s">
        <v>342</v>
      </c>
      <c r="D26" s="352" t="s">
        <v>343</v>
      </c>
      <c r="E26" s="343">
        <v>13</v>
      </c>
      <c r="F26" s="321">
        <v>0.05</v>
      </c>
      <c r="G26" s="343" t="s">
        <v>344</v>
      </c>
      <c r="H26" s="344">
        <v>45922</v>
      </c>
      <c r="I26" s="344">
        <v>46010</v>
      </c>
      <c r="J26" s="351">
        <f t="shared" si="0"/>
        <v>12.571428571428571</v>
      </c>
      <c r="K26" s="331"/>
      <c r="L26" s="325"/>
      <c r="M26" s="326">
        <f t="shared" si="1"/>
        <v>0</v>
      </c>
      <c r="N26" s="263"/>
      <c r="O26" s="264"/>
      <c r="P26" s="263"/>
      <c r="Q26" s="264"/>
      <c r="R26" s="263"/>
      <c r="S26" s="264"/>
      <c r="T26" s="263"/>
      <c r="U26" s="265"/>
      <c r="V26" s="268"/>
      <c r="W26" s="265"/>
      <c r="X26" s="268"/>
      <c r="Y26" s="265"/>
      <c r="Z26" s="268"/>
      <c r="AA26" s="265"/>
      <c r="AB26" s="266"/>
      <c r="AC26" s="265"/>
      <c r="AD26" s="266">
        <v>5.0000000000000001E-3</v>
      </c>
      <c r="AE26" s="265"/>
      <c r="AF26" s="266">
        <v>1.4999999999999999E-2</v>
      </c>
      <c r="AG26" s="265"/>
      <c r="AH26" s="266">
        <v>1.4999999999999999E-2</v>
      </c>
      <c r="AI26" s="265"/>
      <c r="AJ26" s="266">
        <v>1.4999999999999999E-2</v>
      </c>
      <c r="AK26" s="265"/>
      <c r="AL26" s="327"/>
    </row>
    <row r="27" spans="1:38" s="328" customFormat="1" ht="79.5" customHeight="1" x14ac:dyDescent="0.2">
      <c r="A27" s="335"/>
      <c r="B27" s="336" t="s">
        <v>345</v>
      </c>
      <c r="C27" s="342" t="s">
        <v>346</v>
      </c>
      <c r="D27" s="352" t="s">
        <v>347</v>
      </c>
      <c r="E27" s="343">
        <v>6</v>
      </c>
      <c r="F27" s="321">
        <v>0.05</v>
      </c>
      <c r="G27" s="343" t="s">
        <v>348</v>
      </c>
      <c r="H27" s="344">
        <v>45922</v>
      </c>
      <c r="I27" s="344">
        <v>46010</v>
      </c>
      <c r="J27" s="351">
        <f t="shared" si="0"/>
        <v>12.571428571428571</v>
      </c>
      <c r="K27" s="337"/>
      <c r="L27" s="338"/>
      <c r="M27" s="326">
        <f t="shared" si="1"/>
        <v>0</v>
      </c>
      <c r="N27" s="263"/>
      <c r="O27" s="264"/>
      <c r="P27" s="263"/>
      <c r="Q27" s="264"/>
      <c r="R27" s="263"/>
      <c r="S27" s="264"/>
      <c r="T27" s="263"/>
      <c r="U27" s="265"/>
      <c r="V27" s="266"/>
      <c r="W27" s="265"/>
      <c r="X27" s="266"/>
      <c r="Y27" s="265"/>
      <c r="Z27" s="266"/>
      <c r="AA27" s="265"/>
      <c r="AB27" s="266"/>
      <c r="AC27" s="265"/>
      <c r="AD27" s="266">
        <v>5.0000000000000001E-3</v>
      </c>
      <c r="AE27" s="265"/>
      <c r="AF27" s="266">
        <v>1.4999999999999999E-2</v>
      </c>
      <c r="AG27" s="265"/>
      <c r="AH27" s="266">
        <v>1.4999999999999999E-2</v>
      </c>
      <c r="AI27" s="265"/>
      <c r="AJ27" s="266">
        <v>1.4999999999999999E-2</v>
      </c>
      <c r="AK27" s="265"/>
      <c r="AL27" s="327"/>
    </row>
    <row r="28" spans="1:38" s="328" customFormat="1" ht="81" customHeight="1" x14ac:dyDescent="0.2">
      <c r="A28" s="339"/>
      <c r="B28" s="336" t="s">
        <v>349</v>
      </c>
      <c r="C28" s="342" t="s">
        <v>350</v>
      </c>
      <c r="D28" s="353" t="s">
        <v>351</v>
      </c>
      <c r="E28" s="343">
        <v>1</v>
      </c>
      <c r="F28" s="321">
        <v>0.06</v>
      </c>
      <c r="G28" s="343" t="s">
        <v>352</v>
      </c>
      <c r="H28" s="344">
        <v>45875</v>
      </c>
      <c r="I28" s="344">
        <v>46011</v>
      </c>
      <c r="J28" s="351">
        <f t="shared" si="0"/>
        <v>19.428571428571427</v>
      </c>
      <c r="K28" s="337"/>
      <c r="L28" s="338"/>
      <c r="M28" s="326">
        <f t="shared" si="1"/>
        <v>0</v>
      </c>
      <c r="N28" s="263"/>
      <c r="O28" s="264"/>
      <c r="P28" s="263"/>
      <c r="Q28" s="264"/>
      <c r="R28" s="263"/>
      <c r="S28" s="264"/>
      <c r="T28" s="263"/>
      <c r="U28" s="265"/>
      <c r="V28" s="266"/>
      <c r="W28" s="265"/>
      <c r="X28" s="266"/>
      <c r="Y28" s="265"/>
      <c r="Z28" s="266"/>
      <c r="AA28" s="265"/>
      <c r="AB28" s="266">
        <v>1.2E-2</v>
      </c>
      <c r="AC28" s="265"/>
      <c r="AD28" s="266">
        <v>1.2E-2</v>
      </c>
      <c r="AE28" s="265"/>
      <c r="AF28" s="266">
        <v>1.2E-2</v>
      </c>
      <c r="AG28" s="265"/>
      <c r="AH28" s="266">
        <v>1.2E-2</v>
      </c>
      <c r="AI28" s="265"/>
      <c r="AJ28" s="266">
        <v>1.2E-2</v>
      </c>
      <c r="AK28" s="265"/>
      <c r="AL28" s="327"/>
    </row>
    <row r="29" spans="1:38" s="328" customFormat="1" ht="80.25" customHeight="1" x14ac:dyDescent="0.2">
      <c r="A29" s="339"/>
      <c r="B29" s="336" t="s">
        <v>353</v>
      </c>
      <c r="C29" s="342" t="s">
        <v>354</v>
      </c>
      <c r="D29" s="353" t="s">
        <v>351</v>
      </c>
      <c r="E29" s="343">
        <v>1</v>
      </c>
      <c r="F29" s="321">
        <v>0.06</v>
      </c>
      <c r="G29" s="343" t="s">
        <v>352</v>
      </c>
      <c r="H29" s="344">
        <v>45875</v>
      </c>
      <c r="I29" s="344">
        <v>46011</v>
      </c>
      <c r="J29" s="345">
        <f t="shared" si="0"/>
        <v>19.428571428571427</v>
      </c>
      <c r="K29" s="340"/>
      <c r="L29" s="338"/>
      <c r="M29" s="326">
        <f t="shared" si="1"/>
        <v>0</v>
      </c>
      <c r="N29" s="263"/>
      <c r="O29" s="264"/>
      <c r="P29" s="263"/>
      <c r="Q29" s="264"/>
      <c r="R29" s="263"/>
      <c r="S29" s="264"/>
      <c r="T29" s="263"/>
      <c r="U29" s="265"/>
      <c r="V29" s="266"/>
      <c r="W29" s="265"/>
      <c r="X29" s="266"/>
      <c r="Y29" s="265"/>
      <c r="Z29" s="266"/>
      <c r="AA29" s="265"/>
      <c r="AB29" s="266">
        <v>1.2E-2</v>
      </c>
      <c r="AC29" s="265"/>
      <c r="AD29" s="266">
        <v>1.2E-2</v>
      </c>
      <c r="AE29" s="265"/>
      <c r="AF29" s="266">
        <v>1.2E-2</v>
      </c>
      <c r="AG29" s="265"/>
      <c r="AH29" s="266">
        <v>1.2E-2</v>
      </c>
      <c r="AI29" s="265"/>
      <c r="AJ29" s="266">
        <v>1.2E-2</v>
      </c>
      <c r="AK29" s="265"/>
      <c r="AL29" s="327"/>
    </row>
    <row r="30" spans="1:38" s="269" customFormat="1" ht="15" x14ac:dyDescent="0.2">
      <c r="F30" s="272">
        <f>+SUM(F10:F29)</f>
        <v>1.0000000000000002</v>
      </c>
      <c r="M30" s="273">
        <f t="shared" ref="M30:AK30" si="2">+SUM(M10:M24)</f>
        <v>0</v>
      </c>
      <c r="N30" s="270">
        <f>+SUM(N10:N29)</f>
        <v>4.4999999999999998E-2</v>
      </c>
      <c r="O30" s="270">
        <f t="shared" si="2"/>
        <v>0</v>
      </c>
      <c r="P30" s="270">
        <f>+SUM(P10:P29)</f>
        <v>0.11</v>
      </c>
      <c r="Q30" s="270">
        <f t="shared" si="2"/>
        <v>0</v>
      </c>
      <c r="R30" s="270">
        <f>+SUM(R10:R29)</f>
        <v>0.15500000000000003</v>
      </c>
      <c r="S30" s="270">
        <f t="shared" si="2"/>
        <v>0</v>
      </c>
      <c r="T30" s="270">
        <f>+SUM(T10:T29)</f>
        <v>0.10200000000000004</v>
      </c>
      <c r="U30" s="270">
        <f t="shared" si="2"/>
        <v>0</v>
      </c>
      <c r="V30" s="270">
        <f>+SUM(V10:V29)</f>
        <v>0.10200000000000004</v>
      </c>
      <c r="W30" s="270">
        <f t="shared" si="2"/>
        <v>0</v>
      </c>
      <c r="X30" s="270">
        <f>+SUM(X10:X29)</f>
        <v>0.13200000000000003</v>
      </c>
      <c r="Y30" s="270">
        <f t="shared" si="2"/>
        <v>0</v>
      </c>
      <c r="Z30" s="270">
        <f>+SUM(Z10:Z29)</f>
        <v>3.2000000000000001E-2</v>
      </c>
      <c r="AA30" s="270">
        <f t="shared" si="2"/>
        <v>0</v>
      </c>
      <c r="AB30" s="270">
        <f>+SUM(AB10:AB29)</f>
        <v>6.6000000000000003E-2</v>
      </c>
      <c r="AC30" s="270">
        <f t="shared" si="2"/>
        <v>0</v>
      </c>
      <c r="AD30" s="270">
        <f>+SUM(AD10:AD29)</f>
        <v>6.3999999999999987E-2</v>
      </c>
      <c r="AE30" s="270">
        <f t="shared" si="2"/>
        <v>0</v>
      </c>
      <c r="AF30" s="270">
        <f>+SUM(AF10:AF29)</f>
        <v>6.4000000000000001E-2</v>
      </c>
      <c r="AG30" s="270">
        <f t="shared" si="2"/>
        <v>0</v>
      </c>
      <c r="AH30" s="270">
        <f>+SUM(AH10:AH29)</f>
        <v>6.4000000000000001E-2</v>
      </c>
      <c r="AI30" s="270">
        <f t="shared" si="2"/>
        <v>0</v>
      </c>
      <c r="AJ30" s="270">
        <f>+SUM(AJ10:AJ29)</f>
        <v>6.4000000000000001E-2</v>
      </c>
      <c r="AK30" s="270">
        <f t="shared" si="2"/>
        <v>0</v>
      </c>
      <c r="AL30" s="267"/>
    </row>
    <row r="31" spans="1:38" s="269" customFormat="1" ht="15" x14ac:dyDescent="0.15">
      <c r="M31" s="274"/>
      <c r="N31" s="271"/>
    </row>
    <row r="32" spans="1:38" s="269" customFormat="1" ht="15" x14ac:dyDescent="0.15">
      <c r="M32" s="274"/>
      <c r="N32" s="271"/>
    </row>
    <row r="33" spans="13:14" s="269" customFormat="1" ht="15" x14ac:dyDescent="0.15">
      <c r="M33" s="274"/>
      <c r="N33" s="271"/>
    </row>
    <row r="34" spans="13:14" s="269" customFormat="1" x14ac:dyDescent="0.15">
      <c r="N34" s="271"/>
    </row>
  </sheetData>
  <mergeCells count="27">
    <mergeCell ref="AJ8:AK8"/>
    <mergeCell ref="Z8:AA8"/>
    <mergeCell ref="AB8:AC8"/>
    <mergeCell ref="AD8:AE8"/>
    <mergeCell ref="AF8:AG8"/>
    <mergeCell ref="AH8:AI8"/>
    <mergeCell ref="P8:Q8"/>
    <mergeCell ref="R8:S8"/>
    <mergeCell ref="T8:U8"/>
    <mergeCell ref="V8:W8"/>
    <mergeCell ref="X8:Y8"/>
    <mergeCell ref="A10:A18"/>
    <mergeCell ref="B10:B13"/>
    <mergeCell ref="B14:B18"/>
    <mergeCell ref="A19:A27"/>
    <mergeCell ref="N8:O8"/>
    <mergeCell ref="C7:D7"/>
    <mergeCell ref="E7:M7"/>
    <mergeCell ref="D2:K2"/>
    <mergeCell ref="C2:C5"/>
    <mergeCell ref="D3:K3"/>
    <mergeCell ref="D4:K4"/>
    <mergeCell ref="D5:K5"/>
    <mergeCell ref="L2:M2"/>
    <mergeCell ref="L3:M3"/>
    <mergeCell ref="L4:M4"/>
    <mergeCell ref="L5:M5"/>
  </mergeCells>
  <dataValidations count="1">
    <dataValidation type="whole" allowBlank="1" showInputMessage="1" showErrorMessage="1" sqref="G8:L8 G31:L65465"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9"/>
  <sheetViews>
    <sheetView showGridLines="0" zoomScale="90" zoomScaleNormal="90" workbookViewId="0">
      <selection activeCell="M1" sqref="M1"/>
    </sheetView>
  </sheetViews>
  <sheetFormatPr baseColWidth="10" defaultRowHeight="15" x14ac:dyDescent="0.2"/>
  <cols>
    <col min="1" max="1" width="2.42578125" style="275" customWidth="1"/>
    <col min="2" max="2" width="14.5703125" style="275" customWidth="1"/>
    <col min="3" max="3" width="14.140625" style="275" customWidth="1"/>
    <col min="4" max="4" width="18.28515625" style="275" customWidth="1"/>
    <col min="5" max="5" width="17.140625" style="275" customWidth="1"/>
    <col min="6" max="6" width="23.140625" style="275" customWidth="1"/>
    <col min="7" max="8" width="20.28515625" style="275" customWidth="1"/>
    <col min="9" max="10" width="5.7109375" style="275" customWidth="1"/>
    <col min="11" max="11" width="5.7109375" style="275" hidden="1" customWidth="1"/>
    <col min="12" max="12" width="8.7109375" style="275" hidden="1" customWidth="1"/>
    <col min="13" max="13" width="14.5703125" style="275" customWidth="1"/>
    <col min="14" max="14" width="17.7109375" style="275" bestFit="1" customWidth="1"/>
    <col min="15" max="15" width="2.5703125" style="275" customWidth="1"/>
    <col min="16" max="16" width="2.42578125" style="275" customWidth="1"/>
    <col min="17" max="17" width="7.7109375" style="275" customWidth="1"/>
    <col min="18" max="18" width="0.7109375" style="276" customWidth="1"/>
    <col min="19" max="19" width="1" style="275" customWidth="1"/>
    <col min="20" max="20" width="1.5703125" style="275" customWidth="1"/>
    <col min="21" max="21" width="1.140625" style="276" customWidth="1"/>
    <col min="22" max="22" width="20.7109375" style="275" customWidth="1"/>
    <col min="23" max="26" width="7.7109375" style="275" customWidth="1"/>
    <col min="27" max="28" width="5.7109375" style="275" hidden="1" customWidth="1"/>
    <col min="29" max="29" width="10.7109375" style="275" customWidth="1"/>
    <col min="30" max="30" width="20.7109375" style="275" customWidth="1"/>
    <col min="31" max="31" width="9.140625" style="277" customWidth="1"/>
    <col min="32" max="252" width="9.140625" style="275" customWidth="1"/>
    <col min="253" max="16384" width="11.42578125" style="275"/>
  </cols>
  <sheetData>
    <row r="1" spans="2:31" ht="15.75" thickBot="1" x14ac:dyDescent="0.25"/>
    <row r="2" spans="2:31" ht="26.25" customHeight="1" x14ac:dyDescent="0.2">
      <c r="B2" s="278"/>
      <c r="C2" s="279"/>
      <c r="D2" s="280" t="s">
        <v>124</v>
      </c>
      <c r="E2" s="281"/>
      <c r="F2" s="281"/>
      <c r="G2" s="281"/>
      <c r="H2" s="281"/>
      <c r="I2" s="281"/>
      <c r="J2" s="281"/>
      <c r="K2" s="73"/>
      <c r="L2" s="73"/>
      <c r="M2" s="282" t="str">
        <f>Proyecto!K2</f>
        <v>Codigo: GC-F-015</v>
      </c>
      <c r="N2" s="283"/>
      <c r="O2" s="283"/>
      <c r="P2" s="284"/>
      <c r="S2" s="276"/>
      <c r="T2" s="276" t="s">
        <v>136</v>
      </c>
      <c r="U2" s="285"/>
    </row>
    <row r="3" spans="2:31" ht="23.25" customHeight="1" x14ac:dyDescent="0.2">
      <c r="B3" s="286"/>
      <c r="C3" s="287"/>
      <c r="D3" s="288" t="s">
        <v>126</v>
      </c>
      <c r="E3" s="289"/>
      <c r="F3" s="289"/>
      <c r="G3" s="289"/>
      <c r="H3" s="289"/>
      <c r="I3" s="289"/>
      <c r="J3" s="289"/>
      <c r="K3" s="74"/>
      <c r="L3" s="74"/>
      <c r="M3" s="290" t="str">
        <f>Proyecto!K3</f>
        <v>Fecha: 17 de septiembre de 2014</v>
      </c>
      <c r="N3" s="182"/>
      <c r="O3" s="182"/>
      <c r="P3" s="291"/>
      <c r="S3" s="276"/>
      <c r="T3" s="276" t="s">
        <v>137</v>
      </c>
      <c r="U3" s="285"/>
    </row>
    <row r="4" spans="2:31" ht="24" customHeight="1" x14ac:dyDescent="0.2">
      <c r="B4" s="286"/>
      <c r="C4" s="287"/>
      <c r="D4" s="288" t="s">
        <v>127</v>
      </c>
      <c r="E4" s="289"/>
      <c r="F4" s="289"/>
      <c r="G4" s="289"/>
      <c r="H4" s="289"/>
      <c r="I4" s="289"/>
      <c r="J4" s="289"/>
      <c r="K4" s="74"/>
      <c r="L4" s="74"/>
      <c r="M4" s="290" t="str">
        <f>Proyecto!K4</f>
        <v>Version 001</v>
      </c>
      <c r="N4" s="182"/>
      <c r="O4" s="182"/>
      <c r="P4" s="291"/>
      <c r="T4" s="276" t="s">
        <v>138</v>
      </c>
      <c r="U4" s="285"/>
    </row>
    <row r="5" spans="2:31" ht="22.5" customHeight="1" thickBot="1" x14ac:dyDescent="0.25">
      <c r="B5" s="292"/>
      <c r="C5" s="293"/>
      <c r="D5" s="294" t="s">
        <v>129</v>
      </c>
      <c r="E5" s="295"/>
      <c r="F5" s="295"/>
      <c r="G5" s="295"/>
      <c r="H5" s="295"/>
      <c r="I5" s="295"/>
      <c r="J5" s="295"/>
      <c r="K5" s="75"/>
      <c r="L5" s="75"/>
      <c r="M5" s="296" t="s">
        <v>130</v>
      </c>
      <c r="N5" s="297"/>
      <c r="O5" s="297"/>
      <c r="P5" s="298"/>
      <c r="T5" s="276" t="s">
        <v>139</v>
      </c>
    </row>
    <row r="6" spans="2:31" ht="5.25" customHeight="1" x14ac:dyDescent="0.2">
      <c r="B6" s="299"/>
      <c r="C6" s="299"/>
      <c r="D6" s="299"/>
      <c r="E6" s="299"/>
      <c r="F6" s="299"/>
      <c r="G6" s="299"/>
      <c r="H6" s="299"/>
      <c r="I6" s="299"/>
      <c r="J6" s="299"/>
      <c r="K6" s="299"/>
      <c r="L6" s="299"/>
      <c r="M6" s="299"/>
      <c r="N6" s="299"/>
      <c r="O6" s="299"/>
      <c r="P6" s="299"/>
      <c r="T6" s="276"/>
    </row>
    <row r="7" spans="2:31" ht="29.25" customHeight="1" x14ac:dyDescent="0.2">
      <c r="B7" s="300" t="s">
        <v>0</v>
      </c>
      <c r="C7" s="300"/>
      <c r="D7" s="179" t="str">
        <f>Proyecto!$E$7</f>
        <v>Transformación Institucional Integral -2025</v>
      </c>
      <c r="E7" s="179"/>
      <c r="F7" s="179"/>
      <c r="G7" s="179"/>
      <c r="H7" s="179"/>
      <c r="I7" s="179"/>
      <c r="J7" s="179"/>
      <c r="K7" s="179"/>
      <c r="L7" s="179"/>
      <c r="M7" s="179"/>
      <c r="N7" s="179"/>
      <c r="O7" s="179"/>
      <c r="P7" s="179"/>
      <c r="AE7" s="275"/>
    </row>
    <row r="8" spans="2:31" ht="6.75" customHeight="1" x14ac:dyDescent="0.2">
      <c r="B8" s="301"/>
      <c r="C8" s="301"/>
      <c r="D8" s="302"/>
      <c r="E8" s="302"/>
      <c r="F8" s="302"/>
      <c r="G8" s="302"/>
      <c r="H8" s="302"/>
      <c r="I8" s="302"/>
      <c r="J8" s="302"/>
      <c r="K8" s="302"/>
      <c r="L8" s="302"/>
      <c r="M8" s="302"/>
      <c r="N8" s="302"/>
      <c r="O8" s="302"/>
      <c r="P8" s="302"/>
      <c r="AE8" s="275"/>
    </row>
    <row r="10" spans="2:31" ht="21.95" customHeight="1" x14ac:dyDescent="0.2">
      <c r="B10" s="303" t="s">
        <v>22</v>
      </c>
      <c r="C10" s="303"/>
      <c r="D10" s="303"/>
      <c r="E10" s="303"/>
      <c r="F10" s="303"/>
      <c r="G10" s="303"/>
      <c r="H10" s="303"/>
      <c r="I10" s="303"/>
      <c r="J10" s="303"/>
      <c r="K10" s="303"/>
      <c r="L10" s="303"/>
      <c r="M10" s="303"/>
      <c r="N10" s="303"/>
      <c r="O10" s="303"/>
      <c r="P10" s="303"/>
    </row>
    <row r="11" spans="2:31" ht="21.95" customHeight="1" x14ac:dyDescent="0.2">
      <c r="B11" s="304" t="s">
        <v>132</v>
      </c>
      <c r="C11" s="304"/>
      <c r="D11" s="304"/>
      <c r="E11" s="304"/>
      <c r="F11" s="186" t="s">
        <v>133</v>
      </c>
      <c r="G11" s="304" t="s">
        <v>134</v>
      </c>
      <c r="H11" s="304"/>
      <c r="I11" s="304"/>
      <c r="J11" s="304"/>
      <c r="K11" s="305"/>
      <c r="L11" s="305"/>
      <c r="M11" s="304" t="s">
        <v>135</v>
      </c>
      <c r="N11" s="304"/>
      <c r="O11" s="304"/>
      <c r="P11" s="304"/>
    </row>
    <row r="12" spans="2:31" s="310" customFormat="1" ht="77.25" customHeight="1" x14ac:dyDescent="0.2">
      <c r="B12" s="307" t="s">
        <v>369</v>
      </c>
      <c r="C12" s="307"/>
      <c r="D12" s="307"/>
      <c r="E12" s="307"/>
      <c r="F12" s="308" t="s">
        <v>138</v>
      </c>
      <c r="G12" s="307" t="s">
        <v>370</v>
      </c>
      <c r="H12" s="307"/>
      <c r="I12" s="307"/>
      <c r="J12" s="307"/>
      <c r="K12" s="309"/>
      <c r="L12" s="309"/>
      <c r="M12" s="307" t="s">
        <v>193</v>
      </c>
      <c r="N12" s="307"/>
      <c r="O12" s="307"/>
      <c r="P12" s="307"/>
      <c r="R12" s="311"/>
      <c r="U12" s="311"/>
      <c r="AE12" s="312"/>
    </row>
    <row r="13" spans="2:31" s="310" customFormat="1" ht="83.25" customHeight="1" x14ac:dyDescent="0.2">
      <c r="B13" s="307" t="s">
        <v>371</v>
      </c>
      <c r="C13" s="307"/>
      <c r="D13" s="307"/>
      <c r="E13" s="307"/>
      <c r="F13" s="308" t="s">
        <v>138</v>
      </c>
      <c r="G13" s="307" t="s">
        <v>372</v>
      </c>
      <c r="H13" s="307"/>
      <c r="I13" s="307"/>
      <c r="J13" s="307"/>
      <c r="K13" s="309"/>
      <c r="L13" s="309"/>
      <c r="M13" s="307" t="s">
        <v>375</v>
      </c>
      <c r="N13" s="307"/>
      <c r="O13" s="307"/>
      <c r="P13" s="307"/>
      <c r="R13" s="311"/>
      <c r="U13" s="311"/>
      <c r="AE13" s="312"/>
    </row>
    <row r="14" spans="2:31" s="310" customFormat="1" ht="56.25" customHeight="1" x14ac:dyDescent="0.2">
      <c r="B14" s="307" t="s">
        <v>373</v>
      </c>
      <c r="C14" s="307"/>
      <c r="D14" s="307"/>
      <c r="E14" s="307"/>
      <c r="F14" s="308" t="s">
        <v>137</v>
      </c>
      <c r="G14" s="307" t="s">
        <v>374</v>
      </c>
      <c r="H14" s="307"/>
      <c r="I14" s="307"/>
      <c r="J14" s="307"/>
      <c r="K14" s="309"/>
      <c r="L14" s="309"/>
      <c r="M14" s="307" t="s">
        <v>375</v>
      </c>
      <c r="N14" s="307"/>
      <c r="O14" s="307"/>
      <c r="P14" s="307"/>
      <c r="R14" s="311"/>
      <c r="U14" s="311"/>
      <c r="AE14" s="312"/>
    </row>
    <row r="15" spans="2:31" s="310" customFormat="1" ht="72" customHeight="1" x14ac:dyDescent="0.2">
      <c r="B15" s="307" t="s">
        <v>376</v>
      </c>
      <c r="C15" s="307"/>
      <c r="D15" s="307"/>
      <c r="E15" s="307"/>
      <c r="F15" s="308" t="s">
        <v>138</v>
      </c>
      <c r="G15" s="313" t="s">
        <v>377</v>
      </c>
      <c r="H15" s="314"/>
      <c r="I15" s="314"/>
      <c r="J15" s="315"/>
      <c r="K15" s="309"/>
      <c r="L15" s="309"/>
      <c r="M15" s="307" t="s">
        <v>378</v>
      </c>
      <c r="N15" s="307"/>
      <c r="O15" s="307"/>
      <c r="P15" s="307"/>
      <c r="R15" s="311"/>
      <c r="U15" s="311"/>
      <c r="AE15" s="312"/>
    </row>
    <row r="16" spans="2:31" s="310" customFormat="1" ht="71.25" customHeight="1" x14ac:dyDescent="0.2">
      <c r="B16" s="307" t="s">
        <v>379</v>
      </c>
      <c r="C16" s="307"/>
      <c r="D16" s="307"/>
      <c r="E16" s="307"/>
      <c r="F16" s="308" t="s">
        <v>138</v>
      </c>
      <c r="G16" s="313" t="s">
        <v>380</v>
      </c>
      <c r="H16" s="314"/>
      <c r="I16" s="314"/>
      <c r="J16" s="315"/>
      <c r="K16" s="309"/>
      <c r="L16" s="309"/>
      <c r="M16" s="307" t="s">
        <v>375</v>
      </c>
      <c r="N16" s="307"/>
      <c r="O16" s="307"/>
      <c r="P16" s="307"/>
      <c r="R16" s="311"/>
      <c r="U16" s="311"/>
      <c r="AE16" s="312"/>
    </row>
    <row r="18" spans="2:16" ht="21.95" customHeight="1" x14ac:dyDescent="0.2">
      <c r="B18" s="303" t="s">
        <v>23</v>
      </c>
      <c r="C18" s="303"/>
      <c r="D18" s="303"/>
      <c r="E18" s="303"/>
      <c r="F18" s="303"/>
      <c r="G18" s="303"/>
      <c r="H18" s="303"/>
      <c r="I18" s="303"/>
      <c r="J18" s="303"/>
      <c r="K18" s="303"/>
      <c r="L18" s="303"/>
      <c r="M18" s="303"/>
      <c r="N18" s="303"/>
      <c r="O18" s="303"/>
      <c r="P18" s="303"/>
    </row>
    <row r="19" spans="2:16" ht="21.95" customHeight="1" x14ac:dyDescent="0.2">
      <c r="B19" s="306" t="s">
        <v>24</v>
      </c>
      <c r="C19" s="306"/>
      <c r="D19" s="306"/>
      <c r="E19" s="306"/>
      <c r="F19" s="306"/>
      <c r="G19" s="306"/>
      <c r="H19" s="306"/>
      <c r="I19" s="306"/>
      <c r="J19" s="306"/>
      <c r="K19" s="306"/>
      <c r="L19" s="306"/>
      <c r="M19" s="306"/>
      <c r="N19" s="306"/>
      <c r="O19" s="306"/>
      <c r="P19" s="306"/>
    </row>
  </sheetData>
  <mergeCells count="32">
    <mergeCell ref="B13:E13"/>
    <mergeCell ref="G13:J13"/>
    <mergeCell ref="M13:P13"/>
    <mergeCell ref="B14:E14"/>
    <mergeCell ref="G14:J14"/>
    <mergeCell ref="M14:P14"/>
    <mergeCell ref="B18:P18"/>
    <mergeCell ref="B19:P19"/>
    <mergeCell ref="B7:C7"/>
    <mergeCell ref="D7:P7"/>
    <mergeCell ref="B11:E11"/>
    <mergeCell ref="G11:J11"/>
    <mergeCell ref="M11:P11"/>
    <mergeCell ref="B15:E15"/>
    <mergeCell ref="G15:J15"/>
    <mergeCell ref="M15:P15"/>
    <mergeCell ref="B16:E16"/>
    <mergeCell ref="G16:J16"/>
    <mergeCell ref="M16:P16"/>
    <mergeCell ref="B12:E12"/>
    <mergeCell ref="G12:J12"/>
    <mergeCell ref="M12:P12"/>
    <mergeCell ref="D2:J2"/>
    <mergeCell ref="D3:J3"/>
    <mergeCell ref="D4:J4"/>
    <mergeCell ref="D5:J5"/>
    <mergeCell ref="B10:P10"/>
    <mergeCell ref="B2:C5"/>
    <mergeCell ref="M2:P2"/>
    <mergeCell ref="M3:P3"/>
    <mergeCell ref="M4:P4"/>
    <mergeCell ref="M5:P5"/>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W9:AC65506 Q9:U65506" xr:uid="{00000000-0002-0000-0B00-000000000000}">
      <formula1>1</formula1>
      <formula2>5</formula2>
    </dataValidation>
    <dataValidation type="list" allowBlank="1" showInputMessage="1" showErrorMessage="1" sqref="F12:F16" xr:uid="{2EAB6285-E0AB-406D-80A7-1433102ADBB2}">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107</v>
      </c>
      <c r="C4" s="9" t="s">
        <v>57</v>
      </c>
      <c r="E4" s="9" t="s">
        <v>58</v>
      </c>
      <c r="G4" s="9" t="s">
        <v>59</v>
      </c>
      <c r="I4" s="9" t="s">
        <v>66</v>
      </c>
      <c r="K4" s="9" t="s">
        <v>67</v>
      </c>
      <c r="M4" s="9"/>
      <c r="O4" s="9" t="s">
        <v>99</v>
      </c>
      <c r="Q4" s="9" t="s">
        <v>110</v>
      </c>
    </row>
    <row r="5" spans="1:17" x14ac:dyDescent="0.2">
      <c r="A5" t="s">
        <v>108</v>
      </c>
      <c r="C5" s="8" t="s">
        <v>52</v>
      </c>
      <c r="E5" s="8" t="s">
        <v>53</v>
      </c>
      <c r="G5" s="8" t="s">
        <v>60</v>
      </c>
      <c r="I5" s="8" t="s">
        <v>96</v>
      </c>
      <c r="K5" s="8" t="s">
        <v>68</v>
      </c>
      <c r="M5" t="s">
        <v>87</v>
      </c>
      <c r="O5" s="8" t="s">
        <v>100</v>
      </c>
      <c r="Q5" t="s">
        <v>113</v>
      </c>
    </row>
    <row r="6" spans="1:17" x14ac:dyDescent="0.2">
      <c r="A6" t="s">
        <v>109</v>
      </c>
      <c r="C6" s="8" t="s">
        <v>55</v>
      </c>
      <c r="E6" s="8" t="s">
        <v>56</v>
      </c>
      <c r="G6" s="8" t="s">
        <v>61</v>
      </c>
      <c r="I6" s="8" t="s">
        <v>97</v>
      </c>
      <c r="K6" s="8" t="s">
        <v>69</v>
      </c>
      <c r="M6" t="s">
        <v>95</v>
      </c>
      <c r="O6" s="8" t="s">
        <v>101</v>
      </c>
      <c r="Q6" t="s">
        <v>114</v>
      </c>
    </row>
    <row r="7" spans="1:17" x14ac:dyDescent="0.2">
      <c r="C7" s="8" t="s">
        <v>54</v>
      </c>
      <c r="G7" s="8" t="s">
        <v>62</v>
      </c>
      <c r="K7" s="8" t="s">
        <v>70</v>
      </c>
      <c r="O7" s="8" t="s">
        <v>102</v>
      </c>
      <c r="Q7" t="s">
        <v>115</v>
      </c>
    </row>
    <row r="8" spans="1:17" x14ac:dyDescent="0.2">
      <c r="O8" s="8" t="s">
        <v>103</v>
      </c>
      <c r="Q8" t="s">
        <v>116</v>
      </c>
    </row>
    <row r="9" spans="1:17" x14ac:dyDescent="0.2">
      <c r="O9" s="8" t="s">
        <v>104</v>
      </c>
      <c r="Q9" t="s">
        <v>117</v>
      </c>
    </row>
    <row r="10" spans="1:17" x14ac:dyDescent="0.2">
      <c r="O10" s="8" t="s">
        <v>105</v>
      </c>
      <c r="Q10" t="s">
        <v>118</v>
      </c>
    </row>
    <row r="11" spans="1:17" x14ac:dyDescent="0.2">
      <c r="O11" s="8" t="s">
        <v>78</v>
      </c>
      <c r="Q11" t="s">
        <v>119</v>
      </c>
    </row>
    <row r="12" spans="1:17" x14ac:dyDescent="0.2">
      <c r="Q12" t="s">
        <v>120</v>
      </c>
    </row>
    <row r="14" spans="1:17" x14ac:dyDescent="0.2">
      <c r="Q14" s="9"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29"/>
  <sheetViews>
    <sheetView showGridLines="0" topLeftCell="A12" zoomScale="80" zoomScaleNormal="80" workbookViewId="0">
      <selection activeCell="J32" sqref="J32"/>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87"/>
      <c r="C2" s="88"/>
      <c r="D2" s="194" t="s">
        <v>124</v>
      </c>
      <c r="E2" s="195"/>
      <c r="F2" s="195"/>
      <c r="G2" s="195"/>
      <c r="H2" s="195"/>
      <c r="I2" s="195"/>
      <c r="J2" s="196"/>
      <c r="K2" s="197" t="s">
        <v>125</v>
      </c>
      <c r="L2" s="198"/>
      <c r="M2" s="197" t="str">
        <f>Proyecto!K2</f>
        <v>Codigo: GC-F-015</v>
      </c>
      <c r="N2" s="199"/>
      <c r="O2" s="199"/>
      <c r="P2" s="200"/>
      <c r="S2" s="29"/>
      <c r="T2" s="29"/>
      <c r="U2" s="30"/>
    </row>
    <row r="3" spans="2:31" ht="23.25" customHeight="1" x14ac:dyDescent="0.15">
      <c r="B3" s="83"/>
      <c r="C3" s="84"/>
      <c r="D3" s="201" t="s">
        <v>126</v>
      </c>
      <c r="E3" s="202"/>
      <c r="F3" s="202"/>
      <c r="G3" s="202"/>
      <c r="H3" s="202"/>
      <c r="I3" s="202"/>
      <c r="J3" s="203"/>
      <c r="K3" s="204" t="s">
        <v>131</v>
      </c>
      <c r="L3" s="205"/>
      <c r="M3" s="206" t="str">
        <f>Proyecto!K3</f>
        <v>Fecha: 17 de septiembre de 2014</v>
      </c>
      <c r="N3" s="207"/>
      <c r="O3" s="207"/>
      <c r="P3" s="208"/>
      <c r="S3" s="29"/>
      <c r="T3" s="29"/>
      <c r="U3" s="30"/>
    </row>
    <row r="4" spans="2:31" ht="24" customHeight="1" x14ac:dyDescent="0.15">
      <c r="B4" s="83"/>
      <c r="C4" s="84"/>
      <c r="D4" s="201" t="s">
        <v>127</v>
      </c>
      <c r="E4" s="202"/>
      <c r="F4" s="202"/>
      <c r="G4" s="202"/>
      <c r="H4" s="202"/>
      <c r="I4" s="202"/>
      <c r="J4" s="203"/>
      <c r="K4" s="204" t="s">
        <v>128</v>
      </c>
      <c r="L4" s="205"/>
      <c r="M4" s="204" t="str">
        <f>Proyecto!K4</f>
        <v>Version 001</v>
      </c>
      <c r="N4" s="209"/>
      <c r="O4" s="209"/>
      <c r="P4" s="210"/>
      <c r="U4" s="30"/>
    </row>
    <row r="5" spans="2:31" ht="22.5" customHeight="1" thickBot="1" x14ac:dyDescent="0.2">
      <c r="B5" s="85"/>
      <c r="C5" s="86"/>
      <c r="D5" s="211" t="s">
        <v>129</v>
      </c>
      <c r="E5" s="212"/>
      <c r="F5" s="212"/>
      <c r="G5" s="212"/>
      <c r="H5" s="212"/>
      <c r="I5" s="212"/>
      <c r="J5" s="213"/>
      <c r="K5" s="214" t="s">
        <v>130</v>
      </c>
      <c r="L5" s="215"/>
      <c r="M5" s="216" t="s">
        <v>130</v>
      </c>
      <c r="N5" s="217"/>
      <c r="O5" s="217"/>
      <c r="P5" s="218"/>
    </row>
    <row r="6" spans="2:31" ht="5.25" customHeight="1" x14ac:dyDescent="0.15">
      <c r="B6" s="22"/>
      <c r="C6" s="22"/>
      <c r="D6" s="22"/>
      <c r="E6" s="22"/>
      <c r="F6" s="22"/>
      <c r="G6" s="22"/>
      <c r="H6" s="22"/>
      <c r="I6" s="22"/>
      <c r="J6" s="22"/>
      <c r="K6" s="22"/>
      <c r="L6" s="22"/>
      <c r="M6" s="22"/>
      <c r="N6" s="22"/>
      <c r="O6" s="22"/>
      <c r="P6" s="22"/>
    </row>
    <row r="7" spans="2:31" ht="29.25" customHeight="1" x14ac:dyDescent="0.2">
      <c r="B7" s="76" t="s">
        <v>0</v>
      </c>
      <c r="C7" s="76"/>
      <c r="D7" s="179" t="str">
        <f>Proyecto!$E$7</f>
        <v>Transformación Institucional Integral -2025</v>
      </c>
      <c r="E7" s="179"/>
      <c r="F7" s="179"/>
      <c r="G7" s="179"/>
      <c r="H7" s="179"/>
      <c r="I7" s="179"/>
      <c r="J7" s="179"/>
      <c r="K7" s="179"/>
      <c r="L7" s="179"/>
      <c r="M7" s="179"/>
      <c r="N7" s="179"/>
      <c r="O7" s="179"/>
      <c r="P7" s="179"/>
      <c r="AE7" s="16"/>
    </row>
    <row r="8" spans="2:31" ht="6.75" customHeight="1" x14ac:dyDescent="0.2">
      <c r="B8" s="32"/>
      <c r="C8" s="32"/>
      <c r="D8" s="33"/>
      <c r="E8" s="33"/>
      <c r="F8" s="33"/>
      <c r="G8" s="33"/>
      <c r="H8" s="33"/>
      <c r="I8" s="33"/>
      <c r="J8" s="33"/>
      <c r="K8" s="33"/>
      <c r="L8" s="33"/>
      <c r="M8" s="33"/>
      <c r="N8" s="33"/>
      <c r="O8" s="33"/>
      <c r="P8" s="33"/>
      <c r="AE8" s="16"/>
    </row>
    <row r="9" spans="2:31" ht="60.75" customHeight="1" x14ac:dyDescent="0.2">
      <c r="B9" s="99" t="s">
        <v>25</v>
      </c>
      <c r="C9" s="100"/>
      <c r="D9" s="183" t="s">
        <v>148</v>
      </c>
      <c r="E9" s="184"/>
      <c r="F9" s="184"/>
      <c r="G9" s="184"/>
      <c r="H9" s="184"/>
      <c r="I9" s="184"/>
      <c r="J9" s="184"/>
      <c r="K9" s="184"/>
      <c r="L9" s="184"/>
      <c r="M9" s="184"/>
      <c r="N9" s="184"/>
      <c r="O9" s="184"/>
      <c r="P9" s="185"/>
      <c r="AE9" s="16"/>
    </row>
    <row r="10" spans="2:31" s="34" customFormat="1" ht="7.5" customHeight="1" x14ac:dyDescent="0.2"/>
    <row r="11" spans="2:31" ht="39.75" customHeight="1" x14ac:dyDescent="0.2">
      <c r="B11" s="99" t="s">
        <v>26</v>
      </c>
      <c r="C11" s="100"/>
      <c r="D11" s="182" t="s">
        <v>141</v>
      </c>
      <c r="E11" s="182"/>
      <c r="F11" s="182"/>
      <c r="G11" s="182"/>
      <c r="H11" s="182"/>
      <c r="I11" s="182"/>
      <c r="J11" s="182"/>
      <c r="K11" s="182"/>
      <c r="L11" s="182"/>
      <c r="M11" s="182"/>
      <c r="N11" s="182"/>
      <c r="O11" s="182"/>
      <c r="P11" s="182"/>
      <c r="AE11" s="16"/>
    </row>
    <row r="12" spans="2:31" ht="5.25" customHeight="1" x14ac:dyDescent="0.2">
      <c r="B12" s="24"/>
      <c r="C12" s="24"/>
      <c r="D12" s="36"/>
      <c r="E12" s="36"/>
      <c r="F12" s="36"/>
      <c r="G12" s="36"/>
      <c r="H12" s="36"/>
      <c r="I12" s="36"/>
      <c r="J12" s="36"/>
      <c r="K12" s="36"/>
      <c r="L12" s="36"/>
      <c r="M12" s="36"/>
      <c r="N12" s="36"/>
      <c r="O12" s="36"/>
      <c r="P12" s="36"/>
      <c r="AE12" s="16"/>
    </row>
    <row r="13" spans="2:31" ht="26.25" customHeight="1" x14ac:dyDescent="0.2">
      <c r="B13" s="101" t="s">
        <v>106</v>
      </c>
      <c r="C13" s="101"/>
      <c r="D13" s="188" t="s">
        <v>1</v>
      </c>
      <c r="E13" s="191" t="s">
        <v>147</v>
      </c>
      <c r="F13" s="191"/>
      <c r="G13" s="191"/>
      <c r="H13" s="191"/>
      <c r="I13" s="191"/>
      <c r="J13" s="191"/>
      <c r="K13" s="191"/>
      <c r="L13" s="191"/>
      <c r="M13" s="191"/>
      <c r="N13" s="191"/>
      <c r="O13" s="191"/>
      <c r="P13" s="191"/>
      <c r="AE13" s="16"/>
    </row>
    <row r="14" spans="2:31" ht="27" customHeight="1" x14ac:dyDescent="0.2">
      <c r="B14" s="102"/>
      <c r="C14" s="102"/>
      <c r="D14" s="189" t="s">
        <v>108</v>
      </c>
      <c r="E14" s="191"/>
      <c r="F14" s="191"/>
      <c r="G14" s="191"/>
      <c r="H14" s="191"/>
      <c r="I14" s="191"/>
      <c r="J14" s="191"/>
      <c r="K14" s="191"/>
      <c r="L14" s="191"/>
      <c r="M14" s="191"/>
      <c r="N14" s="191"/>
      <c r="O14" s="191"/>
      <c r="P14" s="191"/>
      <c r="AE14" s="16"/>
    </row>
    <row r="15" spans="2:31" ht="5.25" customHeight="1" x14ac:dyDescent="0.2">
      <c r="B15" s="24"/>
      <c r="C15" s="24"/>
      <c r="D15" s="190"/>
      <c r="E15" s="192"/>
      <c r="F15" s="192"/>
      <c r="G15" s="192"/>
      <c r="H15" s="192"/>
      <c r="I15" s="192"/>
      <c r="J15" s="192"/>
      <c r="K15" s="192"/>
      <c r="L15" s="192"/>
      <c r="M15" s="192"/>
      <c r="N15" s="192"/>
      <c r="O15" s="192"/>
      <c r="P15" s="192"/>
      <c r="AE15" s="16"/>
    </row>
    <row r="16" spans="2:31" ht="22.5" customHeight="1" x14ac:dyDescent="0.2">
      <c r="B16" s="101" t="s">
        <v>106</v>
      </c>
      <c r="C16" s="101"/>
      <c r="D16" s="188" t="s">
        <v>1</v>
      </c>
      <c r="E16" s="191" t="s">
        <v>142</v>
      </c>
      <c r="F16" s="191"/>
      <c r="G16" s="191"/>
      <c r="H16" s="191"/>
      <c r="I16" s="191"/>
      <c r="J16" s="191"/>
      <c r="K16" s="191"/>
      <c r="L16" s="191"/>
      <c r="M16" s="191"/>
      <c r="N16" s="191"/>
      <c r="O16" s="191"/>
      <c r="P16" s="191"/>
      <c r="AE16" s="16"/>
    </row>
    <row r="17" spans="2:31" ht="39.75" customHeight="1" x14ac:dyDescent="0.2">
      <c r="B17" s="102"/>
      <c r="C17" s="102"/>
      <c r="D17" s="189" t="s">
        <v>109</v>
      </c>
      <c r="E17" s="191"/>
      <c r="F17" s="191"/>
      <c r="G17" s="191"/>
      <c r="H17" s="191"/>
      <c r="I17" s="191"/>
      <c r="J17" s="191"/>
      <c r="K17" s="191"/>
      <c r="L17" s="191"/>
      <c r="M17" s="191"/>
      <c r="N17" s="191"/>
      <c r="O17" s="191"/>
      <c r="P17" s="191"/>
      <c r="AE17" s="16"/>
    </row>
    <row r="18" spans="2:31" ht="5.25" customHeight="1" x14ac:dyDescent="0.2">
      <c r="B18" s="24"/>
      <c r="C18" s="24"/>
      <c r="D18" s="190"/>
      <c r="E18" s="192"/>
      <c r="F18" s="192"/>
      <c r="G18" s="192"/>
      <c r="H18" s="192"/>
      <c r="I18" s="192"/>
      <c r="J18" s="192"/>
      <c r="K18" s="192"/>
      <c r="L18" s="192"/>
      <c r="M18" s="192"/>
      <c r="N18" s="192"/>
      <c r="O18" s="192"/>
      <c r="P18" s="192"/>
      <c r="AE18" s="16"/>
    </row>
    <row r="19" spans="2:31" ht="22.5" customHeight="1" x14ac:dyDescent="0.2">
      <c r="B19" s="101" t="s">
        <v>106</v>
      </c>
      <c r="C19" s="101"/>
      <c r="D19" s="188" t="s">
        <v>1</v>
      </c>
      <c r="E19" s="191" t="s">
        <v>143</v>
      </c>
      <c r="F19" s="191"/>
      <c r="G19" s="191"/>
      <c r="H19" s="191"/>
      <c r="I19" s="191"/>
      <c r="J19" s="191"/>
      <c r="K19" s="191"/>
      <c r="L19" s="191"/>
      <c r="M19" s="191"/>
      <c r="N19" s="191"/>
      <c r="O19" s="191"/>
      <c r="P19" s="191"/>
      <c r="AE19" s="16"/>
    </row>
    <row r="20" spans="2:31" ht="21" customHeight="1" x14ac:dyDescent="0.2">
      <c r="B20" s="102"/>
      <c r="C20" s="102"/>
      <c r="D20" s="189" t="s">
        <v>109</v>
      </c>
      <c r="E20" s="191"/>
      <c r="F20" s="191"/>
      <c r="G20" s="191"/>
      <c r="H20" s="191"/>
      <c r="I20" s="191"/>
      <c r="J20" s="191"/>
      <c r="K20" s="191"/>
      <c r="L20" s="191"/>
      <c r="M20" s="191"/>
      <c r="N20" s="191"/>
      <c r="O20" s="191"/>
      <c r="P20" s="191"/>
      <c r="AE20" s="16"/>
    </row>
    <row r="21" spans="2:31" ht="5.25" customHeight="1" x14ac:dyDescent="0.2">
      <c r="B21" s="24"/>
      <c r="C21" s="24"/>
      <c r="D21" s="190"/>
      <c r="E21" s="192"/>
      <c r="F21" s="192"/>
      <c r="G21" s="192"/>
      <c r="H21" s="192"/>
      <c r="I21" s="192"/>
      <c r="J21" s="192"/>
      <c r="K21" s="192"/>
      <c r="L21" s="192"/>
      <c r="M21" s="192"/>
      <c r="N21" s="192"/>
      <c r="O21" s="192"/>
      <c r="P21" s="192"/>
      <c r="AE21" s="16"/>
    </row>
    <row r="22" spans="2:31" ht="22.5" customHeight="1" x14ac:dyDescent="0.2">
      <c r="B22" s="101" t="s">
        <v>106</v>
      </c>
      <c r="C22" s="101"/>
      <c r="D22" s="188" t="s">
        <v>1</v>
      </c>
      <c r="E22" s="191" t="s">
        <v>144</v>
      </c>
      <c r="F22" s="191"/>
      <c r="G22" s="191"/>
      <c r="H22" s="191"/>
      <c r="I22" s="191"/>
      <c r="J22" s="191"/>
      <c r="K22" s="191"/>
      <c r="L22" s="191"/>
      <c r="M22" s="191"/>
      <c r="N22" s="191"/>
      <c r="O22" s="191"/>
      <c r="P22" s="191"/>
      <c r="AE22" s="16"/>
    </row>
    <row r="23" spans="2:31" ht="21" customHeight="1" x14ac:dyDescent="0.2">
      <c r="B23" s="102"/>
      <c r="C23" s="102"/>
      <c r="D23" s="189" t="s">
        <v>109</v>
      </c>
      <c r="E23" s="191"/>
      <c r="F23" s="191"/>
      <c r="G23" s="191"/>
      <c r="H23" s="191"/>
      <c r="I23" s="191"/>
      <c r="J23" s="191"/>
      <c r="K23" s="191"/>
      <c r="L23" s="191"/>
      <c r="M23" s="191"/>
      <c r="N23" s="191"/>
      <c r="O23" s="191"/>
      <c r="P23" s="191"/>
      <c r="AE23" s="16"/>
    </row>
    <row r="24" spans="2:31" ht="5.25" customHeight="1" x14ac:dyDescent="0.2">
      <c r="B24" s="24"/>
      <c r="C24" s="24"/>
      <c r="D24" s="190"/>
      <c r="E24" s="192"/>
      <c r="F24" s="192"/>
      <c r="G24" s="192"/>
      <c r="H24" s="192"/>
      <c r="I24" s="192"/>
      <c r="J24" s="192"/>
      <c r="K24" s="192"/>
      <c r="L24" s="192"/>
      <c r="M24" s="192"/>
      <c r="N24" s="192"/>
      <c r="O24" s="192"/>
      <c r="P24" s="192"/>
      <c r="AE24" s="16"/>
    </row>
    <row r="25" spans="2:31" ht="22.5" customHeight="1" x14ac:dyDescent="0.2">
      <c r="B25" s="101" t="s">
        <v>106</v>
      </c>
      <c r="C25" s="101"/>
      <c r="D25" s="188" t="s">
        <v>1</v>
      </c>
      <c r="E25" s="191" t="s">
        <v>145</v>
      </c>
      <c r="F25" s="191"/>
      <c r="G25" s="191"/>
      <c r="H25" s="191"/>
      <c r="I25" s="191"/>
      <c r="J25" s="191"/>
      <c r="K25" s="191"/>
      <c r="L25" s="191"/>
      <c r="M25" s="191"/>
      <c r="N25" s="191"/>
      <c r="O25" s="191"/>
      <c r="P25" s="191"/>
      <c r="AE25" s="16"/>
    </row>
    <row r="26" spans="2:31" ht="21" customHeight="1" x14ac:dyDescent="0.2">
      <c r="B26" s="102"/>
      <c r="C26" s="102"/>
      <c r="D26" s="189" t="s">
        <v>109</v>
      </c>
      <c r="E26" s="191"/>
      <c r="F26" s="191"/>
      <c r="G26" s="191"/>
      <c r="H26" s="191"/>
      <c r="I26" s="191"/>
      <c r="J26" s="191"/>
      <c r="K26" s="191"/>
      <c r="L26" s="191"/>
      <c r="M26" s="191"/>
      <c r="N26" s="191"/>
      <c r="O26" s="191"/>
      <c r="P26" s="191"/>
      <c r="AE26" s="16"/>
    </row>
    <row r="27" spans="2:31" ht="5.25" customHeight="1" x14ac:dyDescent="0.2">
      <c r="B27" s="24"/>
      <c r="C27" s="24"/>
      <c r="D27" s="190"/>
      <c r="E27" s="192"/>
      <c r="F27" s="192"/>
      <c r="G27" s="192"/>
      <c r="H27" s="192"/>
      <c r="I27" s="192"/>
      <c r="J27" s="192"/>
      <c r="K27" s="192"/>
      <c r="L27" s="192"/>
      <c r="M27" s="192"/>
      <c r="N27" s="192"/>
      <c r="O27" s="192"/>
      <c r="P27" s="192"/>
      <c r="AE27" s="16"/>
    </row>
    <row r="28" spans="2:31" ht="22.5" customHeight="1" x14ac:dyDescent="0.2">
      <c r="B28" s="101" t="s">
        <v>106</v>
      </c>
      <c r="C28" s="101"/>
      <c r="D28" s="188" t="s">
        <v>1</v>
      </c>
      <c r="E28" s="191" t="s">
        <v>146</v>
      </c>
      <c r="F28" s="191"/>
      <c r="G28" s="191"/>
      <c r="H28" s="191"/>
      <c r="I28" s="191"/>
      <c r="J28" s="191"/>
      <c r="K28" s="191"/>
      <c r="L28" s="191"/>
      <c r="M28" s="191"/>
      <c r="N28" s="191"/>
      <c r="O28" s="191"/>
      <c r="P28" s="191"/>
      <c r="AE28" s="16"/>
    </row>
    <row r="29" spans="2:31" ht="21" customHeight="1" x14ac:dyDescent="0.2">
      <c r="B29" s="102"/>
      <c r="C29" s="102"/>
      <c r="D29" s="189" t="s">
        <v>109</v>
      </c>
      <c r="E29" s="191"/>
      <c r="F29" s="191"/>
      <c r="G29" s="191"/>
      <c r="H29" s="191"/>
      <c r="I29" s="191"/>
      <c r="J29" s="191"/>
      <c r="K29" s="191"/>
      <c r="L29" s="191"/>
      <c r="M29" s="191"/>
      <c r="N29" s="191"/>
      <c r="O29" s="191"/>
      <c r="P29" s="191"/>
      <c r="AE29" s="16"/>
    </row>
  </sheetData>
  <mergeCells count="34">
    <mergeCell ref="B25:C26"/>
    <mergeCell ref="E25:P26"/>
    <mergeCell ref="B28:C29"/>
    <mergeCell ref="E28:P29"/>
    <mergeCell ref="E22:P23"/>
    <mergeCell ref="E13:P14"/>
    <mergeCell ref="B16:C17"/>
    <mergeCell ref="E16:P17"/>
    <mergeCell ref="B19:C20"/>
    <mergeCell ref="E19:P20"/>
    <mergeCell ref="B13:C14"/>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D5:J5"/>
    <mergeCell ref="K5:L5"/>
    <mergeCell ref="D11:P11"/>
    <mergeCell ref="D9:P9"/>
    <mergeCell ref="B7:C7"/>
    <mergeCell ref="B11:C11"/>
    <mergeCell ref="B9:C9"/>
  </mergeCells>
  <dataValidations count="1">
    <dataValidation type="whole" allowBlank="1" showInputMessage="1" showErrorMessage="1" sqref="G30:M65482 O30:U65482 W30:AC65482"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D26 D20 D23 D29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25"/>
  <sheetViews>
    <sheetView showGridLines="0" topLeftCell="A11" zoomScale="90" zoomScaleNormal="90" workbookViewId="0">
      <selection activeCell="D22" sqref="D22:I22"/>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87"/>
      <c r="C2" s="88"/>
      <c r="D2" s="106" t="s">
        <v>124</v>
      </c>
      <c r="E2" s="107"/>
      <c r="F2" s="107"/>
      <c r="G2" s="107"/>
      <c r="H2" s="108"/>
      <c r="I2" s="19" t="str">
        <f>Proyecto!K2</f>
        <v>Codigo: GC-F-015</v>
      </c>
      <c r="J2" s="17"/>
      <c r="K2" s="17"/>
      <c r="L2" s="17"/>
      <c r="N2" s="16"/>
      <c r="T2" s="18"/>
      <c r="X2" s="16"/>
    </row>
    <row r="3" spans="2:24" ht="23.25" customHeight="1" x14ac:dyDescent="0.15">
      <c r="B3" s="83"/>
      <c r="C3" s="84"/>
      <c r="D3" s="109" t="s">
        <v>126</v>
      </c>
      <c r="E3" s="110"/>
      <c r="F3" s="110"/>
      <c r="G3" s="110"/>
      <c r="H3" s="111"/>
      <c r="I3" s="20" t="str">
        <f>Proyecto!K3</f>
        <v>Fecha: 17 de septiembre de 2014</v>
      </c>
      <c r="J3" s="17"/>
      <c r="K3" s="17"/>
      <c r="L3" s="17"/>
      <c r="N3" s="16"/>
      <c r="T3" s="18"/>
      <c r="X3" s="16"/>
    </row>
    <row r="4" spans="2:24" ht="24" customHeight="1" x14ac:dyDescent="0.15">
      <c r="B4" s="83"/>
      <c r="C4" s="84"/>
      <c r="D4" s="109" t="s">
        <v>127</v>
      </c>
      <c r="E4" s="110"/>
      <c r="F4" s="110"/>
      <c r="G4" s="110"/>
      <c r="H4" s="111"/>
      <c r="I4" s="20" t="str">
        <f>Proyecto!K4</f>
        <v>Version 001</v>
      </c>
      <c r="J4" s="17"/>
      <c r="K4" s="17"/>
      <c r="L4" s="17"/>
      <c r="N4" s="16"/>
      <c r="T4" s="18"/>
      <c r="X4" s="16"/>
    </row>
    <row r="5" spans="2:24" ht="22.5" customHeight="1" thickBot="1" x14ac:dyDescent="0.2">
      <c r="B5" s="85"/>
      <c r="C5" s="86"/>
      <c r="D5" s="112" t="s">
        <v>129</v>
      </c>
      <c r="E5" s="113"/>
      <c r="F5" s="113"/>
      <c r="G5" s="113"/>
      <c r="H5" s="114"/>
      <c r="I5" s="21" t="s">
        <v>130</v>
      </c>
      <c r="J5" s="17"/>
      <c r="K5" s="17"/>
      <c r="L5" s="17"/>
      <c r="N5" s="16"/>
      <c r="T5" s="18"/>
      <c r="X5" s="16"/>
    </row>
    <row r="6" spans="2:24" ht="5.25" customHeight="1" x14ac:dyDescent="0.15">
      <c r="B6" s="22"/>
      <c r="C6" s="22"/>
      <c r="D6" s="22"/>
      <c r="E6" s="22"/>
      <c r="F6" s="22"/>
      <c r="G6" s="22"/>
      <c r="H6" s="22"/>
      <c r="I6" s="22"/>
    </row>
    <row r="7" spans="2:24" ht="29.25" customHeight="1" x14ac:dyDescent="0.2">
      <c r="B7" s="76" t="s">
        <v>0</v>
      </c>
      <c r="C7" s="76"/>
      <c r="D7" s="181" t="str">
        <f>Proyecto!$E$7</f>
        <v>Transformación Institucional Integral -2025</v>
      </c>
      <c r="E7" s="181"/>
      <c r="F7" s="181"/>
      <c r="G7" s="181"/>
      <c r="H7" s="181"/>
      <c r="I7" s="181"/>
      <c r="X7" s="16"/>
    </row>
    <row r="8" spans="2:24" ht="10.5" customHeight="1" x14ac:dyDescent="0.2">
      <c r="B8" s="24"/>
      <c r="C8" s="24"/>
      <c r="D8" s="25"/>
      <c r="E8" s="25"/>
      <c r="F8" s="25"/>
      <c r="G8" s="25"/>
      <c r="H8" s="25"/>
      <c r="I8" s="25"/>
      <c r="X8" s="16"/>
    </row>
    <row r="9" spans="2:24" ht="18.75" customHeight="1" x14ac:dyDescent="0.2">
      <c r="B9" s="105" t="s">
        <v>112</v>
      </c>
      <c r="C9" s="105"/>
      <c r="D9" s="105"/>
      <c r="E9" s="105"/>
      <c r="F9" s="105"/>
      <c r="G9" s="105"/>
      <c r="H9" s="105"/>
      <c r="I9" s="105"/>
      <c r="X9" s="16"/>
    </row>
    <row r="10" spans="2:24" ht="28.5" customHeight="1" x14ac:dyDescent="0.2">
      <c r="B10" s="103" t="s">
        <v>27</v>
      </c>
      <c r="C10" s="103"/>
      <c r="D10" s="228" t="s">
        <v>152</v>
      </c>
      <c r="E10" s="228"/>
      <c r="F10" s="228"/>
      <c r="G10" s="228"/>
      <c r="H10" s="228"/>
      <c r="I10" s="228"/>
      <c r="X10" s="16"/>
    </row>
    <row r="11" spans="2:24" ht="22.5" customHeight="1" x14ac:dyDescent="0.2">
      <c r="B11" s="103" t="s">
        <v>1</v>
      </c>
      <c r="C11" s="103"/>
      <c r="D11" s="103" t="s">
        <v>2</v>
      </c>
      <c r="E11" s="103"/>
      <c r="F11" s="27" t="s">
        <v>3</v>
      </c>
      <c r="G11" s="27" t="s">
        <v>110</v>
      </c>
      <c r="H11" s="27" t="s">
        <v>4</v>
      </c>
      <c r="I11" s="27" t="s">
        <v>111</v>
      </c>
      <c r="X11" s="16"/>
    </row>
    <row r="12" spans="2:24" ht="51" customHeight="1" x14ac:dyDescent="0.2">
      <c r="B12" s="104" t="s">
        <v>52</v>
      </c>
      <c r="C12" s="104"/>
      <c r="D12" s="104" t="s">
        <v>149</v>
      </c>
      <c r="E12" s="104"/>
      <c r="F12" s="28" t="s">
        <v>150</v>
      </c>
      <c r="G12" s="28" t="s">
        <v>116</v>
      </c>
      <c r="H12" s="28" t="s">
        <v>53</v>
      </c>
      <c r="I12" s="28"/>
      <c r="X12" s="16"/>
    </row>
    <row r="13" spans="2:24" ht="24.75" customHeight="1" x14ac:dyDescent="0.2">
      <c r="B13" s="103" t="s">
        <v>5</v>
      </c>
      <c r="C13" s="103"/>
      <c r="D13" s="223" t="s">
        <v>151</v>
      </c>
      <c r="E13" s="224"/>
      <c r="F13" s="224"/>
      <c r="G13" s="224"/>
      <c r="H13" s="224"/>
      <c r="I13" s="225"/>
      <c r="X13" s="16"/>
    </row>
    <row r="15" spans="2:24" ht="18.75" customHeight="1" x14ac:dyDescent="0.2">
      <c r="B15" s="105" t="s">
        <v>112</v>
      </c>
      <c r="C15" s="105"/>
      <c r="D15" s="105"/>
      <c r="E15" s="105"/>
      <c r="F15" s="105"/>
      <c r="G15" s="105"/>
      <c r="H15" s="105"/>
      <c r="I15" s="105"/>
      <c r="X15" s="16"/>
    </row>
    <row r="16" spans="2:24" ht="28.5" customHeight="1" x14ac:dyDescent="0.2">
      <c r="B16" s="103" t="s">
        <v>27</v>
      </c>
      <c r="C16" s="103"/>
      <c r="D16" s="228" t="s">
        <v>153</v>
      </c>
      <c r="E16" s="228"/>
      <c r="F16" s="228"/>
      <c r="G16" s="228"/>
      <c r="H16" s="228"/>
      <c r="I16" s="228"/>
      <c r="X16" s="16"/>
    </row>
    <row r="17" spans="2:24" ht="22.5" customHeight="1" x14ac:dyDescent="0.2">
      <c r="B17" s="103" t="s">
        <v>1</v>
      </c>
      <c r="C17" s="103"/>
      <c r="D17" s="103" t="s">
        <v>2</v>
      </c>
      <c r="E17" s="103"/>
      <c r="F17" s="27" t="s">
        <v>3</v>
      </c>
      <c r="G17" s="27" t="s">
        <v>110</v>
      </c>
      <c r="H17" s="27" t="s">
        <v>4</v>
      </c>
      <c r="I17" s="27" t="s">
        <v>111</v>
      </c>
      <c r="X17" s="16"/>
    </row>
    <row r="18" spans="2:24" ht="51" customHeight="1" x14ac:dyDescent="0.2">
      <c r="B18" s="104" t="s">
        <v>55</v>
      </c>
      <c r="C18" s="104"/>
      <c r="D18" s="104" t="s">
        <v>149</v>
      </c>
      <c r="E18" s="104"/>
      <c r="F18" s="28" t="s">
        <v>150</v>
      </c>
      <c r="G18" s="28" t="s">
        <v>116</v>
      </c>
      <c r="H18" s="28" t="s">
        <v>56</v>
      </c>
      <c r="I18" s="28"/>
      <c r="X18" s="16"/>
    </row>
    <row r="19" spans="2:24" ht="24.75" customHeight="1" x14ac:dyDescent="0.2">
      <c r="B19" s="103" t="s">
        <v>5</v>
      </c>
      <c r="C19" s="103"/>
      <c r="D19" s="223" t="s">
        <v>151</v>
      </c>
      <c r="E19" s="224"/>
      <c r="F19" s="224"/>
      <c r="G19" s="224"/>
      <c r="H19" s="224"/>
      <c r="I19" s="225"/>
      <c r="X19" s="16"/>
    </row>
    <row r="21" spans="2:24" ht="18.75" customHeight="1" x14ac:dyDescent="0.2">
      <c r="B21" s="105" t="s">
        <v>112</v>
      </c>
      <c r="C21" s="105"/>
      <c r="D21" s="105"/>
      <c r="E21" s="105"/>
      <c r="F21" s="105"/>
      <c r="G21" s="105"/>
      <c r="H21" s="105"/>
      <c r="I21" s="105"/>
      <c r="X21" s="16"/>
    </row>
    <row r="22" spans="2:24" ht="28.5" customHeight="1" x14ac:dyDescent="0.2">
      <c r="B22" s="103" t="s">
        <v>27</v>
      </c>
      <c r="C22" s="103"/>
      <c r="D22" s="228" t="s">
        <v>154</v>
      </c>
      <c r="E22" s="228"/>
      <c r="F22" s="228"/>
      <c r="G22" s="228"/>
      <c r="H22" s="228"/>
      <c r="I22" s="228"/>
      <c r="X22" s="16"/>
    </row>
    <row r="23" spans="2:24" ht="22.5" customHeight="1" x14ac:dyDescent="0.2">
      <c r="B23" s="103" t="s">
        <v>1</v>
      </c>
      <c r="C23" s="103"/>
      <c r="D23" s="103" t="s">
        <v>2</v>
      </c>
      <c r="E23" s="103"/>
      <c r="F23" s="27" t="s">
        <v>3</v>
      </c>
      <c r="G23" s="27" t="s">
        <v>110</v>
      </c>
      <c r="H23" s="27" t="s">
        <v>4</v>
      </c>
      <c r="I23" s="27" t="s">
        <v>111</v>
      </c>
      <c r="X23" s="16"/>
    </row>
    <row r="24" spans="2:24" ht="51" customHeight="1" x14ac:dyDescent="0.2">
      <c r="B24" s="104" t="s">
        <v>54</v>
      </c>
      <c r="C24" s="104"/>
      <c r="D24" s="226" t="s">
        <v>149</v>
      </c>
      <c r="E24" s="227"/>
      <c r="F24" s="28" t="s">
        <v>150</v>
      </c>
      <c r="G24" s="28" t="s">
        <v>116</v>
      </c>
      <c r="H24" s="28" t="s">
        <v>53</v>
      </c>
      <c r="I24" s="28"/>
      <c r="X24" s="16"/>
    </row>
    <row r="25" spans="2:24" ht="24.75" customHeight="1" x14ac:dyDescent="0.2">
      <c r="B25" s="103" t="s">
        <v>5</v>
      </c>
      <c r="C25" s="103"/>
      <c r="D25" s="223" t="s">
        <v>151</v>
      </c>
      <c r="E25" s="224"/>
      <c r="F25" s="224"/>
      <c r="G25" s="224"/>
      <c r="H25" s="224"/>
      <c r="I25" s="225"/>
      <c r="X25" s="16"/>
    </row>
  </sheetData>
  <mergeCells count="37">
    <mergeCell ref="B25:C25"/>
    <mergeCell ref="D25:I25"/>
    <mergeCell ref="B22:C22"/>
    <mergeCell ref="D22:I22"/>
    <mergeCell ref="B23:C23"/>
    <mergeCell ref="D23:E23"/>
    <mergeCell ref="B24:C24"/>
    <mergeCell ref="D24:E24"/>
    <mergeCell ref="B18:C18"/>
    <mergeCell ref="D18:E18"/>
    <mergeCell ref="B19:C19"/>
    <mergeCell ref="D19:I19"/>
    <mergeCell ref="B21:I21"/>
    <mergeCell ref="B15:I15"/>
    <mergeCell ref="B16:C16"/>
    <mergeCell ref="D16:I16"/>
    <mergeCell ref="B17:C17"/>
    <mergeCell ref="D17:E17"/>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 J14:N14 P14:V14 P20:V20 H20 J20:N20 H26:H65492 J26:N65492 P26:V65492"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27"/>
  <sheetViews>
    <sheetView showGridLines="0" topLeftCell="A11" zoomScale="90" zoomScaleNormal="90" workbookViewId="0">
      <selection activeCell="C16" sqref="C16"/>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8"/>
      <c r="C2" s="106" t="s">
        <v>124</v>
      </c>
      <c r="D2" s="107"/>
      <c r="E2" s="107"/>
      <c r="F2" s="108"/>
      <c r="G2" s="19" t="str">
        <f>Proyecto!K2</f>
        <v>Codigo: GC-F-015</v>
      </c>
      <c r="H2" s="29"/>
      <c r="J2" s="30"/>
      <c r="L2" s="16"/>
      <c r="T2" s="18"/>
      <c r="V2" s="16"/>
    </row>
    <row r="3" spans="2:22" ht="23.25" customHeight="1" x14ac:dyDescent="0.15">
      <c r="B3" s="49"/>
      <c r="C3" s="109" t="s">
        <v>126</v>
      </c>
      <c r="D3" s="110"/>
      <c r="E3" s="110"/>
      <c r="F3" s="111"/>
      <c r="G3" s="20" t="str">
        <f>Proyecto!K3</f>
        <v>Fecha: 17 de septiembre de 2014</v>
      </c>
      <c r="H3" s="29"/>
      <c r="J3" s="30"/>
      <c r="L3" s="16"/>
      <c r="T3" s="18"/>
      <c r="V3" s="16"/>
    </row>
    <row r="4" spans="2:22" ht="24" customHeight="1" x14ac:dyDescent="0.15">
      <c r="B4" s="49"/>
      <c r="C4" s="109" t="s">
        <v>127</v>
      </c>
      <c r="D4" s="110"/>
      <c r="E4" s="110"/>
      <c r="F4" s="111"/>
      <c r="G4" s="20" t="str">
        <f>Proyecto!K4</f>
        <v>Version 001</v>
      </c>
      <c r="I4" s="16"/>
      <c r="J4" s="30"/>
      <c r="L4" s="16"/>
      <c r="T4" s="18"/>
      <c r="V4" s="16"/>
    </row>
    <row r="5" spans="2:22" ht="22.5" customHeight="1" thickBot="1" x14ac:dyDescent="0.2">
      <c r="B5" s="50"/>
      <c r="C5" s="112" t="s">
        <v>129</v>
      </c>
      <c r="D5" s="113"/>
      <c r="E5" s="113"/>
      <c r="F5" s="114"/>
      <c r="G5" s="21" t="s">
        <v>130</v>
      </c>
      <c r="I5" s="16"/>
      <c r="J5" s="29"/>
      <c r="L5" s="16"/>
      <c r="T5" s="18"/>
      <c r="V5" s="16"/>
    </row>
    <row r="6" spans="2:22" ht="5.25" customHeight="1" x14ac:dyDescent="0.15">
      <c r="B6" s="22"/>
      <c r="C6" s="22"/>
      <c r="D6" s="22"/>
      <c r="E6" s="22"/>
      <c r="F6" s="22"/>
      <c r="G6" s="22"/>
    </row>
    <row r="7" spans="2:22" ht="29.25" customHeight="1" x14ac:dyDescent="0.2">
      <c r="B7" s="23" t="s">
        <v>0</v>
      </c>
      <c r="C7" s="181" t="str">
        <f>Proyecto!$E$7</f>
        <v>Transformación Institucional Integral -2025</v>
      </c>
      <c r="D7" s="181"/>
      <c r="E7" s="181"/>
      <c r="F7" s="181"/>
      <c r="G7" s="181"/>
      <c r="V7" s="16"/>
    </row>
    <row r="9" spans="2:22" ht="18" customHeight="1" x14ac:dyDescent="0.15">
      <c r="B9" s="105" t="s">
        <v>43</v>
      </c>
      <c r="C9" s="105"/>
      <c r="D9" s="105"/>
      <c r="E9" s="105"/>
      <c r="F9" s="105"/>
      <c r="G9" s="105"/>
    </row>
    <row r="10" spans="2:22" s="34" customFormat="1" ht="15" customHeight="1" x14ac:dyDescent="0.2"/>
    <row r="11" spans="2:22" ht="20.25" customHeight="1" x14ac:dyDescent="0.15">
      <c r="B11" s="27" t="s">
        <v>75</v>
      </c>
      <c r="C11" s="27" t="s">
        <v>6</v>
      </c>
      <c r="D11" s="27" t="s">
        <v>14</v>
      </c>
      <c r="E11" s="27" t="s">
        <v>42</v>
      </c>
      <c r="F11" s="105" t="s">
        <v>15</v>
      </c>
      <c r="G11" s="105"/>
    </row>
    <row r="12" spans="2:22" ht="78.75" x14ac:dyDescent="0.15">
      <c r="B12" s="51" t="s">
        <v>60</v>
      </c>
      <c r="C12" s="229" t="s">
        <v>155</v>
      </c>
      <c r="D12" s="31" t="s">
        <v>63</v>
      </c>
      <c r="E12" s="52" t="s">
        <v>96</v>
      </c>
      <c r="F12" s="115"/>
      <c r="G12" s="115"/>
    </row>
    <row r="13" spans="2:22" ht="146.25" x14ac:dyDescent="0.15">
      <c r="B13" s="51" t="s">
        <v>61</v>
      </c>
      <c r="C13" s="230" t="s">
        <v>156</v>
      </c>
      <c r="D13" s="31" t="s">
        <v>64</v>
      </c>
      <c r="E13" s="52" t="s">
        <v>96</v>
      </c>
      <c r="F13" s="115"/>
      <c r="G13" s="115"/>
    </row>
    <row r="14" spans="2:22" ht="78.75" x14ac:dyDescent="0.15">
      <c r="B14" s="229" t="s">
        <v>62</v>
      </c>
      <c r="C14" s="231" t="s">
        <v>157</v>
      </c>
      <c r="D14" s="31" t="s">
        <v>65</v>
      </c>
      <c r="E14" s="52" t="s">
        <v>96</v>
      </c>
      <c r="F14" s="115"/>
      <c r="G14" s="115"/>
    </row>
    <row r="15" spans="2:22" ht="69" customHeight="1" x14ac:dyDescent="0.15">
      <c r="B15" s="229" t="s">
        <v>62</v>
      </c>
      <c r="C15" s="231" t="s">
        <v>172</v>
      </c>
      <c r="D15" s="232" t="s">
        <v>171</v>
      </c>
      <c r="E15" s="52" t="s">
        <v>96</v>
      </c>
      <c r="F15" s="115"/>
      <c r="G15" s="115"/>
    </row>
    <row r="16" spans="2:22" ht="72" customHeight="1" x14ac:dyDescent="0.15">
      <c r="B16" s="229" t="s">
        <v>62</v>
      </c>
      <c r="C16" s="229" t="s">
        <v>158</v>
      </c>
      <c r="D16" s="232" t="s">
        <v>171</v>
      </c>
      <c r="E16" s="52" t="s">
        <v>96</v>
      </c>
      <c r="F16" s="115"/>
      <c r="G16" s="115"/>
    </row>
    <row r="17" spans="2:7" ht="67.5" customHeight="1" x14ac:dyDescent="0.15">
      <c r="B17" s="229" t="s">
        <v>62</v>
      </c>
      <c r="C17" s="231" t="s">
        <v>159</v>
      </c>
      <c r="D17" s="232" t="s">
        <v>171</v>
      </c>
      <c r="E17" s="52" t="s">
        <v>96</v>
      </c>
      <c r="F17" s="115"/>
      <c r="G17" s="115"/>
    </row>
    <row r="18" spans="2:7" ht="66" customHeight="1" x14ac:dyDescent="0.15">
      <c r="B18" s="229" t="s">
        <v>62</v>
      </c>
      <c r="C18" s="231" t="s">
        <v>160</v>
      </c>
      <c r="D18" s="232" t="s">
        <v>171</v>
      </c>
      <c r="E18" s="52" t="s">
        <v>96</v>
      </c>
      <c r="F18" s="115"/>
      <c r="G18" s="115"/>
    </row>
    <row r="19" spans="2:7" ht="50.1" customHeight="1" x14ac:dyDescent="0.15">
      <c r="B19" s="229" t="s">
        <v>170</v>
      </c>
      <c r="C19" s="229" t="s">
        <v>161</v>
      </c>
      <c r="D19" s="232" t="s">
        <v>171</v>
      </c>
      <c r="E19" s="52" t="s">
        <v>96</v>
      </c>
      <c r="F19" s="115"/>
      <c r="G19" s="115"/>
    </row>
    <row r="20" spans="2:7" ht="66" customHeight="1" x14ac:dyDescent="0.15">
      <c r="B20" s="229" t="s">
        <v>170</v>
      </c>
      <c r="C20" s="229" t="s">
        <v>162</v>
      </c>
      <c r="D20" s="232" t="s">
        <v>171</v>
      </c>
      <c r="E20" s="52" t="s">
        <v>96</v>
      </c>
      <c r="F20" s="115"/>
      <c r="G20" s="115"/>
    </row>
    <row r="21" spans="2:7" ht="50.1" customHeight="1" x14ac:dyDescent="0.15">
      <c r="B21" s="229" t="s">
        <v>170</v>
      </c>
      <c r="C21" s="229" t="s">
        <v>163</v>
      </c>
      <c r="D21" s="232" t="s">
        <v>171</v>
      </c>
      <c r="E21" s="52" t="s">
        <v>96</v>
      </c>
      <c r="F21" s="115"/>
      <c r="G21" s="115"/>
    </row>
    <row r="22" spans="2:7" ht="63.75" x14ac:dyDescent="0.15">
      <c r="B22" s="229" t="s">
        <v>170</v>
      </c>
      <c r="C22" s="229" t="s">
        <v>164</v>
      </c>
      <c r="D22" s="232" t="s">
        <v>171</v>
      </c>
      <c r="E22" s="52" t="s">
        <v>96</v>
      </c>
      <c r="F22" s="115"/>
      <c r="G22" s="115"/>
    </row>
    <row r="23" spans="2:7" ht="63.75" x14ac:dyDescent="0.15">
      <c r="B23" s="229" t="s">
        <v>170</v>
      </c>
      <c r="C23" s="229" t="s">
        <v>165</v>
      </c>
      <c r="D23" s="232" t="s">
        <v>171</v>
      </c>
      <c r="E23" s="52" t="s">
        <v>96</v>
      </c>
      <c r="F23" s="115"/>
      <c r="G23" s="115"/>
    </row>
    <row r="24" spans="2:7" ht="63.75" x14ac:dyDescent="0.15">
      <c r="B24" s="229" t="s">
        <v>170</v>
      </c>
      <c r="C24" s="231" t="s">
        <v>166</v>
      </c>
      <c r="D24" s="232" t="s">
        <v>171</v>
      </c>
      <c r="E24" s="52" t="s">
        <v>96</v>
      </c>
      <c r="F24" s="115"/>
      <c r="G24" s="115"/>
    </row>
    <row r="25" spans="2:7" ht="63.75" x14ac:dyDescent="0.15">
      <c r="B25" s="229" t="s">
        <v>170</v>
      </c>
      <c r="C25" s="231" t="s">
        <v>167</v>
      </c>
      <c r="D25" s="232" t="s">
        <v>171</v>
      </c>
      <c r="E25" s="52" t="s">
        <v>96</v>
      </c>
      <c r="F25" s="115"/>
      <c r="G25" s="115"/>
    </row>
    <row r="26" spans="2:7" ht="63.75" x14ac:dyDescent="0.15">
      <c r="B26" s="229" t="s">
        <v>170</v>
      </c>
      <c r="C26" s="229" t="s">
        <v>168</v>
      </c>
      <c r="D26" s="232" t="s">
        <v>171</v>
      </c>
      <c r="E26" s="52" t="s">
        <v>96</v>
      </c>
      <c r="F26" s="115"/>
      <c r="G26" s="115"/>
    </row>
    <row r="27" spans="2:7" ht="63.75" x14ac:dyDescent="0.15">
      <c r="B27" s="229" t="s">
        <v>170</v>
      </c>
      <c r="C27" s="229" t="s">
        <v>169</v>
      </c>
      <c r="D27" s="232" t="s">
        <v>171</v>
      </c>
      <c r="E27" s="52" t="s">
        <v>96</v>
      </c>
      <c r="F27" s="115"/>
      <c r="G27" s="115"/>
    </row>
  </sheetData>
  <mergeCells count="23">
    <mergeCell ref="F27:G27"/>
    <mergeCell ref="F22:G22"/>
    <mergeCell ref="F23:G23"/>
    <mergeCell ref="F24:G24"/>
    <mergeCell ref="F25:G25"/>
    <mergeCell ref="F26:G26"/>
    <mergeCell ref="F21:G21"/>
    <mergeCell ref="F18:G18"/>
    <mergeCell ref="F19:G19"/>
    <mergeCell ref="F12:G12"/>
    <mergeCell ref="F17:G17"/>
    <mergeCell ref="F13:G13"/>
    <mergeCell ref="F14:G14"/>
    <mergeCell ref="F15:G15"/>
    <mergeCell ref="F16:G16"/>
    <mergeCell ref="C2:F2"/>
    <mergeCell ref="C3:F3"/>
    <mergeCell ref="C4:F4"/>
    <mergeCell ref="C5:F5"/>
    <mergeCell ref="F20:G20"/>
    <mergeCell ref="F11:G11"/>
    <mergeCell ref="C7:G7"/>
    <mergeCell ref="B9:G9"/>
  </mergeCells>
  <dataValidations count="1">
    <dataValidation type="whole" allowBlank="1" showInputMessage="1" showErrorMessage="1" sqref="E8:G8 H8:L27 N8:T65491 E28:L65491"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B12:B13</xm:sqref>
        </x14:dataValidation>
        <x14:dataValidation type="list" allowBlank="1" showInputMessage="1" showErrorMessage="1" xr:uid="{00000000-0002-0000-0300-000002000000}">
          <x14:formula1>
            <xm:f>'No tocar'!$I$5:$I$6</xm:f>
          </x14:formula1>
          <xm:sqref>E12:E27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28"/>
  <sheetViews>
    <sheetView zoomScaleNormal="100" workbookViewId="0">
      <selection activeCell="C1" sqref="C1"/>
    </sheetView>
  </sheetViews>
  <sheetFormatPr baseColWidth="10" defaultRowHeight="12.75" x14ac:dyDescent="0.2"/>
  <cols>
    <col min="1" max="1" width="5" style="53" customWidth="1"/>
    <col min="2" max="2" width="30.28515625" style="53" customWidth="1"/>
    <col min="3" max="3" width="25" style="53" customWidth="1"/>
    <col min="4" max="4" width="11.42578125" style="53"/>
    <col min="5" max="5" width="33" style="53" customWidth="1"/>
    <col min="6" max="6" width="20.7109375" style="53" customWidth="1"/>
    <col min="7" max="7" width="25.5703125" style="53" customWidth="1"/>
    <col min="8" max="8" width="15" style="53" customWidth="1"/>
    <col min="9" max="16384" width="11.42578125" style="53"/>
  </cols>
  <sheetData>
    <row r="1" spans="2:8" ht="13.5" thickBot="1" x14ac:dyDescent="0.25"/>
    <row r="2" spans="2:8" ht="18" customHeight="1" x14ac:dyDescent="0.2">
      <c r="B2" s="54"/>
      <c r="C2" s="126" t="s">
        <v>124</v>
      </c>
      <c r="D2" s="127"/>
      <c r="E2" s="127"/>
      <c r="F2" s="128"/>
      <c r="G2" s="120" t="str">
        <f>Proyecto!K2</f>
        <v>Codigo: GC-F-015</v>
      </c>
      <c r="H2" s="121"/>
    </row>
    <row r="3" spans="2:8" ht="19.5" customHeight="1" x14ac:dyDescent="0.2">
      <c r="B3" s="55"/>
      <c r="C3" s="129" t="s">
        <v>126</v>
      </c>
      <c r="D3" s="130"/>
      <c r="E3" s="130"/>
      <c r="F3" s="131"/>
      <c r="G3" s="122" t="str">
        <f>Proyecto!K3</f>
        <v>Fecha: 17 de septiembre de 2014</v>
      </c>
      <c r="H3" s="123"/>
    </row>
    <row r="4" spans="2:8" ht="19.5" customHeight="1" x14ac:dyDescent="0.2">
      <c r="B4" s="55"/>
      <c r="C4" s="129" t="s">
        <v>127</v>
      </c>
      <c r="D4" s="130"/>
      <c r="E4" s="130"/>
      <c r="F4" s="131"/>
      <c r="G4" s="122" t="str">
        <f>Proyecto!K4</f>
        <v>Version 001</v>
      </c>
      <c r="H4" s="123"/>
    </row>
    <row r="5" spans="2:8" ht="21.75" customHeight="1" thickBot="1" x14ac:dyDescent="0.25">
      <c r="B5" s="56"/>
      <c r="C5" s="132" t="s">
        <v>129</v>
      </c>
      <c r="D5" s="133"/>
      <c r="E5" s="133"/>
      <c r="F5" s="134"/>
      <c r="G5" s="124" t="s">
        <v>130</v>
      </c>
      <c r="H5" s="125"/>
    </row>
    <row r="6" spans="2:8" ht="21" customHeight="1" x14ac:dyDescent="0.2"/>
    <row r="7" spans="2:8" ht="22.5" customHeight="1" x14ac:dyDescent="0.2">
      <c r="B7" s="116" t="s">
        <v>77</v>
      </c>
      <c r="C7" s="117"/>
      <c r="D7" s="117"/>
      <c r="E7" s="117"/>
      <c r="F7" s="117"/>
      <c r="G7" s="117"/>
      <c r="H7" s="117"/>
    </row>
    <row r="8" spans="2:8" ht="103.5" customHeight="1" x14ac:dyDescent="0.2">
      <c r="B8" s="233" t="s">
        <v>173</v>
      </c>
      <c r="C8" s="234"/>
      <c r="D8" s="234"/>
      <c r="E8" s="234"/>
      <c r="F8" s="234"/>
      <c r="G8" s="234"/>
      <c r="H8" s="234"/>
    </row>
    <row r="11" spans="2:8" ht="22.5" customHeight="1" x14ac:dyDescent="0.2">
      <c r="B11" s="118" t="s">
        <v>74</v>
      </c>
      <c r="C11" s="119"/>
      <c r="E11" s="116" t="s">
        <v>76</v>
      </c>
      <c r="F11" s="117"/>
      <c r="G11" s="117"/>
      <c r="H11" s="117"/>
    </row>
    <row r="13" spans="2:8" ht="20.25" customHeight="1" x14ac:dyDescent="0.2">
      <c r="B13" s="60" t="s">
        <v>6</v>
      </c>
      <c r="C13" s="60" t="s">
        <v>75</v>
      </c>
      <c r="D13" s="57"/>
      <c r="E13" s="60" t="s">
        <v>6</v>
      </c>
      <c r="F13" s="60" t="s">
        <v>75</v>
      </c>
      <c r="G13" s="60" t="s">
        <v>73</v>
      </c>
      <c r="H13" s="60" t="s">
        <v>91</v>
      </c>
    </row>
    <row r="14" spans="2:8" ht="54" customHeight="1" x14ac:dyDescent="0.2">
      <c r="B14" s="235" t="str">
        <f>+'Recursos Humanos'!C12</f>
        <v>Billy Escobar Perez
Superintendente de Sociedades
Despacho del Superintendente de Sociedades</v>
      </c>
      <c r="C14" s="219" t="str">
        <f>+'Recursos Humanos'!B12</f>
        <v>Patrocinador</v>
      </c>
      <c r="E14" s="58"/>
      <c r="F14" s="58"/>
      <c r="G14" s="58"/>
      <c r="H14" s="58"/>
    </row>
    <row r="15" spans="2:8" ht="64.5" customHeight="1" x14ac:dyDescent="0.2">
      <c r="B15" s="235" t="str">
        <f>+'Recursos Humanos'!C13</f>
        <v>Diego Alejandro Franco García
Gerente de Proyecto
Coordinador Grupo de Proyectos de Tecnología</v>
      </c>
      <c r="C15" s="219" t="str">
        <f>+'Recursos Humanos'!B13</f>
        <v>Gerente</v>
      </c>
      <c r="E15" s="58"/>
      <c r="F15" s="58"/>
      <c r="G15" s="58"/>
      <c r="H15" s="58"/>
    </row>
    <row r="16" spans="2:8" ht="54.75" customHeight="1" x14ac:dyDescent="0.2">
      <c r="B16" s="235" t="str">
        <f>+'Recursos Humanos'!C14</f>
        <v xml:space="preserve">Lucy Margarita osorio Mastrodoménico
Jefa Oficina Asesora de Planeación
Oficina Asesora de Planeación  </v>
      </c>
      <c r="C16" s="219" t="str">
        <f>+'Recursos Humanos'!B14</f>
        <v>Lider funcional</v>
      </c>
      <c r="E16" s="58"/>
      <c r="F16" s="58"/>
      <c r="G16" s="58"/>
      <c r="H16" s="58"/>
    </row>
    <row r="17" spans="2:8" ht="64.5" customHeight="1" x14ac:dyDescent="0.2">
      <c r="B17" s="235" t="str">
        <f>+'Recursos Humanos'!C15</f>
        <v xml:space="preserve">
Directora de Tecnologías de la Información y las Comunicaciones
Dirección de Tecnologías de la Información y las Comunicaciones</v>
      </c>
      <c r="C17" s="219" t="str">
        <f>+'Recursos Humanos'!B15</f>
        <v>Lider funcional</v>
      </c>
      <c r="E17" s="58"/>
      <c r="F17" s="58"/>
      <c r="G17" s="58"/>
      <c r="H17" s="58"/>
    </row>
    <row r="18" spans="2:8" ht="54" customHeight="1" x14ac:dyDescent="0.2">
      <c r="B18" s="235" t="str">
        <f>+'Recursos Humanos'!C16</f>
        <v xml:space="preserve">Nini Johanna Rodríguez Álvarez
Funcionario Oficina Asesora de Planeacion
Oficina Asesora de Planeación  </v>
      </c>
      <c r="C18" s="219" t="str">
        <f>+'Recursos Humanos'!B16</f>
        <v>Lider funcional</v>
      </c>
      <c r="E18" s="58"/>
      <c r="F18" s="58"/>
      <c r="G18" s="58"/>
      <c r="H18" s="58"/>
    </row>
    <row r="19" spans="2:8" ht="46.5" customHeight="1" x14ac:dyDescent="0.2">
      <c r="B19" s="235" t="str">
        <f>+'Recursos Humanos'!C17</f>
        <v>Diana Carolina Enciso Upegui
Secretaria General
Secretaría General</v>
      </c>
      <c r="C19" s="219" t="str">
        <f>+'Recursos Humanos'!B17</f>
        <v>Lider funcional</v>
      </c>
      <c r="E19" s="58"/>
      <c r="F19" s="58"/>
      <c r="G19" s="58"/>
      <c r="H19" s="58"/>
    </row>
    <row r="20" spans="2:8" ht="54" customHeight="1" x14ac:dyDescent="0.2">
      <c r="B20" s="235" t="str">
        <f>+'Recursos Humanos'!C18</f>
        <v xml:space="preserve">Johan Steven Hortúa Arévalo
Asesor Secretaria General
Secretaría General </v>
      </c>
      <c r="C20" s="219" t="str">
        <f>+'Recursos Humanos'!B18</f>
        <v>Lider funcional</v>
      </c>
      <c r="D20" s="59"/>
      <c r="E20" s="58"/>
      <c r="F20" s="58"/>
      <c r="G20" s="58"/>
      <c r="H20" s="58"/>
    </row>
    <row r="21" spans="2:8" ht="37.5" customHeight="1" x14ac:dyDescent="0.2">
      <c r="B21" s="235" t="str">
        <f>+'Recursos Humanos'!C19</f>
        <v>Eliana Patricia Ardila Sánchez
Director de Talento Humano
Dirección de Talento Humano</v>
      </c>
      <c r="C21" s="219" t="str">
        <f>+'Recursos Humanos'!B19</f>
        <v>Lider técnico</v>
      </c>
      <c r="E21" s="58"/>
      <c r="F21" s="58"/>
      <c r="G21" s="58"/>
      <c r="H21" s="58"/>
    </row>
    <row r="22" spans="2:8" ht="42" customHeight="1" x14ac:dyDescent="0.2">
      <c r="B22" s="235" t="str">
        <f>+'Recursos Humanos'!C20</f>
        <v>Maria Eugenia Salinas Garcia
Directora Administrativa
Dirección Administrativa</v>
      </c>
      <c r="C22" s="219" t="str">
        <f>+'Recursos Humanos'!B20</f>
        <v>Lider técnico</v>
      </c>
      <c r="E22" s="58"/>
      <c r="F22" s="58"/>
      <c r="G22" s="58"/>
      <c r="H22" s="58"/>
    </row>
    <row r="23" spans="2:8" ht="38.25" x14ac:dyDescent="0.2">
      <c r="B23" s="235" t="str">
        <f>+'Recursos Humanos'!C21</f>
        <v>Fabian Vicente Mayor Olaya
Funcionario Secretaría General
Secretaría General</v>
      </c>
      <c r="C23" s="219" t="str">
        <f>+'Recursos Humanos'!B21</f>
        <v>Lider técnico</v>
      </c>
    </row>
    <row r="24" spans="2:8" ht="63.75" x14ac:dyDescent="0.2">
      <c r="B24" s="235" t="str">
        <f>+'Recursos Humanos'!C22</f>
        <v>Héctor Manuel Játiva García
Coordinador Grupo de Administración del Talento Humano
Grupo de Administración del Talento Humano</v>
      </c>
      <c r="C24" s="219" t="str">
        <f>+'Recursos Humanos'!B22</f>
        <v>Lider técnico</v>
      </c>
    </row>
    <row r="25" spans="2:8" ht="38.25" customHeight="1" x14ac:dyDescent="0.2">
      <c r="B25" s="235" t="str">
        <f>+'Recursos Humanos'!C23</f>
        <v>OAP
Arquitecto de negocio</v>
      </c>
      <c r="C25" s="219" t="str">
        <f>+'Recursos Humanos'!B23</f>
        <v>Lider técnico</v>
      </c>
    </row>
    <row r="26" spans="2:8" ht="63" customHeight="1" x14ac:dyDescent="0.2">
      <c r="B26" s="235" t="str">
        <f>+'Recursos Humanos'!C24</f>
        <v>Jeny Shirley Diaz González
Coordinadora Grupo de Seguridad e Informática Forense
Arquitecta de Seguridad</v>
      </c>
      <c r="C26" s="219" t="str">
        <f>+'Recursos Humanos'!B24</f>
        <v>Lider técnico</v>
      </c>
    </row>
    <row r="27" spans="2:8" ht="58.5" customHeight="1" x14ac:dyDescent="0.2">
      <c r="B27" s="235" t="str">
        <f>+'Recursos Humanos'!C25</f>
        <v>Camilo Eduardo León Chaves
Coordinador Grupo de Arquitectura de Datos
Arquitecto de información</v>
      </c>
      <c r="C27" s="219" t="str">
        <f>+'Recursos Humanos'!B25</f>
        <v>Lider técnico</v>
      </c>
    </row>
    <row r="28" spans="2:8" ht="55.5" customHeight="1" x14ac:dyDescent="0.2">
      <c r="B28" s="235" t="str">
        <f>+'Recursos Humanos'!C26</f>
        <v>Amanda Rocío Fernández Rico
Coordinadora Grupo Sistemas y Arquitectura de Tecnología
Arquitecto de Tecnología</v>
      </c>
      <c r="C28" s="219" t="str">
        <f>+'Recursos Humanos'!B26</f>
        <v>Lider técnico</v>
      </c>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7" sqref="C7:F7"/>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4"/>
      <c r="C2" s="126" t="s">
        <v>124</v>
      </c>
      <c r="D2" s="127"/>
      <c r="E2" s="127"/>
      <c r="F2" s="127"/>
      <c r="G2" s="120" t="str">
        <f>Proyecto!K2</f>
        <v>Codigo: GC-F-015</v>
      </c>
      <c r="H2" s="135"/>
      <c r="I2" s="135"/>
      <c r="J2" s="135"/>
      <c r="K2" s="135"/>
      <c r="L2" s="121"/>
    </row>
    <row r="3" spans="1:21" ht="23.25" customHeight="1" x14ac:dyDescent="0.15">
      <c r="B3" s="55"/>
      <c r="C3" s="129" t="s">
        <v>126</v>
      </c>
      <c r="D3" s="130"/>
      <c r="E3" s="130"/>
      <c r="F3" s="130"/>
      <c r="G3" s="122" t="str">
        <f>Proyecto!K3</f>
        <v>Fecha: 17 de septiembre de 2014</v>
      </c>
      <c r="H3" s="98"/>
      <c r="I3" s="98"/>
      <c r="J3" s="98"/>
      <c r="K3" s="98"/>
      <c r="L3" s="123"/>
    </row>
    <row r="4" spans="1:21" ht="24" customHeight="1" x14ac:dyDescent="0.15">
      <c r="B4" s="55"/>
      <c r="C4" s="129" t="s">
        <v>127</v>
      </c>
      <c r="D4" s="130"/>
      <c r="E4" s="130"/>
      <c r="F4" s="130"/>
      <c r="G4" s="122" t="str">
        <f>Proyecto!K4</f>
        <v>Version 001</v>
      </c>
      <c r="H4" s="98"/>
      <c r="I4" s="98"/>
      <c r="J4" s="98"/>
      <c r="K4" s="98"/>
      <c r="L4" s="123"/>
    </row>
    <row r="5" spans="1:21" ht="22.5" customHeight="1" thickBot="1" x14ac:dyDescent="0.2">
      <c r="B5" s="56"/>
      <c r="C5" s="132" t="s">
        <v>129</v>
      </c>
      <c r="D5" s="133"/>
      <c r="E5" s="133"/>
      <c r="F5" s="133"/>
      <c r="G5" s="124" t="s">
        <v>130</v>
      </c>
      <c r="H5" s="136"/>
      <c r="I5" s="136"/>
      <c r="J5" s="136"/>
      <c r="K5" s="136"/>
      <c r="L5" s="125"/>
    </row>
    <row r="6" spans="1:21" ht="5.25" customHeight="1" x14ac:dyDescent="0.15">
      <c r="A6" s="29" t="str">
        <f>Proyecto!$E$7</f>
        <v>Transformación Institucional Integral -2025</v>
      </c>
      <c r="B6" s="22"/>
      <c r="C6" s="22"/>
      <c r="D6" s="22"/>
      <c r="E6" s="22"/>
      <c r="F6" s="22"/>
    </row>
    <row r="7" spans="1:21" ht="29.25" customHeight="1" x14ac:dyDescent="0.2">
      <c r="B7" s="23" t="s">
        <v>0</v>
      </c>
      <c r="C7" s="181" t="str">
        <f>Proyecto!$E$7</f>
        <v>Transformación Institucional Integral -2025</v>
      </c>
      <c r="D7" s="181"/>
      <c r="E7" s="181"/>
      <c r="F7" s="181"/>
      <c r="U7" s="16"/>
    </row>
    <row r="10" spans="1:21" ht="24" customHeight="1" x14ac:dyDescent="0.15">
      <c r="B10" s="63" t="s">
        <v>88</v>
      </c>
      <c r="C10" s="61" t="s">
        <v>95</v>
      </c>
    </row>
    <row r="11" spans="1:21" ht="6" customHeight="1" x14ac:dyDescent="0.15"/>
    <row r="12" spans="1:21" ht="18" customHeight="1" x14ac:dyDescent="0.15">
      <c r="B12" s="23" t="s">
        <v>47</v>
      </c>
      <c r="C12" s="236"/>
    </row>
    <row r="13" spans="1:21" ht="6" customHeight="1" x14ac:dyDescent="0.15"/>
    <row r="14" spans="1:21" ht="18" customHeight="1" x14ac:dyDescent="0.15">
      <c r="B14" s="23" t="s">
        <v>48</v>
      </c>
      <c r="C14" s="61"/>
    </row>
    <row r="15" spans="1:21" ht="6" customHeight="1" x14ac:dyDescent="0.15"/>
    <row r="16" spans="1:21" ht="18" customHeight="1" x14ac:dyDescent="0.15">
      <c r="B16" s="23" t="s">
        <v>44</v>
      </c>
      <c r="C16" s="236">
        <f>((83300000*2)+157080000)+(4000000000)</f>
        <v>4323680000</v>
      </c>
    </row>
    <row r="17" spans="2:3" ht="6" customHeight="1" x14ac:dyDescent="0.15"/>
    <row r="18" spans="2:3" ht="18" customHeight="1" x14ac:dyDescent="0.15">
      <c r="B18" s="23" t="s">
        <v>45</v>
      </c>
      <c r="C18" s="62">
        <v>0</v>
      </c>
    </row>
    <row r="19" spans="2:3" ht="6" customHeight="1" x14ac:dyDescent="0.15"/>
    <row r="20" spans="2:3" ht="18" customHeight="1" x14ac:dyDescent="0.15">
      <c r="B20" s="23" t="s">
        <v>46</v>
      </c>
      <c r="C20" s="62">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40"/>
  <sheetViews>
    <sheetView showGridLines="0" zoomScale="60" zoomScaleNormal="60" workbookViewId="0">
      <selection activeCell="E1" sqref="E1"/>
    </sheetView>
  </sheetViews>
  <sheetFormatPr baseColWidth="10" defaultRowHeight="11.25" x14ac:dyDescent="0.15"/>
  <cols>
    <col min="1" max="1" width="2.42578125" style="16" customWidth="1"/>
    <col min="2" max="2" width="14.5703125" style="16" customWidth="1"/>
    <col min="3" max="3" width="24.140625" style="16" customWidth="1"/>
    <col min="4" max="4" width="42" style="16" customWidth="1"/>
    <col min="5" max="5" width="17.140625" style="16" customWidth="1"/>
    <col min="6" max="6" width="41.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146"/>
      <c r="C2" s="147"/>
      <c r="D2" s="137" t="s">
        <v>124</v>
      </c>
      <c r="E2" s="138"/>
      <c r="F2" s="138"/>
      <c r="G2" s="139"/>
      <c r="H2" s="68" t="str">
        <f>Proyecto!K2</f>
        <v>Codigo: GC-F-015</v>
      </c>
    </row>
    <row r="3" spans="2:16" ht="23.25" customHeight="1" x14ac:dyDescent="0.15">
      <c r="B3" s="148"/>
      <c r="C3" s="149"/>
      <c r="D3" s="140" t="s">
        <v>126</v>
      </c>
      <c r="E3" s="141"/>
      <c r="F3" s="141"/>
      <c r="G3" s="142"/>
      <c r="H3" s="69" t="str">
        <f>Proyecto!K3</f>
        <v>Fecha: 17 de septiembre de 2014</v>
      </c>
    </row>
    <row r="4" spans="2:16" ht="24" customHeight="1" x14ac:dyDescent="0.15">
      <c r="B4" s="148"/>
      <c r="C4" s="149"/>
      <c r="D4" s="140" t="s">
        <v>127</v>
      </c>
      <c r="E4" s="141"/>
      <c r="F4" s="141"/>
      <c r="G4" s="142"/>
      <c r="H4" s="70" t="str">
        <f>Proyecto!K4</f>
        <v>Version 001</v>
      </c>
    </row>
    <row r="5" spans="2:16" ht="22.5" customHeight="1" thickBot="1" x14ac:dyDescent="0.2">
      <c r="B5" s="150"/>
      <c r="C5" s="151"/>
      <c r="D5" s="143" t="s">
        <v>129</v>
      </c>
      <c r="E5" s="144"/>
      <c r="F5" s="144"/>
      <c r="G5" s="145"/>
      <c r="H5" s="71" t="s">
        <v>130</v>
      </c>
    </row>
    <row r="6" spans="2:16" ht="5.25" customHeight="1" x14ac:dyDescent="0.15">
      <c r="B6" s="22"/>
      <c r="C6" s="22"/>
      <c r="D6" s="22"/>
      <c r="E6" s="22"/>
      <c r="F6" s="22"/>
      <c r="G6" s="22"/>
      <c r="H6" s="22"/>
    </row>
    <row r="7" spans="2:16" ht="29.25" customHeight="1" x14ac:dyDescent="0.2">
      <c r="B7" s="76" t="s">
        <v>0</v>
      </c>
      <c r="C7" s="76"/>
      <c r="D7" s="181" t="str">
        <f>Proyecto!$E$7</f>
        <v>Transformación Institucional Integral -2025</v>
      </c>
      <c r="E7" s="181"/>
      <c r="F7" s="181"/>
      <c r="G7" s="181"/>
      <c r="H7" s="181"/>
      <c r="P7" s="16"/>
    </row>
    <row r="8" spans="2:16" s="34" customFormat="1" ht="19.5" customHeight="1" x14ac:dyDescent="0.2"/>
    <row r="9" spans="2:16" ht="30" customHeight="1" x14ac:dyDescent="0.15">
      <c r="B9" s="152" t="s">
        <v>37</v>
      </c>
      <c r="C9" s="153"/>
      <c r="D9" s="153"/>
      <c r="E9" s="153"/>
      <c r="F9" s="153"/>
      <c r="G9" s="153"/>
      <c r="H9" s="153"/>
    </row>
    <row r="10" spans="2:16" ht="9.75" customHeight="1" x14ac:dyDescent="0.2">
      <c r="B10" s="149"/>
      <c r="C10" s="149"/>
      <c r="D10" s="149"/>
      <c r="E10" s="149"/>
      <c r="F10" s="149"/>
      <c r="G10" s="149"/>
      <c r="H10" s="149"/>
      <c r="P10" s="16"/>
    </row>
    <row r="11" spans="2:16" ht="25.5" customHeight="1" x14ac:dyDescent="0.2">
      <c r="B11" s="103" t="s">
        <v>6</v>
      </c>
      <c r="C11" s="103"/>
      <c r="D11" s="27" t="s">
        <v>7</v>
      </c>
      <c r="E11" s="26" t="s">
        <v>71</v>
      </c>
      <c r="F11" s="27" t="s">
        <v>11</v>
      </c>
      <c r="G11" s="27" t="s">
        <v>98</v>
      </c>
      <c r="H11" s="27" t="s">
        <v>8</v>
      </c>
      <c r="P11" s="16"/>
    </row>
    <row r="12" spans="2:16" ht="39.950000000000003" customHeight="1" x14ac:dyDescent="0.2">
      <c r="B12" s="221"/>
      <c r="C12" s="222"/>
      <c r="D12" s="193" t="s">
        <v>174</v>
      </c>
      <c r="E12" s="237">
        <v>2201000</v>
      </c>
      <c r="F12" s="238"/>
      <c r="G12" s="193" t="s">
        <v>96</v>
      </c>
      <c r="H12" s="193" t="s">
        <v>68</v>
      </c>
      <c r="P12" s="16"/>
    </row>
    <row r="13" spans="2:16" ht="39.950000000000003" customHeight="1" x14ac:dyDescent="0.2">
      <c r="B13" s="221" t="s">
        <v>175</v>
      </c>
      <c r="C13" s="222" t="s">
        <v>176</v>
      </c>
      <c r="D13" s="193" t="s">
        <v>177</v>
      </c>
      <c r="E13" s="237">
        <v>2201001</v>
      </c>
      <c r="F13" s="238" t="s">
        <v>178</v>
      </c>
      <c r="G13" s="193" t="s">
        <v>96</v>
      </c>
      <c r="H13" s="193" t="s">
        <v>68</v>
      </c>
      <c r="P13" s="16"/>
    </row>
    <row r="14" spans="2:16" ht="39.950000000000003" customHeight="1" x14ac:dyDescent="0.2">
      <c r="B14" s="221" t="s">
        <v>179</v>
      </c>
      <c r="C14" s="222" t="s">
        <v>180</v>
      </c>
      <c r="D14" s="193" t="s">
        <v>181</v>
      </c>
      <c r="E14" s="237">
        <v>2201000</v>
      </c>
      <c r="F14" s="238" t="s">
        <v>182</v>
      </c>
      <c r="G14" s="193" t="s">
        <v>96</v>
      </c>
      <c r="H14" s="193" t="s">
        <v>68</v>
      </c>
      <c r="P14" s="16"/>
    </row>
    <row r="15" spans="2:16" ht="39.950000000000003" customHeight="1" x14ac:dyDescent="0.15">
      <c r="B15" s="221" t="s">
        <v>183</v>
      </c>
      <c r="C15" s="222" t="s">
        <v>184</v>
      </c>
      <c r="D15" s="193" t="s">
        <v>185</v>
      </c>
      <c r="E15" s="237">
        <v>2201000</v>
      </c>
      <c r="F15" s="238" t="s">
        <v>186</v>
      </c>
      <c r="G15" s="193" t="s">
        <v>96</v>
      </c>
      <c r="H15" s="193" t="s">
        <v>68</v>
      </c>
      <c r="O15" s="18"/>
      <c r="P15" s="16"/>
    </row>
    <row r="16" spans="2:16" ht="39.950000000000003" customHeight="1" x14ac:dyDescent="0.2">
      <c r="B16" s="221" t="s">
        <v>187</v>
      </c>
      <c r="C16" s="222"/>
      <c r="D16" s="193" t="s">
        <v>188</v>
      </c>
      <c r="E16" s="237">
        <v>2201000</v>
      </c>
      <c r="F16" s="238" t="s">
        <v>189</v>
      </c>
      <c r="G16" s="193" t="s">
        <v>96</v>
      </c>
      <c r="H16" s="193" t="s">
        <v>68</v>
      </c>
      <c r="P16" s="16"/>
    </row>
    <row r="17" spans="2:16" ht="39.950000000000003" customHeight="1" x14ac:dyDescent="0.15">
      <c r="B17" s="221" t="s">
        <v>190</v>
      </c>
      <c r="C17" s="222" t="s">
        <v>190</v>
      </c>
      <c r="D17" s="193" t="s">
        <v>191</v>
      </c>
      <c r="E17" s="237">
        <v>2201000</v>
      </c>
      <c r="F17" s="238" t="s">
        <v>192</v>
      </c>
      <c r="G17" s="193" t="s">
        <v>96</v>
      </c>
      <c r="H17" s="193" t="s">
        <v>68</v>
      </c>
      <c r="O17" s="18"/>
      <c r="P17" s="16"/>
    </row>
    <row r="18" spans="2:16" ht="39.950000000000003" customHeight="1" x14ac:dyDescent="0.2">
      <c r="B18" s="221" t="s">
        <v>193</v>
      </c>
      <c r="C18" s="222" t="s">
        <v>193</v>
      </c>
      <c r="D18" s="193" t="s">
        <v>194</v>
      </c>
      <c r="E18" s="237">
        <v>2201000</v>
      </c>
      <c r="F18" s="238" t="s">
        <v>195</v>
      </c>
      <c r="G18" s="193" t="s">
        <v>96</v>
      </c>
      <c r="H18" s="193" t="s">
        <v>68</v>
      </c>
      <c r="P18" s="16"/>
    </row>
    <row r="19" spans="2:16" ht="39.950000000000003" customHeight="1" x14ac:dyDescent="0.15">
      <c r="B19" s="221" t="s">
        <v>196</v>
      </c>
      <c r="C19" s="222"/>
      <c r="D19" s="193" t="s">
        <v>197</v>
      </c>
      <c r="E19" s="237">
        <v>2201001</v>
      </c>
      <c r="F19" s="238" t="s">
        <v>198</v>
      </c>
      <c r="G19" s="193" t="s">
        <v>96</v>
      </c>
      <c r="H19" s="193" t="s">
        <v>68</v>
      </c>
      <c r="O19" s="18"/>
      <c r="P19" s="16"/>
    </row>
    <row r="20" spans="2:16" ht="39.950000000000003" customHeight="1" x14ac:dyDescent="0.2">
      <c r="B20" s="221" t="s">
        <v>199</v>
      </c>
      <c r="C20" s="222"/>
      <c r="D20" s="193" t="s">
        <v>200</v>
      </c>
      <c r="E20" s="237">
        <v>2201002</v>
      </c>
      <c r="F20" s="238" t="s">
        <v>201</v>
      </c>
      <c r="G20" s="193" t="s">
        <v>96</v>
      </c>
      <c r="H20" s="193" t="s">
        <v>68</v>
      </c>
      <c r="P20" s="16"/>
    </row>
    <row r="21" spans="2:16" ht="39.950000000000003" customHeight="1" x14ac:dyDescent="0.15">
      <c r="B21" s="221" t="s">
        <v>202</v>
      </c>
      <c r="C21" s="222"/>
      <c r="D21" s="193" t="s">
        <v>203</v>
      </c>
      <c r="E21" s="237">
        <v>2201000</v>
      </c>
      <c r="F21" s="238" t="s">
        <v>204</v>
      </c>
      <c r="G21" s="193" t="s">
        <v>96</v>
      </c>
      <c r="H21" s="193" t="s">
        <v>68</v>
      </c>
      <c r="O21" s="18"/>
      <c r="P21" s="16"/>
    </row>
    <row r="22" spans="2:16" ht="39.950000000000003" customHeight="1" x14ac:dyDescent="0.15">
      <c r="B22" s="221" t="s">
        <v>205</v>
      </c>
      <c r="C22" s="222" t="s">
        <v>176</v>
      </c>
      <c r="D22" s="193" t="s">
        <v>206</v>
      </c>
      <c r="E22" s="237">
        <v>2201001</v>
      </c>
      <c r="F22" s="238" t="s">
        <v>207</v>
      </c>
      <c r="G22" s="193" t="s">
        <v>96</v>
      </c>
      <c r="H22" s="193" t="s">
        <v>68</v>
      </c>
      <c r="O22" s="18"/>
      <c r="P22" s="16"/>
    </row>
    <row r="23" spans="2:16" ht="39.950000000000003" customHeight="1" x14ac:dyDescent="0.15">
      <c r="B23" s="239" t="s">
        <v>208</v>
      </c>
      <c r="C23" s="240" t="s">
        <v>209</v>
      </c>
      <c r="D23" s="193" t="s">
        <v>210</v>
      </c>
      <c r="E23" s="237">
        <v>2201002</v>
      </c>
      <c r="F23" s="238" t="s">
        <v>211</v>
      </c>
      <c r="G23" s="193" t="s">
        <v>96</v>
      </c>
      <c r="H23" s="193" t="s">
        <v>68</v>
      </c>
    </row>
    <row r="24" spans="2:16" ht="39.950000000000003" customHeight="1" x14ac:dyDescent="0.15">
      <c r="B24" s="221" t="s">
        <v>212</v>
      </c>
      <c r="C24" s="222" t="s">
        <v>213</v>
      </c>
      <c r="D24" s="193" t="s">
        <v>214</v>
      </c>
      <c r="E24" s="237">
        <v>2201003</v>
      </c>
      <c r="F24" s="238" t="s">
        <v>215</v>
      </c>
      <c r="G24" s="193" t="s">
        <v>96</v>
      </c>
      <c r="H24" s="193" t="s">
        <v>68</v>
      </c>
    </row>
    <row r="25" spans="2:16" ht="39.950000000000003" customHeight="1" x14ac:dyDescent="0.15">
      <c r="B25" s="221" t="s">
        <v>216</v>
      </c>
      <c r="C25" s="222"/>
      <c r="D25" s="193" t="s">
        <v>217</v>
      </c>
      <c r="E25" s="237">
        <v>2201004</v>
      </c>
      <c r="F25" s="238" t="s">
        <v>218</v>
      </c>
      <c r="G25" s="193" t="s">
        <v>96</v>
      </c>
      <c r="H25" s="193" t="s">
        <v>68</v>
      </c>
    </row>
    <row r="26" spans="2:16" ht="39.950000000000003" customHeight="1" x14ac:dyDescent="0.15">
      <c r="B26" s="221" t="s">
        <v>219</v>
      </c>
      <c r="C26" s="222"/>
      <c r="D26" s="193" t="s">
        <v>220</v>
      </c>
      <c r="E26" s="237">
        <v>2201000</v>
      </c>
      <c r="F26" s="238" t="s">
        <v>221</v>
      </c>
      <c r="G26" s="193" t="s">
        <v>96</v>
      </c>
      <c r="H26" s="193" t="s">
        <v>68</v>
      </c>
    </row>
    <row r="27" spans="2:16" ht="39.950000000000003" customHeight="1" x14ac:dyDescent="0.15">
      <c r="B27" s="221" t="s">
        <v>222</v>
      </c>
      <c r="C27" s="222"/>
      <c r="D27" s="193" t="s">
        <v>223</v>
      </c>
      <c r="E27" s="237">
        <v>2201000</v>
      </c>
      <c r="F27" s="238" t="s">
        <v>224</v>
      </c>
      <c r="G27" s="193" t="s">
        <v>96</v>
      </c>
      <c r="H27" s="193" t="s">
        <v>68</v>
      </c>
    </row>
    <row r="28" spans="2:16" ht="39.950000000000003" customHeight="1" x14ac:dyDescent="0.15">
      <c r="B28" s="221" t="s">
        <v>225</v>
      </c>
      <c r="C28" s="222"/>
      <c r="D28" s="193" t="s">
        <v>226</v>
      </c>
      <c r="E28" s="237">
        <v>2201000</v>
      </c>
      <c r="F28" s="238" t="s">
        <v>227</v>
      </c>
      <c r="G28" s="193" t="s">
        <v>96</v>
      </c>
      <c r="H28" s="193" t="s">
        <v>68</v>
      </c>
    </row>
    <row r="29" spans="2:16" ht="39.950000000000003" customHeight="1" x14ac:dyDescent="0.15">
      <c r="B29" s="221" t="s">
        <v>228</v>
      </c>
      <c r="C29" s="222"/>
      <c r="D29" s="193" t="s">
        <v>229</v>
      </c>
      <c r="E29" s="237">
        <v>2201000</v>
      </c>
      <c r="F29" s="238" t="s">
        <v>230</v>
      </c>
      <c r="G29" s="193" t="s">
        <v>96</v>
      </c>
      <c r="H29" s="193" t="s">
        <v>68</v>
      </c>
    </row>
    <row r="30" spans="2:16" ht="39.950000000000003" customHeight="1" x14ac:dyDescent="0.15">
      <c r="B30" s="221" t="s">
        <v>231</v>
      </c>
      <c r="C30" s="222"/>
      <c r="D30" s="193" t="s">
        <v>232</v>
      </c>
      <c r="E30" s="237">
        <v>2201000</v>
      </c>
      <c r="F30" s="238" t="s">
        <v>233</v>
      </c>
      <c r="G30" s="193" t="s">
        <v>96</v>
      </c>
      <c r="H30" s="193" t="s">
        <v>68</v>
      </c>
    </row>
    <row r="31" spans="2:16" ht="39.950000000000003" customHeight="1" x14ac:dyDescent="0.15">
      <c r="B31" s="221" t="s">
        <v>234</v>
      </c>
      <c r="C31" s="222"/>
      <c r="D31" s="193" t="s">
        <v>235</v>
      </c>
      <c r="E31" s="237">
        <v>2201000</v>
      </c>
      <c r="F31" s="238" t="s">
        <v>236</v>
      </c>
      <c r="G31" s="193" t="s">
        <v>96</v>
      </c>
      <c r="H31" s="193" t="s">
        <v>68</v>
      </c>
    </row>
    <row r="32" spans="2:16" ht="39.950000000000003" customHeight="1" x14ac:dyDescent="0.15">
      <c r="B32" s="221" t="s">
        <v>237</v>
      </c>
      <c r="C32" s="222"/>
      <c r="D32" s="193" t="s">
        <v>238</v>
      </c>
      <c r="E32" s="237">
        <v>2201000</v>
      </c>
      <c r="F32" s="238" t="s">
        <v>239</v>
      </c>
      <c r="G32" s="193" t="s">
        <v>96</v>
      </c>
      <c r="H32" s="193" t="s">
        <v>68</v>
      </c>
    </row>
    <row r="33" spans="2:8" ht="39.950000000000003" customHeight="1" x14ac:dyDescent="0.15">
      <c r="B33" s="221" t="s">
        <v>240</v>
      </c>
      <c r="C33" s="222"/>
      <c r="D33" s="193" t="s">
        <v>241</v>
      </c>
      <c r="E33" s="237">
        <v>2201000</v>
      </c>
      <c r="F33" s="238" t="s">
        <v>242</v>
      </c>
      <c r="G33" s="193" t="s">
        <v>96</v>
      </c>
      <c r="H33" s="193" t="s">
        <v>68</v>
      </c>
    </row>
    <row r="34" spans="2:8" ht="39.950000000000003" customHeight="1" x14ac:dyDescent="0.15">
      <c r="B34" s="221" t="s">
        <v>243</v>
      </c>
      <c r="C34" s="222"/>
      <c r="D34" s="193" t="s">
        <v>244</v>
      </c>
      <c r="E34" s="237">
        <v>2201000</v>
      </c>
      <c r="F34" s="238" t="s">
        <v>245</v>
      </c>
      <c r="G34" s="193" t="s">
        <v>96</v>
      </c>
      <c r="H34" s="193" t="s">
        <v>68</v>
      </c>
    </row>
    <row r="35" spans="2:8" ht="39.950000000000003" customHeight="1" x14ac:dyDescent="0.15">
      <c r="B35" s="221" t="s">
        <v>246</v>
      </c>
      <c r="C35" s="222"/>
      <c r="D35" s="193" t="s">
        <v>247</v>
      </c>
      <c r="E35" s="237">
        <v>2201000</v>
      </c>
      <c r="F35" s="238" t="s">
        <v>248</v>
      </c>
      <c r="G35" s="193" t="s">
        <v>96</v>
      </c>
      <c r="H35" s="193" t="s">
        <v>68</v>
      </c>
    </row>
    <row r="36" spans="2:8" ht="39.950000000000003" customHeight="1" x14ac:dyDescent="0.15">
      <c r="B36" s="221" t="s">
        <v>249</v>
      </c>
      <c r="C36" s="222"/>
      <c r="D36" s="193" t="s">
        <v>250</v>
      </c>
      <c r="E36" s="237">
        <v>2201000</v>
      </c>
      <c r="F36" s="238" t="s">
        <v>251</v>
      </c>
      <c r="G36" s="193" t="s">
        <v>96</v>
      </c>
      <c r="H36" s="193" t="s">
        <v>68</v>
      </c>
    </row>
    <row r="37" spans="2:8" ht="39.950000000000003" customHeight="1" x14ac:dyDescent="0.15">
      <c r="B37" s="221" t="s">
        <v>252</v>
      </c>
      <c r="C37" s="222"/>
      <c r="D37" s="193" t="s">
        <v>250</v>
      </c>
      <c r="E37" s="237">
        <v>2201000</v>
      </c>
      <c r="F37" s="238" t="s">
        <v>253</v>
      </c>
      <c r="G37" s="193" t="s">
        <v>96</v>
      </c>
      <c r="H37" s="193" t="s">
        <v>68</v>
      </c>
    </row>
    <row r="38" spans="2:8" ht="39.950000000000003" customHeight="1" x14ac:dyDescent="0.15">
      <c r="B38" s="221" t="s">
        <v>254</v>
      </c>
      <c r="C38" s="222"/>
      <c r="D38" s="193" t="s">
        <v>250</v>
      </c>
      <c r="E38" s="237">
        <v>2201000</v>
      </c>
      <c r="F38" s="238" t="s">
        <v>255</v>
      </c>
      <c r="G38" s="193" t="s">
        <v>96</v>
      </c>
      <c r="H38" s="193" t="s">
        <v>68</v>
      </c>
    </row>
    <row r="39" spans="2:8" ht="39.950000000000003" customHeight="1" x14ac:dyDescent="0.15">
      <c r="B39" s="239" t="s">
        <v>256</v>
      </c>
      <c r="C39" s="240"/>
      <c r="D39" s="241" t="s">
        <v>257</v>
      </c>
      <c r="E39" s="237">
        <v>2201000</v>
      </c>
      <c r="F39" s="237" t="s">
        <v>257</v>
      </c>
      <c r="G39" s="241" t="s">
        <v>96</v>
      </c>
      <c r="H39" s="193"/>
    </row>
    <row r="40" spans="2:8" ht="39.950000000000003" customHeight="1" x14ac:dyDescent="0.15">
      <c r="B40" s="239" t="s">
        <v>258</v>
      </c>
      <c r="C40" s="240"/>
      <c r="D40" s="241" t="s">
        <v>257</v>
      </c>
      <c r="E40" s="237" t="s">
        <v>257</v>
      </c>
      <c r="F40" s="237" t="s">
        <v>259</v>
      </c>
      <c r="G40" s="241" t="s">
        <v>97</v>
      </c>
      <c r="H40" s="193"/>
    </row>
  </sheetData>
  <mergeCells count="39">
    <mergeCell ref="B38:C38"/>
    <mergeCell ref="B39:C39"/>
    <mergeCell ref="B40:C40"/>
    <mergeCell ref="B33:C33"/>
    <mergeCell ref="B34:C34"/>
    <mergeCell ref="B35:C35"/>
    <mergeCell ref="B36:C36"/>
    <mergeCell ref="B37:C37"/>
    <mergeCell ref="B28:C28"/>
    <mergeCell ref="B29:C29"/>
    <mergeCell ref="B30:C30"/>
    <mergeCell ref="B31:C31"/>
    <mergeCell ref="B32:C32"/>
    <mergeCell ref="B23:C23"/>
    <mergeCell ref="B24:C24"/>
    <mergeCell ref="B25:C25"/>
    <mergeCell ref="B26:C26"/>
    <mergeCell ref="B27:C27"/>
    <mergeCell ref="B7:C7"/>
    <mergeCell ref="D7:H7"/>
    <mergeCell ref="B9:H9"/>
    <mergeCell ref="B21:C21"/>
    <mergeCell ref="B22:C22"/>
    <mergeCell ref="B20:C20"/>
    <mergeCell ref="B14:C14"/>
    <mergeCell ref="B19:C19"/>
    <mergeCell ref="B17:C17"/>
    <mergeCell ref="B18:C18"/>
    <mergeCell ref="B11:C11"/>
    <mergeCell ref="B12:C12"/>
    <mergeCell ref="B10:H10"/>
    <mergeCell ref="B13:C13"/>
    <mergeCell ref="B16:C16"/>
    <mergeCell ref="B15:C15"/>
    <mergeCell ref="D2:G2"/>
    <mergeCell ref="D3:G3"/>
    <mergeCell ref="D4:G4"/>
    <mergeCell ref="D5:G5"/>
    <mergeCell ref="B2:C5"/>
  </mergeCells>
  <conditionalFormatting sqref="D11">
    <cfRule type="cellIs" dxfId="19" priority="4" stopIfTrue="1" operator="equal">
      <formula>"Alto"</formula>
    </cfRule>
    <cfRule type="cellIs" dxfId="18" priority="5" stopIfTrue="1" operator="equal">
      <formula>"Medio"</formula>
    </cfRule>
    <cfRule type="cellIs" dxfId="17" priority="6" stopIfTrue="1" operator="equal">
      <formula>"Bajo"</formula>
    </cfRule>
  </conditionalFormatting>
  <conditionalFormatting sqref="D12:D15 D17:D40">
    <cfRule type="cellIs" dxfId="16" priority="1" stopIfTrue="1" operator="equal">
      <formula>"Alto"</formula>
    </cfRule>
    <cfRule type="cellIs" dxfId="15" priority="2" stopIfTrue="1" operator="equal">
      <formula>"Medio"</formula>
    </cfRule>
    <cfRule type="cellIs" dxfId="14" priority="3" stopIfTrue="1" operator="equal">
      <formula>"Bajo"</formula>
    </cfRule>
  </conditionalFormatting>
  <dataValidations count="1">
    <dataValidation type="whole" allowBlank="1" showInputMessage="1" showErrorMessage="1" sqref="F41:H65500 I9:N9 I23:N65500" xr:uid="{00000000-0002-0000-0600-000000000000}">
      <formula1>1</formula1>
      <formula2>5</formula2>
    </dataValidation>
  </dataValidations>
  <hyperlinks>
    <hyperlink ref="F17" r:id="rId1" xr:uid="{883E6AE4-14FE-4DDB-9B81-1666BC0123AD}"/>
    <hyperlink ref="F15" r:id="rId2" xr:uid="{349961F4-144C-4667-8D27-154741F9EDC3}"/>
    <hyperlink ref="F18" r:id="rId3" xr:uid="{C2DCB35B-24A3-4941-B2BC-9DDB43BFB087}"/>
    <hyperlink ref="F21" r:id="rId4" xr:uid="{C3AF2C74-EA64-4A4B-ACA4-D5AB113F408E}"/>
    <hyperlink ref="F19" r:id="rId5" xr:uid="{CDD8C245-5B24-478D-BC5B-74F3A8CA621F}"/>
    <hyperlink ref="F20" r:id="rId6" xr:uid="{EF5481D4-F826-4EC1-BCE2-9EB2CFA9D9AA}"/>
    <hyperlink ref="F24" r:id="rId7" xr:uid="{62AD9B31-1BE0-4FA1-8F66-C1FA09B1116D}"/>
    <hyperlink ref="F25" r:id="rId8" xr:uid="{E0146718-C355-4922-B253-2B1E12F92754}"/>
    <hyperlink ref="F22" r:id="rId9" xr:uid="{87B6E3B5-90F3-41EA-9021-10564BAC8A1C}"/>
    <hyperlink ref="F23" r:id="rId10" xr:uid="{5900800F-76F1-4B22-88FF-9EA784DB0879}"/>
    <hyperlink ref="F26" r:id="rId11" xr:uid="{452A3262-0C78-438D-B177-D25BB95088F9}"/>
    <hyperlink ref="F27" r:id="rId12" xr:uid="{BFEF88E2-1232-492E-A664-5B2B455F7107}"/>
    <hyperlink ref="F28" r:id="rId13" xr:uid="{92D59B86-6D63-4264-9A2E-345200004053}"/>
    <hyperlink ref="F29" r:id="rId14" xr:uid="{1034DA1E-3850-47B6-9CC0-948D544EF044}"/>
    <hyperlink ref="F31" r:id="rId15" xr:uid="{AD83EFC5-A968-4138-9791-7AE8895D967E}"/>
    <hyperlink ref="F32" r:id="rId16" xr:uid="{D4A3857F-5B20-4F25-9657-3147AA3B991F}"/>
    <hyperlink ref="F33" r:id="rId17" xr:uid="{B04E696D-1CDC-49BD-A486-8BB17026C509}"/>
    <hyperlink ref="F34" r:id="rId18" xr:uid="{9DFD1149-32F8-418A-B531-387ACB991844}"/>
    <hyperlink ref="F35" r:id="rId19" xr:uid="{CC09C4CD-3D15-4F22-A77F-A40F90F881F6}"/>
    <hyperlink ref="F36" r:id="rId20" xr:uid="{12CB2C8E-A898-4996-9CD9-BD8CA7F8CC68}"/>
    <hyperlink ref="F37" r:id="rId21" xr:uid="{C0E8D3D8-28FD-404E-A33B-98A720F95FB3}"/>
    <hyperlink ref="F38" r:id="rId22" xr:uid="{F3414E7F-B56A-48CA-87DA-BC7788963C1A}"/>
    <hyperlink ref="F14" r:id="rId23" xr:uid="{AA915767-A1F9-424A-A8A3-87706BBB43EA}"/>
    <hyperlink ref="F16" r:id="rId24" xr:uid="{4A528E21-DDB9-4228-8A0E-9F6608754B75}"/>
    <hyperlink ref="F13" r:id="rId25" xr:uid="{5E1CF087-FBAC-4EEA-868F-49A4902A8F4C}"/>
    <hyperlink ref="F30" r:id="rId26" xr:uid="{27CFD7CC-D0F2-43ED-BF25-9A7984E2F368}"/>
  </hyperlinks>
  <pageMargins left="0.39370078740157483" right="0.39370078740157483" top="0.74803149606299213" bottom="0.74803149606299213" header="0.31496062992125984" footer="0.31496062992125984"/>
  <pageSetup scale="70" fitToHeight="0" orientation="landscape" r:id="rId27"/>
  <drawing r:id="rId28"/>
  <legacyDrawing r:id="rId2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zoomScale="90" zoomScaleNormal="90" workbookViewId="0">
      <selection activeCell="C7" sqref="C7:F7"/>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17.7109375" style="16" bestFit="1"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4"/>
      <c r="C2" s="126" t="s">
        <v>124</v>
      </c>
      <c r="D2" s="127"/>
      <c r="E2" s="127"/>
      <c r="F2" s="127"/>
      <c r="G2" s="72" t="str">
        <f>Proyecto!K2</f>
        <v>Codigo: GC-F-015</v>
      </c>
      <c r="H2" s="64"/>
    </row>
    <row r="3" spans="2:16" ht="23.25" customHeight="1" x14ac:dyDescent="0.15">
      <c r="B3" s="55"/>
      <c r="C3" s="129" t="s">
        <v>126</v>
      </c>
      <c r="D3" s="130"/>
      <c r="E3" s="130"/>
      <c r="F3" s="130"/>
      <c r="G3" s="69" t="str">
        <f>Proyecto!K3</f>
        <v>Fecha: 17 de septiembre de 2014</v>
      </c>
      <c r="H3" s="64"/>
    </row>
    <row r="4" spans="2:16" ht="24" customHeight="1" x14ac:dyDescent="0.15">
      <c r="B4" s="55"/>
      <c r="C4" s="129" t="s">
        <v>127</v>
      </c>
      <c r="D4" s="130"/>
      <c r="E4" s="130"/>
      <c r="F4" s="130"/>
      <c r="G4" s="69" t="str">
        <f>Proyecto!K4</f>
        <v>Version 001</v>
      </c>
      <c r="H4" s="64"/>
    </row>
    <row r="5" spans="2:16" ht="22.5" customHeight="1" thickBot="1" x14ac:dyDescent="0.2">
      <c r="B5" s="56"/>
      <c r="C5" s="132" t="s">
        <v>129</v>
      </c>
      <c r="D5" s="133"/>
      <c r="E5" s="133"/>
      <c r="F5" s="133"/>
      <c r="G5" s="71" t="s">
        <v>130</v>
      </c>
      <c r="H5" s="64"/>
    </row>
    <row r="6" spans="2:16" ht="5.25" customHeight="1" x14ac:dyDescent="0.15">
      <c r="B6" s="22"/>
      <c r="C6" s="22"/>
      <c r="D6" s="22"/>
      <c r="E6" s="22"/>
      <c r="F6" s="22"/>
    </row>
    <row r="7" spans="2:16" ht="29.25" customHeight="1" x14ac:dyDescent="0.2">
      <c r="B7" s="23" t="s">
        <v>0</v>
      </c>
      <c r="C7" s="354" t="str">
        <f>Proyecto!$E$7</f>
        <v>Transformación Institucional Integral -2025</v>
      </c>
      <c r="D7" s="354"/>
      <c r="E7" s="354"/>
      <c r="F7" s="354"/>
      <c r="G7" s="65"/>
      <c r="P7" s="16"/>
    </row>
    <row r="8" spans="2:16" ht="6.75" customHeight="1" x14ac:dyDescent="0.2">
      <c r="B8" s="32"/>
      <c r="C8" s="33"/>
      <c r="D8" s="33"/>
      <c r="E8" s="33"/>
      <c r="F8" s="33"/>
      <c r="P8" s="16"/>
    </row>
    <row r="9" spans="2:16" x14ac:dyDescent="0.15">
      <c r="B9" s="84"/>
      <c r="C9" s="84"/>
    </row>
    <row r="10" spans="2:16" ht="20.25" customHeight="1" x14ac:dyDescent="0.15">
      <c r="B10" s="154" t="s">
        <v>16</v>
      </c>
      <c r="C10" s="155"/>
      <c r="D10" s="155"/>
      <c r="E10" s="155"/>
      <c r="F10" s="155"/>
      <c r="G10" s="156"/>
    </row>
    <row r="11" spans="2:16" s="34" customFormat="1" ht="15" customHeight="1" x14ac:dyDescent="0.2"/>
    <row r="12" spans="2:16" ht="24.75" customHeight="1" x14ac:dyDescent="0.15">
      <c r="B12" s="66" t="s">
        <v>89</v>
      </c>
      <c r="C12" s="67" t="s">
        <v>17</v>
      </c>
      <c r="D12" s="67" t="s">
        <v>18</v>
      </c>
      <c r="E12" s="67" t="s">
        <v>19</v>
      </c>
      <c r="F12" s="67" t="s">
        <v>20</v>
      </c>
      <c r="G12" s="67" t="s">
        <v>21</v>
      </c>
    </row>
    <row r="13" spans="2:16" ht="57" customHeight="1" x14ac:dyDescent="0.15">
      <c r="B13" s="242" t="s">
        <v>260</v>
      </c>
      <c r="C13" s="242" t="s">
        <v>261</v>
      </c>
      <c r="D13" s="242" t="s">
        <v>262</v>
      </c>
      <c r="E13" s="242" t="s">
        <v>122</v>
      </c>
      <c r="F13" s="242" t="s">
        <v>151</v>
      </c>
      <c r="G13" s="242" t="s">
        <v>263</v>
      </c>
    </row>
    <row r="14" spans="2:16" ht="54.75" customHeight="1" x14ac:dyDescent="0.15">
      <c r="B14" s="242" t="s">
        <v>264</v>
      </c>
      <c r="C14" s="242" t="s">
        <v>261</v>
      </c>
      <c r="D14" s="242" t="s">
        <v>265</v>
      </c>
      <c r="E14" s="242" t="s">
        <v>122</v>
      </c>
      <c r="F14" s="242" t="s">
        <v>266</v>
      </c>
      <c r="G14" s="242" t="s">
        <v>267</v>
      </c>
    </row>
    <row r="15" spans="2:16" ht="84.75" customHeight="1" x14ac:dyDescent="0.15">
      <c r="B15" s="242" t="s">
        <v>268</v>
      </c>
      <c r="C15" s="242" t="s">
        <v>261</v>
      </c>
      <c r="D15" s="242" t="s">
        <v>269</v>
      </c>
      <c r="E15" s="242" t="s">
        <v>122</v>
      </c>
      <c r="F15" s="242" t="s">
        <v>270</v>
      </c>
      <c r="G15" s="242" t="s">
        <v>271</v>
      </c>
    </row>
    <row r="16" spans="2:16" ht="52.5" customHeight="1" x14ac:dyDescent="0.15">
      <c r="B16" s="242" t="s">
        <v>60</v>
      </c>
      <c r="C16" s="242" t="s">
        <v>261</v>
      </c>
      <c r="D16" s="242" t="s">
        <v>265</v>
      </c>
      <c r="E16" s="242" t="s">
        <v>122</v>
      </c>
      <c r="F16" s="242" t="s">
        <v>151</v>
      </c>
      <c r="G16" s="242" t="s">
        <v>272</v>
      </c>
    </row>
    <row r="17" spans="1:7" ht="21.95" customHeight="1" x14ac:dyDescent="0.15">
      <c r="B17" s="51"/>
      <c r="C17" s="31"/>
      <c r="D17" s="31"/>
      <c r="E17" s="31"/>
      <c r="F17" s="51"/>
      <c r="G17" s="31"/>
    </row>
    <row r="18" spans="1:7" ht="21.95" customHeight="1" x14ac:dyDescent="0.15">
      <c r="B18" s="51"/>
      <c r="C18" s="31"/>
      <c r="D18" s="51"/>
      <c r="E18" s="51"/>
      <c r="F18" s="51"/>
      <c r="G18" s="51"/>
    </row>
    <row r="19" spans="1:7" ht="21.95" customHeight="1" x14ac:dyDescent="0.15">
      <c r="A19" s="16" t="s">
        <v>273</v>
      </c>
      <c r="B19" s="51"/>
      <c r="C19" s="31"/>
      <c r="D19" s="51"/>
      <c r="E19" s="51"/>
      <c r="F19" s="51"/>
      <c r="G19" s="51"/>
    </row>
    <row r="21" spans="1:7" ht="12.75" x14ac:dyDescent="0.2">
      <c r="C21" s="34"/>
    </row>
    <row r="22" spans="1:7" ht="12.75" x14ac:dyDescent="0.2">
      <c r="C22" s="34"/>
    </row>
    <row r="23" spans="1:7" ht="12.75" x14ac:dyDescent="0.2">
      <c r="C23" s="34"/>
    </row>
    <row r="24" spans="1:7" ht="12.75" x14ac:dyDescent="0.2">
      <c r="C24" s="34"/>
    </row>
    <row r="25" spans="1:7" ht="12.75" x14ac:dyDescent="0.2">
      <c r="C25" s="34"/>
    </row>
    <row r="26" spans="1:7" ht="12.75" x14ac:dyDescent="0.2">
      <c r="C26" s="34"/>
    </row>
    <row r="27" spans="1:7" ht="12.75" x14ac:dyDescent="0.2">
      <c r="C27" s="34"/>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'No tocar'!$O$5:$O$11</xm:f>
          </x14:formula1>
          <xm:sqref>C17:C19</xm:sqref>
        </x14:dataValidation>
        <x14:dataValidation type="list" allowBlank="1" showInputMessage="1" showErrorMessage="1" xr:uid="{00000000-0002-0000-0700-000002000000}">
          <x14:formula1>
            <xm:f>'No tocar'!$Q$15:$Q$23</xm:f>
          </x14:formula1>
          <xm:sqref>E17:E19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zoomScale="90" zoomScaleNormal="90" workbookViewId="0">
      <selection activeCell="E12" sqref="E12"/>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21.4257812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s="16" customFormat="1" ht="12" thickBot="1" x14ac:dyDescent="0.2">
      <c r="J1" s="29"/>
      <c r="M1" s="29"/>
      <c r="W1" s="18"/>
    </row>
    <row r="2" spans="2:23" s="16" customFormat="1" ht="26.25" customHeight="1" x14ac:dyDescent="0.15">
      <c r="B2" s="54"/>
      <c r="C2" s="126" t="s">
        <v>124</v>
      </c>
      <c r="D2" s="127"/>
      <c r="E2" s="127"/>
      <c r="F2" s="127"/>
      <c r="G2" s="120" t="str">
        <f>Proyecto!K2</f>
        <v>Codigo: GC-F-015</v>
      </c>
      <c r="H2" s="121"/>
      <c r="J2" s="29"/>
      <c r="K2" s="29"/>
      <c r="L2" s="29"/>
      <c r="M2" s="30"/>
      <c r="W2" s="18"/>
    </row>
    <row r="3" spans="2:23" s="16" customFormat="1" ht="23.25" customHeight="1" x14ac:dyDescent="0.15">
      <c r="B3" s="55"/>
      <c r="C3" s="129" t="s">
        <v>126</v>
      </c>
      <c r="D3" s="130"/>
      <c r="E3" s="130"/>
      <c r="F3" s="130"/>
      <c r="G3" s="122" t="str">
        <f>Proyecto!K3</f>
        <v>Fecha: 17 de septiembre de 2014</v>
      </c>
      <c r="H3" s="123"/>
      <c r="J3" s="29"/>
      <c r="K3" s="29"/>
      <c r="L3" s="29"/>
      <c r="M3" s="30"/>
      <c r="W3" s="18"/>
    </row>
    <row r="4" spans="2:23" s="16" customFormat="1" ht="24" customHeight="1" x14ac:dyDescent="0.15">
      <c r="B4" s="55"/>
      <c r="C4" s="129" t="s">
        <v>127</v>
      </c>
      <c r="D4" s="130"/>
      <c r="E4" s="130"/>
      <c r="F4" s="130"/>
      <c r="G4" s="122" t="str">
        <f>Proyecto!K4</f>
        <v>Version 001</v>
      </c>
      <c r="H4" s="123"/>
      <c r="J4" s="29"/>
      <c r="M4" s="30"/>
      <c r="W4" s="18"/>
    </row>
    <row r="5" spans="2:23" s="16" customFormat="1" ht="22.5" customHeight="1" thickBot="1" x14ac:dyDescent="0.2">
      <c r="B5" s="56"/>
      <c r="C5" s="132" t="s">
        <v>129</v>
      </c>
      <c r="D5" s="133"/>
      <c r="E5" s="133"/>
      <c r="F5" s="133"/>
      <c r="G5" s="124" t="s">
        <v>130</v>
      </c>
      <c r="H5" s="125"/>
      <c r="J5" s="29"/>
      <c r="M5" s="29"/>
      <c r="W5" s="18"/>
    </row>
    <row r="6" spans="2:23" s="16" customFormat="1" ht="5.25" customHeight="1" x14ac:dyDescent="0.15">
      <c r="B6" s="22"/>
      <c r="C6" s="22"/>
      <c r="D6" s="22"/>
      <c r="E6" s="22"/>
      <c r="F6" s="22"/>
      <c r="G6" s="22"/>
      <c r="H6" s="22"/>
      <c r="J6" s="29"/>
      <c r="M6" s="29"/>
      <c r="W6" s="18"/>
    </row>
    <row r="7" spans="2:23" s="16" customFormat="1" ht="29.25" customHeight="1" x14ac:dyDescent="0.2">
      <c r="B7" s="243" t="s">
        <v>0</v>
      </c>
      <c r="C7" s="181" t="str">
        <f>Proyecto!$E$7</f>
        <v>Transformación Institucional Integral -2025</v>
      </c>
      <c r="D7" s="181"/>
      <c r="E7" s="181"/>
      <c r="F7" s="181"/>
      <c r="G7" s="181"/>
      <c r="H7" s="181"/>
      <c r="J7" s="29"/>
      <c r="M7" s="29"/>
    </row>
    <row r="9" spans="2:23" s="16" customFormat="1" ht="15" customHeight="1" x14ac:dyDescent="0.15">
      <c r="B9" s="105" t="s">
        <v>9</v>
      </c>
      <c r="C9" s="105"/>
      <c r="D9" s="105"/>
      <c r="E9" s="105"/>
      <c r="F9" s="105"/>
      <c r="G9" s="105"/>
      <c r="H9" s="105"/>
      <c r="J9" s="29"/>
      <c r="M9" s="29"/>
      <c r="W9" s="18"/>
    </row>
    <row r="10" spans="2:23" s="34" customFormat="1" ht="15" customHeight="1" x14ac:dyDescent="0.2"/>
    <row r="11" spans="2:23" s="16" customFormat="1" ht="33.75" customHeight="1" x14ac:dyDescent="0.15">
      <c r="B11" s="103" t="s">
        <v>90</v>
      </c>
      <c r="C11" s="103"/>
      <c r="D11" s="27" t="s">
        <v>28</v>
      </c>
      <c r="E11" s="27" t="s">
        <v>10</v>
      </c>
      <c r="F11" s="27" t="s">
        <v>12</v>
      </c>
      <c r="G11" s="27" t="s">
        <v>13</v>
      </c>
      <c r="H11" s="27" t="s">
        <v>123</v>
      </c>
      <c r="J11" s="29"/>
      <c r="M11" s="29"/>
      <c r="W11" s="18"/>
    </row>
    <row r="12" spans="2:23" s="16" customFormat="1" ht="50.1" customHeight="1" x14ac:dyDescent="0.15">
      <c r="B12" s="220" t="s">
        <v>274</v>
      </c>
      <c r="C12" s="220"/>
      <c r="D12" s="187" t="s">
        <v>275</v>
      </c>
      <c r="E12" s="187" t="s">
        <v>276</v>
      </c>
      <c r="F12" s="187" t="s">
        <v>277</v>
      </c>
      <c r="G12" s="244"/>
      <c r="H12" s="187" t="s">
        <v>278</v>
      </c>
      <c r="J12" s="29"/>
      <c r="M12" s="29"/>
      <c r="W12" s="18"/>
    </row>
    <row r="13" spans="2:23" s="16" customFormat="1" ht="66" customHeight="1" x14ac:dyDescent="0.15">
      <c r="B13" s="220" t="s">
        <v>279</v>
      </c>
      <c r="C13" s="220"/>
      <c r="D13" s="187" t="s">
        <v>280</v>
      </c>
      <c r="E13" s="187" t="s">
        <v>281</v>
      </c>
      <c r="F13" s="187" t="s">
        <v>277</v>
      </c>
      <c r="G13" s="244"/>
      <c r="H13" s="187"/>
      <c r="J13" s="29"/>
      <c r="M13" s="29"/>
      <c r="W13" s="18"/>
    </row>
    <row r="14" spans="2:23" s="16" customFormat="1" ht="50.1" customHeight="1" x14ac:dyDescent="0.15">
      <c r="B14" s="220" t="s">
        <v>282</v>
      </c>
      <c r="C14" s="220"/>
      <c r="D14" s="187" t="s">
        <v>283</v>
      </c>
      <c r="E14" s="187" t="s">
        <v>284</v>
      </c>
      <c r="F14" s="187" t="s">
        <v>277</v>
      </c>
      <c r="G14" s="244"/>
      <c r="H14" s="187"/>
      <c r="J14" s="29"/>
      <c r="M14" s="29"/>
      <c r="W14" s="18"/>
    </row>
    <row r="15" spans="2:23" s="16" customFormat="1" ht="50.1" customHeight="1" x14ac:dyDescent="0.15">
      <c r="B15" s="245" t="s">
        <v>285</v>
      </c>
      <c r="C15" s="245"/>
      <c r="D15" s="246" t="s">
        <v>286</v>
      </c>
      <c r="E15" s="246" t="s">
        <v>284</v>
      </c>
      <c r="F15" s="187" t="s">
        <v>277</v>
      </c>
      <c r="G15" s="244"/>
      <c r="H15" s="187"/>
      <c r="J15" s="29"/>
      <c r="M15" s="29"/>
      <c r="W15" s="18"/>
    </row>
    <row r="16" spans="2:23" s="16" customFormat="1" ht="18" customHeight="1" x14ac:dyDescent="0.15">
      <c r="B16" s="98"/>
      <c r="C16" s="98"/>
      <c r="D16" s="28"/>
      <c r="E16" s="28"/>
      <c r="F16" s="35"/>
      <c r="G16" s="247"/>
      <c r="H16" s="28"/>
      <c r="J16" s="29"/>
      <c r="M16" s="29"/>
      <c r="W16" s="18"/>
    </row>
    <row r="17" spans="2:23" s="16" customFormat="1" ht="18" customHeight="1" x14ac:dyDescent="0.15">
      <c r="B17" s="98"/>
      <c r="C17" s="98"/>
      <c r="D17" s="28"/>
      <c r="E17" s="28"/>
      <c r="F17" s="35"/>
      <c r="G17" s="247"/>
      <c r="H17" s="28"/>
      <c r="J17" s="29"/>
      <c r="M17" s="29"/>
      <c r="W17" s="18"/>
    </row>
    <row r="18" spans="2:23" s="16" customFormat="1" ht="18" customHeight="1" x14ac:dyDescent="0.15">
      <c r="B18" s="98"/>
      <c r="C18" s="98"/>
      <c r="D18" s="28"/>
      <c r="E18" s="28"/>
      <c r="F18" s="35"/>
      <c r="G18" s="247"/>
      <c r="H18" s="28"/>
      <c r="J18" s="29"/>
      <c r="M18" s="29"/>
      <c r="W18" s="18"/>
    </row>
    <row r="19" spans="2:23" s="16" customFormat="1" ht="18" customHeight="1" x14ac:dyDescent="0.15">
      <c r="B19" s="98"/>
      <c r="C19" s="98"/>
      <c r="D19" s="28"/>
      <c r="E19" s="28"/>
      <c r="F19" s="35"/>
      <c r="G19" s="247"/>
      <c r="H19" s="28"/>
      <c r="J19" s="29"/>
      <c r="M19" s="29"/>
      <c r="W19" s="18"/>
    </row>
    <row r="20" spans="2:23" s="16" customFormat="1" ht="18" customHeight="1" x14ac:dyDescent="0.15">
      <c r="B20" s="98"/>
      <c r="C20" s="98"/>
      <c r="D20" s="28"/>
      <c r="E20" s="28"/>
      <c r="F20" s="35"/>
      <c r="G20" s="247"/>
      <c r="H20" s="28"/>
      <c r="J20" s="29"/>
      <c r="M20" s="29"/>
      <c r="W20" s="18"/>
    </row>
    <row r="21" spans="2:23" s="16" customFormat="1" ht="18" customHeight="1" x14ac:dyDescent="0.15">
      <c r="B21" s="98"/>
      <c r="C21" s="98"/>
      <c r="D21" s="28"/>
      <c r="E21" s="28"/>
      <c r="F21" s="35"/>
      <c r="G21" s="247"/>
      <c r="H21" s="28"/>
      <c r="J21" s="29"/>
      <c r="M21" s="29"/>
      <c r="W21" s="18"/>
    </row>
    <row r="22" spans="2:23" s="16" customFormat="1" ht="18" customHeight="1" x14ac:dyDescent="0.15">
      <c r="B22" s="98"/>
      <c r="C22" s="98"/>
      <c r="D22" s="28"/>
      <c r="E22" s="28"/>
      <c r="F22" s="35"/>
      <c r="G22" s="247"/>
      <c r="H22" s="28"/>
      <c r="J22" s="29"/>
      <c r="M22" s="29"/>
      <c r="W22" s="18"/>
    </row>
  </sheetData>
  <mergeCells count="22">
    <mergeCell ref="B9:H9"/>
    <mergeCell ref="B11:C11"/>
    <mergeCell ref="C7:H7"/>
    <mergeCell ref="C2:F2"/>
    <mergeCell ref="G2:H2"/>
    <mergeCell ref="C3:F3"/>
    <mergeCell ref="G3:H3"/>
    <mergeCell ref="C4:F4"/>
    <mergeCell ref="G4:H4"/>
    <mergeCell ref="C5:F5"/>
    <mergeCell ref="G5:H5"/>
    <mergeCell ref="B22:C22"/>
    <mergeCell ref="B20:C20"/>
    <mergeCell ref="B21:C21"/>
    <mergeCell ref="B12:C12"/>
    <mergeCell ref="B19:C19"/>
    <mergeCell ref="B16:C16"/>
    <mergeCell ref="B17:C17"/>
    <mergeCell ref="B18:C18"/>
    <mergeCell ref="B13:C13"/>
    <mergeCell ref="B14:C14"/>
    <mergeCell ref="B15:C15"/>
  </mergeCells>
  <conditionalFormatting sqref="E16:E22">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2:E15">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2025-01-31T00:09:09Z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