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intranet/DSS/OAP/DOCS/Documentos/Año_2024/02_IndicadoresdeGestion/12_LiquidacionJudicial/"/>
    </mc:Choice>
  </mc:AlternateContent>
  <xr:revisionPtr revIDLastSave="0" documentId="14_{56759A1B-9457-4431-ADB5-765A35E28F62}" xr6:coauthVersionLast="47" xr6:coauthVersionMax="47" xr10:uidLastSave="{00000000-0000-0000-0000-000000000000}"/>
  <bookViews>
    <workbookView xWindow="-120" yWindow="-120" windowWidth="24240" windowHeight="13140" tabRatio="935" activeTab="5" xr2:uid="{00000000-000D-0000-FFFF-FFFF00000000}"/>
  </bookViews>
  <sheets>
    <sheet name="1. Pronunciamiento admisiones" sheetId="15" r:id="rId1"/>
    <sheet name="1.1. Registro pronunciamiento a" sheetId="20" r:id="rId2"/>
    <sheet name="2. Audiencias resolución objeci" sheetId="14" r:id="rId3"/>
    <sheet name="2.1. Registro audiencias resol " sheetId="19" r:id="rId4"/>
    <sheet name="3. Autos providencia adjudicaci" sheetId="13" r:id="rId5"/>
    <sheet name="3.1. Registro autos providencia" sheetId="1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8" l="1"/>
  <c r="H36" i="18"/>
  <c r="G36" i="19" l="1"/>
  <c r="G37" i="19"/>
  <c r="F36" i="19"/>
  <c r="D36" i="19"/>
  <c r="H36" i="19" l="1"/>
  <c r="G40" i="18" l="1"/>
  <c r="E14" i="18"/>
  <c r="C17" i="18" l="1"/>
  <c r="D30" i="19"/>
  <c r="B41" i="18" l="1"/>
  <c r="B40" i="18"/>
  <c r="B39" i="18"/>
  <c r="B38" i="18"/>
  <c r="B37" i="18"/>
  <c r="B36" i="18"/>
  <c r="B35" i="18"/>
  <c r="B34" i="18"/>
  <c r="B33" i="18"/>
  <c r="B32" i="18"/>
  <c r="B31" i="18"/>
  <c r="B30" i="18"/>
  <c r="B28" i="18"/>
  <c r="B27" i="18"/>
  <c r="B26" i="18"/>
  <c r="B25" i="18"/>
  <c r="B24" i="18"/>
  <c r="B23" i="18"/>
  <c r="B22" i="18"/>
  <c r="B21" i="18"/>
  <c r="B20" i="18"/>
  <c r="B19" i="18"/>
  <c r="B17" i="18"/>
  <c r="B16" i="18"/>
  <c r="B14" i="18"/>
  <c r="B13" i="18"/>
  <c r="B10" i="18"/>
  <c r="E16" i="18"/>
  <c r="C14" i="18"/>
  <c r="C13" i="18"/>
  <c r="E17" i="18"/>
  <c r="E11" i="18" s="1"/>
  <c r="C16" i="18"/>
  <c r="E13" i="18"/>
  <c r="F13" i="18" s="1"/>
  <c r="J67" i="13" s="1"/>
  <c r="B6" i="20"/>
  <c r="C14" i="20"/>
  <c r="C11" i="20" s="1"/>
  <c r="G14" i="20"/>
  <c r="G11" i="20" s="1"/>
  <c r="G13" i="20"/>
  <c r="G10" i="20" s="1"/>
  <c r="E14" i="20"/>
  <c r="E11" i="20" s="1"/>
  <c r="E13" i="20"/>
  <c r="C13" i="20"/>
  <c r="C10" i="20" s="1"/>
  <c r="B30" i="20"/>
  <c r="B29" i="20"/>
  <c r="B28" i="20"/>
  <c r="B27" i="20"/>
  <c r="B26" i="20"/>
  <c r="B25" i="20"/>
  <c r="B24" i="20"/>
  <c r="B23" i="20"/>
  <c r="B22" i="20"/>
  <c r="B21" i="20"/>
  <c r="B20" i="20"/>
  <c r="B19" i="20"/>
  <c r="B17" i="20"/>
  <c r="B16" i="20"/>
  <c r="B14" i="20"/>
  <c r="B13" i="20"/>
  <c r="B11" i="20"/>
  <c r="B10" i="20"/>
  <c r="H13" i="20" l="1"/>
  <c r="L47" i="15" s="1"/>
  <c r="F13" i="20"/>
  <c r="H47" i="15" s="1"/>
  <c r="E10" i="20"/>
  <c r="G13" i="18"/>
  <c r="E10" i="18"/>
  <c r="D13" i="20"/>
  <c r="D47" i="15" s="1"/>
  <c r="C11" i="18"/>
  <c r="C10" i="18"/>
  <c r="G14" i="18"/>
  <c r="D13" i="18"/>
  <c r="D67" i="13" s="1"/>
  <c r="I14" i="20"/>
  <c r="I13" i="20"/>
  <c r="H13" i="18" l="1"/>
  <c r="P67" i="13" s="1"/>
  <c r="J13" i="20"/>
  <c r="P47" i="15" s="1"/>
  <c r="B11" i="19"/>
  <c r="B10" i="19"/>
  <c r="C8" i="18"/>
  <c r="C8" i="19"/>
  <c r="C8" i="20"/>
  <c r="B6" i="18" l="1"/>
  <c r="B11" i="18"/>
  <c r="A23" i="18"/>
  <c r="A21" i="18"/>
  <c r="A19" i="18"/>
  <c r="G41" i="18"/>
  <c r="F40" i="18"/>
  <c r="J79" i="13" s="1"/>
  <c r="D40" i="18"/>
  <c r="D79" i="13" s="1"/>
  <c r="A40" i="18"/>
  <c r="G39" i="18"/>
  <c r="G38" i="18"/>
  <c r="H38" i="18" s="1"/>
  <c r="P78" i="13" s="1"/>
  <c r="F38" i="18"/>
  <c r="J78" i="13" s="1"/>
  <c r="D38" i="18"/>
  <c r="D78" i="13" s="1"/>
  <c r="A38" i="18"/>
  <c r="G37" i="18"/>
  <c r="G36" i="18"/>
  <c r="F36" i="18"/>
  <c r="J77" i="13" s="1"/>
  <c r="D36" i="18"/>
  <c r="D77" i="13" s="1"/>
  <c r="A36" i="18"/>
  <c r="G35" i="18"/>
  <c r="G34" i="18"/>
  <c r="F34" i="18"/>
  <c r="J76" i="13" s="1"/>
  <c r="D34" i="18"/>
  <c r="D76" i="13" s="1"/>
  <c r="A34" i="18"/>
  <c r="G33" i="18"/>
  <c r="G32" i="18"/>
  <c r="H32" i="18" s="1"/>
  <c r="P75" i="13" s="1"/>
  <c r="F32" i="18"/>
  <c r="J75" i="13" s="1"/>
  <c r="D32" i="18"/>
  <c r="D75" i="13" s="1"/>
  <c r="A32" i="18"/>
  <c r="G31" i="18"/>
  <c r="H30" i="18"/>
  <c r="P74" i="13" s="1"/>
  <c r="F30" i="18"/>
  <c r="J74" i="13" s="1"/>
  <c r="D30" i="18"/>
  <c r="D74" i="13" s="1"/>
  <c r="A30" i="18"/>
  <c r="G28" i="18"/>
  <c r="G27" i="18"/>
  <c r="F27" i="18"/>
  <c r="J73" i="13" s="1"/>
  <c r="D27" i="18"/>
  <c r="D73" i="13" s="1"/>
  <c r="A27" i="18"/>
  <c r="G26" i="18"/>
  <c r="G25" i="18"/>
  <c r="F25" i="18"/>
  <c r="J72" i="13" s="1"/>
  <c r="D25" i="18"/>
  <c r="D72" i="13" s="1"/>
  <c r="A25" i="18"/>
  <c r="G24" i="18"/>
  <c r="G23" i="18"/>
  <c r="H23" i="18" s="1"/>
  <c r="P71" i="13" s="1"/>
  <c r="F23" i="18"/>
  <c r="J71" i="13" s="1"/>
  <c r="D23" i="18"/>
  <c r="D71" i="13" s="1"/>
  <c r="G22" i="18"/>
  <c r="G21" i="18"/>
  <c r="H21" i="18" s="1"/>
  <c r="P70" i="13" s="1"/>
  <c r="F21" i="18"/>
  <c r="J70" i="13" s="1"/>
  <c r="D21" i="18"/>
  <c r="D70" i="13" s="1"/>
  <c r="G20" i="18"/>
  <c r="G19" i="18"/>
  <c r="F19" i="18"/>
  <c r="J69" i="13" s="1"/>
  <c r="D19" i="18"/>
  <c r="D69" i="13" s="1"/>
  <c r="F16" i="18"/>
  <c r="J68" i="13" s="1"/>
  <c r="F10" i="18"/>
  <c r="J66" i="13" s="1"/>
  <c r="H27" i="18" l="1"/>
  <c r="P73" i="13" s="1"/>
  <c r="H19" i="18"/>
  <c r="P69" i="13" s="1"/>
  <c r="H25" i="18"/>
  <c r="P72" i="13" s="1"/>
  <c r="H34" i="18"/>
  <c r="P76" i="13" s="1"/>
  <c r="P77" i="13"/>
  <c r="H40" i="18"/>
  <c r="P79" i="13" s="1"/>
  <c r="G16" i="18"/>
  <c r="H16" i="18" s="1"/>
  <c r="P68" i="13" s="1"/>
  <c r="G10" i="18"/>
  <c r="G11" i="18"/>
  <c r="G17" i="18"/>
  <c r="D16" i="18"/>
  <c r="D68" i="13" s="1"/>
  <c r="D10" i="18"/>
  <c r="D66" i="13" s="1"/>
  <c r="H10" i="18" l="1"/>
  <c r="P66" i="13" s="1"/>
  <c r="F40" i="19"/>
  <c r="J80" i="14" s="1"/>
  <c r="F38" i="19"/>
  <c r="J79" i="14" s="1"/>
  <c r="J78" i="14"/>
  <c r="F34" i="19"/>
  <c r="J77" i="14" s="1"/>
  <c r="F32" i="19"/>
  <c r="J76" i="14" s="1"/>
  <c r="F30" i="19"/>
  <c r="J75" i="14" s="1"/>
  <c r="F27" i="19"/>
  <c r="J74" i="14" s="1"/>
  <c r="F25" i="19"/>
  <c r="J73" i="14" s="1"/>
  <c r="F23" i="19"/>
  <c r="J72" i="14" s="1"/>
  <c r="F21" i="19"/>
  <c r="J71" i="14" s="1"/>
  <c r="F19" i="19"/>
  <c r="J70" i="14" s="1"/>
  <c r="G40" i="19"/>
  <c r="G41" i="19"/>
  <c r="G39" i="19"/>
  <c r="G38" i="19"/>
  <c r="G35" i="19"/>
  <c r="G34" i="19"/>
  <c r="G33" i="19"/>
  <c r="G32" i="19"/>
  <c r="G31" i="19"/>
  <c r="G30" i="19"/>
  <c r="G28" i="19"/>
  <c r="G27" i="19"/>
  <c r="G26" i="19"/>
  <c r="G25" i="19"/>
  <c r="H25" i="19" s="1"/>
  <c r="P73" i="14" s="1"/>
  <c r="G24" i="19"/>
  <c r="G23" i="19"/>
  <c r="G22" i="19"/>
  <c r="G21" i="19"/>
  <c r="G20" i="19"/>
  <c r="G19" i="19"/>
  <c r="H19" i="19" s="1"/>
  <c r="P70" i="14" s="1"/>
  <c r="E16" i="19"/>
  <c r="E17" i="19"/>
  <c r="C17" i="19"/>
  <c r="C16" i="19"/>
  <c r="E14" i="19"/>
  <c r="E13" i="19"/>
  <c r="F13" i="19" s="1"/>
  <c r="J68" i="14" s="1"/>
  <c r="C13" i="19"/>
  <c r="C14" i="19"/>
  <c r="A40" i="19"/>
  <c r="A38" i="19"/>
  <c r="A36" i="19"/>
  <c r="A34" i="19"/>
  <c r="A32" i="19"/>
  <c r="A30" i="19"/>
  <c r="A27" i="19"/>
  <c r="A25" i="19"/>
  <c r="A23" i="19"/>
  <c r="A21" i="19"/>
  <c r="A19" i="19"/>
  <c r="B17" i="19"/>
  <c r="B16" i="19"/>
  <c r="B6" i="19"/>
  <c r="B41" i="19"/>
  <c r="D40" i="19"/>
  <c r="D80" i="14" s="1"/>
  <c r="B40" i="19"/>
  <c r="B39" i="19"/>
  <c r="D38" i="19"/>
  <c r="D79" i="14" s="1"/>
  <c r="B38" i="19"/>
  <c r="B37" i="19"/>
  <c r="D78" i="14"/>
  <c r="B36" i="19"/>
  <c r="B35" i="19"/>
  <c r="D34" i="19"/>
  <c r="D77" i="14" s="1"/>
  <c r="B34" i="19"/>
  <c r="B33" i="19"/>
  <c r="D32" i="19"/>
  <c r="D76" i="14" s="1"/>
  <c r="B32" i="19"/>
  <c r="B31" i="19"/>
  <c r="D75" i="14"/>
  <c r="B30" i="19"/>
  <c r="B28" i="19"/>
  <c r="D27" i="19"/>
  <c r="D74" i="14" s="1"/>
  <c r="B27" i="19"/>
  <c r="B26" i="19"/>
  <c r="D25" i="19"/>
  <c r="D73" i="14" s="1"/>
  <c r="B25" i="19"/>
  <c r="B24" i="19"/>
  <c r="D23" i="19"/>
  <c r="D72" i="14" s="1"/>
  <c r="B23" i="19"/>
  <c r="B22" i="19"/>
  <c r="D21" i="19"/>
  <c r="D71" i="14" s="1"/>
  <c r="B21" i="19"/>
  <c r="B20" i="19"/>
  <c r="D19" i="19"/>
  <c r="D70" i="14" s="1"/>
  <c r="B19" i="19"/>
  <c r="B14" i="19"/>
  <c r="B13" i="19"/>
  <c r="H34" i="19" l="1"/>
  <c r="P77" i="14" s="1"/>
  <c r="P78" i="14"/>
  <c r="H32" i="19"/>
  <c r="P76" i="14" s="1"/>
  <c r="G17" i="19"/>
  <c r="C10" i="19"/>
  <c r="E11" i="19"/>
  <c r="F16" i="19"/>
  <c r="J69" i="14" s="1"/>
  <c r="E10" i="19"/>
  <c r="F10" i="19" s="1"/>
  <c r="J67" i="14" s="1"/>
  <c r="C11" i="19"/>
  <c r="G16" i="19"/>
  <c r="G13" i="19"/>
  <c r="G14" i="19"/>
  <c r="D13" i="19"/>
  <c r="D68" i="14" s="1"/>
  <c r="D16" i="19"/>
  <c r="D69" i="14" s="1"/>
  <c r="H40" i="19"/>
  <c r="P80" i="14" s="1"/>
  <c r="H38" i="19"/>
  <c r="P79" i="14" s="1"/>
  <c r="H30" i="19"/>
  <c r="P75" i="14" s="1"/>
  <c r="H27" i="19"/>
  <c r="P74" i="14" s="1"/>
  <c r="H23" i="19"/>
  <c r="P72" i="14" s="1"/>
  <c r="H21" i="19"/>
  <c r="P71" i="14" s="1"/>
  <c r="H16" i="19" l="1"/>
  <c r="P69" i="14" s="1"/>
  <c r="G10" i="19"/>
  <c r="D10" i="19"/>
  <c r="D67" i="14" s="1"/>
  <c r="G11" i="19"/>
  <c r="I30" i="20"/>
  <c r="I29" i="20"/>
  <c r="H29" i="20"/>
  <c r="L54" i="15" s="1"/>
  <c r="F29" i="20"/>
  <c r="H54" i="15" s="1"/>
  <c r="D29" i="20"/>
  <c r="D54" i="15" s="1"/>
  <c r="I28" i="20"/>
  <c r="I27" i="20"/>
  <c r="H27" i="20"/>
  <c r="L53" i="15" s="1"/>
  <c r="F27" i="20"/>
  <c r="H53" i="15" s="1"/>
  <c r="D27" i="20"/>
  <c r="D53" i="15" s="1"/>
  <c r="I26" i="20"/>
  <c r="I25" i="20"/>
  <c r="H25" i="20"/>
  <c r="L52" i="15" s="1"/>
  <c r="F25" i="20"/>
  <c r="H52" i="15" s="1"/>
  <c r="D25" i="20"/>
  <c r="D52" i="15" s="1"/>
  <c r="I24" i="20"/>
  <c r="I23" i="20"/>
  <c r="H23" i="20"/>
  <c r="L51" i="15" s="1"/>
  <c r="F23" i="20"/>
  <c r="H51" i="15" s="1"/>
  <c r="D23" i="20"/>
  <c r="D51" i="15" s="1"/>
  <c r="I22" i="20"/>
  <c r="I21" i="20"/>
  <c r="J21" i="20" s="1"/>
  <c r="P50" i="15" s="1"/>
  <c r="H21" i="20"/>
  <c r="L50" i="15" s="1"/>
  <c r="F21" i="20"/>
  <c r="H50" i="15" s="1"/>
  <c r="D21" i="20"/>
  <c r="D50" i="15" s="1"/>
  <c r="I20" i="20"/>
  <c r="I19" i="20"/>
  <c r="H19" i="20"/>
  <c r="L49" i="15" s="1"/>
  <c r="F19" i="20"/>
  <c r="H49" i="15" s="1"/>
  <c r="D19" i="20"/>
  <c r="D49" i="15" s="1"/>
  <c r="I17" i="20"/>
  <c r="I16" i="20"/>
  <c r="H16" i="20"/>
  <c r="L48" i="15" s="1"/>
  <c r="F16" i="20"/>
  <c r="H48" i="15" s="1"/>
  <c r="D16" i="20"/>
  <c r="D48" i="15" s="1"/>
  <c r="A10" i="20"/>
  <c r="J23" i="20" l="1"/>
  <c r="P51" i="15" s="1"/>
  <c r="J19" i="20"/>
  <c r="P49" i="15" s="1"/>
  <c r="H10" i="19"/>
  <c r="P67" i="14" s="1"/>
  <c r="J16" i="20"/>
  <c r="P48" i="15" s="1"/>
  <c r="J25" i="20"/>
  <c r="P52" i="15" s="1"/>
  <c r="J27" i="20"/>
  <c r="P53" i="15" s="1"/>
  <c r="J29" i="20"/>
  <c r="P54" i="15" s="1"/>
  <c r="I10" i="20"/>
  <c r="I11" i="20"/>
  <c r="J10" i="20" l="1"/>
  <c r="P46" i="15" s="1"/>
  <c r="H10" i="20"/>
  <c r="F10" i="20"/>
  <c r="H46" i="15" s="1"/>
  <c r="D10" i="20"/>
  <c r="P55" i="15"/>
  <c r="O55" i="15"/>
  <c r="L55" i="15"/>
  <c r="I55" i="15"/>
  <c r="F55" i="15"/>
  <c r="P80" i="13"/>
  <c r="O80" i="13"/>
  <c r="L80" i="13"/>
  <c r="I80" i="13"/>
  <c r="F80" i="13"/>
  <c r="L46" i="15" l="1"/>
  <c r="D46" i="15"/>
  <c r="H13" i="19"/>
  <c r="P6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<sst xmlns="http://schemas.openxmlformats.org/spreadsheetml/2006/main" count="591" uniqueCount="254">
  <si>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</si>
  <si>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</si>
  <si>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</si>
  <si>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</si>
  <si>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</si>
  <si>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</si>
  <si>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</si>
  <si>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</si>
  <si>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</si>
  <si>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</si>
  <si>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</si>
  <si>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</si>
  <si>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</si>
  <si>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</si>
  <si>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</si>
  <si>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</si>
  <si>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</si>
  <si>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</si>
  <si>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</si>
  <si>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</si>
  <si>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</si>
  <si>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</si>
  <si>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</si>
  <si>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</si>
  <si>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</si>
  <si>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</si>
  <si>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</si>
  <si>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</si>
  <si>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</si>
  <si>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</si>
  <si>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</si>
  <si>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</si>
  <si>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</si>
  <si>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</si>
  <si>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</si>
  <si>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</si>
  <si>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</si>
  <si>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</si>
  <si>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</si>
  <si>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</si>
  <si>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</si>
  <si>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</si>
  <si>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</si>
  <si>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</si>
  <si>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</si>
  <si>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</si>
  <si>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</si>
  <si>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</si>
  <si>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</si>
  <si>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</si>
  <si>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</si>
  <si>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</si>
  <si>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</si>
  <si>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</si>
  <si>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</si>
  <si>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</si>
  <si>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</si>
  <si>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</si>
  <si>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</si>
  <si>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</si>
  <si>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</si>
  <si>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</si>
  <si>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</si>
  <si>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</si>
  <si>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</si>
  <si>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</si>
  <si>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</si>
  <si>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</si>
  <si>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</si>
  <si>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</si>
  <si>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</si>
  <si>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</si>
  <si>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</si>
  <si>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</si>
  <si>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</si>
  <si>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</si>
  <si>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</si>
  <si>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</si>
  <si>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</si>
  <si>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</si>
  <si>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</si>
  <si>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</si>
  <si>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</si>
  <si>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</si>
  <si>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</si>
  <si>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</si>
  <si>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</si>
  <si>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</si>
  <si>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</si>
  <si>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</si>
  <si>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</si>
  <si>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</si>
  <si>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</si>
  <si>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</si>
  <si>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</si>
  <si>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</si>
  <si>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</si>
  <si>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</si>
  <si>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</si>
  <si>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</si>
  <si>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</si>
  <si>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</si>
  <si>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</si>
  <si>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</si>
  <si>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</si>
  <si>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</si>
  <si>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</si>
  <si>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</si>
  <si>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</si>
  <si>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</si>
  <si>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</si>
  <si>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</si>
  <si>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</si>
  <si>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</si>
  <si>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</si>
  <si>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</si>
  <si>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Eficacia</t>
  </si>
  <si>
    <t>Eficiencia</t>
  </si>
  <si>
    <t>Base de datos cuadro de cifras</t>
  </si>
  <si>
    <t>Número de autos</t>
  </si>
  <si>
    <t>Coordinador Grupo de Admisiones e
Intendentes Regionales</t>
  </si>
  <si>
    <t>Coordinador Grupo de Admisiones</t>
  </si>
  <si>
    <t>Intendencia Barranquilla</t>
  </si>
  <si>
    <t>Intendencia Cartagena</t>
  </si>
  <si>
    <t>Intendencia Bucaramanga</t>
  </si>
  <si>
    <t>Itendencia Cali</t>
  </si>
  <si>
    <t xml:space="preserve">Intendencia Manizales </t>
  </si>
  <si>
    <t>Intendencia Medellín</t>
  </si>
  <si>
    <t>CUATRIMESTRE I</t>
  </si>
  <si>
    <t>CUATRIMESTRE II</t>
  </si>
  <si>
    <t>CUATRIMESTRE III</t>
  </si>
  <si>
    <t>Análisis Cuatrimestre 1:</t>
  </si>
  <si>
    <t>Análisis Cuatrimestre 3:</t>
  </si>
  <si>
    <t>NÚMERO</t>
  </si>
  <si>
    <t>Autos de providencia de adjudicación proferidos</t>
  </si>
  <si>
    <t>Grupo de Procesos de Reorganización y Liquidación A</t>
  </si>
  <si>
    <t>Dirección de Procesos de Liquidación I</t>
  </si>
  <si>
    <t>Dirección de Procesos de Liquidación II</t>
  </si>
  <si>
    <t>Grupo de Procesos de Liquidación I</t>
  </si>
  <si>
    <t>Grupo de Procesos de Liquidación II</t>
  </si>
  <si>
    <t>Delegatura de Procedimientos de Insolvencia</t>
  </si>
  <si>
    <t>Intendecia Regional Barranquilla</t>
  </si>
  <si>
    <t>Intendecia Regional Bucaramanga</t>
  </si>
  <si>
    <t>Intendecia Regional Cali</t>
  </si>
  <si>
    <t>Intendecia Regional Cartagena</t>
  </si>
  <si>
    <t>Intendecia Regional Manizales</t>
  </si>
  <si>
    <t>Intendecia Regional Medellín</t>
  </si>
  <si>
    <t>Análisis Semestre 1:</t>
  </si>
  <si>
    <t>Análisis Semestre 2:</t>
  </si>
  <si>
    <t>DELGATURA DE PROCEDIMIENTOS DE INSOLVENCIA</t>
  </si>
  <si>
    <t>Porcentaje</t>
  </si>
  <si>
    <t xml:space="preserve">BOGOTÁ D.C. </t>
  </si>
  <si>
    <t>INTENDENCIAS REGIONALES</t>
  </si>
  <si>
    <t>SEMESTRE I</t>
  </si>
  <si>
    <t>SEMESTRE II</t>
  </si>
  <si>
    <t>Número promedio de autos de providencia de adjudicación proferidos</t>
  </si>
  <si>
    <t>Número de autos de providencia de adjudicación programados</t>
  </si>
  <si>
    <t>Medir el cumplimiento de la expedición de los autos de providencia de adjudicación programados de acuerdo con el grado de prelación</t>
  </si>
  <si>
    <t>Mayor o igual al 85%</t>
  </si>
  <si>
    <t xml:space="preserve">entre el 75% y el 84% </t>
  </si>
  <si>
    <t xml:space="preserve">Menor al 75% </t>
  </si>
  <si>
    <t>Mayor o igual al 95%</t>
  </si>
  <si>
    <t>Entre 85% y el 94%</t>
  </si>
  <si>
    <t>Menor a 85%</t>
  </si>
  <si>
    <t>Audiencias celebradas para resolución de objeciones y/o autos proferidos que aprueban el proyecto de calificación y graduación de créditos y derechos a voto</t>
  </si>
  <si>
    <t>Medir el cumplimiento de las audiencias programadas para resolver las objeciones al proyecto de calificación y graduación de créditos y derechos a voto o autos proferidos para su aprobación y pasar a la etapa del proyecto de adjudicación.</t>
  </si>
  <si>
    <t>Número de audiencias celebradas para la resolución de objeciones y/o autos proferidos para la aprobación del proyecto
            ------------------------------------------------------------------------------------------------------------------------------------------------------------------------------------------ x 100%
Número de audiencias que se estiman celebrar y/o autos que se estiman proferir durante el periodo evaluado</t>
  </si>
  <si>
    <r>
      <t>Número promedio de audiencias celebradas para la resolución de objeciones y/o autos proferidos para la aprobación del proyecto:</t>
    </r>
    <r>
      <rPr>
        <sz val="10"/>
        <rFont val="Arial"/>
        <family val="2"/>
      </rPr>
      <t xml:space="preserve"> corresponde al número de las audiencias celebradas durante el semestre para resolver la objeciones a la presentación del proyecto de calificación y graduación de créditos y derechos de voto y/o los autos proferidos para la aprobación del mismo.</t>
    </r>
    <r>
      <rPr>
        <b/>
        <sz val="10"/>
        <rFont val="Arial"/>
        <family val="2"/>
      </rPr>
      <t xml:space="preserve"> 
Número de audiencias que se estiman celebrar y/o autos que se estiman proferir durante el periodo evaluado: </t>
    </r>
    <r>
      <rPr>
        <sz val="10"/>
        <rFont val="Arial"/>
        <family val="2"/>
      </rPr>
      <t>corresponde al número promedio de audiencias que se estiman celebrar y/o autos que se estiman proferir durante el periodo evaluado.</t>
    </r>
  </si>
  <si>
    <t>Número promedio de audiencias celebradas para la resolución de objeciones y/o autos proferidos para la aprobación del proyecto</t>
  </si>
  <si>
    <t>Número de audiencias que se estiman celebrar y/o autos que se estiman proferir durante el periodo evaluado</t>
  </si>
  <si>
    <t>BOGOTÁ D.C. 
INTENDENCIAS REGIONALES</t>
  </si>
  <si>
    <t>Solicitudes a procesos de liquidación trámitadas durante el periodo evaluado</t>
  </si>
  <si>
    <t xml:space="preserve"> Medir la porción de solicitudes a procesos de liquidación tramitadas durante el periodo evaluado</t>
  </si>
  <si>
    <t>Número de solicitudes a procesos de liquidación tramitadas durante el periodo evaluado
        --------------------------------------------------------------------------------------------------------------------------------------------------------------------------  x 100
Número de solicitudes a procesos de liquidación que debían ser tramitadas durante el período evaluado</t>
  </si>
  <si>
    <r>
      <t xml:space="preserve">Número de solicitudes a procesos de liquidación tramitadas durante el periodo evaluado: </t>
    </r>
    <r>
      <rPr>
        <sz val="10"/>
        <rFont val="Arial"/>
        <family val="2"/>
      </rPr>
      <t xml:space="preserve">corresponde al número de solicitudes al proceso de liquidación tramitadas (con pronunciamiento de admisión, inadmisión o rechazo)  de acuerdo a los tiempos establecidos internamente (3 meses).
</t>
    </r>
    <r>
      <rPr>
        <b/>
        <sz val="10"/>
        <rFont val="Arial"/>
        <family val="2"/>
      </rPr>
      <t xml:space="preserve">Número de solicitudes a procesos de liquidación que debían ser tramitadas durante el período evaluado: </t>
    </r>
    <r>
      <rPr>
        <sz val="10"/>
        <rFont val="Arial"/>
        <family val="2"/>
      </rPr>
      <t xml:space="preserve"> corresponde al número de solicitudes al proceso de liquidación que debían ser tramitadas (con pronunciamiento de admisión, inadmisión o rechazo) de acuerdo a los tiempos establecidos internamente (3 meses).</t>
    </r>
  </si>
  <si>
    <t>Número de solicitudes a procesos de liquidación tramitadas durante el periodo evaluado.</t>
  </si>
  <si>
    <t>Número de solicitudes a procesos de liquidación que debían ser tramitadas durante el período evaluado.</t>
  </si>
  <si>
    <t>RESULTADO ENTIDAD</t>
  </si>
  <si>
    <t>RESULTADO INTENDENCIA REGIONAL</t>
  </si>
  <si>
    <t>RESULTADO GRUPO ADMISIONES</t>
  </si>
  <si>
    <t>RESULTADO BARRANQUILLA</t>
  </si>
  <si>
    <t>RESULTADO BUCARAMANGA</t>
  </si>
  <si>
    <t>RESULTADO CALI</t>
  </si>
  <si>
    <t>RESULTADO CARTAGENA</t>
  </si>
  <si>
    <t>RESULTADO MANIZALES</t>
  </si>
  <si>
    <t>RESULTADO MEDELLÍN</t>
  </si>
  <si>
    <t xml:space="preserve">INTENDENCIAS REGIONALES </t>
  </si>
  <si>
    <t xml:space="preserve">DELEGATURA DE PROCEDIMIENTOS DE INSOLVENCIA </t>
  </si>
  <si>
    <t>RESULTADO BOGOTA D.C.</t>
  </si>
  <si>
    <t>RESULTADO INTENDENCIAS REGIONALES</t>
  </si>
  <si>
    <t>RESULTADO GRUPO DE REORGANIZACIÓN Y LIQUIDACIÓN A</t>
  </si>
  <si>
    <t xml:space="preserve">RESULTADO CARTAGENA </t>
  </si>
  <si>
    <t>RESULTADO DIRECCIÓN DE PROCESOS DE LIQUIDACIÓN I</t>
  </si>
  <si>
    <t>RESULTADO DIRECCIÓN DE PROCESOS DE LIQUIDACIÓN II</t>
  </si>
  <si>
    <t>RESULTADO GRUPO DE PROCESOS DE LIQUIDACIÓN II</t>
  </si>
  <si>
    <t>RESULTADO GRUPO DE PROCESOS DE LIQUIDACIÓN I</t>
  </si>
  <si>
    <t>Análisis semestre1:</t>
  </si>
  <si>
    <t>DELEGATURA DE PROCEDIMIENTOS DE INSOLVENCIA</t>
  </si>
  <si>
    <r>
      <t xml:space="preserve">Número promedio de autos de providencia de adjudicación proferidos: </t>
    </r>
    <r>
      <rPr>
        <sz val="10"/>
        <rFont val="Arial"/>
        <family val="2"/>
      </rPr>
      <t>es el número de autos de providencia de adjundicación proferidos durante el tiempo de medición.</t>
    </r>
    <r>
      <rPr>
        <b/>
        <sz val="10"/>
        <rFont val="Arial"/>
        <family val="2"/>
      </rPr>
      <t xml:space="preserve">
Número de autos de providencia de adjudicación programados: </t>
    </r>
    <r>
      <rPr>
        <sz val="10"/>
        <rFont val="Arial"/>
        <family val="2"/>
      </rPr>
      <t>es el número de autos de providencia de adjundicación programadas para el tiempo de medición.</t>
    </r>
  </si>
  <si>
    <t>Número de autos de providencia de adjudicación proferidos   
         ---------------------------------------------------------------------------------------------------------   x 100%
Número de autos de providencia de adjudicación programados</t>
  </si>
  <si>
    <r>
      <rPr>
        <b/>
        <sz val="10"/>
        <rFont val="Arial"/>
        <family val="2"/>
      </rPr>
      <t xml:space="preserve">1 cuatrimestre: </t>
    </r>
    <r>
      <rPr>
        <sz val="10"/>
        <rFont val="Arial"/>
        <family val="2"/>
      </rPr>
      <t>De las 9 solicitudes a proceso de liquidación: 2 admitidas, 5 rechazadas y 2 en termino de respuesta a la inadmisión, dentro de los términos establecidos internamente. Se resalta que 1 de las admitidas ya tenía inadmisión en el anterior periodo de seguimiento</t>
    </r>
  </si>
  <si>
    <t>Primer cuatrimestre: De los 25 procesos tramitados en el periodo se tiene que 9 son de diciembre de 2023 ( 2 reclazados y 7 admitidos), de los 22 solicites presentadas en el periodo 8 fueron rechazadas, 8 admitidas y 6 que se presentaron a finales de abril fueron estudiadas en mayo de 2024</t>
  </si>
  <si>
    <r>
      <rPr>
        <b/>
        <sz val="10"/>
        <rFont val="Arial"/>
        <family val="2"/>
      </rPr>
      <t>NÚMERO DE AUDIENCIAS QUE SE ESTIMAN CELEBRAR Y/O AUTOS QUE SE ESTIMAN PROFERIR EN EL SEMESTRE ENTIDAD: 11 AUDIENCIAS Y/O AUTOS (PROMEDIO ENTRE LAS INTENDENCIAS REGIONALES Y BOGOTÁ D.C.). SE APROXIMA AL ENTERO MAYOR)
NÚMERO DE AUDIENCIAS QUE SE ESTIMAN CELEBRAR Y/O AUTOS QUE SE ESTIMAN PROFERIR EN EL SEMESTRE BOGOTÁ D.C.: 18 AUDIENCIAS Y/O AUTOS (PROMEDIO ENTRE LAS 2 DIRECCIONES Y 3 GRUPOS DE TRABAJO. SE APROXIMA AL ENTERO MAYOR)</t>
    </r>
    <r>
      <rPr>
        <sz val="10"/>
        <rFont val="Arial"/>
        <family val="2"/>
      </rPr>
      <t xml:space="preserve">
Número de audiencias que se estiman celebrar y/o autos que se estiman proferir en el semestre Grupo de Procesos de Reorganización y Liquidación A: 6 audiencias y/o autos 
Número de audiencias que se estiman celebrar y/o autos que se estiman proferir en el semestre Dirección de Procesos de Liquidación I: 10 audiencias y/o autos
Número de audiencias que se estiman celebrar y/o autos que se estiman proferir en el semestre Dirección de Procesos de Liquidación II: 24 audiencias y/o autos
Número de audiencias que se estiman celebrar y/o autos que se estiman proferir en el semestre Grupo de Procesos de Liquidación I: 24 audiencias y/o autos
Número de audiencias que se estiman celebrar y/o autos que se estiman proferir en el semestre Grupo de Procesos de Liquidación II: 24 audiencias y/o autos 
</t>
    </r>
    <r>
      <rPr>
        <sz val="10"/>
        <color rgb="FFFF0000"/>
        <rFont val="Arial"/>
        <family val="2"/>
      </rPr>
      <t xml:space="preserve">
</t>
    </r>
    <r>
      <rPr>
        <b/>
        <sz val="10"/>
        <rFont val="Arial"/>
        <family val="2"/>
      </rPr>
      <t xml:space="preserve">NÚMERO DE AUDIENCIAS QUE SE ESTIMAN CELEBRAR Y/O AUTOS QUE SE ESTIMAN PROFERIR EN EL SEMESTRE INTENDENCIAS REGIONALES: 5 AUDIENCIAS Y/O AUTOS (PROMEDIO ENTRE LAS 6 INTENDENCIAS REGIONALES. SE APROXIMA AL ENTERO MAYOR)
</t>
    </r>
    <r>
      <rPr>
        <sz val="10"/>
        <rFont val="Arial"/>
        <family val="2"/>
      </rPr>
      <t>Número de audiencias que se estiman celebrar y/o autos que se estiman proferir en el semestre Barranquilla: 4 audiencias y/o autos 
Número de audiencias que se estiman celebrar y/o autos que se estiman proferir en el semestre Bucaramanga: 4 audiencias y/o autos 
Número de audiencias que se estiman celebrar y/o autos que se estiman proferir en el semestre Cali: 6 audiencias y/o autos
Número de audiencias que se estiman celebrar y/o autos que se estiman proferir en el semestre Cartagena: 3 audiencias y/o autos 
Número de audiencias que se estiman celebrar y/o autos que se estiman proferir en el semestre Manizales: 2 audiencias y/o autos                                                                                                                                                                                                                                                                     Número de audiencias que se estiman celebrar y/o autos que se estiman proferir en el semestre Medellin: 6 audiencias y/o autos
Porcentaje (%) de cumplimiento: 95%</t>
    </r>
  </si>
  <si>
    <r>
      <rPr>
        <b/>
        <sz val="10"/>
        <rFont val="Arial"/>
        <family val="2"/>
      </rPr>
      <t>NÚMERO DE AUTOS DE PROVIDENCIA DE ADJUDICACIÓN PROGRAMADOS EN EL SEMESTRE ENTIDAD: 12 AUTOS (PROMEDIO ENTRE LAS INTENDENCIAS REGIONALES Y BOGOTÁ D.C.). SE APROXIMA AL ENTERO MAYOR)</t>
    </r>
    <r>
      <rPr>
        <sz val="10"/>
        <rFont val="Arial"/>
        <family val="2"/>
      </rPr>
      <t xml:space="preserve">
</t>
    </r>
    <r>
      <rPr>
        <b/>
        <sz val="10"/>
        <rFont val="Arial"/>
        <family val="2"/>
      </rPr>
      <t xml:space="preserve">NÚMERO DE AUTOS DE PROVIDENCIA DE ADJUDICACIÓN PROGRAMADOS EN EL SEMESTRE BOGOTÁ D.C.: 18 AUTOS (PROMEDIO ENTRE LAS 2 DIRECCIONES Y LOS 3 GRUPOS DE TRABAJO. SE APROXIMA AL ENTERO MAYOR)
</t>
    </r>
    <r>
      <rPr>
        <sz val="10"/>
        <rFont val="Arial"/>
        <family val="2"/>
      </rPr>
      <t xml:space="preserve">
Número de autos de providencia de adjudicación programados en el semestre Grupo de Procesos de Reorganización y Liquidación A: 3 autos</t>
    </r>
    <r>
      <rPr>
        <sz val="10"/>
        <color rgb="FFFF0000"/>
        <rFont val="Arial"/>
        <family val="2"/>
      </rPr>
      <t xml:space="preserve"> </t>
    </r>
    <r>
      <rPr>
        <sz val="10"/>
        <rFont val="Arial"/>
        <family val="2"/>
      </rPr>
      <t xml:space="preserve">
Número de autos de providencia de adjudicación programados en el semestre Dirección de Procesos de Liquidación I: 15 autos </t>
    </r>
    <r>
      <rPr>
        <sz val="10"/>
        <color rgb="FFFF0000"/>
        <rFont val="Arial"/>
        <family val="2"/>
      </rPr>
      <t xml:space="preserve"> </t>
    </r>
    <r>
      <rPr>
        <sz val="10"/>
        <rFont val="Arial"/>
        <family val="2"/>
      </rPr>
      <t xml:space="preserve">
Número de autos de providencia de adjudicación programados en el semestre Dirección de Procesos de Liquidación II: 24 autos  
Número de autos de providencia de adjudicación programados en el semestre Grupo de Procesos de Liquidación I: 24 autos
Número de autos de providencia de adjudicación programados en el semestre Grupo de Procesos de Liquidación II: 24 autos </t>
    </r>
    <r>
      <rPr>
        <sz val="10"/>
        <color rgb="FFFF0000"/>
        <rFont val="Arial"/>
        <family val="2"/>
      </rPr>
      <t xml:space="preserve">
</t>
    </r>
    <r>
      <rPr>
        <b/>
        <sz val="10"/>
        <color rgb="FFFF0000"/>
        <rFont val="Arial"/>
        <family val="2"/>
      </rPr>
      <t xml:space="preserve">
</t>
    </r>
    <r>
      <rPr>
        <b/>
        <sz val="10"/>
        <rFont val="Arial"/>
        <family val="2"/>
      </rPr>
      <t xml:space="preserve">NÚMERO DE AUTOS DE PROVIDENCIA DE ADJUDICACIÓN PROGRAMADOS EN EL SEMESTRE INTENDENCIAS REGIONALES: 6 AUTOS (PROMEDIO ENTRE LAS 6 INTENDENCIAS REGIONALES SE APROXIMA AL ENTERO MAYOR)
</t>
    </r>
    <r>
      <rPr>
        <sz val="10"/>
        <rFont val="Arial"/>
        <family val="2"/>
      </rPr>
      <t xml:space="preserve">Número de autos de providencia de adjudicación programados en el semestre Barranquilla: 4 autos
Número de autos de providencia de adjudicación programados en el semestre Bucaramanga: 4 autos 
Número de autos de providencia de adjudicación programados en el semestre Cali: 6 autos
Número de autos de providencia de adjudicación programados en el semestre Cartagena: 2 autos 
Número de autos de providencia de adjudicación programados en el semestre Manizales: 2 autos
Número de autos de providencia de adjudicación programados en el semestre Medellín: 6 autos
</t>
    </r>
    <r>
      <rPr>
        <b/>
        <sz val="10"/>
        <rFont val="Arial"/>
        <family val="2"/>
      </rPr>
      <t xml:space="preserve"> 
Porcentaje (%) de cumplimiento: 95%</t>
    </r>
  </si>
  <si>
    <t>SEM 1: Durante el periodo se profirieron 14 autos de aprobación de adjudicación de bienes</t>
  </si>
  <si>
    <t>Primer semestre: Durante el periodo evaluado se realizaron 12 audiencias de resolución de objeciones y 28 autos de aprobación de proyectos</t>
  </si>
  <si>
    <t>Primer semestre: Durante el periodo se profirieron 47 autos de adjudicación/readjudicación de bienes</t>
  </si>
  <si>
    <r>
      <rPr>
        <b/>
        <sz val="10"/>
        <rFont val="Arial"/>
        <family val="2"/>
      </rPr>
      <t>I SEMESTRE</t>
    </r>
    <r>
      <rPr>
        <sz val="10"/>
        <rFont val="Arial"/>
        <family val="2"/>
      </rPr>
      <t xml:space="preserve">:  I Semestre: Se celebraron 13 audiencias de resolución de objeciones y aprobación de los proyectos de calificación y graduación de créditos y determinación de derechos de voto.     </t>
    </r>
  </si>
  <si>
    <r>
      <t xml:space="preserve">I SEMESTRE:  I Semestre: </t>
    </r>
    <r>
      <rPr>
        <sz val="10"/>
        <rFont val="Arial"/>
        <family val="2"/>
      </rPr>
      <t>se profirieron 2 autos de adjudicación de bienes.</t>
    </r>
  </si>
  <si>
    <t>I SEM.: Se alcanzó la meta proyectada, con 6 procesos con acuerdo de adjudicación y 2 con re-adjudicaciones firmadas.</t>
  </si>
  <si>
    <r>
      <t>Grupo de Procesos de Reorganización y Liquidación A: I Semestre: S</t>
    </r>
    <r>
      <rPr>
        <sz val="10"/>
        <rFont val="Arial"/>
        <family val="2"/>
      </rPr>
      <t xml:space="preserve">e profirieron 2 autos de adjudicación de bienes. </t>
    </r>
    <r>
      <rPr>
        <b/>
        <sz val="10"/>
        <rFont val="Arial"/>
        <family val="2"/>
      </rPr>
      <t xml:space="preserve">                                                                                                                                                                                                                                                           INT BUG: </t>
    </r>
    <r>
      <rPr>
        <sz val="10"/>
        <rFont val="Arial"/>
        <family val="2"/>
      </rPr>
      <t>Durante el periodo se profirieron 14 autos de aprobación de adjudicación de bienes
INT. CGENA.; DURANTE EL PERIODO SE PROFIRIERON 6 AUTOS DE ADJUDICACIÓN Y DOS DE READJUDICACIÓN.</t>
    </r>
  </si>
  <si>
    <t>INT BUG - CUATRIM 1: De las 9 solicitudes a proceso de liquidación: 2 admitidas, 5 rechazadas y 2 en termino de respuesta a la inadmisión, dentro de los términos establecidos internamente. Se resalta que 1 de las admitidas ya tenía inadmisión en el anteri</t>
  </si>
  <si>
    <t>SEM 1: Durante el periodo se profirieron 8 autos de adjudicación y 4 autos de readjudicación de bienes</t>
  </si>
  <si>
    <t>Primer semestre: Durante el periodo evaluado se realizaron 5 audiencias de resolución de objeciones y 10 autos de aprobación de proyectos</t>
  </si>
  <si>
    <r>
      <rPr>
        <b/>
        <sz val="10"/>
        <rFont val="Arial"/>
        <family val="2"/>
      </rPr>
      <t xml:space="preserve">1° Semesatre: </t>
    </r>
    <r>
      <rPr>
        <sz val="10"/>
        <rFont val="Arial"/>
        <family val="2"/>
      </rPr>
      <t>Durante el periodo se llevó a cabo 5 audiencias de objeciones y se profirieron 33 autos de calificación y graduación de creditos.</t>
    </r>
  </si>
  <si>
    <r>
      <rPr>
        <b/>
        <sz val="10"/>
        <rFont val="Arial"/>
        <family val="2"/>
      </rPr>
      <t xml:space="preserve">1 Cuatrimestre: </t>
    </r>
    <r>
      <rPr>
        <sz val="10"/>
        <rFont val="Arial"/>
        <family val="2"/>
      </rPr>
      <t xml:space="preserve">De las 7 solicitudes recibidas: 5 fueron admitidas y 2 rechazadas, dentro de los términos establecidos internamente.                             </t>
    </r>
    <r>
      <rPr>
        <b/>
        <sz val="10"/>
        <rFont val="Arial"/>
        <family val="2"/>
      </rPr>
      <t xml:space="preserve">2 Cuatrimestre: </t>
    </r>
    <r>
      <rPr>
        <sz val="10"/>
        <rFont val="Arial"/>
        <family val="2"/>
      </rPr>
      <t>9 solicitudes recibidas:                4 admitidas, 2 rechazadas, 2 En Estudio Inadmisión Y 1 E n Tramite De Estudi De Admisión</t>
    </r>
  </si>
  <si>
    <t xml:space="preserve">Primer semestre: Durante el periodo evaluado se realizaron 3 audiencias de resolución de objeciones </t>
  </si>
  <si>
    <t>I. CUATRIM. Todas las solicitudes recibidas fueron atendidas en el periodo, entre ellas fueron admitidas (6), dos (2) rechazadas,  Una (1) decretada y dos (2) inadmitidas</t>
  </si>
  <si>
    <t>I Cuatrimestre: Se tomaron las solicitudes de admision recibidas desde 01/10/2023 hasta el 31/03/2024. De las 9 solicitudes a proceso de liquidación: 2 admitidas, 5 rechazadas y 2 inadmitidas. Quedó pendiente 1 solicitud que se atendió por fuera del período</t>
  </si>
  <si>
    <r>
      <rPr>
        <b/>
        <sz val="9"/>
        <rFont val="Arial"/>
        <family val="2"/>
      </rPr>
      <t>2 cuatrimestre</t>
    </r>
    <r>
      <rPr>
        <sz val="9"/>
        <rFont val="Arial"/>
        <family val="2"/>
      </rPr>
      <t xml:space="preserve">: De las 9 solicitudes a proceso de liquidación: 4 admitidas, 2 rechazadas y 2 en termino de respuesta a la inadmisión, dentro de los términos establecidos internamente. Se resalta que la desistida ya tenía inadmisión en el anterior periodo de seguimiento.
</t>
    </r>
    <r>
      <rPr>
        <b/>
        <sz val="9"/>
        <rFont val="Arial"/>
        <family val="2"/>
      </rPr>
      <t>3 cuatrimestre</t>
    </r>
    <r>
      <rPr>
        <sz val="9"/>
        <rFont val="Arial"/>
        <family val="2"/>
      </rPr>
      <t xml:space="preserve">: De las 10 solicitudes a proceso de liquidación: 5 admitidas, 4 rechazadas y 1 en termino de respuesta a la inadmisión, dentro de los términos establecidos internamente. </t>
    </r>
  </si>
  <si>
    <r>
      <t xml:space="preserve">INT BUG - CUATRIM 1: </t>
    </r>
    <r>
      <rPr>
        <sz val="10"/>
        <rFont val="Arial"/>
        <family val="2"/>
      </rPr>
      <t xml:space="preserve">De las 9 solicitudes a proceso de liquidación: 2 admitidas, 5 rechazadas y 2 en termino de respuesta a la inadmisión, dentro de los términos establecidos internamente. Se resalta que 1 de las admitidas ya tenía inadmisión en el anterior periodo de seguimiento
</t>
    </r>
    <r>
      <rPr>
        <b/>
        <sz val="10"/>
        <rFont val="Arial"/>
        <family val="2"/>
      </rPr>
      <t xml:space="preserve">INT.M/LES: </t>
    </r>
    <r>
      <rPr>
        <sz val="10"/>
        <rFont val="Arial"/>
        <family val="2"/>
      </rPr>
      <t xml:space="preserve">No se recibieron solicitudes en el periodo evaluado.
</t>
    </r>
    <r>
      <rPr>
        <b/>
        <sz val="10"/>
        <rFont val="Arial"/>
        <family val="2"/>
      </rPr>
      <t>INT. CGENA</t>
    </r>
    <r>
      <rPr>
        <sz val="10"/>
        <rFont val="Arial"/>
        <family val="2"/>
      </rPr>
      <t>. Se recibieron (10) solicitudes todas atendidas dentro del término y otra fue decretada dentro de un proceso de reorganización que no presento el acuerdo de reestructuración.</t>
    </r>
    <r>
      <rPr>
        <b/>
        <sz val="10"/>
        <rFont val="Arial"/>
        <family val="2"/>
      </rPr>
      <t xml:space="preserve">
INT B/MANGA: 1 cuatrimestre: De las 9 solicitudes a proceso de liquidación: 2 admitidas, 5 rechazadas y 2 en termino de respuesta a la inadmisión, dentro de los términos establecidos internamente. Se resalta que 1 de las admitidas ya tenía inadmisión en el anterior periodo de seguimiento</t>
    </r>
  </si>
  <si>
    <t>INT CGENA - CUATRIM 2: De las 10 solicitudes a proceso de liquidación: 7 admitidas, 1 rechazada y 2 inadmitidas, dentro de los términos establecidos internamente. 
INT B/MANGA: 2 cuatrimestre: De las 9 solicitudes a proceso de liquidación: 4 admitidas, 2 rechazadas y 2 en termino de respuesta a la inadmisión, dentro de los términos establecidos internamente. Se resalta que la desistida ya tenía inadmisión en el anterior periodo de seguimiento.</t>
  </si>
  <si>
    <t>SEM 1: Durante el periodo evaluado se realizaron 2 audiencias de resolución de objeciones y 9  autos de aprobación de proyectos</t>
  </si>
  <si>
    <t>SEM 2 : Durante el periodo evaluado se realizaron 2 audiencias de resolución de objeciones y 8  autos de aprobación de proyectos</t>
  </si>
  <si>
    <r>
      <t>Grupo de Procesos de Reorganización y Liquidación A:</t>
    </r>
    <r>
      <rPr>
        <sz val="10"/>
        <rFont val="Arial"/>
        <family val="2"/>
      </rPr>
      <t xml:space="preserve"> I Semestre: Se celebraron 13 audiencias de resolución de objeciones y aprobación de los proyectos de calificación y graduación de créditos y determinación de derechos de voto. </t>
    </r>
    <r>
      <rPr>
        <b/>
        <sz val="10"/>
        <rFont val="Arial"/>
        <family val="2"/>
      </rPr>
      <t xml:space="preserve">                                                                                                                                                                                                                                 INT BUG: </t>
    </r>
    <r>
      <rPr>
        <sz val="10"/>
        <rFont val="Arial"/>
        <family val="2"/>
      </rPr>
      <t>SEM 1: Durante el periodo evaluado se realizaron 2 audiencias de resolución de objeciones y 8  autos de aprobación de proyectos
INT. CART. : En el periodo se proyectaron tres 3 audiencias, dos de Resolución objeciones y una por Incidente procesal. De ellas dos fueron suspendidas y realizadas en la nueva fecha programada.-</t>
    </r>
    <r>
      <rPr>
        <b/>
        <sz val="10"/>
        <rFont val="Arial"/>
        <family val="2"/>
      </rPr>
      <t xml:space="preserve">
INT B/MANGA: SEM 1: Durante el periodo evaluado se realizaron 2 audiencias de resolución de objeciones y 9  autos de aprobación de proyectos</t>
    </r>
  </si>
  <si>
    <t>SEM 2 : Durante el periodo se profirieron 9 autos y 1 acta de aprobación de adjudicación de bienes</t>
  </si>
  <si>
    <r>
      <rPr>
        <b/>
        <u/>
        <sz val="9"/>
        <rFont val="Arial"/>
        <family val="2"/>
      </rPr>
      <t>Cuatrimestre 2:</t>
    </r>
    <r>
      <rPr>
        <sz val="9"/>
        <rFont val="Arial"/>
        <family val="2"/>
      </rPr>
      <t xml:space="preserve"> Ingresaron 25 solicitudes, se admitió 7, se rechazo 11, inamditió 1 y en estudio 6 recibidas a finales de agosto para estudio en septiembre dentro del término.       </t>
    </r>
    <r>
      <rPr>
        <b/>
        <u/>
        <sz val="9"/>
        <rFont val="Arial"/>
        <family val="2"/>
      </rPr>
      <t>Cuatrimestre 3:</t>
    </r>
    <r>
      <rPr>
        <sz val="9"/>
        <rFont val="Arial"/>
        <family val="2"/>
      </rPr>
      <t xml:space="preserve"> Ingresaron 26 solicitudes, se admitió 8, se rechazo 9, se inamditió 6 y en estudio 3 recibidas a finales de diciembre para estudio en enero por suspensión de terminos</t>
    </r>
  </si>
  <si>
    <t>Segundo semestre: Durante el periodo se realizaron 22 audiencias y se profirieron 27 autos de resolución de objeciones y/o aprobación de proyectos</t>
  </si>
  <si>
    <t>Segundo semestre: Durante el periodo se profirieron 26 autos de adjudicación/readjudicación de bienes</t>
  </si>
  <si>
    <t>04/12/24: En el primer semestre se habian reportado 32 audiencia de resolución de objeciones, no obstante, hubo una audienia duplicada en un mismo proceso, por lo que en realidad no son 32 sino 31 en el primer semestre, cifra que es ajustada en el indicador. 
26/12/24: En el segundo semestre se realizaron 43 audiencias de Resolucion de obejciones en el GPL2</t>
  </si>
  <si>
    <t>juio 2024: Se profirieron 29 autos de adjudicación en el primer semestre (ene-jun).
26/12/24: En el segundo semestre de 2024, el GPL2 profirió 37 autos de adjudicación de bienes.</t>
  </si>
  <si>
    <t>Durante el segundo semestre se celebraron 16 audiencias de Resolucion de objeciones.</t>
  </si>
  <si>
    <t xml:space="preserve">Durante el segundo semestre se  profirieron 15 autos de Adjudicacion de bienes </t>
  </si>
  <si>
    <t>Durante el segundo semestre se realizaron 15 autos de adjudicación. (Proceso en validación por calidad de datos)</t>
  </si>
  <si>
    <t>Durante el segundo semestre se realizaron 23 autos de adjudicación. (Proceso en validación por calidad de datos)</t>
  </si>
  <si>
    <t>Se profirieron 39 Audiencias de Resolución de Objeciones en el segundo semestre</t>
  </si>
  <si>
    <t>Se profirieron 25 Audiencias de Resolución de Objeciones en el segundo semestre</t>
  </si>
  <si>
    <t>II CUATRIM. Todas las solicitudes recibidas fueron atendidas en el periodo, entre ellas fueron admitidas (7), Rechazadas (1) e inadmitidas (2)
III CUATRIM.:  En el periodo se atendieron 7 solicitudes, atendidas así: Admitidas 2; Inadmitidas 3; rechazadas 1 y una (1) Estudio</t>
  </si>
  <si>
    <t>INT B/MANGA: 3 cuatrimestre: De las 10 solicitudes a proceso de liquidación: 5 admitidas, 4 rechazadas y 1 en termino de respuesta a la inadmisión, dentro de los términos establecidos internamente. 
INT CGENA.: III CUATRIM.:  En el periodo se atendieron 7 solicitudes, atendidas así: Admitidas 2; Inadmitidas 3; rechazadas 1 y una (1) Estudio</t>
  </si>
  <si>
    <t>Segundo semestre: Durante el periodo se realizaron ocho (8) audiencias y se profirieron 2 autos de resolución de objeciones y/o aprobación de proyectos</t>
  </si>
  <si>
    <t>INT B/MANGA: SEM 2 : Durante el periodo evaluado se realizaron 2 audiencias de resolución de objeciones y 8  autos de aprobación de proyectos
INT CGENA.: Segundo semestre: Durante el periodo se realizaron cinco (5) audiencias y se profirieron 2 autos de resolución de objeciones y/o aprobación de proyectos</t>
  </si>
  <si>
    <t>II SEM.:  Se aprobaron 3 acuerdos de adjudicación y en ocho (8) procesos se aprobó la cuenta final del liquidador, alcanzando a cerrar 8 procesos en el año</t>
  </si>
  <si>
    <t>Análisis semestre 2:
INT B/MANGA SEM 2 : Durante el periodo se profirieron 9 autos y 1 acta de aprobación de adjudicación de bienes
INT CGENA.: II SEM.:  Se aprobaron 3 acuerdos de adjudicación y en ocho (8) procesos se aprobó la cuenta final del liquidador, alcanzando a cerrar 8 procesos en el año</t>
  </si>
  <si>
    <t xml:space="preserve">2 Cuatrimestre: Se recibieron 4 solicitudes las cuales fueron a admitidas a proceso de Liquidación, una de ellas tramitada por Bogota y remitida a Manizales en Mayo
</t>
  </si>
  <si>
    <t>En el 3er cuatriimestre no hubo solicitudes de liquidación anteriores al 20/12/2024</t>
  </si>
  <si>
    <t xml:space="preserve">Segundo: Fueron realizadas las Audiencias de resolución de objeciones </t>
  </si>
  <si>
    <t>II SEM: Fueron realizadas las adjudicaciones de 4 procesos</t>
  </si>
  <si>
    <r>
      <t xml:space="preserve">3 Cuatrimestre: </t>
    </r>
    <r>
      <rPr>
        <sz val="9"/>
        <rFont val="Arial"/>
        <family val="2"/>
      </rPr>
      <t>1</t>
    </r>
    <r>
      <rPr>
        <b/>
        <sz val="9"/>
        <rFont val="Arial"/>
        <family val="2"/>
      </rPr>
      <t xml:space="preserve"> </t>
    </r>
    <r>
      <rPr>
        <sz val="9"/>
        <rFont val="Arial"/>
        <family val="2"/>
      </rPr>
      <t xml:space="preserve">Solicitud rechazada, 2 Solicitudes Admitidas. 2 Solicitudes En Estudio </t>
    </r>
  </si>
  <si>
    <r>
      <t xml:space="preserve">2° Semesatre: </t>
    </r>
    <r>
      <rPr>
        <sz val="9"/>
        <rFont val="Arial"/>
        <family val="2"/>
      </rPr>
      <t xml:space="preserve">Se Generaron 9 actos administrativos entre autos y Actas de Objeciones  Y Aprocación Y Calificación </t>
    </r>
  </si>
  <si>
    <r>
      <rPr>
        <b/>
        <sz val="9"/>
        <rFont val="Arial"/>
        <family val="2"/>
      </rPr>
      <t>2° Semestre:</t>
    </r>
    <r>
      <rPr>
        <sz val="9"/>
        <rFont val="Arial"/>
        <family val="2"/>
      </rPr>
      <t xml:space="preserve"> Durante el periodo se profirieron 6 autos de adjudicación de bienes</t>
    </r>
  </si>
  <si>
    <r>
      <rPr>
        <b/>
        <sz val="10"/>
        <rFont val="Arial"/>
        <family val="2"/>
      </rPr>
      <t>1° Semestre:</t>
    </r>
    <r>
      <rPr>
        <sz val="10"/>
        <rFont val="Arial"/>
        <family val="2"/>
      </rPr>
      <t xml:space="preserve"> Durante el periodo se profirieron 20 autos de adjudicación de bienes</t>
    </r>
  </si>
  <si>
    <t>II Cuatrimestre: Se tomaron las solicitudes de admision recibidas desde 01/04/2023 hasta el 31/07/2024. De las 6 solicitudes a proceso de liquidación: 1 admitida, 1 rechazada1, 1 inadmitida y 3 en estudio inicial, dentro del término establecido. 
3 Cuatrimestre: Se tomaron las solicitudes de admision recibidas desde 01/08/2023 hasta el 31/12/2024. De las 18 solicitudes a proceso de reorganización: 2 admitidas, 5 inadmitidas y 11 en estudio inicial dentro de los términos definidos.</t>
  </si>
  <si>
    <t>Segundo semestre: Durante el periodo evaluado se realizó 1 audiencia de resolución de objeciones y 11 autos de aprobación de proyectos</t>
  </si>
  <si>
    <t>SEM 1: Durante el periodo se profirieron 6 autos de adjudicación y 6 autos de readjudicación de bienes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</si>
</sst>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2"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b/>
      <sz val="10"/>
      <color theme="1"/>
      <name val="Arial"/>
      <family val="2"/>
    </font>
    <font>
      <b/>
      <sz val="10"/>
      <color rgb="FFFF0000"/>
      <name val="Arial"/>
      <family val="2"/>
    </font>
    <font>
      <sz val="10"/>
      <color indexed="9"/>
      <name val="Arial"/>
      <family val="2"/>
    </font>
    <font>
      <b/>
      <sz val="9"/>
      <name val="Arial"/>
      <family val="2"/>
    </font>
    <font>
      <b/>
      <u/>
      <sz val="9"/>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s>
  <cellStyleXfs count="4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cellStyleXfs>
  <cellXfs count="472">
    <xf numFmtId="0" fontId="0" fillId="0" borderId="0" xfId="0"/>
    <xf numFmtId="0" fontId="0" fillId="25" borderId="0" xfId="0" applyFill="1" applyProtection="1">
      <protection locked="0"/>
    </xf>
    <xf numFmtId="0" fontId="33"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Protection="1">
      <protection locked="0"/>
    </xf>
    <xf numFmtId="0" fontId="3" fillId="24" borderId="10" xfId="32" applyFont="1" applyFill="1" applyBorder="1" applyAlignment="1">
      <alignment vertical="center" wrapText="1"/>
    </xf>
    <xf numFmtId="0" fontId="3" fillId="24" borderId="10" xfId="0" applyFont="1" applyFill="1" applyBorder="1"/>
    <xf numFmtId="0" fontId="2" fillId="26" borderId="9" xfId="0" applyFont="1" applyFill="1" applyBorder="1" applyAlignment="1">
      <alignment horizontal="center" wrapText="1"/>
    </xf>
    <xf numFmtId="0" fontId="2" fillId="25" borderId="15" xfId="32" applyFont="1" applyFill="1" applyBorder="1"/>
    <xf numFmtId="0" fontId="2" fillId="25" borderId="20" xfId="32" applyFont="1" applyFill="1" applyBorder="1" applyAlignment="1">
      <alignment horizontal="center"/>
    </xf>
    <xf numFmtId="0" fontId="2" fillId="25" borderId="22" xfId="32" applyFont="1" applyFill="1" applyBorder="1" applyAlignment="1">
      <alignment horizontal="center"/>
    </xf>
    <xf numFmtId="0" fontId="2" fillId="25" borderId="19" xfId="32" applyFont="1" applyFill="1" applyBorder="1" applyAlignment="1">
      <alignment horizontal="center"/>
    </xf>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0" fillId="30" borderId="0" xfId="0" applyFill="1" applyAlignment="1">
      <alignment horizontal="center" vertical="center"/>
    </xf>
    <xf numFmtId="0" fontId="0" fillId="30" borderId="0" xfId="0" applyFill="1"/>
    <xf numFmtId="0" fontId="22" fillId="30" borderId="0" xfId="0" applyFont="1" applyFill="1" applyAlignment="1">
      <alignment horizontal="center"/>
    </xf>
    <xf numFmtId="0" fontId="0" fillId="30" borderId="0" xfId="0" applyFill="1" applyAlignment="1">
      <alignment horizontal="left"/>
    </xf>
    <xf numFmtId="0" fontId="23" fillId="30" borderId="0" xfId="0" applyFont="1" applyFill="1" applyAlignment="1">
      <alignment horizontal="center" vertical="center"/>
    </xf>
    <xf numFmtId="0" fontId="1" fillId="0" borderId="20" xfId="32" applyBorder="1" applyAlignment="1">
      <alignment horizontal="center" vertical="center" wrapText="1"/>
    </xf>
    <xf numFmtId="0" fontId="1" fillId="0" borderId="24" xfId="32"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32" fillId="25" borderId="0" xfId="0" applyFont="1" applyFill="1" applyProtection="1">
      <protection locked="0"/>
    </xf>
    <xf numFmtId="0" fontId="33" fillId="30" borderId="0" xfId="0" applyFont="1" applyFill="1" applyProtection="1">
      <protection locked="0"/>
    </xf>
    <xf numFmtId="0" fontId="33" fillId="30" borderId="0" xfId="0" applyFont="1" applyFill="1" applyAlignment="1" applyProtection="1">
      <alignment vertical="center" wrapText="1"/>
      <protection locked="0"/>
    </xf>
    <xf numFmtId="0" fontId="33" fillId="30" borderId="0" xfId="0" applyFont="1" applyFill="1" applyAlignment="1" applyProtection="1">
      <alignment horizontal="center" vertical="center" wrapText="1"/>
      <protection locked="0"/>
    </xf>
    <xf numFmtId="0" fontId="34" fillId="30" borderId="0" xfId="0" applyFont="1" applyFill="1" applyAlignment="1" applyProtection="1">
      <alignment horizontal="center" vertical="center" wrapText="1"/>
      <protection locked="0"/>
    </xf>
    <xf numFmtId="0" fontId="34" fillId="30" borderId="0" xfId="0" applyFont="1" applyFill="1" applyAlignment="1" applyProtection="1">
      <alignment vertical="center" wrapText="1"/>
      <protection locked="0"/>
    </xf>
    <xf numFmtId="0" fontId="1" fillId="30" borderId="0" xfId="0" applyFont="1" applyFill="1" applyProtection="1">
      <protection locked="0"/>
    </xf>
    <xf numFmtId="0" fontId="2" fillId="30" borderId="0" xfId="0" applyFont="1" applyFill="1" applyProtection="1">
      <protection locked="0"/>
    </xf>
    <xf numFmtId="0" fontId="2" fillId="30" borderId="0" xfId="0" applyFont="1" applyFill="1" applyAlignment="1" applyProtection="1">
      <alignment horizontal="center" vertical="center" wrapText="1"/>
      <protection locked="0"/>
    </xf>
    <xf numFmtId="0" fontId="1" fillId="30" borderId="0" xfId="0" applyFont="1" applyFill="1" applyAlignment="1" applyProtection="1">
      <alignment vertical="center" wrapText="1"/>
      <protection locked="0"/>
    </xf>
    <xf numFmtId="0" fontId="34" fillId="30" borderId="0" xfId="0" applyFont="1" applyFill="1" applyAlignment="1" applyProtection="1">
      <alignment horizontal="left" vertical="center"/>
      <protection locked="0"/>
    </xf>
    <xf numFmtId="0" fontId="3" fillId="24" borderId="16" xfId="0" applyFont="1" applyFill="1" applyBorder="1" applyAlignment="1">
      <alignment horizontal="center"/>
    </xf>
    <xf numFmtId="0" fontId="35" fillId="25" borderId="0" xfId="0" applyFont="1" applyFill="1" applyProtection="1">
      <protection locked="0"/>
    </xf>
    <xf numFmtId="0" fontId="3" fillId="25" borderId="11" xfId="0" applyFont="1" applyFill="1" applyBorder="1" applyAlignment="1" applyProtection="1">
      <alignment horizontal="center"/>
      <protection locked="0"/>
    </xf>
    <xf numFmtId="0" fontId="3" fillId="25" borderId="0" xfId="0" applyFont="1" applyFill="1" applyAlignment="1" applyProtection="1">
      <alignment horizontal="center"/>
      <protection locked="0"/>
    </xf>
    <xf numFmtId="0" fontId="3" fillId="25" borderId="9" xfId="0" applyFont="1" applyFill="1" applyBorder="1" applyProtection="1">
      <protection locked="0"/>
    </xf>
    <xf numFmtId="0" fontId="3" fillId="25" borderId="23" xfId="0" applyFont="1" applyFill="1" applyBorder="1" applyProtection="1">
      <protection locked="0"/>
    </xf>
    <xf numFmtId="9" fontId="3" fillId="25" borderId="23" xfId="0" applyNumberFormat="1" applyFont="1" applyFill="1" applyBorder="1" applyProtection="1">
      <protection locked="0"/>
    </xf>
    <xf numFmtId="0" fontId="33" fillId="0" borderId="0" xfId="0" applyFont="1" applyProtection="1">
      <protection locked="0"/>
    </xf>
    <xf numFmtId="0" fontId="3" fillId="24" borderId="9" xfId="0" applyFont="1" applyFill="1" applyBorder="1" applyAlignment="1">
      <alignment vertical="center" wrapText="1"/>
    </xf>
    <xf numFmtId="0" fontId="1" fillId="25" borderId="16" xfId="0" applyFont="1" applyFill="1" applyBorder="1" applyAlignment="1" applyProtection="1">
      <alignment horizontal="justify" vertical="center" wrapText="1"/>
      <protection locked="0"/>
    </xf>
    <xf numFmtId="0" fontId="1" fillId="25" borderId="14" xfId="0" applyFont="1" applyFill="1" applyBorder="1" applyAlignment="1" applyProtection="1">
      <alignment horizontal="justify" vertical="center" wrapText="1"/>
      <protection locked="0"/>
    </xf>
    <xf numFmtId="0" fontId="1" fillId="0" borderId="17" xfId="32" applyBorder="1" applyAlignment="1">
      <alignment horizontal="center" vertical="center" wrapText="1"/>
    </xf>
    <xf numFmtId="0" fontId="1" fillId="0" borderId="17" xfId="0" applyFont="1" applyBorder="1" applyAlignment="1" applyProtection="1">
      <alignment horizontal="center" vertical="center" wrapText="1"/>
      <protection locked="0"/>
    </xf>
    <xf numFmtId="0" fontId="2" fillId="25" borderId="15" xfId="32" applyFont="1" applyFill="1" applyBorder="1" applyAlignment="1">
      <alignment vertical="center"/>
    </xf>
    <xf numFmtId="0" fontId="2" fillId="25" borderId="14" xfId="32" applyFont="1" applyFill="1" applyBorder="1" applyAlignment="1">
      <alignment vertical="center"/>
    </xf>
    <xf numFmtId="0" fontId="3" fillId="24" borderId="10" xfId="32" applyFont="1" applyFill="1" applyBorder="1" applyAlignment="1">
      <alignment horizontal="center" vertical="center" wrapText="1"/>
    </xf>
    <xf numFmtId="0" fontId="0" fillId="25" borderId="0" xfId="0" applyFill="1" applyAlignment="1" applyProtection="1">
      <alignment vertical="center"/>
      <protection locked="0"/>
    </xf>
    <xf numFmtId="0" fontId="33" fillId="25" borderId="0" xfId="0" applyFont="1" applyFill="1" applyAlignment="1" applyProtection="1">
      <alignment vertical="center"/>
      <protection locked="0"/>
    </xf>
    <xf numFmtId="0" fontId="1" fillId="25" borderId="0" xfId="0" applyFont="1" applyFill="1" applyAlignment="1" applyProtection="1">
      <alignment vertical="center"/>
      <protection locked="0"/>
    </xf>
    <xf numFmtId="0" fontId="3" fillId="24" borderId="10" xfId="0" applyFont="1" applyFill="1" applyBorder="1" applyAlignment="1">
      <alignment vertical="center"/>
    </xf>
    <xf numFmtId="0" fontId="2" fillId="26" borderId="9" xfId="0" applyFont="1" applyFill="1" applyBorder="1" applyAlignment="1">
      <alignment horizontal="center" vertical="center" wrapText="1"/>
    </xf>
    <xf numFmtId="0" fontId="2" fillId="25" borderId="10" xfId="0" applyFont="1" applyFill="1" applyBorder="1" applyAlignment="1" applyProtection="1">
      <alignment horizontal="center" vertical="center"/>
      <protection locked="0"/>
    </xf>
    <xf numFmtId="0" fontId="3" fillId="24" borderId="10" xfId="32" applyFont="1" applyFill="1" applyBorder="1" applyAlignment="1">
      <alignment vertical="center"/>
    </xf>
    <xf numFmtId="0" fontId="3" fillId="25" borderId="11" xfId="0" applyFont="1" applyFill="1" applyBorder="1" applyAlignment="1" applyProtection="1">
      <alignment horizontal="center" vertical="center"/>
      <protection locked="0"/>
    </xf>
    <xf numFmtId="0" fontId="3" fillId="24" borderId="16" xfId="0" applyFont="1" applyFill="1" applyBorder="1" applyAlignment="1">
      <alignment horizontal="center" vertical="center"/>
    </xf>
    <xf numFmtId="0" fontId="3" fillId="25" borderId="0" xfId="0" applyFont="1" applyFill="1" applyAlignment="1" applyProtection="1">
      <alignment horizontal="center" vertical="center"/>
      <protection locked="0"/>
    </xf>
    <xf numFmtId="0" fontId="3" fillId="25" borderId="12" xfId="0" applyFont="1" applyFill="1" applyBorder="1" applyAlignment="1">
      <alignment horizontal="center" vertical="center"/>
    </xf>
    <xf numFmtId="0" fontId="3" fillId="25" borderId="11" xfId="0" applyFont="1" applyFill="1" applyBorder="1" applyAlignment="1">
      <alignment horizontal="center" vertical="center"/>
    </xf>
    <xf numFmtId="0" fontId="3" fillId="25" borderId="13" xfId="0" applyFont="1" applyFill="1" applyBorder="1" applyAlignment="1">
      <alignment horizontal="center" vertical="center"/>
    </xf>
    <xf numFmtId="0" fontId="2" fillId="25" borderId="20" xfId="32" applyFont="1" applyFill="1" applyBorder="1" applyAlignment="1">
      <alignment horizontal="center" vertical="center"/>
    </xf>
    <xf numFmtId="0" fontId="2" fillId="25" borderId="19" xfId="32" applyFont="1" applyFill="1" applyBorder="1" applyAlignment="1">
      <alignment horizontal="center" vertical="center"/>
    </xf>
    <xf numFmtId="0" fontId="3" fillId="25" borderId="9" xfId="0" applyFont="1" applyFill="1" applyBorder="1" applyAlignment="1" applyProtection="1">
      <alignment vertical="center"/>
      <protection locked="0"/>
    </xf>
    <xf numFmtId="0" fontId="0" fillId="0" borderId="0" xfId="0" applyAlignment="1" applyProtection="1">
      <alignment vertical="center"/>
      <protection locked="0"/>
    </xf>
    <xf numFmtId="0" fontId="0" fillId="25" borderId="0" xfId="0" applyFill="1" applyAlignment="1" applyProtection="1">
      <alignment vertical="center" wrapText="1"/>
      <protection locked="0"/>
    </xf>
    <xf numFmtId="0" fontId="1" fillId="30" borderId="0" xfId="0" applyFont="1" applyFill="1" applyAlignment="1" applyProtection="1">
      <alignment vertical="center"/>
      <protection locked="0"/>
    </xf>
    <xf numFmtId="0" fontId="33" fillId="30" borderId="0" xfId="0" applyFont="1" applyFill="1" applyAlignment="1" applyProtection="1">
      <alignment vertical="center"/>
      <protection locked="0"/>
    </xf>
    <xf numFmtId="0" fontId="32" fillId="25" borderId="0" xfId="0" applyFont="1" applyFill="1" applyAlignment="1" applyProtection="1">
      <alignment vertical="center"/>
      <protection locked="0"/>
    </xf>
    <xf numFmtId="0" fontId="34" fillId="30" borderId="0" xfId="0" applyFont="1" applyFill="1" applyAlignment="1" applyProtection="1">
      <alignment vertical="center"/>
      <protection locked="0"/>
    </xf>
    <xf numFmtId="0" fontId="2" fillId="30" borderId="0" xfId="0" applyFont="1" applyFill="1" applyAlignment="1" applyProtection="1">
      <alignment vertical="center"/>
      <protection locked="0"/>
    </xf>
    <xf numFmtId="0" fontId="1" fillId="25" borderId="0" xfId="0" applyFont="1" applyFill="1" applyAlignment="1" applyProtection="1">
      <alignment horizontal="center" vertical="center"/>
      <protection locked="0"/>
    </xf>
    <xf numFmtId="0" fontId="3" fillId="25" borderId="29" xfId="0" applyFont="1" applyFill="1" applyBorder="1" applyAlignment="1" applyProtection="1">
      <alignment vertical="center"/>
      <protection locked="0"/>
    </xf>
    <xf numFmtId="9" fontId="3" fillId="25" borderId="29" xfId="0" applyNumberFormat="1" applyFont="1" applyFill="1" applyBorder="1" applyAlignment="1" applyProtection="1">
      <alignment vertical="center"/>
      <protection locked="0"/>
    </xf>
    <xf numFmtId="0" fontId="2" fillId="25" borderId="16" xfId="32" applyFont="1" applyFill="1" applyBorder="1" applyAlignment="1">
      <alignment vertical="center"/>
    </xf>
    <xf numFmtId="165" fontId="2" fillId="31" borderId="41" xfId="34" applyNumberFormat="1" applyFont="1" applyFill="1" applyBorder="1" applyAlignment="1" applyProtection="1">
      <alignment horizontal="center" vertical="center"/>
    </xf>
    <xf numFmtId="0" fontId="34" fillId="29" borderId="17" xfId="0" applyFont="1" applyFill="1" applyBorder="1" applyAlignment="1">
      <alignment horizontal="center" vertical="center" wrapText="1"/>
    </xf>
    <xf numFmtId="0" fontId="22" fillId="30" borderId="0" xfId="0" applyFont="1" applyFill="1" applyAlignment="1">
      <alignment horizontal="center" vertical="center"/>
    </xf>
    <xf numFmtId="164" fontId="0" fillId="0" borderId="0" xfId="0" applyNumberFormat="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33" fillId="25" borderId="0" xfId="0" applyFont="1" applyFill="1" applyAlignment="1" applyProtection="1">
      <alignment horizontal="center" vertical="center"/>
      <protection locked="0"/>
    </xf>
    <xf numFmtId="0" fontId="35" fillId="25"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1" fillId="25" borderId="0" xfId="0" applyFont="1" applyFill="1" applyAlignment="1" applyProtection="1">
      <alignment horizontal="left" vertical="center"/>
      <protection locked="0"/>
    </xf>
    <xf numFmtId="0" fontId="3" fillId="24" borderId="10" xfId="0" applyFont="1" applyFill="1" applyBorder="1" applyAlignment="1">
      <alignment horizontal="left" vertical="center"/>
    </xf>
    <xf numFmtId="0" fontId="0" fillId="25" borderId="0" xfId="0" applyFill="1" applyAlignment="1" applyProtection="1">
      <alignment horizontal="left" vertical="center"/>
      <protection locked="0"/>
    </xf>
    <xf numFmtId="0" fontId="33" fillId="25" borderId="0" xfId="0" applyFont="1" applyFill="1" applyAlignment="1" applyProtection="1">
      <alignment horizontal="left" vertical="center"/>
      <protection locked="0"/>
    </xf>
    <xf numFmtId="0" fontId="37" fillId="25" borderId="10" xfId="0" applyFont="1" applyFill="1" applyBorder="1" applyAlignment="1" applyProtection="1">
      <alignment horizontal="center"/>
      <protection locked="0"/>
    </xf>
    <xf numFmtId="0" fontId="1" fillId="32" borderId="24" xfId="32" applyFill="1" applyBorder="1" applyAlignment="1">
      <alignment horizontal="center" vertical="center" wrapText="1"/>
    </xf>
    <xf numFmtId="0" fontId="1" fillId="32" borderId="24" xfId="0" applyFont="1" applyFill="1" applyBorder="1" applyAlignment="1" applyProtection="1">
      <alignment horizontal="center" vertical="center" wrapText="1"/>
      <protection locked="0"/>
    </xf>
    <xf numFmtId="0" fontId="1" fillId="33" borderId="24" xfId="32" applyFill="1" applyBorder="1" applyAlignment="1">
      <alignment horizontal="center" vertical="center" wrapText="1"/>
    </xf>
    <xf numFmtId="0" fontId="1" fillId="33" borderId="24" xfId="0" applyFont="1" applyFill="1" applyBorder="1" applyAlignment="1" applyProtection="1">
      <alignment horizontal="center" vertical="center" wrapText="1"/>
      <protection locked="0"/>
    </xf>
    <xf numFmtId="0" fontId="1" fillId="34" borderId="24" xfId="32" applyFill="1" applyBorder="1" applyAlignment="1">
      <alignment horizontal="center" vertical="center" wrapText="1"/>
    </xf>
    <xf numFmtId="0" fontId="1" fillId="34" borderId="24" xfId="0" applyFont="1" applyFill="1" applyBorder="1" applyAlignment="1" applyProtection="1">
      <alignment horizontal="center" vertical="center" wrapText="1"/>
      <protection locked="0"/>
    </xf>
    <xf numFmtId="0" fontId="1" fillId="34" borderId="17" xfId="32" applyFill="1" applyBorder="1" applyAlignment="1">
      <alignment horizontal="center" vertical="center" wrapText="1"/>
    </xf>
    <xf numFmtId="0" fontId="1" fillId="34" borderId="17" xfId="0" applyFont="1" applyFill="1" applyBorder="1" applyAlignment="1" applyProtection="1">
      <alignment horizontal="center" vertical="center" wrapText="1"/>
      <protection locked="0"/>
    </xf>
    <xf numFmtId="0" fontId="2" fillId="25" borderId="24" xfId="32" applyFont="1" applyFill="1" applyBorder="1"/>
    <xf numFmtId="0" fontId="1" fillId="0" borderId="0" xfId="0" applyFont="1" applyAlignment="1">
      <alignment horizontal="center" vertical="center" wrapText="1"/>
    </xf>
    <xf numFmtId="0" fontId="1" fillId="0" borderId="0" xfId="32" applyAlignment="1">
      <alignment horizontal="center" vertical="center" wrapText="1"/>
    </xf>
    <xf numFmtId="0" fontId="1" fillId="0" borderId="0" xfId="0"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65" fontId="2" fillId="0" borderId="0" xfId="34" applyNumberFormat="1" applyFont="1" applyFill="1" applyBorder="1" applyAlignment="1" applyProtection="1">
      <alignment horizontal="center" vertical="center"/>
      <protection locked="0"/>
    </xf>
    <xf numFmtId="0" fontId="31" fillId="0" borderId="0" xfId="0" applyFont="1" applyAlignment="1" applyProtection="1">
      <alignment horizontal="left" vertical="top" wrapText="1"/>
      <protection locked="0"/>
    </xf>
    <xf numFmtId="0" fontId="34" fillId="29" borderId="24" xfId="0" applyFont="1" applyFill="1" applyBorder="1" applyAlignment="1">
      <alignment horizontal="center" vertical="center" wrapText="1"/>
    </xf>
    <xf numFmtId="0" fontId="3" fillId="25" borderId="28" xfId="0" applyFont="1" applyFill="1" applyBorder="1" applyProtection="1">
      <protection locked="0"/>
    </xf>
    <xf numFmtId="0" fontId="3" fillId="25" borderId="29" xfId="0" applyFont="1" applyFill="1" applyBorder="1" applyProtection="1">
      <protection locked="0"/>
    </xf>
    <xf numFmtId="9" fontId="3" fillId="25" borderId="29" xfId="0" applyNumberFormat="1" applyFont="1" applyFill="1" applyBorder="1" applyProtection="1">
      <protection locked="0"/>
    </xf>
    <xf numFmtId="0" fontId="3" fillId="25" borderId="24" xfId="0" applyFont="1" applyFill="1" applyBorder="1" applyAlignment="1">
      <alignment horizontal="center"/>
    </xf>
    <xf numFmtId="0" fontId="2" fillId="25" borderId="24" xfId="32" applyFont="1" applyFill="1" applyBorder="1" applyAlignment="1">
      <alignment horizontal="center"/>
    </xf>
    <xf numFmtId="0" fontId="3" fillId="25" borderId="16" xfId="0" applyFont="1" applyFill="1" applyBorder="1" applyAlignment="1">
      <alignment horizontal="center"/>
    </xf>
    <xf numFmtId="0" fontId="3" fillId="25" borderId="41" xfId="0" applyFont="1" applyFill="1" applyBorder="1" applyAlignment="1">
      <alignment horizontal="center"/>
    </xf>
    <xf numFmtId="0" fontId="2" fillId="25" borderId="41" xfId="32" applyFont="1" applyFill="1" applyBorder="1" applyAlignment="1">
      <alignment horizontal="center"/>
    </xf>
    <xf numFmtId="165" fontId="2" fillId="31" borderId="41" xfId="34" applyNumberFormat="1" applyFont="1" applyFill="1" applyBorder="1" applyAlignment="1" applyProtection="1">
      <alignment horizontal="center"/>
    </xf>
    <xf numFmtId="0" fontId="2" fillId="25" borderId="17" xfId="32" applyFont="1" applyFill="1" applyBorder="1"/>
    <xf numFmtId="165" fontId="2" fillId="31" borderId="18" xfId="34" applyNumberFormat="1" applyFont="1" applyFill="1" applyBorder="1" applyAlignment="1" applyProtection="1">
      <alignment horizontal="center"/>
    </xf>
    <xf numFmtId="0" fontId="2" fillId="25" borderId="49" xfId="32" applyFont="1" applyFill="1" applyBorder="1" applyAlignment="1">
      <alignment vertical="center"/>
    </xf>
    <xf numFmtId="0" fontId="1" fillId="33" borderId="20" xfId="32" applyFill="1" applyBorder="1" applyAlignment="1">
      <alignment horizontal="center" vertical="center" wrapText="1"/>
    </xf>
    <xf numFmtId="0" fontId="1" fillId="33" borderId="20" xfId="0" applyFont="1" applyFill="1" applyBorder="1" applyAlignment="1" applyProtection="1">
      <alignment horizontal="center" vertical="center" wrapText="1"/>
      <protection locked="0"/>
    </xf>
    <xf numFmtId="0" fontId="1" fillId="32" borderId="17" xfId="32" applyFill="1" applyBorder="1" applyAlignment="1">
      <alignment horizontal="center" vertical="center" wrapText="1"/>
    </xf>
    <xf numFmtId="0" fontId="1" fillId="33" borderId="17" xfId="32" applyFill="1" applyBorder="1" applyAlignment="1">
      <alignment horizontal="center" vertical="center" wrapText="1"/>
    </xf>
    <xf numFmtId="0" fontId="1" fillId="33" borderId="17" xfId="0" applyFont="1" applyFill="1" applyBorder="1" applyAlignment="1" applyProtection="1">
      <alignment horizontal="center" vertical="center" wrapText="1"/>
      <protection locked="0"/>
    </xf>
    <xf numFmtId="0" fontId="1" fillId="34" borderId="20" xfId="32" applyFill="1" applyBorder="1" applyAlignment="1">
      <alignment horizontal="center" vertical="center" wrapText="1"/>
    </xf>
    <xf numFmtId="0" fontId="1" fillId="34" borderId="20" xfId="0" applyFont="1" applyFill="1" applyBorder="1" applyAlignment="1" applyProtection="1">
      <alignment horizontal="center" vertical="center" wrapText="1"/>
      <protection locked="0"/>
    </xf>
    <xf numFmtId="0" fontId="0" fillId="0" borderId="6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0" fillId="0" borderId="11" xfId="0" applyNumberFormat="1" applyBorder="1" applyAlignment="1" applyProtection="1">
      <alignment horizontal="center" vertical="center" wrapText="1"/>
      <protection locked="0"/>
    </xf>
    <xf numFmtId="0" fontId="0" fillId="0" borderId="64" xfId="0" applyBorder="1" applyAlignment="1" applyProtection="1">
      <alignment horizontal="center" vertical="center"/>
      <protection locked="0"/>
    </xf>
    <xf numFmtId="1" fontId="1" fillId="34" borderId="17" xfId="0" applyNumberFormat="1" applyFont="1" applyFill="1" applyBorder="1" applyAlignment="1" applyProtection="1">
      <alignment horizontal="center" vertical="center" wrapText="1"/>
      <protection locked="0"/>
    </xf>
    <xf numFmtId="0" fontId="1" fillId="32" borderId="20" xfId="32" applyFill="1" applyBorder="1" applyAlignment="1">
      <alignment horizontal="center" vertical="center" wrapText="1"/>
    </xf>
    <xf numFmtId="0" fontId="1" fillId="32" borderId="20" xfId="0" applyFont="1" applyFill="1" applyBorder="1" applyAlignment="1" applyProtection="1">
      <alignment horizontal="center" vertical="center" wrapText="1"/>
      <protection locked="0"/>
    </xf>
    <xf numFmtId="0" fontId="1" fillId="33" borderId="15" xfId="32" applyFill="1" applyBorder="1" applyAlignment="1">
      <alignment horizontal="center" vertical="center" wrapText="1"/>
    </xf>
    <xf numFmtId="0" fontId="1" fillId="33" borderId="14" xfId="32" applyFill="1" applyBorder="1" applyAlignment="1">
      <alignment horizontal="center" vertical="center" wrapText="1"/>
    </xf>
    <xf numFmtId="0" fontId="1" fillId="34" borderId="15" xfId="32" applyFill="1" applyBorder="1" applyAlignment="1">
      <alignment horizontal="center" vertical="center" wrapText="1"/>
    </xf>
    <xf numFmtId="0" fontId="1" fillId="34" borderId="14" xfId="32" applyFill="1" applyBorder="1" applyAlignment="1">
      <alignment horizontal="center" vertical="center" wrapText="1"/>
    </xf>
    <xf numFmtId="1" fontId="1" fillId="32" borderId="17" xfId="0" applyNumberFormat="1" applyFont="1" applyFill="1" applyBorder="1" applyAlignment="1" applyProtection="1">
      <alignment horizontal="center" vertical="center" wrapText="1"/>
      <protection locked="0"/>
    </xf>
    <xf numFmtId="0" fontId="39" fillId="24" borderId="10" xfId="0" applyFont="1" applyFill="1" applyBorder="1" applyAlignment="1">
      <alignment vertical="center"/>
    </xf>
    <xf numFmtId="1" fontId="1" fillId="33" borderId="17" xfId="0" applyNumberFormat="1" applyFont="1" applyFill="1" applyBorder="1" applyAlignment="1" applyProtection="1">
      <alignment horizontal="center" vertical="center" wrapText="1"/>
      <protection locked="0"/>
    </xf>
    <xf numFmtId="0" fontId="1" fillId="35" borderId="24" xfId="32" applyFill="1" applyBorder="1" applyAlignment="1">
      <alignment horizontal="center" vertical="center" wrapText="1"/>
    </xf>
    <xf numFmtId="0" fontId="1" fillId="35" borderId="24" xfId="0" applyFont="1" applyFill="1" applyBorder="1" applyAlignment="1" applyProtection="1">
      <alignment horizontal="center" vertical="center" wrapText="1"/>
      <protection locked="0"/>
    </xf>
    <xf numFmtId="0" fontId="1" fillId="25" borderId="26" xfId="32" applyFill="1" applyBorder="1" applyAlignment="1" applyProtection="1">
      <alignment horizontal="center"/>
      <protection locked="0"/>
    </xf>
    <xf numFmtId="0" fontId="1" fillId="25" borderId="0" xfId="32" applyFill="1" applyAlignment="1" applyProtection="1">
      <alignment horizontal="center"/>
      <protection locked="0"/>
    </xf>
    <xf numFmtId="0" fontId="1" fillId="25" borderId="27" xfId="32" applyFill="1" applyBorder="1" applyAlignment="1" applyProtection="1">
      <alignment horizontal="center"/>
      <protection locked="0"/>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40"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4" xfId="0" applyFont="1" applyBorder="1" applyAlignment="1">
      <alignment horizontal="center" vertical="center"/>
    </xf>
    <xf numFmtId="0" fontId="29" fillId="0" borderId="41" xfId="0" applyFont="1" applyBorder="1" applyAlignment="1">
      <alignment horizontal="center" vertical="center"/>
    </xf>
    <xf numFmtId="0" fontId="30" fillId="0" borderId="36" xfId="0" applyFont="1" applyBorder="1" applyAlignment="1">
      <alignment vertical="center"/>
    </xf>
    <xf numFmtId="0" fontId="30" fillId="0" borderId="24" xfId="0" applyFont="1" applyBorder="1" applyAlignment="1">
      <alignment vertical="center"/>
    </xf>
    <xf numFmtId="0" fontId="30" fillId="0" borderId="41"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1"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3" fillId="25" borderId="0" xfId="0" applyFont="1" applyFill="1" applyAlignment="1" applyProtection="1">
      <alignment horizontal="center" vertical="center" wrapText="1"/>
      <protection locked="0"/>
    </xf>
    <xf numFmtId="0" fontId="2" fillId="0" borderId="9" xfId="32" applyFont="1" applyBorder="1" applyAlignment="1" applyProtection="1">
      <alignment horizontal="center" vertical="distributed"/>
      <protection locked="0"/>
    </xf>
    <xf numFmtId="0" fontId="2" fillId="0" borderId="23" xfId="32" applyFont="1" applyBorder="1" applyAlignment="1" applyProtection="1">
      <alignment horizontal="center" vertical="distributed"/>
      <protection locked="0"/>
    </xf>
    <xf numFmtId="0" fontId="2" fillId="0" borderId="25" xfId="32" applyFont="1" applyBorder="1" applyAlignment="1" applyProtection="1">
      <alignment horizontal="center" vertical="distributed"/>
      <protection locked="0"/>
    </xf>
    <xf numFmtId="0" fontId="3" fillId="24" borderId="9" xfId="32" applyFont="1" applyFill="1" applyBorder="1" applyAlignment="1">
      <alignment horizontal="center" vertical="distributed"/>
    </xf>
    <xf numFmtId="0" fontId="3" fillId="24" borderId="23" xfId="32" applyFont="1" applyFill="1" applyBorder="1" applyAlignment="1">
      <alignment horizontal="center" vertical="distributed"/>
    </xf>
    <xf numFmtId="0" fontId="1" fillId="0" borderId="9"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3" fillId="25" borderId="9" xfId="32" applyFont="1" applyFill="1" applyBorder="1" applyAlignment="1" applyProtection="1">
      <alignment horizontal="center"/>
      <protection locked="0"/>
    </xf>
    <xf numFmtId="0" fontId="3" fillId="25" borderId="23" xfId="32" applyFont="1" applyFill="1" applyBorder="1" applyAlignment="1" applyProtection="1">
      <alignment horizontal="center"/>
      <protection locked="0"/>
    </xf>
    <xf numFmtId="0" fontId="3" fillId="25" borderId="25" xfId="32" applyFont="1" applyFill="1" applyBorder="1" applyAlignment="1" applyProtection="1">
      <alignment horizont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3" fillId="25" borderId="12" xfId="32" applyFont="1" applyFill="1" applyBorder="1" applyAlignment="1" applyProtection="1">
      <alignment horizontal="center"/>
      <protection locked="0"/>
    </xf>
    <xf numFmtId="0" fontId="3" fillId="25" borderId="11" xfId="32" applyFont="1" applyFill="1" applyBorder="1" applyAlignment="1" applyProtection="1">
      <alignment horizontal="center"/>
      <protection locked="0"/>
    </xf>
    <xf numFmtId="0" fontId="3" fillId="25" borderId="13" xfId="32" applyFont="1" applyFill="1" applyBorder="1" applyAlignment="1" applyProtection="1">
      <alignment horizontal="center"/>
      <protection locked="0"/>
    </xf>
    <xf numFmtId="0" fontId="1" fillId="0" borderId="9" xfId="32" applyBorder="1" applyAlignment="1" applyProtection="1">
      <alignment horizontal="center" vertical="center"/>
      <protection locked="0"/>
    </xf>
    <xf numFmtId="0" fontId="1" fillId="0" borderId="23" xfId="32" applyBorder="1" applyAlignment="1" applyProtection="1">
      <alignment horizontal="center" vertical="center"/>
      <protection locked="0"/>
    </xf>
    <xf numFmtId="0" fontId="1" fillId="0" borderId="25" xfId="32"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3" fillId="0" borderId="11" xfId="0" applyFont="1" applyBorder="1" applyAlignment="1" applyProtection="1">
      <alignment horizontal="center"/>
      <protection locked="0"/>
    </xf>
    <xf numFmtId="0" fontId="3" fillId="24" borderId="9" xfId="0" applyFont="1" applyFill="1" applyBorder="1" applyAlignment="1">
      <alignment horizontal="center"/>
    </xf>
    <xf numFmtId="0" fontId="3" fillId="24" borderId="23" xfId="0" applyFont="1" applyFill="1" applyBorder="1" applyAlignment="1">
      <alignment horizontal="center"/>
    </xf>
    <xf numFmtId="0" fontId="3" fillId="24" borderId="25" xfId="0" applyFont="1" applyFill="1" applyBorder="1" applyAlignment="1">
      <alignment horizontal="center"/>
    </xf>
    <xf numFmtId="0" fontId="3" fillId="0" borderId="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1" fillId="25" borderId="9" xfId="32" applyFill="1" applyBorder="1" applyAlignment="1" applyProtection="1">
      <alignment horizontal="center" vertical="center" wrapText="1"/>
      <protection locked="0"/>
    </xf>
    <xf numFmtId="0" fontId="1" fillId="25" borderId="23" xfId="32" applyFill="1" applyBorder="1" applyAlignment="1" applyProtection="1">
      <alignment horizontal="center" vertical="center"/>
      <protection locked="0"/>
    </xf>
    <xf numFmtId="0" fontId="1" fillId="25" borderId="25" xfId="32" applyFill="1" applyBorder="1" applyAlignment="1" applyProtection="1">
      <alignment horizontal="center" vertical="center"/>
      <protection locked="0"/>
    </xf>
    <xf numFmtId="0" fontId="2" fillId="25" borderId="9" xfId="32" applyFont="1" applyFill="1" applyBorder="1" applyAlignment="1" applyProtection="1">
      <alignment horizontal="center" wrapText="1"/>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2" fillId="0" borderId="9" xfId="32" applyFont="1" applyBorder="1" applyAlignment="1" applyProtection="1">
      <alignment horizontal="justify" vertical="center" wrapText="1"/>
      <protection locked="0"/>
    </xf>
    <xf numFmtId="0" fontId="1" fillId="0" borderId="23" xfId="32" applyBorder="1" applyAlignment="1" applyProtection="1">
      <alignment horizontal="justify" vertical="center"/>
      <protection locked="0"/>
    </xf>
    <xf numFmtId="0" fontId="1" fillId="0" borderId="25" xfId="32" applyBorder="1" applyAlignment="1" applyProtection="1">
      <alignment horizontal="justify" vertical="center"/>
      <protection locked="0"/>
    </xf>
    <xf numFmtId="0" fontId="3" fillId="25" borderId="9" xfId="0" applyFont="1" applyFill="1" applyBorder="1" applyAlignment="1" applyProtection="1">
      <alignment horizontal="center"/>
      <protection locked="0"/>
    </xf>
    <xf numFmtId="0" fontId="3" fillId="25" borderId="23" xfId="0" applyFont="1" applyFill="1" applyBorder="1" applyAlignment="1" applyProtection="1">
      <alignment horizontal="center"/>
      <protection locked="0"/>
    </xf>
    <xf numFmtId="0" fontId="3" fillId="25" borderId="25" xfId="0" applyFont="1" applyFill="1" applyBorder="1" applyAlignment="1" applyProtection="1">
      <alignment horizontal="center"/>
      <protection locked="0"/>
    </xf>
    <xf numFmtId="9" fontId="37" fillId="25" borderId="9" xfId="0" applyNumberFormat="1" applyFont="1" applyFill="1" applyBorder="1" applyAlignment="1" applyProtection="1">
      <alignment horizontal="center" wrapText="1"/>
      <protection locked="0"/>
    </xf>
    <xf numFmtId="0" fontId="37" fillId="25" borderId="23" xfId="0" applyFont="1" applyFill="1" applyBorder="1" applyAlignment="1" applyProtection="1">
      <alignment horizontal="center" wrapText="1"/>
      <protection locked="0"/>
    </xf>
    <xf numFmtId="0" fontId="37" fillId="25" borderId="25" xfId="0" applyFont="1" applyFill="1" applyBorder="1" applyAlignment="1" applyProtection="1">
      <alignment horizontal="center" wrapText="1"/>
      <protection locked="0"/>
    </xf>
    <xf numFmtId="0" fontId="3" fillId="0" borderId="26"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27" xfId="0" applyFont="1" applyBorder="1" applyAlignment="1" applyProtection="1">
      <alignment horizontal="center"/>
      <protection locked="0"/>
    </xf>
    <xf numFmtId="0" fontId="37" fillId="25" borderId="9" xfId="0" applyFont="1" applyFill="1" applyBorder="1" applyAlignment="1" applyProtection="1">
      <alignment horizontal="center" wrapText="1"/>
      <protection locked="0"/>
    </xf>
    <xf numFmtId="0" fontId="2" fillId="27" borderId="23" xfId="0" applyFont="1" applyFill="1" applyBorder="1" applyAlignment="1">
      <alignment horizontal="center" wrapText="1"/>
    </xf>
    <xf numFmtId="0" fontId="37" fillId="28" borderId="9" xfId="0" applyFont="1" applyFill="1" applyBorder="1" applyAlignment="1">
      <alignment horizontal="center" vertical="center" wrapText="1"/>
    </xf>
    <xf numFmtId="0" fontId="37" fillId="28" borderId="25" xfId="0" applyFont="1" applyFill="1" applyBorder="1" applyAlignment="1">
      <alignment horizontal="center" vertical="center" wrapText="1"/>
    </xf>
    <xf numFmtId="0" fontId="3" fillId="0" borderId="12" xfId="32" applyFont="1" applyBorder="1" applyAlignment="1" applyProtection="1">
      <alignment horizontal="center"/>
      <protection locked="0"/>
    </xf>
    <xf numFmtId="0" fontId="3" fillId="0" borderId="11" xfId="32" applyFont="1" applyBorder="1" applyAlignment="1" applyProtection="1">
      <alignment horizontal="center"/>
      <protection locked="0"/>
    </xf>
    <xf numFmtId="0" fontId="3" fillId="0" borderId="13" xfId="32" applyFont="1" applyBorder="1" applyAlignment="1" applyProtection="1">
      <alignment horizontal="center"/>
      <protection locked="0"/>
    </xf>
    <xf numFmtId="0" fontId="2" fillId="25" borderId="9" xfId="32" applyFont="1" applyFill="1" applyBorder="1" applyAlignment="1" applyProtection="1">
      <alignment horizontal="center"/>
      <protection locked="0"/>
    </xf>
    <xf numFmtId="0" fontId="3" fillId="24" borderId="15" xfId="0" applyFont="1" applyFill="1" applyBorder="1" applyAlignment="1">
      <alignment horizontal="center"/>
    </xf>
    <xf numFmtId="0" fontId="3" fillId="24" borderId="20" xfId="0" applyFont="1" applyFill="1" applyBorder="1" applyAlignment="1">
      <alignment horizontal="center"/>
    </xf>
    <xf numFmtId="0" fontId="3" fillId="24" borderId="19" xfId="0" applyFont="1" applyFill="1" applyBorder="1" applyAlignment="1">
      <alignment horizontal="center"/>
    </xf>
    <xf numFmtId="0" fontId="3" fillId="24" borderId="24" xfId="0" applyFont="1" applyFill="1" applyBorder="1" applyAlignment="1">
      <alignment horizontal="center"/>
    </xf>
    <xf numFmtId="0" fontId="3" fillId="24" borderId="41" xfId="0" applyFont="1" applyFill="1" applyBorder="1" applyAlignment="1">
      <alignment horizontal="center"/>
    </xf>
    <xf numFmtId="0" fontId="3" fillId="24" borderId="16" xfId="32" applyFont="1" applyFill="1" applyBorder="1" applyAlignment="1">
      <alignment horizontal="left" vertical="center" wrapText="1"/>
    </xf>
    <xf numFmtId="0" fontId="3" fillId="24" borderId="14" xfId="32" applyFont="1" applyFill="1" applyBorder="1" applyAlignment="1">
      <alignment horizontal="left" vertical="center" wrapText="1"/>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1" fillId="25" borderId="24" xfId="0" applyFont="1" applyFill="1" applyBorder="1" applyAlignment="1" applyProtection="1">
      <alignment horizontal="center" vertical="center"/>
      <protection locked="0"/>
    </xf>
    <xf numFmtId="0" fontId="1" fillId="25" borderId="24" xfId="0" applyFont="1" applyFill="1" applyBorder="1" applyAlignment="1" applyProtection="1">
      <alignment horizontal="center" vertical="center" wrapText="1"/>
      <protection locked="0"/>
    </xf>
    <xf numFmtId="0" fontId="1" fillId="25" borderId="41" xfId="0" applyFont="1" applyFill="1" applyBorder="1" applyAlignment="1" applyProtection="1">
      <alignment horizontal="center" vertical="center" wrapText="1"/>
      <protection locked="0"/>
    </xf>
    <xf numFmtId="0" fontId="1" fillId="25" borderId="17" xfId="0" applyFont="1" applyFill="1" applyBorder="1" applyAlignment="1" applyProtection="1">
      <alignment horizontal="center" vertical="center"/>
      <protection locked="0"/>
    </xf>
    <xf numFmtId="0" fontId="1" fillId="25" borderId="17" xfId="0" applyFont="1" applyFill="1" applyBorder="1" applyAlignment="1" applyProtection="1">
      <alignment horizontal="center" vertical="center" wrapText="1"/>
      <protection locked="0"/>
    </xf>
    <xf numFmtId="0" fontId="1" fillId="25" borderId="18" xfId="0" applyFont="1" applyFill="1" applyBorder="1" applyAlignment="1" applyProtection="1">
      <alignment horizontal="center" vertical="center" wrapText="1"/>
      <protection locked="0"/>
    </xf>
    <xf numFmtId="165" fontId="2" fillId="31" borderId="17" xfId="34" applyNumberFormat="1" applyFont="1" applyFill="1" applyBorder="1" applyAlignment="1" applyProtection="1">
      <alignment horizontal="center"/>
    </xf>
    <xf numFmtId="165" fontId="2" fillId="31" borderId="24" xfId="34" applyNumberFormat="1" applyFont="1" applyFill="1" applyBorder="1" applyAlignment="1" applyProtection="1">
      <alignment horizontal="center"/>
    </xf>
    <xf numFmtId="0" fontId="2" fillId="25" borderId="9" xfId="32" applyFont="1" applyFill="1" applyBorder="1" applyAlignment="1" applyProtection="1">
      <alignment horizontal="center" vertical="center"/>
      <protection locked="0"/>
    </xf>
    <xf numFmtId="0" fontId="2" fillId="0" borderId="23" xfId="32" applyFont="1" applyBorder="1" applyAlignment="1" applyProtection="1">
      <alignment horizontal="center" vertical="center" wrapText="1"/>
      <protection locked="0"/>
    </xf>
    <xf numFmtId="0" fontId="2" fillId="0" borderId="25" xfId="32" applyFont="1" applyBorder="1" applyAlignment="1" applyProtection="1">
      <alignment horizontal="center" vertical="center" wrapText="1"/>
      <protection locked="0"/>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6" xfId="0" applyFont="1" applyFill="1" applyBorder="1" applyAlignment="1">
      <alignment horizontal="center" vertical="center"/>
    </xf>
    <xf numFmtId="0" fontId="25" fillId="25" borderId="0" xfId="0" applyFont="1" applyFill="1" applyAlignment="1">
      <alignment horizontal="center" vertical="center"/>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25" fillId="25" borderId="30" xfId="0" applyFont="1" applyFill="1" applyBorder="1" applyAlignment="1">
      <alignment horizontal="center" vertical="center"/>
    </xf>
    <xf numFmtId="0" fontId="1" fillId="0" borderId="0" xfId="0" applyFont="1" applyAlignment="1" applyProtection="1">
      <alignment horizontal="center"/>
      <protection locked="0"/>
    </xf>
    <xf numFmtId="0" fontId="3" fillId="24" borderId="32" xfId="0" applyFont="1" applyFill="1" applyBorder="1" applyAlignment="1">
      <alignment horizontal="left" vertical="center" wrapText="1"/>
    </xf>
    <xf numFmtId="0" fontId="3" fillId="24" borderId="42" xfId="0" applyFont="1" applyFill="1" applyBorder="1" applyAlignment="1">
      <alignment horizontal="left" vertical="center" wrapText="1"/>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2" fillId="0" borderId="26"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7" xfId="32" applyFont="1" applyBorder="1" applyAlignment="1" applyProtection="1">
      <alignment horizontal="justify" vertical="center" wrapText="1"/>
      <protection locked="0"/>
    </xf>
    <xf numFmtId="0" fontId="2" fillId="30" borderId="43" xfId="32" applyFont="1" applyFill="1" applyBorder="1" applyAlignment="1" applyProtection="1">
      <alignment horizontal="left" vertical="top" wrapText="1"/>
      <protection locked="0"/>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1" fillId="0" borderId="24" xfId="0" applyFont="1" applyBorder="1" applyAlignment="1" applyProtection="1">
      <alignment horizontal="left" vertical="top" wrapText="1"/>
      <protection locked="0"/>
    </xf>
    <xf numFmtId="0" fontId="1" fillId="0" borderId="24" xfId="0" applyFont="1" applyBorder="1" applyAlignment="1">
      <alignment horizontal="center" vertical="center" wrapText="1"/>
    </xf>
    <xf numFmtId="10" fontId="2" fillId="32" borderId="24" xfId="0" applyNumberFormat="1" applyFont="1" applyFill="1" applyBorder="1" applyAlignment="1" applyProtection="1">
      <alignment horizontal="center" vertical="center" wrapText="1"/>
      <protection locked="0"/>
    </xf>
    <xf numFmtId="0" fontId="1" fillId="35" borderId="24" xfId="0" applyFont="1" applyFill="1" applyBorder="1" applyAlignment="1" applyProtection="1">
      <alignment horizontal="left" vertical="top" wrapText="1"/>
      <protection locked="0"/>
    </xf>
    <xf numFmtId="0" fontId="31" fillId="35" borderId="34" xfId="0" applyFont="1" applyFill="1" applyBorder="1" applyAlignment="1" applyProtection="1">
      <alignment horizontal="center" vertical="top" wrapText="1"/>
      <protection locked="0"/>
    </xf>
    <xf numFmtId="0" fontId="31" fillId="35" borderId="35" xfId="0" applyFont="1" applyFill="1" applyBorder="1" applyAlignment="1" applyProtection="1">
      <alignment horizontal="center" vertical="top" wrapText="1"/>
      <protection locked="0"/>
    </xf>
    <xf numFmtId="0" fontId="31" fillId="35" borderId="36" xfId="0" applyFont="1" applyFill="1" applyBorder="1" applyAlignment="1" applyProtection="1">
      <alignment horizontal="center" vertical="top" wrapText="1"/>
      <protection locked="0"/>
    </xf>
    <xf numFmtId="0" fontId="1" fillId="35" borderId="24" xfId="0" applyFont="1" applyFill="1" applyBorder="1" applyAlignment="1">
      <alignment horizontal="center" vertical="center" wrapText="1"/>
    </xf>
    <xf numFmtId="10" fontId="2" fillId="35" borderId="24" xfId="0" applyNumberFormat="1" applyFont="1" applyFill="1" applyBorder="1" applyAlignment="1" applyProtection="1">
      <alignment horizontal="center" vertical="center" wrapText="1"/>
      <protection locked="0"/>
    </xf>
    <xf numFmtId="0" fontId="1" fillId="34" borderId="24" xfId="0" applyFont="1" applyFill="1" applyBorder="1" applyAlignment="1" applyProtection="1">
      <alignment horizontal="left" vertical="top" wrapText="1"/>
      <protection locked="0"/>
    </xf>
    <xf numFmtId="0" fontId="31" fillId="34" borderId="24" xfId="0" applyFont="1" applyFill="1" applyBorder="1" applyAlignment="1" applyProtection="1">
      <alignment horizontal="left" vertical="top" wrapText="1"/>
      <protection locked="0"/>
    </xf>
    <xf numFmtId="0" fontId="40" fillId="0" borderId="24" xfId="0" applyFont="1" applyBorder="1" applyAlignment="1" applyProtection="1">
      <alignment horizontal="left" vertical="top" wrapText="1"/>
      <protection locked="0"/>
    </xf>
    <xf numFmtId="0" fontId="1" fillId="34" borderId="24" xfId="0" applyFont="1" applyFill="1" applyBorder="1" applyAlignment="1">
      <alignment horizontal="center" vertical="center" wrapText="1"/>
    </xf>
    <xf numFmtId="0" fontId="0" fillId="0" borderId="24" xfId="0"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0" fontId="1" fillId="32" borderId="24" xfId="0" applyFont="1" applyFill="1" applyBorder="1" applyAlignment="1" applyProtection="1">
      <alignment horizontal="left" vertical="top" wrapText="1"/>
      <protection locked="0"/>
    </xf>
    <xf numFmtId="0" fontId="31" fillId="32" borderId="24" xfId="0" applyFont="1" applyFill="1" applyBorder="1" applyAlignment="1" applyProtection="1">
      <alignment horizontal="left" vertical="top" wrapText="1"/>
      <protection locked="0"/>
    </xf>
    <xf numFmtId="0" fontId="23" fillId="30" borderId="0" xfId="0" applyFont="1" applyFill="1" applyAlignment="1">
      <alignment horizontal="center" vertical="center"/>
    </xf>
    <xf numFmtId="0" fontId="36" fillId="29" borderId="24" xfId="0" applyFont="1" applyFill="1" applyBorder="1" applyAlignment="1">
      <alignment horizontal="center" vertical="center" wrapText="1"/>
    </xf>
    <xf numFmtId="0" fontId="1" fillId="32" borderId="24" xfId="0" applyFont="1" applyFill="1" applyBorder="1" applyAlignment="1">
      <alignment horizontal="center" vertical="center" wrapText="1"/>
    </xf>
    <xf numFmtId="0" fontId="1" fillId="33" borderId="24" xfId="0" applyFont="1" applyFill="1" applyBorder="1" applyAlignment="1" applyProtection="1">
      <alignment horizontal="left" vertical="top" wrapText="1"/>
      <protection locked="0"/>
    </xf>
    <xf numFmtId="0" fontId="31" fillId="33" borderId="24" xfId="0" applyFont="1" applyFill="1" applyBorder="1" applyAlignment="1" applyProtection="1">
      <alignment horizontal="left" vertical="top" wrapText="1"/>
      <protection locked="0"/>
    </xf>
    <xf numFmtId="0" fontId="1" fillId="33" borderId="24" xfId="0" applyFont="1" applyFill="1" applyBorder="1" applyAlignment="1">
      <alignment horizontal="center" vertical="center" wrapText="1"/>
    </xf>
    <xf numFmtId="0" fontId="1" fillId="25" borderId="49" xfId="0" applyFont="1" applyFill="1" applyBorder="1" applyAlignment="1" applyProtection="1">
      <alignment horizontal="center" vertical="center" wrapText="1"/>
      <protection locked="0"/>
    </xf>
    <xf numFmtId="0" fontId="1" fillId="25" borderId="51" xfId="0" applyFont="1" applyFill="1" applyBorder="1" applyAlignment="1" applyProtection="1">
      <alignment horizontal="center" vertical="center" wrapText="1"/>
      <protection locked="0"/>
    </xf>
    <xf numFmtId="0" fontId="1" fillId="25" borderId="47" xfId="0" applyFont="1" applyFill="1" applyBorder="1" applyAlignment="1" applyProtection="1">
      <alignment horizontal="center" vertical="center" wrapText="1"/>
      <protection locked="0"/>
    </xf>
    <xf numFmtId="0" fontId="1" fillId="25" borderId="54" xfId="0" applyFont="1" applyFill="1" applyBorder="1" applyAlignment="1" applyProtection="1">
      <alignment horizontal="center" vertical="center" wrapText="1"/>
      <protection locked="0"/>
    </xf>
    <xf numFmtId="0" fontId="1" fillId="25" borderId="0" xfId="0" applyFont="1" applyFill="1" applyAlignment="1" applyProtection="1">
      <alignment horizontal="center" vertical="center" wrapText="1"/>
      <protection locked="0"/>
    </xf>
    <xf numFmtId="0" fontId="1" fillId="25" borderId="27" xfId="0" applyFont="1" applyFill="1" applyBorder="1" applyAlignment="1" applyProtection="1">
      <alignment horizontal="center" vertical="center" wrapText="1"/>
      <protection locked="0"/>
    </xf>
    <xf numFmtId="0" fontId="1" fillId="25" borderId="54" xfId="0" applyFont="1" applyFill="1" applyBorder="1" applyAlignment="1" applyProtection="1">
      <alignment horizontal="center" vertical="center"/>
      <protection locked="0"/>
    </xf>
    <xf numFmtId="0" fontId="1" fillId="25" borderId="0" xfId="0" applyFont="1" applyFill="1" applyAlignment="1" applyProtection="1">
      <alignment horizontal="center" vertical="center"/>
      <protection locked="0"/>
    </xf>
    <xf numFmtId="0" fontId="1" fillId="25" borderId="56" xfId="0" applyFont="1" applyFill="1" applyBorder="1" applyAlignment="1" applyProtection="1">
      <alignment horizontal="center" vertical="center"/>
      <protection locked="0"/>
    </xf>
    <xf numFmtId="0" fontId="1" fillId="25" borderId="57" xfId="0" applyFont="1" applyFill="1" applyBorder="1" applyAlignment="1" applyProtection="1">
      <alignment horizontal="center" vertical="center"/>
      <protection locked="0"/>
    </xf>
    <xf numFmtId="0" fontId="1" fillId="25" borderId="55" xfId="0" applyFont="1" applyFill="1" applyBorder="1" applyAlignment="1" applyProtection="1">
      <alignment horizontal="center" vertical="center"/>
      <protection locked="0"/>
    </xf>
    <xf numFmtId="0" fontId="1" fillId="25" borderId="58" xfId="0" applyFont="1" applyFill="1" applyBorder="1" applyAlignment="1" applyProtection="1">
      <alignment horizontal="center" vertical="center"/>
      <protection locked="0"/>
    </xf>
    <xf numFmtId="0" fontId="1" fillId="25" borderId="56" xfId="0" applyFont="1" applyFill="1" applyBorder="1" applyAlignment="1" applyProtection="1">
      <alignment horizontal="center" vertical="center" wrapText="1"/>
      <protection locked="0"/>
    </xf>
    <xf numFmtId="0" fontId="1" fillId="25" borderId="57" xfId="0" applyFont="1" applyFill="1" applyBorder="1" applyAlignment="1" applyProtection="1">
      <alignment horizontal="center" vertical="center" wrapText="1"/>
      <protection locked="0"/>
    </xf>
    <xf numFmtId="0" fontId="1" fillId="25" borderId="62" xfId="0" applyFont="1" applyFill="1" applyBorder="1" applyAlignment="1" applyProtection="1">
      <alignment horizontal="center" vertical="center" wrapText="1"/>
      <protection locked="0"/>
    </xf>
    <xf numFmtId="0" fontId="1" fillId="25" borderId="26" xfId="32" applyFill="1" applyBorder="1" applyAlignment="1" applyProtection="1">
      <alignment horizontal="center" vertical="center"/>
      <protection locked="0"/>
    </xf>
    <xf numFmtId="0" fontId="1" fillId="25" borderId="0" xfId="32" applyFill="1" applyAlignment="1" applyProtection="1">
      <alignment horizontal="center" vertical="center"/>
      <protection locked="0"/>
    </xf>
    <xf numFmtId="0" fontId="1" fillId="25" borderId="27" xfId="32" applyFill="1" applyBorder="1" applyAlignment="1" applyProtection="1">
      <alignment horizontal="center" vertical="center"/>
      <protection locked="0"/>
    </xf>
    <xf numFmtId="0" fontId="2" fillId="0" borderId="9" xfId="32" applyFont="1" applyBorder="1" applyAlignment="1" applyProtection="1">
      <alignment horizontal="center" vertical="center"/>
      <protection locked="0"/>
    </xf>
    <xf numFmtId="0" fontId="2" fillId="0" borderId="23" xfId="32" applyFont="1" applyBorder="1" applyAlignment="1" applyProtection="1">
      <alignment horizontal="center" vertical="center"/>
      <protection locked="0"/>
    </xf>
    <xf numFmtId="0" fontId="2" fillId="0" borderId="25" xfId="32" applyFont="1" applyBorder="1" applyAlignment="1" applyProtection="1">
      <alignment horizontal="center" vertical="center"/>
      <protection locked="0"/>
    </xf>
    <xf numFmtId="0" fontId="3" fillId="24" borderId="9" xfId="32" applyFont="1" applyFill="1" applyBorder="1" applyAlignment="1">
      <alignment horizontal="center" vertical="center"/>
    </xf>
    <xf numFmtId="0" fontId="3" fillId="24" borderId="23" xfId="32" applyFont="1" applyFill="1" applyBorder="1" applyAlignment="1">
      <alignment horizontal="center" vertical="center"/>
    </xf>
    <xf numFmtId="0" fontId="3" fillId="25" borderId="9" xfId="32" applyFont="1" applyFill="1" applyBorder="1" applyAlignment="1" applyProtection="1">
      <alignment horizontal="center" vertical="center"/>
      <protection locked="0"/>
    </xf>
    <xf numFmtId="0" fontId="3" fillId="25" borderId="23" xfId="32" applyFont="1" applyFill="1" applyBorder="1" applyAlignment="1" applyProtection="1">
      <alignment horizontal="center" vertical="center"/>
      <protection locked="0"/>
    </xf>
    <xf numFmtId="0" fontId="3" fillId="25" borderId="25" xfId="32" applyFont="1" applyFill="1" applyBorder="1" applyAlignment="1" applyProtection="1">
      <alignment horizontal="center" vertical="center"/>
      <protection locked="0"/>
    </xf>
    <xf numFmtId="0" fontId="3" fillId="25" borderId="12" xfId="32" applyFont="1" applyFill="1" applyBorder="1" applyAlignment="1" applyProtection="1">
      <alignment horizontal="center" vertical="center"/>
      <protection locked="0"/>
    </xf>
    <xf numFmtId="0" fontId="3" fillId="25" borderId="11" xfId="32" applyFont="1" applyFill="1" applyBorder="1" applyAlignment="1" applyProtection="1">
      <alignment horizontal="center" vertical="center"/>
      <protection locked="0"/>
    </xf>
    <xf numFmtId="0" fontId="3" fillId="25" borderId="13" xfId="32" applyFont="1" applyFill="1" applyBorder="1" applyAlignment="1" applyProtection="1">
      <alignment horizontal="center" vertical="center"/>
      <protection locked="0"/>
    </xf>
    <xf numFmtId="0" fontId="1" fillId="0" borderId="9" xfId="0" applyFont="1" applyBorder="1" applyAlignment="1" applyProtection="1">
      <alignment horizontal="justify" vertical="center" wrapText="1"/>
      <protection locked="0"/>
    </xf>
    <xf numFmtId="0" fontId="1" fillId="0" borderId="23" xfId="0" applyFont="1" applyBorder="1" applyAlignment="1" applyProtection="1">
      <alignment horizontal="justify" vertical="center" wrapText="1"/>
      <protection locked="0"/>
    </xf>
    <xf numFmtId="0" fontId="1" fillId="0" borderId="25" xfId="0" applyFont="1" applyBorder="1" applyAlignment="1" applyProtection="1">
      <alignment horizontal="justify" vertical="center" wrapText="1"/>
      <protection locked="0"/>
    </xf>
    <xf numFmtId="0" fontId="3" fillId="0" borderId="11" xfId="0" applyFont="1" applyBorder="1" applyAlignment="1" applyProtection="1">
      <alignment horizontal="center" vertical="center"/>
      <protection locked="0"/>
    </xf>
    <xf numFmtId="0" fontId="3" fillId="24" borderId="9"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25" xfId="0" applyFont="1" applyFill="1" applyBorder="1" applyAlignment="1">
      <alignment horizontal="center" vertical="center"/>
    </xf>
    <xf numFmtId="0" fontId="3" fillId="0" borderId="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24" borderId="15"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19" xfId="0" applyFont="1" applyFill="1" applyBorder="1" applyAlignment="1">
      <alignment horizontal="center" vertical="center"/>
    </xf>
    <xf numFmtId="0" fontId="3" fillId="24" borderId="24" xfId="0" applyFont="1" applyFill="1" applyBorder="1" applyAlignment="1">
      <alignment horizontal="center" vertical="center"/>
    </xf>
    <xf numFmtId="0" fontId="3" fillId="24" borderId="21" xfId="0" applyFont="1" applyFill="1" applyBorder="1" applyAlignment="1">
      <alignment horizontal="center" vertical="center"/>
    </xf>
    <xf numFmtId="0" fontId="3" fillId="24" borderId="50" xfId="0" applyFont="1" applyFill="1" applyBorder="1" applyAlignment="1">
      <alignment horizontal="center" vertical="center"/>
    </xf>
    <xf numFmtId="0" fontId="2" fillId="25" borderId="9" xfId="32" applyFont="1" applyFill="1" applyBorder="1" applyAlignment="1" applyProtection="1">
      <alignment horizontal="center" vertical="center" wrapText="1"/>
      <protection locked="0"/>
    </xf>
    <xf numFmtId="0" fontId="3" fillId="25" borderId="9" xfId="0" applyFont="1" applyFill="1" applyBorder="1" applyAlignment="1" applyProtection="1">
      <alignment horizontal="center" vertical="center"/>
      <protection locked="0"/>
    </xf>
    <xf numFmtId="0" fontId="3" fillId="25" borderId="23" xfId="0" applyFont="1" applyFill="1" applyBorder="1" applyAlignment="1" applyProtection="1">
      <alignment horizontal="center" vertical="center"/>
      <protection locked="0"/>
    </xf>
    <xf numFmtId="0" fontId="3" fillId="25" borderId="25" xfId="0" applyFont="1" applyFill="1" applyBorder="1" applyAlignment="1" applyProtection="1">
      <alignment horizontal="center" vertical="center"/>
      <protection locked="0"/>
    </xf>
    <xf numFmtId="9" fontId="1" fillId="25" borderId="9" xfId="0" applyNumberFormat="1" applyFont="1" applyFill="1" applyBorder="1" applyAlignment="1" applyProtection="1">
      <alignment horizontal="left" vertical="center" wrapText="1"/>
      <protection locked="0"/>
    </xf>
    <xf numFmtId="9" fontId="1" fillId="25" borderId="23" xfId="0" applyNumberFormat="1" applyFont="1" applyFill="1" applyBorder="1" applyAlignment="1" applyProtection="1">
      <alignment horizontal="left" vertical="center" wrapText="1"/>
      <protection locked="0"/>
    </xf>
    <xf numFmtId="9" fontId="1" fillId="25" borderId="25" xfId="0" applyNumberFormat="1" applyFont="1" applyFill="1" applyBorder="1" applyAlignment="1" applyProtection="1">
      <alignment horizontal="left" vertical="center" wrapText="1"/>
      <protection locked="0"/>
    </xf>
    <xf numFmtId="0" fontId="3" fillId="0" borderId="2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2" fillId="25" borderId="9" xfId="0" applyFont="1" applyFill="1" applyBorder="1" applyAlignment="1" applyProtection="1">
      <alignment horizontal="center" vertical="center" wrapText="1"/>
      <protection locked="0"/>
    </xf>
    <xf numFmtId="0" fontId="2" fillId="25" borderId="23" xfId="0" applyFont="1" applyFill="1" applyBorder="1" applyAlignment="1" applyProtection="1">
      <alignment horizontal="center" vertical="center" wrapText="1"/>
      <protection locked="0"/>
    </xf>
    <xf numFmtId="0" fontId="2" fillId="25" borderId="25" xfId="0" applyFont="1" applyFill="1" applyBorder="1" applyAlignment="1" applyProtection="1">
      <alignment horizontal="center" vertical="center" wrapText="1"/>
      <protection locked="0"/>
    </xf>
    <xf numFmtId="0" fontId="2" fillId="27" borderId="23" xfId="0" applyFont="1" applyFill="1" applyBorder="1" applyAlignment="1">
      <alignment horizontal="center" vertical="center" wrapText="1"/>
    </xf>
    <xf numFmtId="0" fontId="2" fillId="28" borderId="9" xfId="0" applyFont="1" applyFill="1" applyBorder="1" applyAlignment="1">
      <alignment horizontal="center" vertical="center" wrapText="1"/>
    </xf>
    <xf numFmtId="0" fontId="2" fillId="28" borderId="25" xfId="0" applyFont="1" applyFill="1" applyBorder="1" applyAlignment="1">
      <alignment horizontal="center" vertical="center" wrapText="1"/>
    </xf>
    <xf numFmtId="0" fontId="3" fillId="0" borderId="12" xfId="32" applyFont="1" applyBorder="1" applyAlignment="1" applyProtection="1">
      <alignment horizontal="center" vertical="center"/>
      <protection locked="0"/>
    </xf>
    <xf numFmtId="0" fontId="3" fillId="0" borderId="11" xfId="32" applyFont="1" applyBorder="1" applyAlignment="1" applyProtection="1">
      <alignment horizontal="center" vertical="center"/>
      <protection locked="0"/>
    </xf>
    <xf numFmtId="0" fontId="3" fillId="0" borderId="13" xfId="32" applyFont="1" applyBorder="1" applyAlignment="1" applyProtection="1">
      <alignment horizontal="center" vertical="center"/>
      <protection locked="0"/>
    </xf>
    <xf numFmtId="0" fontId="3" fillId="24" borderId="9" xfId="0" applyFont="1" applyFill="1" applyBorder="1" applyAlignment="1" applyProtection="1">
      <alignment horizontal="center" vertical="center"/>
      <protection locked="0"/>
    </xf>
    <xf numFmtId="0" fontId="3" fillId="24" borderId="23" xfId="0" applyFont="1" applyFill="1" applyBorder="1" applyAlignment="1" applyProtection="1">
      <alignment horizontal="center" vertical="center"/>
      <protection locked="0"/>
    </xf>
    <xf numFmtId="0" fontId="3" fillId="24" borderId="25" xfId="0" applyFont="1" applyFill="1" applyBorder="1" applyAlignment="1" applyProtection="1">
      <alignment horizontal="center" vertical="center"/>
      <protection locked="0"/>
    </xf>
    <xf numFmtId="0" fontId="1" fillId="25" borderId="60" xfId="0" applyFont="1" applyFill="1" applyBorder="1" applyAlignment="1" applyProtection="1">
      <alignment horizontal="center" vertical="center" wrapText="1"/>
      <protection locked="0"/>
    </xf>
    <xf numFmtId="0" fontId="1" fillId="25" borderId="29" xfId="0" applyFont="1" applyFill="1" applyBorder="1" applyAlignment="1" applyProtection="1">
      <alignment horizontal="center" vertical="center" wrapText="1"/>
      <protection locked="0"/>
    </xf>
    <xf numFmtId="0" fontId="1" fillId="25" borderId="30" xfId="0" applyFont="1" applyFill="1" applyBorder="1" applyAlignment="1" applyProtection="1">
      <alignment horizontal="center" vertical="center" wrapText="1"/>
      <protection locked="0"/>
    </xf>
    <xf numFmtId="0" fontId="1" fillId="25" borderId="52" xfId="0" applyFont="1" applyFill="1" applyBorder="1" applyAlignment="1" applyProtection="1">
      <alignment horizontal="center" vertical="center" wrapText="1"/>
      <protection locked="0"/>
    </xf>
    <xf numFmtId="0" fontId="1" fillId="25" borderId="44" xfId="0" applyFont="1" applyFill="1" applyBorder="1" applyAlignment="1" applyProtection="1">
      <alignment horizontal="center" vertical="center" wrapText="1"/>
      <protection locked="0"/>
    </xf>
    <xf numFmtId="0" fontId="1" fillId="25" borderId="45" xfId="0" applyFont="1" applyFill="1" applyBorder="1" applyAlignment="1" applyProtection="1">
      <alignment horizontal="center" vertical="center" wrapText="1"/>
      <protection locked="0"/>
    </xf>
    <xf numFmtId="10" fontId="2" fillId="25" borderId="24" xfId="32" applyNumberFormat="1" applyFont="1" applyFill="1" applyBorder="1" applyAlignment="1">
      <alignment horizontal="center" vertical="center"/>
    </xf>
    <xf numFmtId="0" fontId="2" fillId="25" borderId="24" xfId="32" applyFont="1" applyFill="1" applyBorder="1" applyAlignment="1">
      <alignment horizontal="center" vertical="center"/>
    </xf>
    <xf numFmtId="0" fontId="1" fillId="25" borderId="59" xfId="0" applyFont="1" applyFill="1" applyBorder="1" applyAlignment="1" applyProtection="1">
      <alignment horizontal="center" vertical="center" wrapText="1"/>
      <protection locked="0"/>
    </xf>
    <xf numFmtId="0" fontId="1" fillId="25" borderId="52" xfId="0" applyFont="1" applyFill="1" applyBorder="1" applyAlignment="1" applyProtection="1">
      <alignment horizontal="center" vertical="center"/>
      <protection locked="0"/>
    </xf>
    <xf numFmtId="0" fontId="1" fillId="25" borderId="44" xfId="0" applyFont="1" applyFill="1" applyBorder="1" applyAlignment="1" applyProtection="1">
      <alignment horizontal="center" vertical="center"/>
      <protection locked="0"/>
    </xf>
    <xf numFmtId="0" fontId="1" fillId="25" borderId="53" xfId="0" applyFont="1" applyFill="1" applyBorder="1" applyAlignment="1" applyProtection="1">
      <alignment horizontal="center" vertical="center"/>
      <protection locked="0"/>
    </xf>
    <xf numFmtId="0" fontId="1" fillId="25" borderId="60" xfId="0" applyFont="1" applyFill="1" applyBorder="1" applyAlignment="1" applyProtection="1">
      <alignment horizontal="center" vertical="center"/>
      <protection locked="0"/>
    </xf>
    <xf numFmtId="0" fontId="1" fillId="25" borderId="29" xfId="0" applyFont="1" applyFill="1" applyBorder="1" applyAlignment="1" applyProtection="1">
      <alignment horizontal="center" vertical="center"/>
      <protection locked="0"/>
    </xf>
    <xf numFmtId="0" fontId="1" fillId="25" borderId="61" xfId="0" applyFont="1" applyFill="1" applyBorder="1" applyAlignment="1" applyProtection="1">
      <alignment horizontal="center" vertical="center"/>
      <protection locked="0"/>
    </xf>
    <xf numFmtId="0" fontId="3" fillId="24" borderId="12" xfId="32" applyFont="1" applyFill="1" applyBorder="1" applyAlignment="1">
      <alignment horizontal="left" vertical="center" wrapText="1"/>
    </xf>
    <xf numFmtId="0" fontId="3" fillId="24" borderId="26" xfId="32" applyFont="1" applyFill="1" applyBorder="1" applyAlignment="1">
      <alignment horizontal="left" vertical="center" wrapText="1"/>
    </xf>
    <xf numFmtId="0" fontId="1" fillId="0" borderId="0" xfId="0" applyFont="1" applyAlignment="1" applyProtection="1">
      <alignment horizontal="center" vertical="center"/>
      <protection locked="0"/>
    </xf>
    <xf numFmtId="0" fontId="2" fillId="30" borderId="12" xfId="32" applyFont="1" applyFill="1" applyBorder="1" applyAlignment="1" applyProtection="1">
      <alignment horizontal="left" vertical="center" wrapText="1"/>
      <protection locked="0"/>
    </xf>
    <xf numFmtId="0" fontId="2" fillId="30" borderId="11" xfId="32" applyFont="1" applyFill="1" applyBorder="1" applyAlignment="1" applyProtection="1">
      <alignment horizontal="left" vertical="center" wrapText="1"/>
      <protection locked="0"/>
    </xf>
    <xf numFmtId="0" fontId="2" fillId="30" borderId="13" xfId="32" applyFont="1" applyFill="1" applyBorder="1" applyAlignment="1" applyProtection="1">
      <alignment horizontal="left" vertical="center" wrapText="1"/>
      <protection locked="0"/>
    </xf>
    <xf numFmtId="0" fontId="2" fillId="30" borderId="43" xfId="32" applyFont="1" applyFill="1" applyBorder="1" applyAlignment="1" applyProtection="1">
      <alignment horizontal="left" vertical="center" wrapText="1"/>
      <protection locked="0"/>
    </xf>
    <xf numFmtId="0" fontId="2" fillId="30" borderId="44" xfId="32" applyFont="1" applyFill="1" applyBorder="1" applyAlignment="1" applyProtection="1">
      <alignment horizontal="left" vertical="center" wrapText="1"/>
      <protection locked="0"/>
    </xf>
    <xf numFmtId="0" fontId="2" fillId="30" borderId="45" xfId="32" applyFont="1" applyFill="1" applyBorder="1" applyAlignment="1" applyProtection="1">
      <alignment horizontal="left" vertical="center" wrapText="1"/>
      <protection locked="0"/>
    </xf>
    <xf numFmtId="0" fontId="1" fillId="0" borderId="51"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65" xfId="0" applyFont="1" applyBorder="1" applyAlignment="1">
      <alignment horizontal="center" vertical="center" wrapText="1"/>
    </xf>
    <xf numFmtId="10" fontId="2" fillId="32" borderId="20" xfId="0" applyNumberFormat="1" applyFont="1" applyFill="1" applyBorder="1" applyAlignment="1" applyProtection="1">
      <alignment horizontal="center" vertical="center" wrapText="1"/>
      <protection locked="0"/>
    </xf>
    <xf numFmtId="10" fontId="2" fillId="32" borderId="17" xfId="0" applyNumberFormat="1" applyFont="1" applyFill="1" applyBorder="1" applyAlignment="1" applyProtection="1">
      <alignment horizontal="center" vertical="center" wrapText="1"/>
      <protection locked="0"/>
    </xf>
    <xf numFmtId="0" fontId="1" fillId="34" borderId="15" xfId="0" applyFont="1" applyFill="1" applyBorder="1" applyAlignment="1">
      <alignment horizontal="center" vertical="center" wrapText="1"/>
    </xf>
    <xf numFmtId="0" fontId="1" fillId="34" borderId="14" xfId="0" applyFont="1" applyFill="1" applyBorder="1" applyAlignment="1">
      <alignment horizontal="center" vertical="center" wrapText="1"/>
    </xf>
    <xf numFmtId="10" fontId="2" fillId="32" borderId="48" xfId="0" applyNumberFormat="1" applyFont="1" applyFill="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34" borderId="20" xfId="0" applyFont="1" applyFill="1" applyBorder="1" applyAlignment="1" applyProtection="1">
      <alignment horizontal="center" vertical="center" wrapText="1"/>
      <protection locked="0"/>
    </xf>
    <xf numFmtId="0" fontId="1" fillId="34" borderId="19" xfId="0" applyFont="1" applyFill="1" applyBorder="1" applyAlignment="1" applyProtection="1">
      <alignment horizontal="center" vertical="center" wrapText="1"/>
      <protection locked="0"/>
    </xf>
    <xf numFmtId="0" fontId="31" fillId="34" borderId="17" xfId="0" applyFont="1" applyFill="1" applyBorder="1" applyAlignment="1" applyProtection="1">
      <alignment horizontal="center" vertical="center" wrapText="1"/>
      <protection locked="0"/>
    </xf>
    <xf numFmtId="0" fontId="31" fillId="34" borderId="18" xfId="0" applyFont="1" applyFill="1" applyBorder="1" applyAlignment="1" applyProtection="1">
      <alignment horizontal="center" vertical="center" wrapText="1"/>
      <protection locked="0"/>
    </xf>
    <xf numFmtId="0" fontId="31" fillId="0" borderId="24" xfId="0" applyFont="1" applyBorder="1" applyAlignment="1" applyProtection="1">
      <alignment horizontal="center" vertical="center" wrapText="1"/>
      <protection locked="0"/>
    </xf>
    <xf numFmtId="0" fontId="31" fillId="0" borderId="41" xfId="0" applyFont="1" applyBorder="1" applyAlignment="1" applyProtection="1">
      <alignment horizontal="center" vertical="center" wrapText="1"/>
      <protection locked="0"/>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31" fillId="0" borderId="17" xfId="0" applyFont="1" applyBorder="1" applyAlignment="1" applyProtection="1">
      <alignment horizontal="center" vertical="center" wrapText="1"/>
      <protection locked="0"/>
    </xf>
    <xf numFmtId="0" fontId="31" fillId="0" borderId="18" xfId="0" applyFont="1" applyBorder="1" applyAlignment="1" applyProtection="1">
      <alignment horizontal="center" vertical="center" wrapText="1"/>
      <protection locked="0"/>
    </xf>
    <xf numFmtId="0" fontId="1" fillId="0" borderId="15" xfId="0" applyFont="1"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40" fillId="0" borderId="24" xfId="0" applyFont="1" applyBorder="1" applyAlignment="1" applyProtection="1">
      <alignment horizontal="center" vertical="center" wrapText="1"/>
      <protection locked="0"/>
    </xf>
    <xf numFmtId="0" fontId="1" fillId="0" borderId="26" xfId="0" applyFont="1" applyBorder="1" applyAlignment="1">
      <alignment horizontal="center" vertical="center" wrapText="1"/>
    </xf>
    <xf numFmtId="0" fontId="1" fillId="0" borderId="0" xfId="0" applyFont="1" applyAlignment="1">
      <alignment horizontal="center" vertical="center" wrapText="1"/>
    </xf>
    <xf numFmtId="0" fontId="1" fillId="0" borderId="27" xfId="0" applyFont="1" applyBorder="1" applyAlignment="1">
      <alignment horizontal="center" vertical="center" wrapText="1"/>
    </xf>
    <xf numFmtId="0" fontId="1" fillId="0" borderId="2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4" xfId="0" applyFont="1" applyBorder="1" applyAlignment="1">
      <alignment horizontal="center" vertical="center"/>
    </xf>
    <xf numFmtId="0" fontId="1" fillId="33" borderId="20" xfId="0" applyFont="1" applyFill="1" applyBorder="1" applyAlignment="1" applyProtection="1">
      <alignment horizontal="center" vertical="center" wrapText="1"/>
      <protection locked="0"/>
    </xf>
    <xf numFmtId="0" fontId="1" fillId="33" borderId="19" xfId="0" applyFont="1" applyFill="1" applyBorder="1" applyAlignment="1" applyProtection="1">
      <alignment horizontal="center" vertical="center" wrapText="1"/>
      <protection locked="0"/>
    </xf>
    <xf numFmtId="0" fontId="31" fillId="33" borderId="17" xfId="0" applyFont="1" applyFill="1" applyBorder="1" applyAlignment="1" applyProtection="1">
      <alignment horizontal="center" vertical="center" wrapText="1"/>
      <protection locked="0"/>
    </xf>
    <xf numFmtId="0" fontId="31" fillId="33" borderId="18" xfId="0" applyFont="1" applyFill="1" applyBorder="1" applyAlignment="1" applyProtection="1">
      <alignment horizontal="center" vertical="center" wrapText="1"/>
      <protection locked="0"/>
    </xf>
    <xf numFmtId="0" fontId="36" fillId="29" borderId="15" xfId="0" applyFont="1" applyFill="1" applyBorder="1" applyAlignment="1">
      <alignment horizontal="center" vertical="center" wrapText="1"/>
    </xf>
    <xf numFmtId="0" fontId="36" fillId="29" borderId="14" xfId="0" applyFont="1" applyFill="1" applyBorder="1" applyAlignment="1">
      <alignment horizontal="center" vertical="center" wrapText="1"/>
    </xf>
    <xf numFmtId="0" fontId="36" fillId="29" borderId="20" xfId="0" applyFont="1" applyFill="1" applyBorder="1" applyAlignment="1">
      <alignment horizontal="center" vertical="center" wrapText="1"/>
    </xf>
    <xf numFmtId="0" fontId="36" fillId="29" borderId="17" xfId="0" applyFont="1" applyFill="1" applyBorder="1" applyAlignment="1">
      <alignment horizontal="center" vertical="center" wrapText="1"/>
    </xf>
    <xf numFmtId="0" fontId="36" fillId="29" borderId="19" xfId="0" applyFont="1" applyFill="1" applyBorder="1" applyAlignment="1">
      <alignment horizontal="center" vertical="center" wrapText="1"/>
    </xf>
    <xf numFmtId="0" fontId="36" fillId="29" borderId="18" xfId="0" applyFont="1" applyFill="1" applyBorder="1" applyAlignment="1">
      <alignment horizontal="center" vertical="center" wrapText="1"/>
    </xf>
    <xf numFmtId="0" fontId="1" fillId="33" borderId="15" xfId="0" applyFont="1" applyFill="1" applyBorder="1" applyAlignment="1">
      <alignment horizontal="center" vertical="center" wrapText="1"/>
    </xf>
    <xf numFmtId="0" fontId="1" fillId="33" borderId="14" xfId="0" applyFont="1" applyFill="1" applyBorder="1" applyAlignment="1">
      <alignment horizontal="center" vertical="center" wrapText="1"/>
    </xf>
    <xf numFmtId="0" fontId="1" fillId="32" borderId="15" xfId="0" applyFont="1" applyFill="1" applyBorder="1" applyAlignment="1">
      <alignment horizontal="center" vertical="center" wrapText="1"/>
    </xf>
    <xf numFmtId="0" fontId="1" fillId="32" borderId="14" xfId="0" applyFont="1" applyFill="1" applyBorder="1" applyAlignment="1">
      <alignment horizontal="center" vertical="center" wrapText="1"/>
    </xf>
    <xf numFmtId="0" fontId="1" fillId="32" borderId="20" xfId="0" applyFont="1" applyFill="1" applyBorder="1" applyAlignment="1" applyProtection="1">
      <alignment horizontal="center" vertical="center" wrapText="1"/>
      <protection locked="0"/>
    </xf>
    <xf numFmtId="0" fontId="1" fillId="32" borderId="19" xfId="0" applyFont="1" applyFill="1" applyBorder="1" applyAlignment="1" applyProtection="1">
      <alignment horizontal="center" vertical="center" wrapText="1"/>
      <protection locked="0"/>
    </xf>
    <xf numFmtId="0" fontId="31" fillId="32" borderId="17" xfId="0" applyFont="1" applyFill="1" applyBorder="1" applyAlignment="1" applyProtection="1">
      <alignment horizontal="center" vertical="center" wrapText="1"/>
      <protection locked="0"/>
    </xf>
    <xf numFmtId="0" fontId="31" fillId="32" borderId="18" xfId="0" applyFont="1" applyFill="1" applyBorder="1" applyAlignment="1" applyProtection="1">
      <alignment horizontal="center" vertical="center" wrapText="1"/>
      <protection locked="0"/>
    </xf>
    <xf numFmtId="0" fontId="1" fillId="25" borderId="23" xfId="0" applyFont="1" applyFill="1" applyBorder="1" applyAlignment="1" applyProtection="1">
      <alignment horizontal="left" vertical="center" wrapText="1"/>
      <protection locked="0"/>
    </xf>
    <xf numFmtId="0" fontId="1" fillId="25" borderId="25" xfId="0" applyFont="1" applyFill="1" applyBorder="1" applyAlignment="1" applyProtection="1">
      <alignment horizontal="left" vertical="center" wrapText="1"/>
      <protection locked="0"/>
    </xf>
    <xf numFmtId="0" fontId="2" fillId="0" borderId="26" xfId="32" applyFont="1" applyBorder="1" applyAlignment="1" applyProtection="1">
      <alignment horizontal="left" vertical="center" wrapText="1"/>
      <protection locked="0"/>
    </xf>
    <xf numFmtId="0" fontId="2" fillId="0" borderId="0" xfId="32" applyFont="1" applyAlignment="1" applyProtection="1">
      <alignment horizontal="left" vertical="center" wrapText="1"/>
      <protection locked="0"/>
    </xf>
    <xf numFmtId="0" fontId="2" fillId="0" borderId="27" xfId="32" applyFont="1" applyBorder="1" applyAlignment="1" applyProtection="1">
      <alignment horizontal="left" vertical="center" wrapText="1"/>
      <protection locked="0"/>
    </xf>
    <xf numFmtId="0" fontId="3" fillId="24" borderId="32" xfId="32" applyFont="1" applyFill="1" applyBorder="1" applyAlignment="1">
      <alignment horizontal="left" vertical="center" wrapText="1"/>
    </xf>
    <xf numFmtId="0" fontId="3" fillId="24" borderId="42" xfId="32" applyFont="1" applyFill="1" applyBorder="1" applyAlignment="1">
      <alignment horizontal="left" vertical="center" wrapText="1"/>
    </xf>
    <xf numFmtId="0" fontId="3" fillId="24" borderId="33" xfId="32" applyFont="1" applyFill="1" applyBorder="1" applyAlignment="1">
      <alignment horizontal="left" vertical="center" wrapText="1"/>
    </xf>
    <xf numFmtId="0" fontId="2" fillId="0" borderId="20"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1" fillId="34" borderId="37" xfId="0" applyFont="1" applyFill="1" applyBorder="1" applyAlignment="1">
      <alignment horizontal="center" vertical="center" wrapText="1"/>
    </xf>
    <xf numFmtId="0" fontId="1" fillId="34" borderId="39" xfId="0" applyFont="1" applyFill="1" applyBorder="1" applyAlignment="1">
      <alignment horizontal="center" vertical="center" wrapText="1"/>
    </xf>
    <xf numFmtId="0" fontId="1" fillId="33" borderId="37" xfId="0" applyFont="1" applyFill="1" applyBorder="1" applyAlignment="1">
      <alignment horizontal="center" vertical="center" wrapText="1"/>
    </xf>
    <xf numFmtId="0" fontId="1" fillId="33" borderId="39" xfId="0" applyFont="1" applyFill="1" applyBorder="1" applyAlignment="1">
      <alignment horizontal="center" vertical="center" wrapText="1"/>
    </xf>
    <xf numFmtId="0" fontId="36" fillId="29" borderId="41" xfId="0" applyFont="1" applyFill="1" applyBorder="1" applyAlignment="1">
      <alignment horizontal="center" vertical="center" wrapText="1"/>
    </xf>
    <xf numFmtId="0" fontId="1" fillId="32" borderId="24" xfId="0" applyFont="1" applyFill="1" applyBorder="1" applyAlignment="1" applyProtection="1">
      <alignment horizontal="center" vertical="center" wrapText="1"/>
      <protection locked="0"/>
    </xf>
    <xf numFmtId="0" fontId="1" fillId="32" borderId="41" xfId="0" applyFont="1" applyFill="1" applyBorder="1" applyAlignment="1" applyProtection="1">
      <alignment horizontal="center" vertical="center" wrapText="1"/>
      <protection locked="0"/>
    </xf>
    <xf numFmtId="0" fontId="36" fillId="29" borderId="16" xfId="0" applyFont="1" applyFill="1" applyBorder="1" applyAlignment="1">
      <alignment horizontal="center" vertical="center" wrapText="1"/>
    </xf>
    <xf numFmtId="0" fontId="1" fillId="32" borderId="16" xfId="0" applyFont="1" applyFill="1" applyBorder="1" applyAlignment="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01">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00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 Pronunciamiento admisiones'!$C$54</c:f>
              <c:strCache>
                <c:ptCount val="1"/>
                <c:pt idx="0">
                  <c:v>RESULTADO MEDELLÍN</c:v>
                </c:pt>
              </c:strCache>
            </c:strRef>
          </c:tx>
          <c:invertIfNegative val="0"/>
          <c:cat>
            <c:strRef>
              <c:f>('1. Pronunciamiento admisiones'!$F$45,'1. Pronunciamiento admisiones'!$I$45,'1. Pronunciamiento admisiones'!$L$45,'1. Pronunciamiento admisiones'!$O$45,'1. Pronunciamiento admisiones'!$P$45)</c:f>
              <c:strCache>
                <c:ptCount val="5"/>
                <c:pt idx="0">
                  <c:v>MAR</c:v>
                </c:pt>
                <c:pt idx="1">
                  <c:v>JUN</c:v>
                </c:pt>
                <c:pt idx="2">
                  <c:v>SEP</c:v>
                </c:pt>
                <c:pt idx="3">
                  <c:v>DIC</c:v>
                </c:pt>
                <c:pt idx="4">
                  <c:v>PROMEDIO</c:v>
                </c:pt>
              </c:strCache>
            </c:strRef>
          </c:cat>
          <c:val>
            <c:numRef>
              <c:f>('1. Pronunciamiento admisiones'!$D$54,'1. Pronunciamiento admisiones'!$H$54,'1. Pronunciamiento admisiones'!$L$54,'1. Pronunciamiento admisiones'!$O$54,'1. Pronunciamiento admisiones'!$P$54)</c:f>
              <c:numCache>
                <c:formatCode>0.0%</c:formatCode>
                <c:ptCount val="5"/>
                <c:pt idx="0">
                  <c:v>1.1363636363636365</c:v>
                </c:pt>
                <c:pt idx="1">
                  <c:v>1</c:v>
                </c:pt>
                <c:pt idx="2">
                  <c:v>0.88461538461538458</c:v>
                </c:pt>
                <c:pt idx="4">
                  <c:v>1</c:v>
                </c:pt>
              </c:numCache>
            </c:numRef>
          </c:val>
          <c:extLst>
            <c:ext xmlns:c16="http://schemas.microsoft.com/office/drawing/2014/chart" uri="{C3380CC4-5D6E-409C-BE32-E72D297353CC}">
              <c16:uniqueId val="{00000000-0E5F-464F-84B0-6381F15CE6FE}"/>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 Pronunciamiento admisiones'!$F$45,'1. Pronunciamiento admisiones'!$I$45,'1. Pronunciamiento admisiones'!$L$45,'1. Pronunciamiento admisiones'!$O$45,'1. Pronunciamiento admisiones'!$P$45)</c:f>
              <c:strCache>
                <c:ptCount val="5"/>
                <c:pt idx="0">
                  <c:v>MAR</c:v>
                </c:pt>
                <c:pt idx="1">
                  <c:v>JUN</c:v>
                </c:pt>
                <c:pt idx="2">
                  <c:v>SEP</c:v>
                </c:pt>
                <c:pt idx="3">
                  <c:v>DIC</c:v>
                </c:pt>
                <c:pt idx="4">
                  <c:v>PROMEDIO</c:v>
                </c:pt>
              </c:strCache>
            </c:strRef>
          </c:cat>
          <c:val>
            <c:numRef>
              <c:f>('1. Pronunciamiento admisiones'!$F$55,'1. Pronunciamiento admisiones'!$I$55,'1. Pronunciamiento admisiones'!$L$55,'1. Pronunciamiento admisiones'!$O$55,'1. Pronunciamiento admisiones'!$P$55)</c:f>
              <c:numCache>
                <c:formatCode>0%</c:formatCode>
                <c:ptCount val="5"/>
                <c:pt idx="0">
                  <c:v>0.85</c:v>
                </c:pt>
                <c:pt idx="1">
                  <c:v>0.85</c:v>
                </c:pt>
                <c:pt idx="2">
                  <c:v>0.85</c:v>
                </c:pt>
                <c:pt idx="3">
                  <c:v>0.85</c:v>
                </c:pt>
                <c:pt idx="4">
                  <c:v>0.85</c:v>
                </c:pt>
              </c:numCache>
            </c:numRef>
          </c:val>
          <c:smooth val="0"/>
          <c:extLst>
            <c:ext xmlns:c16="http://schemas.microsoft.com/office/drawing/2014/chart" uri="{C3380CC4-5D6E-409C-BE32-E72D297353CC}">
              <c16:uniqueId val="{00000001-0E5F-464F-84B0-6381F15CE6FE}"/>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 Autos providencia adjudicaci'!$C$79</c:f>
              <c:strCache>
                <c:ptCount val="1"/>
                <c:pt idx="0">
                  <c:v>RESULTADO MEDELLÍN</c:v>
                </c:pt>
              </c:strCache>
            </c:strRef>
          </c:tx>
          <c:invertIfNegative val="0"/>
          <c:cat>
            <c:strRef>
              <c:f>('3. Autos providencia adjudicaci'!$F$65,'3. Autos providencia adjudicaci'!$I$65,'3. Autos providencia adjudicaci'!$L$65,'3. Autos providencia adjudicaci'!$O$65,'3. Autos providencia adjudicaci'!$P$65)</c:f>
              <c:strCache>
                <c:ptCount val="5"/>
                <c:pt idx="0">
                  <c:v>MAR</c:v>
                </c:pt>
                <c:pt idx="1">
                  <c:v>JUN</c:v>
                </c:pt>
                <c:pt idx="2">
                  <c:v>SEP</c:v>
                </c:pt>
                <c:pt idx="3">
                  <c:v>DIC</c:v>
                </c:pt>
                <c:pt idx="4">
                  <c:v>PROMEDIO</c:v>
                </c:pt>
              </c:strCache>
            </c:strRef>
          </c:cat>
          <c:val>
            <c:numRef>
              <c:f>('3. Autos providencia adjudicaci'!$D$79,'3. Autos providencia adjudicaci'!$I$79,'3. Autos providencia adjudicaci'!$J$79,'3. Autos providencia adjudicaci'!$O$79,'3. Autos providencia adjudicaci'!$P$79)</c:f>
              <c:numCache>
                <c:formatCode>General</c:formatCode>
                <c:ptCount val="5"/>
                <c:pt idx="0" formatCode="0.00%">
                  <c:v>4.7</c:v>
                </c:pt>
                <c:pt idx="2" formatCode="0.00%">
                  <c:v>2.6</c:v>
                </c:pt>
                <c:pt idx="4" formatCode="0.0%">
                  <c:v>3.65</c:v>
                </c:pt>
              </c:numCache>
            </c:numRef>
          </c:val>
          <c:extLst>
            <c:ext xmlns:c16="http://schemas.microsoft.com/office/drawing/2014/chart" uri="{C3380CC4-5D6E-409C-BE32-E72D297353CC}">
              <c16:uniqueId val="{00000000-B078-4F76-8A68-B7432CC43330}"/>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('3. Autos providencia adjudicaci'!$F$65,'3. Autos providencia adjudicaci'!$I$65,'3. Autos providencia adjudicaci'!$L$65,'3. Autos providencia adjudicaci'!$O$65,'3. Autos providencia adjudicaci'!$P$65)</c:f>
              <c:strCache>
                <c:ptCount val="5"/>
                <c:pt idx="0">
                  <c:v>MAR</c:v>
                </c:pt>
                <c:pt idx="1">
                  <c:v>JUN</c:v>
                </c:pt>
                <c:pt idx="2">
                  <c:v>SEP</c:v>
                </c:pt>
                <c:pt idx="3">
                  <c:v>DIC</c:v>
                </c:pt>
                <c:pt idx="4">
                  <c:v>PROMEDIO</c:v>
                </c:pt>
              </c:strCache>
            </c:strRef>
          </c:cat>
          <c:val>
            <c:numRef>
              <c:f>('3. Autos providencia adjudicaci'!$F$80,'3. Autos providencia adjudicaci'!$I$80,'3. Autos providencia adjudicaci'!$L$80,'3. Autos providencia adjudicaci'!$O$80,'3. Autos providencia adjudicaci'!$P$80)</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78-4F76-8A68-B7432CC43330}"/>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1AF93DC7-2602-4C7B-9425-6DA7321630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56</xdr:row>
      <xdr:rowOff>133350</xdr:rowOff>
    </xdr:from>
    <xdr:to>
      <xdr:col>14</xdr:col>
      <xdr:colOff>638175</xdr:colOff>
      <xdr:row>71</xdr:row>
      <xdr:rowOff>47625</xdr:rowOff>
    </xdr:to>
    <xdr:graphicFrame macro="">
      <xdr:nvGraphicFramePr>
        <xdr:cNvPr id="3" name="1 Gráfico">
          <a:extLst>
            <a:ext uri="{FF2B5EF4-FFF2-40B4-BE49-F238E27FC236}">
              <a16:creationId xmlns:a16="http://schemas.microsoft.com/office/drawing/2014/main" id="{EEBBDB7A-2C9B-4512-B9F7-4CA1919C3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6D8A7BBE-4E70-486A-9FC9-50A00502EEC9}"/>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34208AF4-BDB1-91B2-4519-B0554930A3A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483695C2-55EA-F796-FB9A-C6D5231E2A2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397670C6-CF93-4511-BCD4-EF0E02CA24DD}"/>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D933B5ED-83EF-F2A8-A3EC-F89260BEF49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4D7E253-70AE-2BF6-BEFB-3FFEB301F9D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AD65C4EF-2699-43DE-9E17-C3F72F197D63}"/>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6969C27D-416F-FAA9-1376-77B0312BEDC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58727994-0511-39E1-2693-7C0BC47FE77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C52728AF-C746-415E-9291-B706D9F556B9}"/>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06D084E4-D535-6B85-4497-CE6691BDAC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93EDCB3D-1E61-BD2B-3DA4-B45D9E13BCB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523D4DDC-7030-4448-8C0A-2E207903F81E}"/>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3591E25F-693E-571C-354D-BD0EC84A829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19B842AA-628D-D2E3-EAB6-58B8171B5EB2}"/>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87F3A791-7AD7-478D-8072-0D032B836C2E}"/>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DA318C16-7E3F-11F7-1674-0791F7A2277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25D162DC-D698-0119-8EE2-EF7149DA951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758A07EA-07C0-48C7-8FAE-412120BB3DB1}"/>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97A995BB-7606-E6C3-6F6D-F6EE0A982E2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628E2A9D-8FDF-A42B-2809-CA6509E2201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1DA110CC-F201-4341-9A5B-E487D0C88EA0}"/>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12B7EAA0-492F-BF40-DF0A-405FEED35EE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649A4F60-C81C-059E-0245-4BAE561924B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A8043730-5EC9-4884-94C1-F7FBD978AD30}"/>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6AA2610D-8118-D042-2254-37BA957AA31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BB683938-35B9-C4C1-19BB-08389D888D2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3031D7C8-14E6-46CB-8782-841C03EA3ECB}"/>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D3E817DA-8B3E-DA97-CCA3-A6F2FBDBC28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F4A2C23-DA75-6FD3-112F-AD9B8367424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16BBAF57-2BCF-4977-BA84-A9F27BC151B8}"/>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4984078F-6C09-2927-3926-0CA28A14774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1D460BD-5883-8D18-34BB-C1961184FAA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427C895-B07A-4C7D-8FB0-5EB613B1B292}"/>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A483CC2E-9494-A6C6-D0A5-2B3075A4BF7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A55B345-0C02-68E5-D505-E55A192820D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5CAD44B0-9E2E-4CFA-A5FE-D8B1CF046DCF}"/>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DE653102-1A4C-B4CF-ABA2-8C9A968586A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0190335-920B-91AF-5CF5-E3200064BAD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700C0114-E701-49FB-8E34-D488EBE782A7}"/>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9E328C14-53A8-CB3F-574A-C66F7DF52C9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894D078-0BED-AD33-F6DD-F5D0BA4B2A8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5EC05C92-91B2-4436-8C6F-CAD345529B0E}"/>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16170CBB-C4E1-51D5-245E-517F7BFEADD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8F0C0A39-3C24-0DDE-F8F2-F9024ADC4B7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EA783BF7-AD98-45D7-9B62-95EEE378A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6A77A084-E82D-4930-B1C7-B517C8371E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F5285FFF-601F-4C76-B45E-B7C026156D76}"/>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BA3B5C42-D3CB-95D7-9456-FBD1E1A959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634D2AC5-50FF-470D-5708-30C75D81FA0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ADE25E51-1F89-465F-A450-77DDB36D0122}"/>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913C58DA-D7D2-7339-B087-D10699E739E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ABAF554C-8D48-05F8-B44F-05439CFE214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4605673A-9F1F-41ED-A142-753A894181C4}"/>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DA995043-6AFB-F923-9D21-46F7C8E8EE4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B47BB86-BA87-042D-5AFA-20C7A3EE928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768AAB31-A0AD-4DD9-84C4-52D33DCB33EC}"/>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700D027C-2C38-5D5D-65F0-D797BF834DB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4180FC7-90B7-676E-780C-1EE53820D7A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4D44CAA1-3557-4005-B6FC-FF8959CBF322}"/>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7209E6FC-B86B-B528-8CA9-4B38D985E4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26E6BCB-CE9C-9EA8-A049-C43A7C1D51ED}"/>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356E93EE-22BE-4904-A8F6-CA074FFA11B6}"/>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832ED8EE-4734-8F62-B8F7-90BED0611A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82A4E56F-CAD8-4055-C431-316EA2AB908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E1EC263B-6CDA-4745-91C7-3ABEC3111A85}"/>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873EF50E-5246-D28E-DBAD-CD905F41B88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4717B9F2-3D5C-314F-4799-CE9C8F69A85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33477162-EB3A-403D-A9F3-EB8E826412E6}"/>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231B7D70-0F2D-641C-D24A-A125B1A6B9B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1D6698E-EB64-6B61-6BCA-36CF7A4755D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1F8519C9-F227-447A-85C9-F83F898C99E1}"/>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A9B95A1A-54C7-802A-FF28-A23C201DA9E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7E93188-6092-CE82-1523-BD1D9EAAD0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B068CD5D-7C31-45DE-B555-0D6A0335640D}"/>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AB09CCD8-4D03-EE68-492F-578C759CDC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EDACFCC4-F558-ABEF-CB3B-404C5FA1E7E7}"/>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3EC0AF2A-DF1B-40FB-82F3-4FAF6ECF541B}"/>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03B55860-52CC-0817-282B-DA20791CE6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710733D0-D62B-2038-415B-9055FF6B35D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CFEB4413-5E12-43A8-B742-EAE98368B0F8}"/>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804048E3-6F26-BA8E-91BD-4276FFD0003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D2D2ACE-18FB-AEE7-F317-569DE0E1D39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F9B55B3F-72B7-4B86-9C74-CC0D444E2740}"/>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2695CDF8-BD5B-A0C0-60A2-9BECB13A17F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664885F-E70C-4449-F5D9-02D203620E3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95139F7B-02D8-44D0-91B9-107A5F3F113D}"/>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E5D2E256-D988-B0FD-B39D-DE95FDA7A26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33BBAF7-871F-4E1D-AD74-B71404817C2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A724E651-4D39-49F0-A699-7560EC7EE637}"/>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8BA22116-9850-283F-D89C-EA56D4D89B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3E4A3A0-34A0-24A2-3A5B-139A847E23F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14E5CC4A-D4D2-4B73-BF82-661423113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7851AFB3-1418-4779-B0D6-F017379D25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81</xdr:row>
      <xdr:rowOff>133350</xdr:rowOff>
    </xdr:from>
    <xdr:to>
      <xdr:col>14</xdr:col>
      <xdr:colOff>638175</xdr:colOff>
      <xdr:row>96</xdr:row>
      <xdr:rowOff>47625</xdr:rowOff>
    </xdr:to>
    <xdr:graphicFrame macro="">
      <xdr:nvGraphicFramePr>
        <xdr:cNvPr id="3" name="1 Gráfico">
          <a:extLst>
            <a:ext uri="{FF2B5EF4-FFF2-40B4-BE49-F238E27FC236}">
              <a16:creationId xmlns:a16="http://schemas.microsoft.com/office/drawing/2014/main" id="{1B943C4F-54F9-4730-945D-3027C0DFB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16DC2641-C73A-43FE-8940-06AA11B3A791}"/>
            </a:ext>
          </a:extLst>
        </xdr:cNvPr>
        <xdr:cNvGrpSpPr>
          <a:grpSpLocks/>
        </xdr:cNvGrpSpPr>
      </xdr:nvGrpSpPr>
      <xdr:grpSpPr bwMode="auto">
        <a:xfrm>
          <a:off x="3702844" y="104775"/>
          <a:ext cx="0" cy="428625"/>
          <a:chOff x="5362575" y="104775"/>
          <a:chExt cx="0" cy="314325"/>
        </a:xfrm>
      </xdr:grpSpPr>
      <xdr:sp macro="" textlink="">
        <xdr:nvSpPr>
          <xdr:cNvPr id="49" name="Rectangle 2">
            <a:extLst>
              <a:ext uri="{FF2B5EF4-FFF2-40B4-BE49-F238E27FC236}">
                <a16:creationId xmlns:a16="http://schemas.microsoft.com/office/drawing/2014/main" id="{824B9596-D145-797A-0099-D58AC1534A7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4B19BFD1-1E9B-08CE-52A7-28B204AF784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9BBF8ECB-56CD-47BA-8FD7-25B6AA35E3DE}"/>
            </a:ext>
          </a:extLst>
        </xdr:cNvPr>
        <xdr:cNvGrpSpPr>
          <a:grpSpLocks/>
        </xdr:cNvGrpSpPr>
      </xdr:nvGrpSpPr>
      <xdr:grpSpPr bwMode="auto">
        <a:xfrm>
          <a:off x="3702844" y="104775"/>
          <a:ext cx="0" cy="428625"/>
          <a:chOff x="5362575" y="104775"/>
          <a:chExt cx="0" cy="314325"/>
        </a:xfrm>
      </xdr:grpSpPr>
      <xdr:sp macro="" textlink="">
        <xdr:nvSpPr>
          <xdr:cNvPr id="52" name="Rectangle 16">
            <a:extLst>
              <a:ext uri="{FF2B5EF4-FFF2-40B4-BE49-F238E27FC236}">
                <a16:creationId xmlns:a16="http://schemas.microsoft.com/office/drawing/2014/main" id="{0AF2BF85-85EB-E8F0-B49B-51461319D3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CB0BF519-6136-F4BF-8482-57AE1A7A9C0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B8C8C399-91CF-4C22-8516-316947FE6D5F}"/>
            </a:ext>
          </a:extLst>
        </xdr:cNvPr>
        <xdr:cNvGrpSpPr>
          <a:grpSpLocks/>
        </xdr:cNvGrpSpPr>
      </xdr:nvGrpSpPr>
      <xdr:grpSpPr bwMode="auto">
        <a:xfrm>
          <a:off x="3702844" y="104775"/>
          <a:ext cx="0" cy="428625"/>
          <a:chOff x="5362575" y="104775"/>
          <a:chExt cx="0" cy="314325"/>
        </a:xfrm>
      </xdr:grpSpPr>
      <xdr:sp macro="" textlink="">
        <xdr:nvSpPr>
          <xdr:cNvPr id="55" name="Rectangle 2">
            <a:extLst>
              <a:ext uri="{FF2B5EF4-FFF2-40B4-BE49-F238E27FC236}">
                <a16:creationId xmlns:a16="http://schemas.microsoft.com/office/drawing/2014/main" id="{68D404B5-E5A0-09CF-C428-6AF311232B9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5B020314-F093-7042-8400-1D858ACE36F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2A853B4F-0848-416B-8EE4-56C7108DF6F0}"/>
            </a:ext>
          </a:extLst>
        </xdr:cNvPr>
        <xdr:cNvGrpSpPr>
          <a:grpSpLocks/>
        </xdr:cNvGrpSpPr>
      </xdr:nvGrpSpPr>
      <xdr:grpSpPr bwMode="auto">
        <a:xfrm>
          <a:off x="3702844" y="104775"/>
          <a:ext cx="0" cy="428625"/>
          <a:chOff x="5362575" y="104775"/>
          <a:chExt cx="0" cy="314325"/>
        </a:xfrm>
      </xdr:grpSpPr>
      <xdr:sp macro="" textlink="">
        <xdr:nvSpPr>
          <xdr:cNvPr id="58" name="Rectangle 16">
            <a:extLst>
              <a:ext uri="{FF2B5EF4-FFF2-40B4-BE49-F238E27FC236}">
                <a16:creationId xmlns:a16="http://schemas.microsoft.com/office/drawing/2014/main" id="{AF1131E6-2706-C01A-67E7-665B7009EE5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14DC2729-C642-7C72-96DD-EFA8C304471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AF1472F1-9652-4966-AC3F-90F03B772926}"/>
            </a:ext>
          </a:extLst>
        </xdr:cNvPr>
        <xdr:cNvGrpSpPr>
          <a:grpSpLocks/>
        </xdr:cNvGrpSpPr>
      </xdr:nvGrpSpPr>
      <xdr:grpSpPr bwMode="auto">
        <a:xfrm>
          <a:off x="3702844" y="104775"/>
          <a:ext cx="0" cy="428625"/>
          <a:chOff x="7950200" y="104775"/>
          <a:chExt cx="0" cy="314325"/>
        </a:xfrm>
      </xdr:grpSpPr>
      <xdr:sp macro="" textlink="">
        <xdr:nvSpPr>
          <xdr:cNvPr id="61" name="Rectangle 2">
            <a:extLst>
              <a:ext uri="{FF2B5EF4-FFF2-40B4-BE49-F238E27FC236}">
                <a16:creationId xmlns:a16="http://schemas.microsoft.com/office/drawing/2014/main" id="{FED44810-1912-9D8E-9BD0-AF385717C6C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561513D4-8B86-B87B-E8DF-FCBD1D9A73E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4826D5A5-A3A0-4E08-85E9-78413282B721}"/>
            </a:ext>
          </a:extLst>
        </xdr:cNvPr>
        <xdr:cNvGrpSpPr>
          <a:grpSpLocks/>
        </xdr:cNvGrpSpPr>
      </xdr:nvGrpSpPr>
      <xdr:grpSpPr bwMode="auto">
        <a:xfrm>
          <a:off x="3702844" y="104775"/>
          <a:ext cx="0" cy="428625"/>
          <a:chOff x="5362575" y="104775"/>
          <a:chExt cx="0" cy="314325"/>
        </a:xfrm>
      </xdr:grpSpPr>
      <xdr:sp macro="" textlink="">
        <xdr:nvSpPr>
          <xdr:cNvPr id="64" name="Rectangle 2">
            <a:extLst>
              <a:ext uri="{FF2B5EF4-FFF2-40B4-BE49-F238E27FC236}">
                <a16:creationId xmlns:a16="http://schemas.microsoft.com/office/drawing/2014/main" id="{630F260E-F04B-62C1-802D-64BDC4D82E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2137F67D-B61F-ED19-33F2-43BFD8432C9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22D13E1F-5A39-403A-B4A8-20457CBB3FCC}"/>
            </a:ext>
          </a:extLst>
        </xdr:cNvPr>
        <xdr:cNvGrpSpPr>
          <a:grpSpLocks/>
        </xdr:cNvGrpSpPr>
      </xdr:nvGrpSpPr>
      <xdr:grpSpPr bwMode="auto">
        <a:xfrm>
          <a:off x="3702844" y="104775"/>
          <a:ext cx="0" cy="428625"/>
          <a:chOff x="5362575" y="104775"/>
          <a:chExt cx="0" cy="314325"/>
        </a:xfrm>
      </xdr:grpSpPr>
      <xdr:sp macro="" textlink="">
        <xdr:nvSpPr>
          <xdr:cNvPr id="67" name="Rectangle 16">
            <a:extLst>
              <a:ext uri="{FF2B5EF4-FFF2-40B4-BE49-F238E27FC236}">
                <a16:creationId xmlns:a16="http://schemas.microsoft.com/office/drawing/2014/main" id="{8635C3DC-75C1-D9E4-411B-3E8E7C9AB1C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24615EDD-6587-BA29-8BF2-ECD7F215086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8797FF6A-7709-423F-B704-B14363F2819E}"/>
            </a:ext>
          </a:extLst>
        </xdr:cNvPr>
        <xdr:cNvGrpSpPr>
          <a:grpSpLocks/>
        </xdr:cNvGrpSpPr>
      </xdr:nvGrpSpPr>
      <xdr:grpSpPr bwMode="auto">
        <a:xfrm>
          <a:off x="3702844" y="104775"/>
          <a:ext cx="0" cy="428625"/>
          <a:chOff x="5362575" y="104775"/>
          <a:chExt cx="0" cy="314325"/>
        </a:xfrm>
      </xdr:grpSpPr>
      <xdr:sp macro="" textlink="">
        <xdr:nvSpPr>
          <xdr:cNvPr id="70" name="Rectangle 2">
            <a:extLst>
              <a:ext uri="{FF2B5EF4-FFF2-40B4-BE49-F238E27FC236}">
                <a16:creationId xmlns:a16="http://schemas.microsoft.com/office/drawing/2014/main" id="{03929A75-6AAD-8502-DA1D-8B753BC731A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35ECAE65-6E10-E7C0-FB33-8766EA92749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C59D832E-B65A-42A1-96B5-79E9146CEB0A}"/>
            </a:ext>
          </a:extLst>
        </xdr:cNvPr>
        <xdr:cNvGrpSpPr>
          <a:grpSpLocks/>
        </xdr:cNvGrpSpPr>
      </xdr:nvGrpSpPr>
      <xdr:grpSpPr bwMode="auto">
        <a:xfrm>
          <a:off x="3702844" y="104775"/>
          <a:ext cx="0" cy="428625"/>
          <a:chOff x="5362575" y="104775"/>
          <a:chExt cx="0" cy="314325"/>
        </a:xfrm>
      </xdr:grpSpPr>
      <xdr:sp macro="" textlink="">
        <xdr:nvSpPr>
          <xdr:cNvPr id="73" name="Rectangle 16">
            <a:extLst>
              <a:ext uri="{FF2B5EF4-FFF2-40B4-BE49-F238E27FC236}">
                <a16:creationId xmlns:a16="http://schemas.microsoft.com/office/drawing/2014/main" id="{A5D1C8CC-390D-49CD-6A98-43DEA4652FF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B14E6A86-5806-EB32-DCEF-8223525BEF4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B77C5998-53C3-4273-9E26-22A921B0614F}"/>
            </a:ext>
          </a:extLst>
        </xdr:cNvPr>
        <xdr:cNvGrpSpPr>
          <a:grpSpLocks/>
        </xdr:cNvGrpSpPr>
      </xdr:nvGrpSpPr>
      <xdr:grpSpPr bwMode="auto">
        <a:xfrm>
          <a:off x="3702844" y="104775"/>
          <a:ext cx="0" cy="428625"/>
          <a:chOff x="7950200" y="104775"/>
          <a:chExt cx="0" cy="314325"/>
        </a:xfrm>
      </xdr:grpSpPr>
      <xdr:sp macro="" textlink="">
        <xdr:nvSpPr>
          <xdr:cNvPr id="76" name="Rectangle 2">
            <a:extLst>
              <a:ext uri="{FF2B5EF4-FFF2-40B4-BE49-F238E27FC236}">
                <a16:creationId xmlns:a16="http://schemas.microsoft.com/office/drawing/2014/main" id="{62ED334D-D6D8-1BD4-1451-2B53AC0CD6A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E55F35B3-BE22-1A71-71A7-AC977B97805C}"/>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766CAE59-DC2D-466D-9974-AC0970C12510}"/>
            </a:ext>
          </a:extLst>
        </xdr:cNvPr>
        <xdr:cNvGrpSpPr>
          <a:grpSpLocks/>
        </xdr:cNvGrpSpPr>
      </xdr:nvGrpSpPr>
      <xdr:grpSpPr bwMode="auto">
        <a:xfrm>
          <a:off x="3702844" y="104775"/>
          <a:ext cx="0" cy="428625"/>
          <a:chOff x="5362575" y="104775"/>
          <a:chExt cx="0" cy="314325"/>
        </a:xfrm>
      </xdr:grpSpPr>
      <xdr:sp macro="" textlink="">
        <xdr:nvSpPr>
          <xdr:cNvPr id="79" name="Rectangle 2">
            <a:extLst>
              <a:ext uri="{FF2B5EF4-FFF2-40B4-BE49-F238E27FC236}">
                <a16:creationId xmlns:a16="http://schemas.microsoft.com/office/drawing/2014/main" id="{13D3C989-FBEC-B0D1-A0A0-E714F8CAE22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68226300-6017-5F81-BD10-3197163BF40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B222D292-11D2-4ECD-A87D-41716717860C}"/>
            </a:ext>
          </a:extLst>
        </xdr:cNvPr>
        <xdr:cNvGrpSpPr>
          <a:grpSpLocks/>
        </xdr:cNvGrpSpPr>
      </xdr:nvGrpSpPr>
      <xdr:grpSpPr bwMode="auto">
        <a:xfrm>
          <a:off x="3702844" y="104775"/>
          <a:ext cx="0" cy="428625"/>
          <a:chOff x="5362575" y="104775"/>
          <a:chExt cx="0" cy="314325"/>
        </a:xfrm>
      </xdr:grpSpPr>
      <xdr:sp macro="" textlink="">
        <xdr:nvSpPr>
          <xdr:cNvPr id="82" name="Rectangle 16">
            <a:extLst>
              <a:ext uri="{FF2B5EF4-FFF2-40B4-BE49-F238E27FC236}">
                <a16:creationId xmlns:a16="http://schemas.microsoft.com/office/drawing/2014/main" id="{02171FE8-B763-561D-DA82-76CFD174F3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9075AC2-C0DD-13AB-254D-B5B52837D62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4D4BDA04-342F-4F30-8384-77D8A22D7B77}"/>
            </a:ext>
          </a:extLst>
        </xdr:cNvPr>
        <xdr:cNvGrpSpPr>
          <a:grpSpLocks/>
        </xdr:cNvGrpSpPr>
      </xdr:nvGrpSpPr>
      <xdr:grpSpPr bwMode="auto">
        <a:xfrm>
          <a:off x="3702844" y="104775"/>
          <a:ext cx="0" cy="428625"/>
          <a:chOff x="5362575" y="104775"/>
          <a:chExt cx="0" cy="314325"/>
        </a:xfrm>
      </xdr:grpSpPr>
      <xdr:sp macro="" textlink="">
        <xdr:nvSpPr>
          <xdr:cNvPr id="85" name="Rectangle 2">
            <a:extLst>
              <a:ext uri="{FF2B5EF4-FFF2-40B4-BE49-F238E27FC236}">
                <a16:creationId xmlns:a16="http://schemas.microsoft.com/office/drawing/2014/main" id="{E6CAF13C-2C3F-98D1-46B8-D94FBB2764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2DEDA69D-54E6-D5C3-04E7-03AB3611BC6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8551F904-AC97-4DAC-865B-D2B8C9BD3EA8}"/>
            </a:ext>
          </a:extLst>
        </xdr:cNvPr>
        <xdr:cNvGrpSpPr>
          <a:grpSpLocks/>
        </xdr:cNvGrpSpPr>
      </xdr:nvGrpSpPr>
      <xdr:grpSpPr bwMode="auto">
        <a:xfrm>
          <a:off x="3702844" y="104775"/>
          <a:ext cx="0" cy="428625"/>
          <a:chOff x="5362575" y="104775"/>
          <a:chExt cx="0" cy="314325"/>
        </a:xfrm>
      </xdr:grpSpPr>
      <xdr:sp macro="" textlink="">
        <xdr:nvSpPr>
          <xdr:cNvPr id="88" name="Rectangle 16">
            <a:extLst>
              <a:ext uri="{FF2B5EF4-FFF2-40B4-BE49-F238E27FC236}">
                <a16:creationId xmlns:a16="http://schemas.microsoft.com/office/drawing/2014/main" id="{8DC43567-ADD7-3E77-57DA-BF537F27D23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E4AF4DB9-1EEE-8C89-FEE8-D84EC83E240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D2C465AA-456F-49D5-BE52-E2A3FA85A00A}"/>
            </a:ext>
          </a:extLst>
        </xdr:cNvPr>
        <xdr:cNvGrpSpPr>
          <a:grpSpLocks/>
        </xdr:cNvGrpSpPr>
      </xdr:nvGrpSpPr>
      <xdr:grpSpPr bwMode="auto">
        <a:xfrm>
          <a:off x="3702844" y="104775"/>
          <a:ext cx="0" cy="428625"/>
          <a:chOff x="7950200" y="104775"/>
          <a:chExt cx="0" cy="314325"/>
        </a:xfrm>
      </xdr:grpSpPr>
      <xdr:sp macro="" textlink="">
        <xdr:nvSpPr>
          <xdr:cNvPr id="91" name="Rectangle 2">
            <a:extLst>
              <a:ext uri="{FF2B5EF4-FFF2-40B4-BE49-F238E27FC236}">
                <a16:creationId xmlns:a16="http://schemas.microsoft.com/office/drawing/2014/main" id="{8680340C-E3A5-8C5E-77A3-FB556AB0438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B1DD1A9D-3CA1-5AF3-B4CB-0CB2AF9DE48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93" name="Imagen 1">
          <a:extLst>
            <a:ext uri="{FF2B5EF4-FFF2-40B4-BE49-F238E27FC236}">
              <a16:creationId xmlns:a16="http://schemas.microsoft.com/office/drawing/2014/main" id="{7E39D98F-3EC6-4F63-93E2-4BDA60CE4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2"/>
  <sheetViews>
    <sheetView topLeftCell="C17" zoomScale="145" zoomScaleNormal="145" workbookViewId="0">
      <selection activeCell="C26" sqref="C26:P26"/>
    </sheetView>
  </sheetViews>
  <sheetFormatPr baseColWidth="10" defaultColWidth="11.42578125" defaultRowHeight="12.75" x14ac:dyDescent="0.2"/>
  <cols>
    <col min="1" max="1" width="3" style="1" customWidth="1"/>
    <col min="2" max="2" width="34.7109375" style="3" customWidth="1"/>
    <col min="3" max="3" width="44.28515625" style="1" customWidth="1"/>
    <col min="4" max="15" width="7.42578125" style="1" customWidth="1"/>
    <col min="16" max="16" width="17" style="1" bestFit="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157"/>
      <c r="C2" s="160" t="s">
        <v>36</v>
      </c>
      <c r="D2" s="161"/>
      <c r="E2" s="161"/>
      <c r="F2" s="161"/>
      <c r="G2" s="161"/>
      <c r="H2" s="161"/>
      <c r="I2" s="161"/>
      <c r="J2" s="161"/>
      <c r="K2" s="161"/>
      <c r="L2" s="161"/>
      <c r="M2" s="162"/>
      <c r="N2" s="163" t="s">
        <v>95</v>
      </c>
      <c r="O2" s="164"/>
      <c r="P2" s="165"/>
      <c r="S2" s="47">
        <v>0.8</v>
      </c>
    </row>
    <row r="3" spans="1:19" ht="15.75" customHeight="1" x14ac:dyDescent="0.2">
      <c r="B3" s="158"/>
      <c r="C3" s="166" t="s">
        <v>38</v>
      </c>
      <c r="D3" s="167"/>
      <c r="E3" s="167"/>
      <c r="F3" s="167"/>
      <c r="G3" s="167"/>
      <c r="H3" s="167"/>
      <c r="I3" s="167"/>
      <c r="J3" s="167"/>
      <c r="K3" s="167"/>
      <c r="L3" s="167"/>
      <c r="M3" s="168"/>
      <c r="N3" s="169" t="s">
        <v>104</v>
      </c>
      <c r="O3" s="170"/>
      <c r="P3" s="171"/>
      <c r="S3" s="47">
        <v>0.79998999999999998</v>
      </c>
    </row>
    <row r="4" spans="1:19" ht="15.75" customHeight="1" x14ac:dyDescent="0.2">
      <c r="B4" s="158"/>
      <c r="C4" s="166" t="s">
        <v>39</v>
      </c>
      <c r="D4" s="167"/>
      <c r="E4" s="167"/>
      <c r="F4" s="167"/>
      <c r="G4" s="167"/>
      <c r="H4" s="167"/>
      <c r="I4" s="167"/>
      <c r="J4" s="167"/>
      <c r="K4" s="167"/>
      <c r="L4" s="167"/>
      <c r="M4" s="168"/>
      <c r="N4" s="169" t="s">
        <v>96</v>
      </c>
      <c r="O4" s="170"/>
      <c r="P4" s="171"/>
      <c r="S4" s="47">
        <v>0.65</v>
      </c>
    </row>
    <row r="5" spans="1:19" ht="16.5" customHeight="1" thickBot="1" x14ac:dyDescent="0.25">
      <c r="B5" s="159"/>
      <c r="C5" s="172" t="s">
        <v>40</v>
      </c>
      <c r="D5" s="173"/>
      <c r="E5" s="173"/>
      <c r="F5" s="173"/>
      <c r="G5" s="173"/>
      <c r="H5" s="173"/>
      <c r="I5" s="173"/>
      <c r="J5" s="173"/>
      <c r="K5" s="173"/>
      <c r="L5" s="173"/>
      <c r="M5" s="174"/>
      <c r="N5" s="175" t="s">
        <v>41</v>
      </c>
      <c r="O5" s="176"/>
      <c r="P5" s="177"/>
      <c r="S5" s="47">
        <v>0.64999899999999999</v>
      </c>
    </row>
    <row r="6" spans="1:19" ht="3" customHeight="1" thickBot="1" x14ac:dyDescent="0.25">
      <c r="B6" s="1"/>
      <c r="S6" s="47"/>
    </row>
    <row r="7" spans="1:19" x14ac:dyDescent="0.2">
      <c r="A7" s="3"/>
      <c r="B7" s="178" t="s">
        <v>44</v>
      </c>
      <c r="C7" s="179"/>
      <c r="D7" s="179"/>
      <c r="E7" s="179"/>
      <c r="F7" s="179"/>
      <c r="G7" s="179"/>
      <c r="H7" s="179"/>
      <c r="I7" s="179"/>
      <c r="J7" s="179"/>
      <c r="K7" s="179"/>
      <c r="L7" s="179"/>
      <c r="M7" s="179"/>
      <c r="N7" s="179"/>
      <c r="O7" s="179"/>
      <c r="P7" s="180"/>
      <c r="Q7" s="3"/>
      <c r="S7" s="47"/>
    </row>
    <row r="8" spans="1:19" ht="13.5" thickBot="1" x14ac:dyDescent="0.25">
      <c r="A8" s="3"/>
      <c r="B8" s="181"/>
      <c r="C8" s="182"/>
      <c r="D8" s="182"/>
      <c r="E8" s="182"/>
      <c r="F8" s="182"/>
      <c r="G8" s="182"/>
      <c r="H8" s="182"/>
      <c r="I8" s="182"/>
      <c r="J8" s="182"/>
      <c r="K8" s="182"/>
      <c r="L8" s="182"/>
      <c r="M8" s="182"/>
      <c r="N8" s="182"/>
      <c r="O8" s="182"/>
      <c r="P8" s="183"/>
      <c r="Q8" s="3"/>
    </row>
    <row r="9" spans="1:19" ht="3" customHeight="1" thickBot="1" x14ac:dyDescent="0.25">
      <c r="A9" s="3"/>
      <c r="B9" s="184"/>
      <c r="C9" s="184"/>
      <c r="D9" s="184"/>
      <c r="E9" s="184"/>
      <c r="F9" s="184"/>
      <c r="G9" s="184"/>
      <c r="H9" s="184"/>
      <c r="I9" s="184"/>
      <c r="J9" s="184"/>
      <c r="K9" s="184"/>
      <c r="L9" s="184"/>
      <c r="M9" s="184"/>
      <c r="N9" s="184"/>
      <c r="O9" s="184"/>
      <c r="P9" s="184"/>
      <c r="Q9" s="3"/>
    </row>
    <row r="10" spans="1:19" ht="26.25" customHeight="1" thickBot="1" x14ac:dyDescent="0.25">
      <c r="A10" s="3"/>
      <c r="B10" s="22" t="s">
        <v>54</v>
      </c>
      <c r="C10" s="185">
        <v>2024</v>
      </c>
      <c r="D10" s="186"/>
      <c r="E10" s="186"/>
      <c r="F10" s="186"/>
      <c r="G10" s="186"/>
      <c r="H10" s="186"/>
      <c r="I10" s="187"/>
      <c r="J10" s="188" t="s">
        <v>1</v>
      </c>
      <c r="K10" s="189"/>
      <c r="L10" s="189"/>
      <c r="M10" s="189"/>
      <c r="N10" s="190" t="s">
        <v>116</v>
      </c>
      <c r="O10" s="191"/>
      <c r="P10" s="192"/>
      <c r="Q10" s="3"/>
    </row>
    <row r="11" spans="1:19" ht="3" customHeight="1" thickBot="1" x14ac:dyDescent="0.25">
      <c r="A11" s="3"/>
      <c r="B11" s="154"/>
      <c r="C11" s="155"/>
      <c r="D11" s="155"/>
      <c r="E11" s="155"/>
      <c r="F11" s="155"/>
      <c r="G11" s="155"/>
      <c r="H11" s="155"/>
      <c r="I11" s="155"/>
      <c r="J11" s="155"/>
      <c r="K11" s="155"/>
      <c r="L11" s="155"/>
      <c r="M11" s="155"/>
      <c r="N11" s="155"/>
      <c r="O11" s="155"/>
      <c r="P11" s="156"/>
      <c r="Q11" s="3"/>
    </row>
    <row r="12" spans="1:19" ht="30" customHeight="1" thickBot="1" x14ac:dyDescent="0.25">
      <c r="A12" s="3"/>
      <c r="B12" s="8" t="s">
        <v>0</v>
      </c>
      <c r="C12" s="196" t="s">
        <v>30</v>
      </c>
      <c r="D12" s="196"/>
      <c r="E12" s="196"/>
      <c r="F12" s="196"/>
      <c r="G12" s="196"/>
      <c r="H12" s="196"/>
      <c r="I12" s="196"/>
      <c r="J12" s="196"/>
      <c r="K12" s="196"/>
      <c r="L12" s="196"/>
      <c r="M12" s="196"/>
      <c r="N12" s="196"/>
      <c r="O12" s="196"/>
      <c r="P12" s="197"/>
      <c r="Q12" s="3"/>
    </row>
    <row r="13" spans="1:19" ht="3" customHeight="1" thickBot="1" x14ac:dyDescent="0.25">
      <c r="A13" s="3"/>
      <c r="B13" s="198"/>
      <c r="C13" s="199"/>
      <c r="D13" s="199"/>
      <c r="E13" s="199"/>
      <c r="F13" s="199"/>
      <c r="G13" s="199"/>
      <c r="H13" s="199"/>
      <c r="I13" s="199"/>
      <c r="J13" s="199"/>
      <c r="K13" s="199"/>
      <c r="L13" s="199"/>
      <c r="M13" s="199"/>
      <c r="N13" s="199"/>
      <c r="O13" s="199"/>
      <c r="P13" s="200"/>
      <c r="Q13" s="3"/>
    </row>
    <row r="14" spans="1:19" ht="30" customHeight="1" thickBot="1" x14ac:dyDescent="0.25">
      <c r="A14" s="3"/>
      <c r="B14" s="8" t="s">
        <v>6</v>
      </c>
      <c r="C14" s="201" t="s">
        <v>171</v>
      </c>
      <c r="D14" s="202"/>
      <c r="E14" s="202"/>
      <c r="F14" s="202"/>
      <c r="G14" s="202"/>
      <c r="H14" s="202"/>
      <c r="I14" s="202"/>
      <c r="J14" s="202"/>
      <c r="K14" s="202"/>
      <c r="L14" s="202"/>
      <c r="M14" s="202"/>
      <c r="N14" s="202"/>
      <c r="O14" s="202"/>
      <c r="P14" s="203"/>
      <c r="Q14" s="3"/>
    </row>
    <row r="15" spans="1:19" ht="3" customHeight="1" thickBot="1" x14ac:dyDescent="0.25">
      <c r="A15" s="3"/>
      <c r="B15" s="193"/>
      <c r="C15" s="194"/>
      <c r="D15" s="194"/>
      <c r="E15" s="194"/>
      <c r="F15" s="194"/>
      <c r="G15" s="194"/>
      <c r="H15" s="194"/>
      <c r="I15" s="194"/>
      <c r="J15" s="194"/>
      <c r="K15" s="194"/>
      <c r="L15" s="194"/>
      <c r="M15" s="194"/>
      <c r="N15" s="194"/>
      <c r="O15" s="194"/>
      <c r="P15" s="195"/>
      <c r="Q15" s="3"/>
    </row>
    <row r="16" spans="1:19" ht="36" customHeight="1" thickBot="1" x14ac:dyDescent="0.25">
      <c r="A16" s="3"/>
      <c r="B16" s="8" t="s">
        <v>25</v>
      </c>
      <c r="C16" s="204" t="s">
        <v>172</v>
      </c>
      <c r="D16" s="205"/>
      <c r="E16" s="205"/>
      <c r="F16" s="205"/>
      <c r="G16" s="205"/>
      <c r="H16" s="205"/>
      <c r="I16" s="205"/>
      <c r="J16" s="205"/>
      <c r="K16" s="205"/>
      <c r="L16" s="205"/>
      <c r="M16" s="205"/>
      <c r="N16" s="205"/>
      <c r="O16" s="205"/>
      <c r="P16" s="206"/>
      <c r="Q16" s="3"/>
    </row>
    <row r="17" spans="1:17" ht="4.5" customHeight="1" thickBot="1" x14ac:dyDescent="0.25">
      <c r="A17" s="3"/>
      <c r="B17" s="193"/>
      <c r="C17" s="194"/>
      <c r="D17" s="194"/>
      <c r="E17" s="194"/>
      <c r="F17" s="194"/>
      <c r="G17" s="194"/>
      <c r="H17" s="194"/>
      <c r="I17" s="194"/>
      <c r="J17" s="194"/>
      <c r="K17" s="194"/>
      <c r="L17" s="194"/>
      <c r="M17" s="194"/>
      <c r="N17" s="194"/>
      <c r="O17" s="194"/>
      <c r="P17" s="195"/>
      <c r="Q17" s="3"/>
    </row>
    <row r="18" spans="1:17" ht="39" customHeight="1" thickBot="1" x14ac:dyDescent="0.25">
      <c r="A18" s="3"/>
      <c r="B18" s="8" t="s">
        <v>11</v>
      </c>
      <c r="C18" s="207" t="s">
        <v>111</v>
      </c>
      <c r="D18" s="208"/>
      <c r="E18" s="208"/>
      <c r="F18" s="208"/>
      <c r="G18" s="208"/>
      <c r="H18" s="208"/>
      <c r="I18" s="208"/>
      <c r="J18" s="208"/>
      <c r="K18" s="208"/>
      <c r="L18" s="208"/>
      <c r="M18" s="208"/>
      <c r="N18" s="208"/>
      <c r="O18" s="208"/>
      <c r="P18" s="209"/>
      <c r="Q18" s="3"/>
    </row>
    <row r="19" spans="1:17" ht="3" customHeight="1" thickBot="1" x14ac:dyDescent="0.25">
      <c r="A19" s="3"/>
      <c r="B19" s="210"/>
      <c r="C19" s="210"/>
      <c r="D19" s="210"/>
      <c r="E19" s="210"/>
      <c r="F19" s="210"/>
      <c r="G19" s="210"/>
      <c r="H19" s="210"/>
      <c r="I19" s="210"/>
      <c r="J19" s="210"/>
      <c r="K19" s="210"/>
      <c r="L19" s="210"/>
      <c r="M19" s="210"/>
      <c r="N19" s="210"/>
      <c r="O19" s="210"/>
      <c r="P19" s="210"/>
      <c r="Q19" s="3"/>
    </row>
    <row r="20" spans="1:17" ht="17.25" customHeight="1" thickBot="1" x14ac:dyDescent="0.25">
      <c r="A20" s="3"/>
      <c r="B20" s="211" t="s">
        <v>26</v>
      </c>
      <c r="C20" s="212"/>
      <c r="D20" s="212"/>
      <c r="E20" s="212"/>
      <c r="F20" s="212"/>
      <c r="G20" s="212"/>
      <c r="H20" s="212"/>
      <c r="I20" s="212"/>
      <c r="J20" s="212"/>
      <c r="K20" s="212"/>
      <c r="L20" s="212"/>
      <c r="M20" s="212"/>
      <c r="N20" s="212"/>
      <c r="O20" s="212"/>
      <c r="P20" s="213"/>
      <c r="Q20" s="3"/>
    </row>
    <row r="21" spans="1:17" ht="3" customHeight="1" thickBot="1" x14ac:dyDescent="0.25">
      <c r="A21" s="3"/>
      <c r="B21" s="214"/>
      <c r="C21" s="215"/>
      <c r="D21" s="215"/>
      <c r="E21" s="215"/>
      <c r="F21" s="215"/>
      <c r="G21" s="215"/>
      <c r="H21" s="215"/>
      <c r="I21" s="215"/>
      <c r="J21" s="215"/>
      <c r="K21" s="216"/>
      <c r="L21" s="215"/>
      <c r="M21" s="215"/>
      <c r="N21" s="215"/>
      <c r="O21" s="215"/>
      <c r="P21" s="217"/>
      <c r="Q21" s="3"/>
    </row>
    <row r="22" spans="1:17" ht="51" customHeight="1" thickBot="1" x14ac:dyDescent="0.25">
      <c r="A22" s="3"/>
      <c r="B22" s="8" t="s">
        <v>3</v>
      </c>
      <c r="C22" s="218" t="s">
        <v>173</v>
      </c>
      <c r="D22" s="219"/>
      <c r="E22" s="219"/>
      <c r="F22" s="219"/>
      <c r="G22" s="219"/>
      <c r="H22" s="219"/>
      <c r="I22" s="219"/>
      <c r="J22" s="219"/>
      <c r="K22" s="219"/>
      <c r="L22" s="219"/>
      <c r="M22" s="219"/>
      <c r="N22" s="219"/>
      <c r="O22" s="219"/>
      <c r="P22" s="220"/>
      <c r="Q22" s="3"/>
    </row>
    <row r="23" spans="1:17" ht="3" customHeight="1" thickBot="1" x14ac:dyDescent="0.25">
      <c r="A23" s="3"/>
      <c r="B23" s="193"/>
      <c r="C23" s="194"/>
      <c r="D23" s="194"/>
      <c r="E23" s="194"/>
      <c r="F23" s="194"/>
      <c r="G23" s="194"/>
      <c r="H23" s="194"/>
      <c r="I23" s="194"/>
      <c r="J23" s="194"/>
      <c r="K23" s="194"/>
      <c r="L23" s="194"/>
      <c r="M23" s="194"/>
      <c r="N23" s="194"/>
      <c r="O23" s="194"/>
      <c r="P23" s="195"/>
      <c r="Q23" s="3"/>
    </row>
    <row r="24" spans="1:17" ht="93.75" customHeight="1" thickBot="1" x14ac:dyDescent="0.25">
      <c r="A24" s="3"/>
      <c r="B24" s="8" t="s">
        <v>12</v>
      </c>
      <c r="C24" s="224" t="s">
        <v>174</v>
      </c>
      <c r="D24" s="225"/>
      <c r="E24" s="225"/>
      <c r="F24" s="225"/>
      <c r="G24" s="225"/>
      <c r="H24" s="225"/>
      <c r="I24" s="225"/>
      <c r="J24" s="225"/>
      <c r="K24" s="225"/>
      <c r="L24" s="225"/>
      <c r="M24" s="225"/>
      <c r="N24" s="225"/>
      <c r="O24" s="225"/>
      <c r="P24" s="226"/>
      <c r="Q24" s="3"/>
    </row>
    <row r="25" spans="1:17" ht="3" customHeight="1" thickBot="1" x14ac:dyDescent="0.25">
      <c r="A25" s="3"/>
      <c r="B25" s="227"/>
      <c r="C25" s="228"/>
      <c r="D25" s="228"/>
      <c r="E25" s="228"/>
      <c r="F25" s="228"/>
      <c r="G25" s="228"/>
      <c r="H25" s="228"/>
      <c r="I25" s="228"/>
      <c r="J25" s="228"/>
      <c r="K25" s="228"/>
      <c r="L25" s="228"/>
      <c r="M25" s="228"/>
      <c r="N25" s="228"/>
      <c r="O25" s="228"/>
      <c r="P25" s="229"/>
      <c r="Q25" s="3"/>
    </row>
    <row r="26" spans="1:17" ht="13.5" customHeight="1" thickBot="1" x14ac:dyDescent="0.25">
      <c r="A26" s="3"/>
      <c r="B26" s="9" t="s">
        <v>2</v>
      </c>
      <c r="C26" s="230">
        <v>0.85</v>
      </c>
      <c r="D26" s="231"/>
      <c r="E26" s="231"/>
      <c r="F26" s="231"/>
      <c r="G26" s="231"/>
      <c r="H26" s="231"/>
      <c r="I26" s="231"/>
      <c r="J26" s="231"/>
      <c r="K26" s="231"/>
      <c r="L26" s="231"/>
      <c r="M26" s="231"/>
      <c r="N26" s="231"/>
      <c r="O26" s="231"/>
      <c r="P26" s="232"/>
      <c r="Q26" s="3"/>
    </row>
    <row r="27" spans="1:17" ht="3" customHeight="1" thickBot="1" x14ac:dyDescent="0.25">
      <c r="A27" s="3"/>
      <c r="B27" s="233"/>
      <c r="C27" s="234"/>
      <c r="D27" s="234"/>
      <c r="E27" s="234"/>
      <c r="F27" s="234"/>
      <c r="G27" s="234"/>
      <c r="H27" s="234"/>
      <c r="I27" s="234"/>
      <c r="J27" s="234"/>
      <c r="K27" s="234"/>
      <c r="L27" s="234"/>
      <c r="M27" s="234"/>
      <c r="N27" s="234"/>
      <c r="O27" s="234"/>
      <c r="P27" s="235"/>
      <c r="Q27" s="3"/>
    </row>
    <row r="28" spans="1:17" ht="12.75" customHeight="1" thickBot="1" x14ac:dyDescent="0.25">
      <c r="A28" s="3"/>
      <c r="B28" s="9" t="s">
        <v>13</v>
      </c>
      <c r="C28" s="10" t="s">
        <v>14</v>
      </c>
      <c r="D28" s="236" t="s">
        <v>158</v>
      </c>
      <c r="E28" s="231"/>
      <c r="F28" s="231"/>
      <c r="G28" s="232"/>
      <c r="H28" s="237" t="s">
        <v>15</v>
      </c>
      <c r="I28" s="237"/>
      <c r="J28" s="237"/>
      <c r="K28" s="236" t="s">
        <v>159</v>
      </c>
      <c r="L28" s="231"/>
      <c r="M28" s="232"/>
      <c r="N28" s="238" t="s">
        <v>16</v>
      </c>
      <c r="O28" s="239"/>
      <c r="P28" s="102" t="s">
        <v>160</v>
      </c>
      <c r="Q28" s="3"/>
    </row>
    <row r="29" spans="1:17" ht="3" customHeight="1" thickBot="1" x14ac:dyDescent="0.25">
      <c r="A29" s="3"/>
      <c r="B29" s="240"/>
      <c r="C29" s="241"/>
      <c r="D29" s="241"/>
      <c r="E29" s="241"/>
      <c r="F29" s="241"/>
      <c r="G29" s="241"/>
      <c r="H29" s="241"/>
      <c r="I29" s="241"/>
      <c r="J29" s="241"/>
      <c r="K29" s="241"/>
      <c r="L29" s="241"/>
      <c r="M29" s="241"/>
      <c r="N29" s="241"/>
      <c r="O29" s="241"/>
      <c r="P29" s="242"/>
      <c r="Q29" s="3"/>
    </row>
    <row r="30" spans="1:17" ht="13.5" thickBot="1" x14ac:dyDescent="0.25">
      <c r="A30" s="3"/>
      <c r="B30" s="21" t="s">
        <v>7</v>
      </c>
      <c r="C30" s="243">
        <v>22</v>
      </c>
      <c r="D30" s="222"/>
      <c r="E30" s="222"/>
      <c r="F30" s="222"/>
      <c r="G30" s="222"/>
      <c r="H30" s="222"/>
      <c r="I30" s="222"/>
      <c r="J30" s="222"/>
      <c r="K30" s="222"/>
      <c r="L30" s="222"/>
      <c r="M30" s="222"/>
      <c r="N30" s="222"/>
      <c r="O30" s="222"/>
      <c r="P30" s="223"/>
      <c r="Q30" s="3"/>
    </row>
    <row r="31" spans="1:17" ht="3" customHeight="1" thickBot="1" x14ac:dyDescent="0.25">
      <c r="A31" s="3"/>
      <c r="B31" s="193"/>
      <c r="C31" s="194"/>
      <c r="D31" s="194"/>
      <c r="E31" s="194"/>
      <c r="F31" s="194"/>
      <c r="G31" s="194"/>
      <c r="H31" s="194"/>
      <c r="I31" s="194"/>
      <c r="J31" s="194"/>
      <c r="K31" s="194"/>
      <c r="L31" s="194"/>
      <c r="M31" s="194"/>
      <c r="N31" s="194"/>
      <c r="O31" s="194"/>
      <c r="P31" s="195"/>
      <c r="Q31" s="3"/>
    </row>
    <row r="32" spans="1:17" ht="13.5" thickBot="1" x14ac:dyDescent="0.25">
      <c r="A32" s="3"/>
      <c r="B32" s="21" t="s">
        <v>4</v>
      </c>
      <c r="C32" s="221" t="s">
        <v>50</v>
      </c>
      <c r="D32" s="222"/>
      <c r="E32" s="222"/>
      <c r="F32" s="222"/>
      <c r="G32" s="222"/>
      <c r="H32" s="222"/>
      <c r="I32" s="222"/>
      <c r="J32" s="222"/>
      <c r="K32" s="222"/>
      <c r="L32" s="222"/>
      <c r="M32" s="222"/>
      <c r="N32" s="222"/>
      <c r="O32" s="222"/>
      <c r="P32" s="223"/>
      <c r="Q32" s="3"/>
    </row>
    <row r="33" spans="1:17" ht="3" customHeight="1" thickBot="1" x14ac:dyDescent="0.25">
      <c r="A33" s="3"/>
      <c r="B33" s="193"/>
      <c r="C33" s="194"/>
      <c r="D33" s="194"/>
      <c r="E33" s="194"/>
      <c r="F33" s="194"/>
      <c r="G33" s="194"/>
      <c r="H33" s="194"/>
      <c r="I33" s="194"/>
      <c r="J33" s="194"/>
      <c r="K33" s="194"/>
      <c r="L33" s="194"/>
      <c r="M33" s="194"/>
      <c r="N33" s="194"/>
      <c r="O33" s="194"/>
      <c r="P33" s="195"/>
      <c r="Q33" s="3"/>
    </row>
    <row r="34" spans="1:17" ht="13.5" thickBot="1" x14ac:dyDescent="0.25">
      <c r="A34" s="3"/>
      <c r="B34" s="21" t="s">
        <v>23</v>
      </c>
      <c r="C34" s="221" t="s">
        <v>50</v>
      </c>
      <c r="D34" s="222"/>
      <c r="E34" s="222"/>
      <c r="F34" s="222"/>
      <c r="G34" s="222"/>
      <c r="H34" s="222"/>
      <c r="I34" s="222"/>
      <c r="J34" s="222"/>
      <c r="K34" s="222"/>
      <c r="L34" s="222"/>
      <c r="M34" s="222"/>
      <c r="N34" s="222"/>
      <c r="O34" s="222"/>
      <c r="P34" s="223"/>
      <c r="Q34" s="3"/>
    </row>
    <row r="35" spans="1:17" ht="3" customHeight="1" thickBot="1" x14ac:dyDescent="0.25">
      <c r="A35" s="3"/>
      <c r="B35" s="198"/>
      <c r="C35" s="199"/>
      <c r="D35" s="199"/>
      <c r="E35" s="199"/>
      <c r="F35" s="199"/>
      <c r="G35" s="199"/>
      <c r="H35" s="199"/>
      <c r="I35" s="199"/>
      <c r="J35" s="199"/>
      <c r="K35" s="199"/>
      <c r="L35" s="199"/>
      <c r="M35" s="199"/>
      <c r="N35" s="199"/>
      <c r="O35" s="199"/>
      <c r="P35" s="200"/>
      <c r="Q35" s="3"/>
    </row>
    <row r="36" spans="1:17" ht="16.5" customHeight="1" thickBot="1" x14ac:dyDescent="0.25">
      <c r="A36" s="3"/>
      <c r="B36" s="21" t="s">
        <v>43</v>
      </c>
      <c r="C36" s="243" t="s">
        <v>50</v>
      </c>
      <c r="D36" s="222"/>
      <c r="E36" s="222"/>
      <c r="F36" s="222"/>
      <c r="G36" s="222"/>
      <c r="H36" s="222"/>
      <c r="I36" s="222"/>
      <c r="J36" s="222"/>
      <c r="K36" s="222"/>
      <c r="L36" s="222"/>
      <c r="M36" s="222"/>
      <c r="N36" s="222"/>
      <c r="O36" s="222"/>
      <c r="P36" s="223"/>
      <c r="Q36" s="3"/>
    </row>
    <row r="37" spans="1:17" ht="3" customHeight="1" thickBot="1" x14ac:dyDescent="0.25">
      <c r="A37" s="3"/>
      <c r="B37" s="48"/>
      <c r="C37" s="48"/>
      <c r="D37" s="48"/>
      <c r="E37" s="48"/>
      <c r="F37" s="48"/>
      <c r="G37" s="48"/>
      <c r="H37" s="48"/>
      <c r="I37" s="48"/>
      <c r="J37" s="48"/>
      <c r="K37" s="48"/>
      <c r="L37" s="48"/>
      <c r="M37" s="48"/>
      <c r="N37" s="48"/>
      <c r="O37" s="48"/>
      <c r="P37" s="48"/>
      <c r="Q37" s="3"/>
    </row>
    <row r="38" spans="1:17" x14ac:dyDescent="0.2">
      <c r="A38" s="3"/>
      <c r="B38" s="244" t="s">
        <v>17</v>
      </c>
      <c r="C38" s="245"/>
      <c r="D38" s="245"/>
      <c r="E38" s="245"/>
      <c r="F38" s="245"/>
      <c r="G38" s="245"/>
      <c r="H38" s="245"/>
      <c r="I38" s="245"/>
      <c r="J38" s="245"/>
      <c r="K38" s="245"/>
      <c r="L38" s="245"/>
      <c r="M38" s="245"/>
      <c r="N38" s="245"/>
      <c r="O38" s="245"/>
      <c r="P38" s="246"/>
      <c r="Q38" s="3"/>
    </row>
    <row r="39" spans="1:17" x14ac:dyDescent="0.2">
      <c r="A39" s="3"/>
      <c r="B39" s="46" t="s">
        <v>22</v>
      </c>
      <c r="C39" s="247" t="s">
        <v>18</v>
      </c>
      <c r="D39" s="247"/>
      <c r="E39" s="247"/>
      <c r="F39" s="247"/>
      <c r="G39" s="247"/>
      <c r="H39" s="247" t="s">
        <v>7</v>
      </c>
      <c r="I39" s="247"/>
      <c r="J39" s="247"/>
      <c r="K39" s="247"/>
      <c r="L39" s="247"/>
      <c r="M39" s="247" t="s">
        <v>19</v>
      </c>
      <c r="N39" s="247"/>
      <c r="O39" s="247"/>
      <c r="P39" s="248"/>
      <c r="Q39" s="3"/>
    </row>
    <row r="40" spans="1:17" ht="45" customHeight="1" x14ac:dyDescent="0.2">
      <c r="A40" s="3"/>
      <c r="B40" s="55" t="s">
        <v>175</v>
      </c>
      <c r="C40" s="254" t="s">
        <v>118</v>
      </c>
      <c r="D40" s="254"/>
      <c r="E40" s="254"/>
      <c r="F40" s="254"/>
      <c r="G40" s="254"/>
      <c r="H40" s="254" t="s">
        <v>119</v>
      </c>
      <c r="I40" s="254"/>
      <c r="J40" s="254"/>
      <c r="K40" s="254"/>
      <c r="L40" s="254"/>
      <c r="M40" s="255" t="s">
        <v>120</v>
      </c>
      <c r="N40" s="255"/>
      <c r="O40" s="255"/>
      <c r="P40" s="256"/>
      <c r="Q40" s="3"/>
    </row>
    <row r="41" spans="1:17" ht="39" thickBot="1" x14ac:dyDescent="0.25">
      <c r="A41" s="3"/>
      <c r="B41" s="56" t="s">
        <v>176</v>
      </c>
      <c r="C41" s="257" t="s">
        <v>118</v>
      </c>
      <c r="D41" s="257"/>
      <c r="E41" s="257"/>
      <c r="F41" s="257"/>
      <c r="G41" s="257"/>
      <c r="H41" s="257" t="s">
        <v>119</v>
      </c>
      <c r="I41" s="257"/>
      <c r="J41" s="257"/>
      <c r="K41" s="257"/>
      <c r="L41" s="257"/>
      <c r="M41" s="258" t="s">
        <v>120</v>
      </c>
      <c r="N41" s="258"/>
      <c r="O41" s="258"/>
      <c r="P41" s="259"/>
      <c r="Q41" s="3"/>
    </row>
    <row r="42" spans="1:17" ht="3" customHeight="1" thickBot="1" x14ac:dyDescent="0.25">
      <c r="A42" s="3"/>
      <c r="B42" s="49"/>
      <c r="C42" s="49"/>
      <c r="D42" s="49"/>
      <c r="E42" s="49"/>
      <c r="F42" s="49"/>
      <c r="G42" s="49"/>
      <c r="H42" s="49"/>
      <c r="I42" s="49"/>
      <c r="J42" s="49"/>
      <c r="K42" s="49"/>
      <c r="L42" s="49"/>
      <c r="M42" s="49"/>
      <c r="N42" s="49"/>
      <c r="O42" s="49"/>
      <c r="P42" s="49"/>
      <c r="Q42" s="3"/>
    </row>
    <row r="43" spans="1:17" ht="13.5" customHeight="1" x14ac:dyDescent="0.2">
      <c r="A43" s="3"/>
      <c r="B43" s="244" t="s">
        <v>8</v>
      </c>
      <c r="C43" s="245"/>
      <c r="D43" s="245"/>
      <c r="E43" s="245"/>
      <c r="F43" s="245"/>
      <c r="G43" s="245"/>
      <c r="H43" s="245"/>
      <c r="I43" s="245"/>
      <c r="J43" s="245"/>
      <c r="K43" s="245"/>
      <c r="L43" s="245"/>
      <c r="M43" s="245"/>
      <c r="N43" s="245"/>
      <c r="O43" s="245"/>
      <c r="P43" s="246"/>
      <c r="Q43" s="3"/>
    </row>
    <row r="44" spans="1:17" ht="3" customHeight="1" x14ac:dyDescent="0.2">
      <c r="A44" s="3"/>
      <c r="B44" s="124"/>
      <c r="C44" s="122"/>
      <c r="D44" s="122"/>
      <c r="E44" s="122"/>
      <c r="F44" s="122"/>
      <c r="G44" s="122"/>
      <c r="H44" s="122"/>
      <c r="I44" s="122"/>
      <c r="J44" s="122"/>
      <c r="K44" s="122"/>
      <c r="L44" s="122"/>
      <c r="M44" s="122"/>
      <c r="N44" s="122"/>
      <c r="O44" s="122"/>
      <c r="P44" s="125"/>
      <c r="Q44" s="3"/>
    </row>
    <row r="45" spans="1:17" x14ac:dyDescent="0.2">
      <c r="A45" s="3"/>
      <c r="B45" s="249" t="s">
        <v>20</v>
      </c>
      <c r="C45" s="111" t="s">
        <v>9</v>
      </c>
      <c r="D45" s="123" t="s">
        <v>67</v>
      </c>
      <c r="E45" s="123" t="s">
        <v>68</v>
      </c>
      <c r="F45" s="123" t="s">
        <v>69</v>
      </c>
      <c r="G45" s="123" t="s">
        <v>70</v>
      </c>
      <c r="H45" s="123" t="s">
        <v>71</v>
      </c>
      <c r="I45" s="123" t="s">
        <v>72</v>
      </c>
      <c r="J45" s="123" t="s">
        <v>73</v>
      </c>
      <c r="K45" s="123" t="s">
        <v>74</v>
      </c>
      <c r="L45" s="123" t="s">
        <v>75</v>
      </c>
      <c r="M45" s="123" t="s">
        <v>76</v>
      </c>
      <c r="N45" s="123" t="s">
        <v>77</v>
      </c>
      <c r="O45" s="123" t="s">
        <v>78</v>
      </c>
      <c r="P45" s="126" t="s">
        <v>24</v>
      </c>
      <c r="Q45" s="3"/>
    </row>
    <row r="46" spans="1:17" x14ac:dyDescent="0.2">
      <c r="A46" s="3"/>
      <c r="B46" s="249"/>
      <c r="C46" s="111" t="s">
        <v>177</v>
      </c>
      <c r="D46" s="261">
        <f>'1.1. Registro pronunciamiento a'!D10</f>
        <v>0.96453900709219853</v>
      </c>
      <c r="E46" s="261"/>
      <c r="F46" s="261"/>
      <c r="G46" s="261"/>
      <c r="H46" s="261">
        <f>'1.1. Registro pronunciamiento a'!F10</f>
        <v>0.9642857142857143</v>
      </c>
      <c r="I46" s="261"/>
      <c r="J46" s="261"/>
      <c r="K46" s="261"/>
      <c r="L46" s="261">
        <f>'1.1. Registro pronunciamiento a'!H10</f>
        <v>0.9242424242424242</v>
      </c>
      <c r="M46" s="261"/>
      <c r="N46" s="261"/>
      <c r="O46" s="261"/>
      <c r="P46" s="127">
        <f>'1.1. Registro pronunciamiento a'!J10</f>
        <v>0.95733333333333337</v>
      </c>
      <c r="Q46" s="3"/>
    </row>
    <row r="47" spans="1:17" x14ac:dyDescent="0.2">
      <c r="A47" s="3"/>
      <c r="B47" s="249"/>
      <c r="C47" s="111" t="s">
        <v>178</v>
      </c>
      <c r="D47" s="261">
        <f>'1.1. Registro pronunciamiento a'!D13</f>
        <v>1.0344827586206897</v>
      </c>
      <c r="E47" s="261"/>
      <c r="F47" s="261"/>
      <c r="G47" s="261"/>
      <c r="H47" s="261">
        <f>'1.1. Registro pronunciamiento a'!F13</f>
        <v>1</v>
      </c>
      <c r="I47" s="261"/>
      <c r="J47" s="261"/>
      <c r="K47" s="261"/>
      <c r="L47" s="261">
        <f>'1.1. Registro pronunciamiento a'!H13</f>
        <v>0.9242424242424242</v>
      </c>
      <c r="M47" s="261"/>
      <c r="N47" s="261"/>
      <c r="O47" s="261"/>
      <c r="P47" s="127">
        <f>'1.1. Registro pronunciamiento a'!J13</f>
        <v>0.98395721925133695</v>
      </c>
      <c r="Q47" s="3"/>
    </row>
    <row r="48" spans="1:17" x14ac:dyDescent="0.2">
      <c r="A48" s="3"/>
      <c r="B48" s="249"/>
      <c r="C48" s="111" t="s">
        <v>179</v>
      </c>
      <c r="D48" s="261">
        <f>'1.1. Registro pronunciamiento a'!D16</f>
        <v>0.91566265060240959</v>
      </c>
      <c r="E48" s="261"/>
      <c r="F48" s="261"/>
      <c r="G48" s="261"/>
      <c r="H48" s="261">
        <f>'1.1. Registro pronunciamiento a'!F16</f>
        <v>0.94285714285714284</v>
      </c>
      <c r="I48" s="261"/>
      <c r="J48" s="261"/>
      <c r="K48" s="261"/>
      <c r="L48" s="261" t="str">
        <f>'1.1. Registro pronunciamiento a'!H16</f>
        <v>0</v>
      </c>
      <c r="M48" s="261"/>
      <c r="N48" s="261"/>
      <c r="O48" s="261"/>
      <c r="P48" s="127">
        <f>'1.1. Registro pronunciamiento a'!J16</f>
        <v>0.93085106382978722</v>
      </c>
      <c r="Q48" s="3"/>
    </row>
    <row r="49" spans="1:17" x14ac:dyDescent="0.2">
      <c r="A49" s="3"/>
      <c r="B49" s="249"/>
      <c r="C49" s="111" t="s">
        <v>180</v>
      </c>
      <c r="D49" s="261">
        <f>'1.1. Registro pronunciamiento a'!D19</f>
        <v>1</v>
      </c>
      <c r="E49" s="261"/>
      <c r="F49" s="261"/>
      <c r="G49" s="261"/>
      <c r="H49" s="261">
        <f>'1.1. Registro pronunciamiento a'!F19</f>
        <v>1</v>
      </c>
      <c r="I49" s="261"/>
      <c r="J49" s="261"/>
      <c r="K49" s="261"/>
      <c r="L49" s="261">
        <f>'1.1. Registro pronunciamiento a'!H19</f>
        <v>1</v>
      </c>
      <c r="M49" s="261"/>
      <c r="N49" s="261"/>
      <c r="O49" s="261"/>
      <c r="P49" s="127">
        <f>'1.1. Registro pronunciamiento a'!J19</f>
        <v>1</v>
      </c>
      <c r="Q49" s="3"/>
    </row>
    <row r="50" spans="1:17" x14ac:dyDescent="0.2">
      <c r="A50" s="3"/>
      <c r="B50" s="249"/>
      <c r="C50" s="111" t="s">
        <v>181</v>
      </c>
      <c r="D50" s="261">
        <f>'1.1. Registro pronunciamiento a'!D21</f>
        <v>1</v>
      </c>
      <c r="E50" s="261"/>
      <c r="F50" s="261"/>
      <c r="G50" s="261"/>
      <c r="H50" s="261">
        <f>'1.1. Registro pronunciamiento a'!F21</f>
        <v>1</v>
      </c>
      <c r="I50" s="261"/>
      <c r="J50" s="261"/>
      <c r="K50" s="261"/>
      <c r="L50" s="261">
        <f>'1.1. Registro pronunciamiento a'!H21</f>
        <v>1</v>
      </c>
      <c r="M50" s="261"/>
      <c r="N50" s="261"/>
      <c r="O50" s="261"/>
      <c r="P50" s="127">
        <f>'1.1. Registro pronunciamiento a'!J21</f>
        <v>1</v>
      </c>
      <c r="Q50" s="3"/>
    </row>
    <row r="51" spans="1:17" x14ac:dyDescent="0.2">
      <c r="A51" s="3"/>
      <c r="B51" s="249"/>
      <c r="C51" s="111" t="s">
        <v>182</v>
      </c>
      <c r="D51" s="261">
        <f>'1.1. Registro pronunciamiento a'!D23</f>
        <v>0.88888888888888884</v>
      </c>
      <c r="E51" s="261"/>
      <c r="F51" s="261"/>
      <c r="G51" s="261"/>
      <c r="H51" s="261">
        <f>'1.1. Registro pronunciamiento a'!F23</f>
        <v>1</v>
      </c>
      <c r="I51" s="261"/>
      <c r="J51" s="261"/>
      <c r="K51" s="261"/>
      <c r="L51" s="261">
        <f>'1.1. Registro pronunciamiento a'!H23</f>
        <v>0.88888888888888884</v>
      </c>
      <c r="M51" s="261"/>
      <c r="N51" s="261"/>
      <c r="O51" s="261"/>
      <c r="P51" s="127">
        <f>'1.1. Registro pronunciamiento a'!J23</f>
        <v>0.90909090909090906</v>
      </c>
      <c r="Q51" s="3"/>
    </row>
    <row r="52" spans="1:17" x14ac:dyDescent="0.2">
      <c r="A52" s="3"/>
      <c r="B52" s="249"/>
      <c r="C52" s="111" t="s">
        <v>183</v>
      </c>
      <c r="D52" s="261">
        <f>'1.1. Registro pronunciamiento a'!D25</f>
        <v>1</v>
      </c>
      <c r="E52" s="261"/>
      <c r="F52" s="261"/>
      <c r="G52" s="261"/>
      <c r="H52" s="261">
        <f>'1.1. Registro pronunciamiento a'!F25</f>
        <v>1</v>
      </c>
      <c r="I52" s="261"/>
      <c r="J52" s="261"/>
      <c r="K52" s="261"/>
      <c r="L52" s="261">
        <f>'1.1. Registro pronunciamiento a'!H25</f>
        <v>1</v>
      </c>
      <c r="M52" s="261"/>
      <c r="N52" s="261"/>
      <c r="O52" s="261"/>
      <c r="P52" s="127">
        <f>'1.1. Registro pronunciamiento a'!J25</f>
        <v>1</v>
      </c>
      <c r="Q52" s="3"/>
    </row>
    <row r="53" spans="1:17" x14ac:dyDescent="0.2">
      <c r="A53" s="3"/>
      <c r="B53" s="249"/>
      <c r="C53" s="111" t="s">
        <v>184</v>
      </c>
      <c r="D53" s="261" t="str">
        <f>'1.1. Registro pronunciamiento a'!D27</f>
        <v>0</v>
      </c>
      <c r="E53" s="261"/>
      <c r="F53" s="261"/>
      <c r="G53" s="261"/>
      <c r="H53" s="261">
        <f>'1.1. Registro pronunciamiento a'!F27</f>
        <v>1</v>
      </c>
      <c r="I53" s="261"/>
      <c r="J53" s="261"/>
      <c r="K53" s="261"/>
      <c r="L53" s="261" t="str">
        <f>'1.1. Registro pronunciamiento a'!H27</f>
        <v>0</v>
      </c>
      <c r="M53" s="261"/>
      <c r="N53" s="261"/>
      <c r="O53" s="261"/>
      <c r="P53" s="127">
        <f>'1.1. Registro pronunciamiento a'!J27</f>
        <v>1</v>
      </c>
      <c r="Q53" s="3"/>
    </row>
    <row r="54" spans="1:17" ht="13.5" thickBot="1" x14ac:dyDescent="0.25">
      <c r="A54" s="3"/>
      <c r="B54" s="250"/>
      <c r="C54" s="128" t="s">
        <v>185</v>
      </c>
      <c r="D54" s="260">
        <f>'1.1. Registro pronunciamiento a'!D29</f>
        <v>1.1363636363636365</v>
      </c>
      <c r="E54" s="260"/>
      <c r="F54" s="260"/>
      <c r="G54" s="260"/>
      <c r="H54" s="260">
        <f>'1.1. Registro pronunciamiento a'!F29</f>
        <v>1</v>
      </c>
      <c r="I54" s="260"/>
      <c r="J54" s="260"/>
      <c r="K54" s="260"/>
      <c r="L54" s="260">
        <f>'1.1. Registro pronunciamiento a'!H29</f>
        <v>0.88461538461538458</v>
      </c>
      <c r="M54" s="260"/>
      <c r="N54" s="260"/>
      <c r="O54" s="260"/>
      <c r="P54" s="129">
        <f>'1.1. Registro pronunciamiento a'!J29</f>
        <v>1</v>
      </c>
      <c r="Q54" s="3"/>
    </row>
    <row r="55" spans="1:17" ht="3" customHeight="1" thickBot="1" x14ac:dyDescent="0.25">
      <c r="A55" s="3"/>
      <c r="B55" s="119">
        <v>0.9</v>
      </c>
      <c r="C55" s="120"/>
      <c r="D55" s="120"/>
      <c r="E55" s="120"/>
      <c r="F55" s="121">
        <f>+$C$26</f>
        <v>0.85</v>
      </c>
      <c r="G55" s="120"/>
      <c r="H55" s="120"/>
      <c r="I55" s="121">
        <f>+$C$26</f>
        <v>0.85</v>
      </c>
      <c r="J55" s="120"/>
      <c r="K55" s="120"/>
      <c r="L55" s="121">
        <f>+$C$26</f>
        <v>0.85</v>
      </c>
      <c r="M55" s="120"/>
      <c r="N55" s="120"/>
      <c r="O55" s="121">
        <f>+$C$26</f>
        <v>0.85</v>
      </c>
      <c r="P55" s="121">
        <f>+$C$26</f>
        <v>0.85</v>
      </c>
      <c r="Q55" s="3"/>
    </row>
    <row r="56" spans="1:17" ht="22.5" customHeight="1" thickBot="1" x14ac:dyDescent="0.25">
      <c r="A56" s="3"/>
      <c r="B56" s="251" t="s">
        <v>21</v>
      </c>
      <c r="C56" s="252"/>
      <c r="D56" s="252"/>
      <c r="E56" s="252"/>
      <c r="F56" s="252"/>
      <c r="G56" s="252"/>
      <c r="H56" s="252"/>
      <c r="I56" s="252"/>
      <c r="J56" s="252"/>
      <c r="K56" s="252"/>
      <c r="L56" s="252"/>
      <c r="M56" s="252"/>
      <c r="N56" s="252"/>
      <c r="O56" s="252"/>
      <c r="P56" s="253"/>
      <c r="Q56" s="3"/>
    </row>
    <row r="57" spans="1:17" x14ac:dyDescent="0.2">
      <c r="A57" s="3"/>
      <c r="B57" s="265"/>
      <c r="C57" s="266"/>
      <c r="D57" s="266"/>
      <c r="E57" s="266"/>
      <c r="F57" s="266"/>
      <c r="G57" s="266"/>
      <c r="H57" s="266"/>
      <c r="I57" s="266"/>
      <c r="J57" s="266"/>
      <c r="K57" s="266"/>
      <c r="L57" s="266"/>
      <c r="M57" s="266"/>
      <c r="N57" s="266"/>
      <c r="O57" s="266"/>
      <c r="P57" s="267"/>
      <c r="Q57" s="3"/>
    </row>
    <row r="58" spans="1:17" x14ac:dyDescent="0.2">
      <c r="A58" s="3"/>
      <c r="B58" s="268"/>
      <c r="C58" s="269"/>
      <c r="D58" s="269"/>
      <c r="E58" s="269"/>
      <c r="F58" s="269"/>
      <c r="G58" s="269"/>
      <c r="H58" s="269"/>
      <c r="I58" s="269"/>
      <c r="J58" s="269"/>
      <c r="K58" s="269"/>
      <c r="L58" s="269"/>
      <c r="M58" s="269"/>
      <c r="N58" s="269"/>
      <c r="O58" s="269"/>
      <c r="P58" s="270"/>
      <c r="Q58" s="3"/>
    </row>
    <row r="59" spans="1:17" x14ac:dyDescent="0.2">
      <c r="A59" s="3"/>
      <c r="B59" s="268"/>
      <c r="C59" s="269"/>
      <c r="D59" s="269"/>
      <c r="E59" s="269"/>
      <c r="F59" s="269"/>
      <c r="G59" s="269"/>
      <c r="H59" s="269"/>
      <c r="I59" s="269"/>
      <c r="J59" s="269"/>
      <c r="K59" s="269"/>
      <c r="L59" s="269"/>
      <c r="M59" s="269"/>
      <c r="N59" s="269"/>
      <c r="O59" s="269"/>
      <c r="P59" s="270"/>
      <c r="Q59" s="3"/>
    </row>
    <row r="60" spans="1:17" x14ac:dyDescent="0.2">
      <c r="A60" s="3"/>
      <c r="B60" s="268"/>
      <c r="C60" s="269"/>
      <c r="D60" s="269"/>
      <c r="E60" s="269"/>
      <c r="F60" s="269"/>
      <c r="G60" s="269"/>
      <c r="H60" s="269"/>
      <c r="I60" s="269"/>
      <c r="J60" s="269"/>
      <c r="K60" s="269"/>
      <c r="L60" s="269"/>
      <c r="M60" s="269"/>
      <c r="N60" s="269"/>
      <c r="O60" s="269"/>
      <c r="P60" s="270"/>
      <c r="Q60" s="3"/>
    </row>
    <row r="61" spans="1:17" x14ac:dyDescent="0.2">
      <c r="A61" s="3"/>
      <c r="B61" s="268"/>
      <c r="C61" s="269"/>
      <c r="D61" s="269"/>
      <c r="E61" s="269"/>
      <c r="F61" s="269"/>
      <c r="G61" s="269"/>
      <c r="H61" s="269"/>
      <c r="I61" s="269"/>
      <c r="J61" s="269"/>
      <c r="K61" s="269"/>
      <c r="L61" s="269"/>
      <c r="M61" s="269"/>
      <c r="N61" s="269"/>
      <c r="O61" s="269"/>
      <c r="P61" s="270"/>
      <c r="Q61" s="3"/>
    </row>
    <row r="62" spans="1:17" x14ac:dyDescent="0.2">
      <c r="A62" s="3"/>
      <c r="B62" s="268"/>
      <c r="C62" s="269"/>
      <c r="D62" s="269"/>
      <c r="E62" s="269"/>
      <c r="F62" s="269"/>
      <c r="G62" s="269"/>
      <c r="H62" s="269"/>
      <c r="I62" s="269"/>
      <c r="J62" s="269"/>
      <c r="K62" s="269"/>
      <c r="L62" s="269"/>
      <c r="M62" s="269"/>
      <c r="N62" s="269"/>
      <c r="O62" s="269"/>
      <c r="P62" s="270"/>
      <c r="Q62" s="3"/>
    </row>
    <row r="63" spans="1:17" x14ac:dyDescent="0.2">
      <c r="A63" s="3"/>
      <c r="B63" s="268"/>
      <c r="C63" s="269"/>
      <c r="D63" s="269"/>
      <c r="E63" s="269"/>
      <c r="F63" s="269"/>
      <c r="G63" s="269"/>
      <c r="H63" s="269"/>
      <c r="I63" s="269"/>
      <c r="J63" s="269"/>
      <c r="K63" s="269"/>
      <c r="L63" s="269"/>
      <c r="M63" s="269"/>
      <c r="N63" s="269"/>
      <c r="O63" s="269"/>
      <c r="P63" s="270"/>
      <c r="Q63" s="3"/>
    </row>
    <row r="64" spans="1:17" x14ac:dyDescent="0.2">
      <c r="A64" s="3"/>
      <c r="B64" s="268"/>
      <c r="C64" s="269"/>
      <c r="D64" s="269"/>
      <c r="E64" s="269"/>
      <c r="F64" s="269"/>
      <c r="G64" s="269"/>
      <c r="H64" s="269"/>
      <c r="I64" s="269"/>
      <c r="J64" s="269"/>
      <c r="K64" s="269"/>
      <c r="L64" s="269"/>
      <c r="M64" s="269"/>
      <c r="N64" s="269"/>
      <c r="O64" s="269"/>
      <c r="P64" s="270"/>
      <c r="Q64" s="3"/>
    </row>
    <row r="65" spans="1:19" x14ac:dyDescent="0.2">
      <c r="A65" s="3"/>
      <c r="B65" s="268"/>
      <c r="C65" s="269"/>
      <c r="D65" s="269"/>
      <c r="E65" s="269"/>
      <c r="F65" s="269"/>
      <c r="G65" s="269"/>
      <c r="H65" s="269"/>
      <c r="I65" s="269"/>
      <c r="J65" s="269"/>
      <c r="K65" s="269"/>
      <c r="L65" s="269"/>
      <c r="M65" s="269"/>
      <c r="N65" s="269"/>
      <c r="O65" s="269"/>
      <c r="P65" s="270"/>
      <c r="Q65" s="3"/>
    </row>
    <row r="66" spans="1:19" x14ac:dyDescent="0.2">
      <c r="A66" s="3"/>
      <c r="B66" s="268"/>
      <c r="C66" s="269"/>
      <c r="D66" s="269"/>
      <c r="E66" s="269"/>
      <c r="F66" s="269"/>
      <c r="G66" s="269"/>
      <c r="H66" s="269"/>
      <c r="I66" s="269"/>
      <c r="J66" s="269"/>
      <c r="K66" s="269"/>
      <c r="L66" s="269"/>
      <c r="M66" s="269"/>
      <c r="N66" s="269"/>
      <c r="O66" s="269"/>
      <c r="P66" s="270"/>
      <c r="Q66" s="3"/>
    </row>
    <row r="67" spans="1:19" x14ac:dyDescent="0.2">
      <c r="A67" s="3"/>
      <c r="B67" s="268"/>
      <c r="C67" s="269"/>
      <c r="D67" s="269"/>
      <c r="E67" s="269"/>
      <c r="F67" s="269"/>
      <c r="G67" s="269"/>
      <c r="H67" s="269"/>
      <c r="I67" s="269"/>
      <c r="J67" s="269"/>
      <c r="K67" s="269"/>
      <c r="L67" s="269"/>
      <c r="M67" s="269"/>
      <c r="N67" s="269"/>
      <c r="O67" s="269"/>
      <c r="P67" s="270"/>
      <c r="Q67" s="3"/>
    </row>
    <row r="68" spans="1:19" x14ac:dyDescent="0.2">
      <c r="A68" s="3"/>
      <c r="B68" s="268"/>
      <c r="C68" s="269"/>
      <c r="D68" s="269"/>
      <c r="E68" s="269"/>
      <c r="F68" s="269"/>
      <c r="G68" s="269"/>
      <c r="H68" s="269"/>
      <c r="I68" s="269"/>
      <c r="J68" s="269"/>
      <c r="K68" s="269"/>
      <c r="L68" s="269"/>
      <c r="M68" s="269"/>
      <c r="N68" s="269"/>
      <c r="O68" s="269"/>
      <c r="P68" s="270"/>
      <c r="Q68" s="3"/>
    </row>
    <row r="69" spans="1:19" x14ac:dyDescent="0.2">
      <c r="A69" s="3"/>
      <c r="B69" s="268"/>
      <c r="C69" s="269"/>
      <c r="D69" s="269"/>
      <c r="E69" s="269"/>
      <c r="F69" s="269"/>
      <c r="G69" s="269"/>
      <c r="H69" s="269"/>
      <c r="I69" s="269"/>
      <c r="J69" s="269"/>
      <c r="K69" s="269"/>
      <c r="L69" s="269"/>
      <c r="M69" s="269"/>
      <c r="N69" s="269"/>
      <c r="O69" s="269"/>
      <c r="P69" s="270"/>
      <c r="Q69" s="3"/>
    </row>
    <row r="70" spans="1:19" x14ac:dyDescent="0.2">
      <c r="A70" s="3"/>
      <c r="B70" s="268"/>
      <c r="C70" s="269"/>
      <c r="D70" s="269"/>
      <c r="E70" s="269"/>
      <c r="F70" s="269"/>
      <c r="G70" s="269"/>
      <c r="H70" s="269"/>
      <c r="I70" s="269"/>
      <c r="J70" s="269"/>
      <c r="K70" s="269"/>
      <c r="L70" s="269"/>
      <c r="M70" s="269"/>
      <c r="N70" s="269"/>
      <c r="O70" s="269"/>
      <c r="P70" s="270"/>
      <c r="Q70" s="3"/>
    </row>
    <row r="71" spans="1:19" x14ac:dyDescent="0.2">
      <c r="A71" s="3"/>
      <c r="B71" s="268"/>
      <c r="C71" s="269"/>
      <c r="D71" s="269"/>
      <c r="E71" s="269"/>
      <c r="F71" s="269"/>
      <c r="G71" s="269"/>
      <c r="H71" s="269"/>
      <c r="I71" s="269"/>
      <c r="J71" s="269"/>
      <c r="K71" s="269"/>
      <c r="L71" s="269"/>
      <c r="M71" s="269"/>
      <c r="N71" s="269"/>
      <c r="O71" s="269"/>
      <c r="P71" s="270"/>
      <c r="Q71" s="3"/>
    </row>
    <row r="72" spans="1:19" ht="13.5" thickBot="1" x14ac:dyDescent="0.25">
      <c r="A72" s="3"/>
      <c r="B72" s="271"/>
      <c r="C72" s="272"/>
      <c r="D72" s="272"/>
      <c r="E72" s="272"/>
      <c r="F72" s="272"/>
      <c r="G72" s="272"/>
      <c r="H72" s="272"/>
      <c r="I72" s="272"/>
      <c r="J72" s="272"/>
      <c r="K72" s="272"/>
      <c r="L72" s="272"/>
      <c r="M72" s="272"/>
      <c r="N72" s="272"/>
      <c r="O72" s="272"/>
      <c r="P72" s="273"/>
      <c r="Q72" s="3"/>
    </row>
    <row r="73" spans="1:19" s="4" customFormat="1" ht="3" customHeight="1" thickBot="1" x14ac:dyDescent="0.25">
      <c r="A73" s="274"/>
      <c r="B73" s="274"/>
      <c r="C73" s="274"/>
      <c r="D73" s="274"/>
      <c r="E73" s="274"/>
      <c r="F73" s="274"/>
      <c r="G73" s="274"/>
      <c r="H73" s="274"/>
      <c r="I73" s="274"/>
      <c r="J73" s="274"/>
      <c r="K73" s="274"/>
      <c r="L73" s="274"/>
      <c r="M73" s="274"/>
      <c r="N73" s="274"/>
      <c r="O73" s="274"/>
      <c r="P73" s="274"/>
      <c r="Q73" s="274"/>
      <c r="S73" s="53"/>
    </row>
    <row r="74" spans="1:19" ht="15" customHeight="1" x14ac:dyDescent="0.2">
      <c r="A74" s="3"/>
      <c r="B74" s="275" t="s">
        <v>5</v>
      </c>
      <c r="C74" s="277" t="s">
        <v>131</v>
      </c>
      <c r="D74" s="278"/>
      <c r="E74" s="278"/>
      <c r="F74" s="278"/>
      <c r="G74" s="278"/>
      <c r="H74" s="278"/>
      <c r="I74" s="278"/>
      <c r="J74" s="278"/>
      <c r="K74" s="278"/>
      <c r="L74" s="278"/>
      <c r="M74" s="278"/>
      <c r="N74" s="278"/>
      <c r="O74" s="278"/>
      <c r="P74" s="279"/>
      <c r="Q74" s="3"/>
    </row>
    <row r="75" spans="1:19" ht="49.5" customHeight="1" x14ac:dyDescent="0.2">
      <c r="A75" s="3"/>
      <c r="B75" s="276"/>
      <c r="C75" s="280" t="s">
        <v>220</v>
      </c>
      <c r="D75" s="281"/>
      <c r="E75" s="281"/>
      <c r="F75" s="281"/>
      <c r="G75" s="281"/>
      <c r="H75" s="281"/>
      <c r="I75" s="281"/>
      <c r="J75" s="281"/>
      <c r="K75" s="281"/>
      <c r="L75" s="281"/>
      <c r="M75" s="281"/>
      <c r="N75" s="281"/>
      <c r="O75" s="281"/>
      <c r="P75" s="282"/>
      <c r="Q75" s="3"/>
    </row>
    <row r="76" spans="1:19" ht="15" customHeight="1" x14ac:dyDescent="0.2">
      <c r="A76" s="3"/>
      <c r="B76" s="276"/>
      <c r="C76" s="283" t="s">
        <v>211</v>
      </c>
      <c r="D76" s="284"/>
      <c r="E76" s="284"/>
      <c r="F76" s="284"/>
      <c r="G76" s="284"/>
      <c r="H76" s="284"/>
      <c r="I76" s="284"/>
      <c r="J76" s="284"/>
      <c r="K76" s="284"/>
      <c r="L76" s="284"/>
      <c r="M76" s="284"/>
      <c r="N76" s="284"/>
      <c r="O76" s="284"/>
      <c r="P76" s="285"/>
      <c r="Q76" s="3"/>
    </row>
    <row r="77" spans="1:19" ht="49.5" customHeight="1" x14ac:dyDescent="0.2">
      <c r="A77" s="3"/>
      <c r="B77" s="276"/>
      <c r="C77" s="280" t="s">
        <v>221</v>
      </c>
      <c r="D77" s="281"/>
      <c r="E77" s="281"/>
      <c r="F77" s="281"/>
      <c r="G77" s="281"/>
      <c r="H77" s="281"/>
      <c r="I77" s="281"/>
      <c r="J77" s="281"/>
      <c r="K77" s="281"/>
      <c r="L77" s="281"/>
      <c r="M77" s="281"/>
      <c r="N77" s="281"/>
      <c r="O77" s="281"/>
      <c r="P77" s="282"/>
      <c r="Q77" s="3"/>
    </row>
    <row r="78" spans="1:19" ht="18" customHeight="1" x14ac:dyDescent="0.2">
      <c r="A78" s="3"/>
      <c r="B78" s="276"/>
      <c r="C78" s="283" t="s">
        <v>132</v>
      </c>
      <c r="D78" s="284"/>
      <c r="E78" s="284"/>
      <c r="F78" s="284"/>
      <c r="G78" s="284"/>
      <c r="H78" s="284"/>
      <c r="I78" s="284"/>
      <c r="J78" s="284"/>
      <c r="K78" s="284"/>
      <c r="L78" s="284"/>
      <c r="M78" s="284"/>
      <c r="N78" s="284"/>
      <c r="O78" s="284"/>
      <c r="P78" s="285"/>
      <c r="Q78" s="3"/>
    </row>
    <row r="79" spans="1:19" ht="49.5" customHeight="1" thickBot="1" x14ac:dyDescent="0.25">
      <c r="A79" s="3"/>
      <c r="B79" s="276"/>
      <c r="C79" s="280" t="s">
        <v>238</v>
      </c>
      <c r="D79" s="281"/>
      <c r="E79" s="281"/>
      <c r="F79" s="281"/>
      <c r="G79" s="281"/>
      <c r="H79" s="281"/>
      <c r="I79" s="281"/>
      <c r="J79" s="281"/>
      <c r="K79" s="281"/>
      <c r="L79" s="281"/>
      <c r="M79" s="281"/>
      <c r="N79" s="281"/>
      <c r="O79" s="281"/>
      <c r="P79" s="282"/>
      <c r="Q79" s="3"/>
    </row>
    <row r="80" spans="1:19" ht="30.75" customHeight="1" thickBot="1" x14ac:dyDescent="0.25">
      <c r="A80" s="3"/>
      <c r="B80" s="54" t="s">
        <v>42</v>
      </c>
      <c r="C80" s="262" t="s">
        <v>187</v>
      </c>
      <c r="D80" s="196"/>
      <c r="E80" s="196"/>
      <c r="F80" s="196"/>
      <c r="G80" s="196"/>
      <c r="H80" s="196"/>
      <c r="I80" s="196"/>
      <c r="J80" s="196"/>
      <c r="K80" s="196"/>
      <c r="L80" s="196"/>
      <c r="M80" s="196"/>
      <c r="N80" s="196"/>
      <c r="O80" s="196"/>
      <c r="P80" s="197"/>
      <c r="Q80" s="3"/>
    </row>
    <row r="81" spans="1:17" ht="27.75" customHeight="1" thickBot="1" x14ac:dyDescent="0.25">
      <c r="A81" s="3"/>
      <c r="B81" s="54" t="s">
        <v>55</v>
      </c>
      <c r="C81" s="263" t="s">
        <v>56</v>
      </c>
      <c r="D81" s="263"/>
      <c r="E81" s="263"/>
      <c r="F81" s="263"/>
      <c r="G81" s="263"/>
      <c r="H81" s="263"/>
      <c r="I81" s="263"/>
      <c r="J81" s="263"/>
      <c r="K81" s="263"/>
      <c r="L81" s="263"/>
      <c r="M81" s="263"/>
      <c r="N81" s="263"/>
      <c r="O81" s="263"/>
      <c r="P81" s="264"/>
      <c r="Q81" s="3"/>
    </row>
    <row r="82" spans="1:17" x14ac:dyDescent="0.2">
      <c r="B82" s="1"/>
    </row>
    <row r="83" spans="1:17" x14ac:dyDescent="0.2">
      <c r="B83" s="1"/>
    </row>
    <row r="84" spans="1:17" x14ac:dyDescent="0.2">
      <c r="B84" s="1"/>
      <c r="C84" s="5"/>
    </row>
    <row r="85" spans="1:17" hidden="1" x14ac:dyDescent="0.2">
      <c r="B85" s="1"/>
      <c r="C85" s="1">
        <v>2018</v>
      </c>
    </row>
    <row r="86" spans="1:17" hidden="1" x14ac:dyDescent="0.2">
      <c r="B86" s="1"/>
      <c r="C86" s="1">
        <v>2019</v>
      </c>
    </row>
    <row r="87" spans="1:17" x14ac:dyDescent="0.2">
      <c r="B87" s="1"/>
    </row>
    <row r="88" spans="1:17" x14ac:dyDescent="0.2">
      <c r="B88" s="1"/>
    </row>
    <row r="89" spans="1:17" x14ac:dyDescent="0.2">
      <c r="B89" s="1"/>
    </row>
    <row r="90" spans="1:17" x14ac:dyDescent="0.2">
      <c r="B90" s="1"/>
    </row>
    <row r="91" spans="1:17" x14ac:dyDescent="0.2">
      <c r="B91" s="1"/>
    </row>
    <row r="92" spans="1:17" s="2" customFormat="1" x14ac:dyDescent="0.2"/>
    <row r="93" spans="1:17" s="2" customFormat="1" x14ac:dyDescent="0.2">
      <c r="B93" s="41"/>
      <c r="C93" s="41"/>
      <c r="D93" s="41"/>
      <c r="E93" s="41"/>
      <c r="F93" s="41"/>
      <c r="G93" s="41"/>
      <c r="H93" s="41"/>
      <c r="I93" s="41"/>
      <c r="J93" s="41"/>
      <c r="K93" s="41"/>
      <c r="L93" s="41"/>
      <c r="M93" s="41"/>
      <c r="N93" s="41"/>
      <c r="O93" s="41"/>
    </row>
    <row r="94" spans="1:17" s="2" customFormat="1" x14ac:dyDescent="0.2">
      <c r="B94" s="41"/>
      <c r="C94" s="41"/>
      <c r="D94" s="41"/>
      <c r="E94" s="41"/>
      <c r="F94" s="41"/>
      <c r="G94" s="41"/>
      <c r="H94" s="41"/>
      <c r="I94" s="41"/>
      <c r="J94" s="41"/>
      <c r="K94" s="41"/>
      <c r="L94" s="41"/>
      <c r="M94" s="41"/>
      <c r="N94" s="41"/>
      <c r="O94" s="41"/>
    </row>
    <row r="95" spans="1:17" s="2" customFormat="1" x14ac:dyDescent="0.2">
      <c r="B95" s="41"/>
      <c r="C95" s="41"/>
      <c r="D95" s="41"/>
      <c r="E95" s="41"/>
      <c r="F95" s="41"/>
      <c r="G95" s="41"/>
      <c r="H95" s="41"/>
      <c r="I95" s="41"/>
      <c r="J95" s="41"/>
      <c r="K95" s="41"/>
      <c r="L95" s="41"/>
      <c r="M95" s="41"/>
      <c r="N95" s="41"/>
      <c r="O95" s="41"/>
    </row>
    <row r="96" spans="1:17" s="2" customFormat="1" x14ac:dyDescent="0.2">
      <c r="B96" s="41"/>
      <c r="C96" s="41"/>
      <c r="D96" s="41"/>
      <c r="E96" s="41"/>
      <c r="F96" s="41"/>
      <c r="G96" s="41"/>
      <c r="H96" s="41"/>
      <c r="I96" s="41"/>
      <c r="J96" s="41"/>
      <c r="K96" s="41"/>
      <c r="L96" s="41"/>
      <c r="M96" s="41"/>
      <c r="N96" s="41"/>
      <c r="O96" s="41"/>
    </row>
    <row r="97" spans="2:17" s="2" customFormat="1" x14ac:dyDescent="0.2">
      <c r="B97" s="36"/>
      <c r="C97" s="36"/>
      <c r="D97" s="36"/>
      <c r="E97" s="36"/>
      <c r="F97" s="36"/>
      <c r="G97" s="41"/>
      <c r="H97" s="41"/>
      <c r="I97" s="41"/>
      <c r="J97" s="41"/>
      <c r="K97" s="41"/>
      <c r="L97" s="41"/>
      <c r="M97" s="41"/>
      <c r="N97" s="41"/>
      <c r="O97" s="41"/>
    </row>
    <row r="98" spans="2:17" s="2" customFormat="1" x14ac:dyDescent="0.2">
      <c r="B98" s="36"/>
      <c r="C98" s="36"/>
      <c r="D98" s="36"/>
      <c r="E98" s="36"/>
      <c r="F98" s="36"/>
      <c r="G98" s="41"/>
      <c r="H98" s="41"/>
      <c r="I98" s="41"/>
      <c r="J98" s="41"/>
      <c r="K98" s="41"/>
      <c r="L98" s="41"/>
      <c r="M98" s="41"/>
      <c r="N98" s="41"/>
      <c r="O98" s="41"/>
    </row>
    <row r="99" spans="2:17" s="2" customFormat="1" x14ac:dyDescent="0.2">
      <c r="B99" s="36"/>
      <c r="C99" s="36"/>
      <c r="D99" s="36"/>
      <c r="E99" s="36"/>
      <c r="F99" s="36"/>
      <c r="G99" s="41"/>
      <c r="H99" s="41"/>
      <c r="I99" s="41"/>
      <c r="J99" s="41"/>
      <c r="K99" s="41"/>
      <c r="L99" s="41"/>
      <c r="M99" s="41"/>
      <c r="N99" s="41"/>
      <c r="O99" s="41"/>
    </row>
    <row r="100" spans="2:17" s="2" customFormat="1" x14ac:dyDescent="0.2">
      <c r="B100" s="36"/>
      <c r="C100" s="36"/>
      <c r="D100" s="36"/>
      <c r="E100" s="36"/>
      <c r="F100" s="36"/>
      <c r="G100" s="41"/>
      <c r="H100" s="41"/>
      <c r="I100" s="41"/>
      <c r="J100" s="41"/>
      <c r="K100" s="41"/>
      <c r="L100" s="41"/>
      <c r="M100" s="41"/>
      <c r="N100" s="41"/>
      <c r="O100" s="41"/>
    </row>
    <row r="101" spans="2:17" s="2" customFormat="1" x14ac:dyDescent="0.2">
      <c r="B101" s="36"/>
      <c r="C101" s="36"/>
      <c r="D101" s="36"/>
      <c r="E101" s="36"/>
      <c r="F101" s="36"/>
      <c r="G101" s="41"/>
      <c r="H101" s="41"/>
      <c r="I101" s="41"/>
      <c r="J101" s="41"/>
      <c r="K101" s="41"/>
      <c r="L101" s="41"/>
      <c r="M101" s="41"/>
      <c r="N101" s="41"/>
      <c r="O101" s="41"/>
    </row>
    <row r="102" spans="2:17" s="2" customFormat="1" x14ac:dyDescent="0.2">
      <c r="B102" s="36"/>
      <c r="C102" s="36"/>
      <c r="D102" s="36"/>
      <c r="E102" s="36"/>
      <c r="F102" s="36"/>
      <c r="G102" s="41"/>
      <c r="H102" s="41"/>
      <c r="I102" s="41"/>
      <c r="J102" s="41"/>
      <c r="K102" s="41"/>
      <c r="L102" s="41"/>
      <c r="M102" s="41"/>
      <c r="N102" s="41"/>
      <c r="O102" s="41"/>
    </row>
    <row r="103" spans="2:17" s="2" customFormat="1" x14ac:dyDescent="0.2">
      <c r="B103" s="36"/>
      <c r="C103" s="36"/>
      <c r="D103" s="36"/>
      <c r="E103" s="36"/>
      <c r="F103" s="36"/>
      <c r="G103" s="41"/>
      <c r="H103" s="41"/>
      <c r="I103" s="41"/>
      <c r="J103" s="41"/>
      <c r="K103" s="41"/>
      <c r="L103" s="41"/>
      <c r="M103" s="41"/>
      <c r="N103" s="41"/>
      <c r="O103" s="41"/>
      <c r="P103" s="35"/>
    </row>
    <row r="104" spans="2:17" s="2" customFormat="1" x14ac:dyDescent="0.2">
      <c r="B104" s="36"/>
      <c r="C104" s="36"/>
      <c r="D104" s="36"/>
      <c r="E104" s="36"/>
      <c r="F104" s="36"/>
      <c r="G104" s="41"/>
      <c r="H104" s="41"/>
      <c r="I104" s="41"/>
      <c r="J104" s="41"/>
      <c r="K104" s="41"/>
      <c r="L104" s="41"/>
      <c r="M104" s="41"/>
      <c r="N104" s="41"/>
      <c r="O104" s="41"/>
      <c r="P104" s="35"/>
    </row>
    <row r="105" spans="2:17" s="2" customFormat="1" x14ac:dyDescent="0.2">
      <c r="B105" s="36"/>
      <c r="C105" s="36"/>
      <c r="D105" s="36"/>
      <c r="E105" s="36"/>
      <c r="F105" s="36"/>
      <c r="G105" s="41"/>
      <c r="H105" s="41"/>
      <c r="I105" s="41"/>
      <c r="J105" s="41"/>
      <c r="K105" s="41"/>
      <c r="L105" s="41"/>
      <c r="M105" s="41"/>
      <c r="N105" s="41"/>
      <c r="O105" s="41"/>
      <c r="P105" s="35"/>
    </row>
    <row r="106" spans="2:17" s="2" customFormat="1" x14ac:dyDescent="0.2">
      <c r="B106" s="36"/>
      <c r="C106" s="36"/>
      <c r="D106" s="36"/>
      <c r="E106" s="36"/>
      <c r="F106" s="36"/>
      <c r="G106" s="41"/>
      <c r="H106" s="41"/>
      <c r="I106" s="41"/>
      <c r="J106" s="41"/>
      <c r="K106" s="41"/>
      <c r="L106" s="41"/>
      <c r="M106" s="41"/>
      <c r="N106" s="41"/>
      <c r="O106" s="41"/>
      <c r="P106" s="35"/>
      <c r="Q106" s="6" t="s">
        <v>47</v>
      </c>
    </row>
    <row r="107" spans="2:17" s="2" customFormat="1" x14ac:dyDescent="0.2">
      <c r="B107" s="7"/>
      <c r="C107" s="7"/>
      <c r="D107" s="36"/>
      <c r="E107" s="36"/>
      <c r="F107" s="36"/>
      <c r="G107" s="41"/>
      <c r="H107" s="41"/>
      <c r="I107" s="41"/>
      <c r="J107" s="41"/>
      <c r="K107" s="41"/>
      <c r="L107" s="41"/>
      <c r="M107" s="41"/>
      <c r="N107" s="41"/>
      <c r="O107" s="41"/>
      <c r="P107" s="35"/>
      <c r="Q107" s="6" t="s">
        <v>48</v>
      </c>
    </row>
    <row r="108" spans="2:17" s="2" customFormat="1" x14ac:dyDescent="0.2">
      <c r="B108" s="7"/>
      <c r="C108" s="7"/>
      <c r="D108" s="36"/>
      <c r="E108" s="36"/>
      <c r="F108" s="36"/>
      <c r="G108" s="41"/>
      <c r="H108" s="41"/>
      <c r="I108" s="41"/>
      <c r="J108" s="41"/>
      <c r="K108" s="41"/>
      <c r="L108" s="41"/>
      <c r="M108" s="41"/>
      <c r="N108" s="41"/>
      <c r="O108" s="41"/>
      <c r="P108" s="35"/>
      <c r="Q108" s="6" t="s">
        <v>50</v>
      </c>
    </row>
    <row r="109" spans="2:17" s="2" customFormat="1" x14ac:dyDescent="0.2">
      <c r="B109" s="7"/>
      <c r="C109" s="7"/>
      <c r="D109" s="36"/>
      <c r="E109" s="36"/>
      <c r="F109" s="36"/>
      <c r="G109" s="41"/>
      <c r="H109" s="41"/>
      <c r="I109" s="41"/>
      <c r="J109" s="41"/>
      <c r="K109" s="41"/>
      <c r="L109" s="41"/>
      <c r="M109" s="41"/>
      <c r="N109" s="41"/>
      <c r="O109" s="41"/>
      <c r="P109" s="35"/>
      <c r="Q109" s="6" t="s">
        <v>49</v>
      </c>
    </row>
    <row r="110" spans="2:17" s="2" customFormat="1" x14ac:dyDescent="0.2">
      <c r="B110" s="36"/>
      <c r="C110" s="7"/>
      <c r="D110" s="36"/>
      <c r="E110" s="36"/>
      <c r="F110" s="36"/>
      <c r="G110" s="41"/>
      <c r="H110" s="41"/>
      <c r="I110" s="41"/>
      <c r="J110" s="41"/>
      <c r="K110" s="41"/>
      <c r="L110" s="41"/>
      <c r="M110" s="42"/>
      <c r="N110" s="41"/>
      <c r="O110" s="41"/>
      <c r="P110" s="35"/>
      <c r="Q110" s="6" t="s">
        <v>51</v>
      </c>
    </row>
    <row r="111" spans="2:17" s="2" customFormat="1" x14ac:dyDescent="0.2">
      <c r="B111" s="36"/>
      <c r="C111" s="7"/>
      <c r="D111" s="36"/>
      <c r="E111" s="36"/>
      <c r="F111" s="36"/>
      <c r="G111" s="41"/>
      <c r="H111" s="41"/>
      <c r="I111" s="41"/>
      <c r="J111" s="41"/>
      <c r="K111" s="41"/>
      <c r="L111" s="41"/>
      <c r="M111" s="41"/>
      <c r="N111" s="41" t="s">
        <v>46</v>
      </c>
      <c r="O111" s="41"/>
      <c r="P111" s="35"/>
      <c r="Q111" s="6" t="s">
        <v>52</v>
      </c>
    </row>
    <row r="112" spans="2:17" s="2" customFormat="1" x14ac:dyDescent="0.2">
      <c r="B112" s="36"/>
      <c r="C112" s="7"/>
      <c r="D112" s="36"/>
      <c r="E112" s="36"/>
      <c r="F112" s="36"/>
      <c r="G112" s="41"/>
      <c r="H112" s="41"/>
      <c r="I112" s="41"/>
      <c r="J112" s="41"/>
      <c r="K112" s="41"/>
      <c r="L112" s="41"/>
      <c r="M112" s="41"/>
      <c r="N112" s="41"/>
      <c r="O112" s="41"/>
      <c r="P112" s="35"/>
    </row>
    <row r="113" spans="2:17" s="2" customFormat="1" x14ac:dyDescent="0.2">
      <c r="B113" s="36"/>
      <c r="C113" s="7"/>
      <c r="D113" s="36"/>
      <c r="E113" s="36"/>
      <c r="F113" s="36"/>
      <c r="G113" s="41"/>
      <c r="H113" s="41"/>
      <c r="I113" s="41"/>
      <c r="J113" s="41"/>
      <c r="K113" s="41"/>
      <c r="L113" s="41"/>
      <c r="M113" s="41"/>
      <c r="N113" s="41"/>
      <c r="O113" s="41"/>
      <c r="P113" s="35"/>
    </row>
    <row r="114" spans="2:17" s="2" customFormat="1" x14ac:dyDescent="0.2">
      <c r="B114" s="36"/>
      <c r="C114" s="36"/>
      <c r="D114" s="36"/>
      <c r="E114" s="36"/>
      <c r="F114" s="36"/>
      <c r="G114" s="41"/>
      <c r="H114" s="41"/>
      <c r="I114" s="41"/>
      <c r="J114" s="41"/>
      <c r="K114" s="41"/>
      <c r="L114" s="41"/>
      <c r="M114" s="41"/>
      <c r="N114" s="41"/>
      <c r="O114" s="41"/>
      <c r="P114" s="35"/>
    </row>
    <row r="115" spans="2:17" s="2" customFormat="1" x14ac:dyDescent="0.2">
      <c r="B115" s="36"/>
      <c r="C115" s="36"/>
      <c r="D115" s="36"/>
      <c r="E115" s="36"/>
      <c r="F115" s="36"/>
      <c r="G115" s="41"/>
      <c r="H115" s="41"/>
      <c r="I115" s="41"/>
      <c r="J115" s="41"/>
      <c r="K115" s="41"/>
      <c r="L115" s="41"/>
      <c r="M115" s="41"/>
      <c r="N115" s="41"/>
      <c r="O115" s="41"/>
      <c r="P115" s="35"/>
    </row>
    <row r="116" spans="2:17" s="2" customFormat="1" x14ac:dyDescent="0.2">
      <c r="B116" s="36"/>
      <c r="C116" s="36"/>
      <c r="D116" s="36"/>
      <c r="E116" s="36"/>
      <c r="F116" s="36"/>
      <c r="G116" s="41"/>
      <c r="H116" s="41"/>
      <c r="I116" s="41"/>
      <c r="J116" s="41"/>
      <c r="K116" s="41"/>
      <c r="L116" s="41"/>
      <c r="M116" s="41"/>
      <c r="N116" s="41"/>
      <c r="O116" s="41"/>
      <c r="P116" s="35"/>
      <c r="Q116" s="6">
        <v>2015</v>
      </c>
    </row>
    <row r="117" spans="2:17" s="2" customFormat="1" ht="12.75" customHeight="1" x14ac:dyDescent="0.2">
      <c r="B117" s="36"/>
      <c r="C117" s="36"/>
      <c r="D117" s="36"/>
      <c r="E117" s="36"/>
      <c r="F117" s="36"/>
      <c r="G117" s="41"/>
      <c r="H117" s="41"/>
      <c r="I117" s="41"/>
      <c r="J117" s="41"/>
      <c r="K117" s="41"/>
      <c r="L117" s="41"/>
      <c r="M117" s="41"/>
      <c r="N117" s="41"/>
      <c r="O117" s="41"/>
      <c r="Q117" s="6">
        <v>2016</v>
      </c>
    </row>
    <row r="118" spans="2:17" s="2" customFormat="1" x14ac:dyDescent="0.2">
      <c r="B118" s="36"/>
      <c r="C118" s="36"/>
      <c r="D118" s="36"/>
      <c r="E118" s="36"/>
      <c r="F118" s="36"/>
      <c r="G118" s="41"/>
      <c r="H118" s="41"/>
      <c r="I118" s="41"/>
      <c r="J118" s="41"/>
      <c r="K118" s="41"/>
      <c r="L118" s="41"/>
      <c r="M118" s="41"/>
      <c r="N118" s="41"/>
      <c r="O118" s="41"/>
      <c r="Q118" s="6">
        <v>2017</v>
      </c>
    </row>
    <row r="119" spans="2:17" s="2" customFormat="1" x14ac:dyDescent="0.2">
      <c r="B119" s="36"/>
      <c r="C119" s="36"/>
      <c r="D119" s="36"/>
      <c r="E119" s="36"/>
      <c r="F119" s="36"/>
      <c r="G119" s="41"/>
      <c r="H119" s="41"/>
      <c r="I119" s="41"/>
      <c r="J119" s="41"/>
      <c r="K119" s="41"/>
      <c r="L119" s="41"/>
      <c r="M119" s="41"/>
      <c r="N119" s="41"/>
      <c r="O119" s="41"/>
      <c r="Q119" s="6">
        <v>2018</v>
      </c>
    </row>
    <row r="120" spans="2:17" s="2" customFormat="1" x14ac:dyDescent="0.2">
      <c r="B120" s="36"/>
      <c r="C120" s="36"/>
      <c r="D120" s="36"/>
      <c r="E120" s="36"/>
      <c r="F120" s="36"/>
      <c r="G120" s="41"/>
      <c r="H120" s="41"/>
      <c r="I120" s="41"/>
      <c r="J120" s="41"/>
      <c r="K120" s="41"/>
      <c r="L120" s="41"/>
      <c r="M120" s="41"/>
      <c r="N120" s="41"/>
      <c r="O120" s="41"/>
    </row>
    <row r="121" spans="2:17" s="2" customFormat="1" x14ac:dyDescent="0.2">
      <c r="B121" s="36"/>
      <c r="C121" s="36"/>
      <c r="D121" s="36"/>
      <c r="E121" s="36"/>
      <c r="F121" s="36"/>
      <c r="G121" s="41"/>
      <c r="H121" s="41"/>
      <c r="I121" s="41"/>
      <c r="J121" s="41"/>
      <c r="K121" s="41"/>
      <c r="L121" s="41"/>
      <c r="M121" s="41"/>
      <c r="N121" s="41"/>
      <c r="O121" s="41"/>
    </row>
    <row r="122" spans="2:17" s="2" customFormat="1" x14ac:dyDescent="0.2">
      <c r="B122" s="37"/>
      <c r="C122" s="36"/>
      <c r="D122" s="36"/>
      <c r="E122" s="36"/>
      <c r="F122" s="36"/>
      <c r="G122" s="41"/>
      <c r="H122" s="41"/>
      <c r="I122" s="41"/>
      <c r="J122" s="41"/>
      <c r="K122" s="41"/>
      <c r="L122" s="41"/>
      <c r="M122" s="41"/>
      <c r="N122" s="41"/>
      <c r="O122" s="41"/>
    </row>
    <row r="123" spans="2:17" s="2" customFormat="1" x14ac:dyDescent="0.2">
      <c r="B123" s="37"/>
      <c r="C123" s="36"/>
      <c r="D123" s="36"/>
      <c r="E123" s="36"/>
      <c r="F123" s="36"/>
      <c r="G123" s="41"/>
      <c r="H123" s="41"/>
      <c r="I123" s="41"/>
      <c r="J123" s="41"/>
      <c r="K123" s="41"/>
      <c r="L123" s="41"/>
      <c r="M123" s="41"/>
      <c r="N123" s="41"/>
      <c r="O123" s="41"/>
    </row>
    <row r="124" spans="2:17" s="2" customFormat="1" x14ac:dyDescent="0.2">
      <c r="B124" s="37"/>
      <c r="C124" s="36"/>
      <c r="D124" s="36"/>
      <c r="E124" s="36"/>
      <c r="F124" s="36"/>
      <c r="G124" s="41"/>
      <c r="H124" s="41"/>
      <c r="I124" s="41"/>
      <c r="J124" s="41"/>
      <c r="K124" s="41"/>
      <c r="L124" s="41"/>
      <c r="M124" s="41"/>
      <c r="N124" s="41"/>
      <c r="O124" s="41"/>
    </row>
    <row r="125" spans="2:17" s="2" customFormat="1" x14ac:dyDescent="0.2">
      <c r="B125" s="37"/>
      <c r="C125" s="36"/>
      <c r="D125" s="36"/>
      <c r="E125" s="36"/>
      <c r="F125" s="36"/>
      <c r="G125" s="41"/>
      <c r="H125" s="41"/>
      <c r="I125" s="41"/>
      <c r="J125" s="41"/>
      <c r="K125" s="41"/>
      <c r="L125" s="41"/>
      <c r="M125" s="41"/>
      <c r="N125" s="41"/>
      <c r="O125" s="41"/>
    </row>
    <row r="126" spans="2:17" s="2" customFormat="1" x14ac:dyDescent="0.2">
      <c r="B126" s="37"/>
      <c r="C126" s="36"/>
      <c r="D126" s="36"/>
      <c r="E126" s="36"/>
      <c r="F126" s="36"/>
      <c r="G126" s="41"/>
      <c r="H126" s="41"/>
      <c r="I126" s="41"/>
      <c r="J126" s="41"/>
      <c r="K126" s="41"/>
      <c r="L126" s="41"/>
      <c r="M126" s="41"/>
      <c r="N126" s="41"/>
      <c r="O126" s="41"/>
    </row>
    <row r="127" spans="2:17" s="2" customFormat="1" x14ac:dyDescent="0.2">
      <c r="B127" s="37"/>
      <c r="C127" s="36"/>
      <c r="D127" s="36"/>
      <c r="E127" s="36"/>
      <c r="F127" s="36"/>
      <c r="G127" s="41"/>
      <c r="H127" s="41"/>
      <c r="I127" s="41"/>
      <c r="J127" s="41"/>
      <c r="K127" s="41"/>
      <c r="L127" s="41"/>
      <c r="M127" s="41"/>
      <c r="N127" s="41"/>
      <c r="O127" s="41"/>
    </row>
    <row r="128" spans="2:17" s="2" customFormat="1" x14ac:dyDescent="0.2">
      <c r="B128" s="37"/>
      <c r="C128" s="36"/>
      <c r="D128" s="36"/>
      <c r="E128" s="36"/>
      <c r="F128" s="36"/>
      <c r="G128" s="41"/>
      <c r="H128" s="41"/>
      <c r="I128" s="41"/>
      <c r="J128" s="41"/>
      <c r="K128" s="41"/>
      <c r="L128" s="41"/>
      <c r="M128" s="41"/>
      <c r="N128" s="41"/>
      <c r="O128" s="41"/>
    </row>
    <row r="129" spans="2:16" s="2" customFormat="1" x14ac:dyDescent="0.2">
      <c r="B129" s="38"/>
      <c r="C129" s="36"/>
      <c r="D129" s="36"/>
      <c r="E129" s="36"/>
      <c r="F129" s="36"/>
      <c r="G129" s="41"/>
      <c r="H129" s="41"/>
      <c r="I129" s="41"/>
      <c r="J129" s="41"/>
      <c r="K129" s="41"/>
      <c r="L129" s="41"/>
      <c r="M129" s="41"/>
      <c r="N129" s="41"/>
      <c r="O129" s="41"/>
    </row>
    <row r="130" spans="2:16" s="2" customFormat="1" x14ac:dyDescent="0.2">
      <c r="B130" s="38"/>
      <c r="C130" s="36"/>
      <c r="D130" s="36"/>
      <c r="E130" s="36"/>
      <c r="F130" s="36"/>
      <c r="G130" s="41"/>
      <c r="H130" s="41"/>
      <c r="I130" s="41"/>
      <c r="J130" s="41"/>
      <c r="K130" s="41"/>
      <c r="L130" s="41"/>
      <c r="M130" s="41"/>
      <c r="N130" s="41"/>
      <c r="O130" s="41"/>
    </row>
    <row r="131" spans="2:16" s="2" customFormat="1" x14ac:dyDescent="0.2">
      <c r="B131" s="36"/>
      <c r="C131" s="36"/>
      <c r="D131" s="36"/>
      <c r="E131" s="36"/>
      <c r="F131" s="36"/>
      <c r="G131" s="41"/>
      <c r="H131" s="41"/>
      <c r="I131" s="41"/>
      <c r="J131" s="41"/>
      <c r="K131" s="41"/>
      <c r="L131" s="41"/>
      <c r="M131" s="41"/>
      <c r="N131" s="41"/>
      <c r="O131" s="41"/>
    </row>
    <row r="132" spans="2:16" s="2" customFormat="1" x14ac:dyDescent="0.2">
      <c r="B132" s="45" t="s">
        <v>109</v>
      </c>
      <c r="C132" s="36"/>
      <c r="D132" s="36"/>
      <c r="E132" s="36"/>
      <c r="F132" s="36"/>
      <c r="G132" s="41"/>
      <c r="H132" s="41"/>
      <c r="I132" s="41"/>
      <c r="J132" s="41"/>
      <c r="K132" s="41"/>
      <c r="L132" s="41"/>
      <c r="M132" s="41"/>
      <c r="N132" s="41"/>
      <c r="O132" s="41"/>
    </row>
    <row r="133" spans="2:16" s="2" customFormat="1" x14ac:dyDescent="0.2">
      <c r="B133" s="45" t="s">
        <v>110</v>
      </c>
      <c r="C133" s="36"/>
      <c r="D133" s="36"/>
      <c r="E133" s="36"/>
      <c r="F133" s="36"/>
      <c r="G133" s="41"/>
      <c r="H133" s="41"/>
      <c r="I133" s="41"/>
      <c r="J133" s="41"/>
      <c r="K133" s="41"/>
      <c r="L133" s="41"/>
      <c r="M133" s="41"/>
      <c r="N133" s="41"/>
      <c r="O133" s="41"/>
    </row>
    <row r="134" spans="2:16" s="2" customFormat="1" x14ac:dyDescent="0.2">
      <c r="B134" s="45" t="s">
        <v>111</v>
      </c>
      <c r="C134" s="36"/>
      <c r="D134" s="36"/>
      <c r="E134" s="36"/>
      <c r="F134" s="36"/>
      <c r="G134" s="41"/>
      <c r="H134" s="41"/>
      <c r="I134" s="41"/>
      <c r="J134" s="41"/>
      <c r="K134" s="41"/>
      <c r="L134" s="41"/>
      <c r="M134" s="41"/>
      <c r="N134" s="41"/>
      <c r="O134" s="41"/>
    </row>
    <row r="135" spans="2:16" s="2" customFormat="1" x14ac:dyDescent="0.2">
      <c r="B135" s="45" t="s">
        <v>112</v>
      </c>
      <c r="C135" s="36"/>
      <c r="D135" s="36"/>
      <c r="E135" s="36"/>
      <c r="F135" s="36"/>
      <c r="G135" s="41"/>
      <c r="H135" s="41"/>
      <c r="I135" s="41"/>
      <c r="J135" s="41"/>
      <c r="K135" s="41"/>
      <c r="L135" s="41"/>
      <c r="M135" s="41"/>
      <c r="N135" s="41"/>
      <c r="O135" s="41"/>
    </row>
    <row r="136" spans="2:16" s="2" customFormat="1" x14ac:dyDescent="0.2">
      <c r="B136" s="45" t="s">
        <v>113</v>
      </c>
      <c r="C136" s="36"/>
      <c r="D136" s="36"/>
      <c r="E136" s="36"/>
      <c r="F136" s="36"/>
      <c r="G136" s="41"/>
      <c r="H136" s="41"/>
      <c r="I136" s="41"/>
      <c r="J136" s="41"/>
      <c r="K136" s="41"/>
      <c r="L136" s="41"/>
      <c r="M136" s="41"/>
      <c r="N136" s="41"/>
      <c r="O136" s="41"/>
    </row>
    <row r="137" spans="2:16" s="2" customFormat="1" x14ac:dyDescent="0.2">
      <c r="B137" s="45" t="s">
        <v>114</v>
      </c>
      <c r="C137" s="36"/>
      <c r="D137" s="36"/>
      <c r="E137" s="36"/>
      <c r="F137" s="36"/>
      <c r="G137" s="41"/>
      <c r="H137" s="41"/>
      <c r="I137" s="41"/>
      <c r="J137" s="41"/>
      <c r="K137" s="41"/>
      <c r="L137" s="41"/>
      <c r="M137" s="41"/>
      <c r="N137" s="41"/>
      <c r="O137" s="41"/>
    </row>
    <row r="138" spans="2:16" s="2" customFormat="1" x14ac:dyDescent="0.2">
      <c r="B138" s="45" t="s">
        <v>115</v>
      </c>
      <c r="C138" s="36"/>
      <c r="D138" s="36"/>
      <c r="E138" s="36"/>
      <c r="F138" s="36"/>
      <c r="G138" s="41"/>
      <c r="H138" s="41"/>
      <c r="I138" s="41"/>
      <c r="J138" s="41"/>
      <c r="K138" s="41"/>
      <c r="L138" s="41"/>
      <c r="M138" s="41"/>
      <c r="N138" s="41"/>
      <c r="O138" s="41"/>
    </row>
    <row r="139" spans="2:16" s="2" customFormat="1" x14ac:dyDescent="0.2">
      <c r="B139" s="43"/>
      <c r="C139" s="36"/>
      <c r="D139" s="36"/>
      <c r="E139" s="36"/>
      <c r="F139" s="36"/>
      <c r="G139" s="41"/>
      <c r="H139" s="41"/>
      <c r="I139" s="41"/>
      <c r="J139" s="41"/>
      <c r="K139" s="41"/>
      <c r="L139" s="41"/>
      <c r="M139" s="41"/>
      <c r="N139" s="41"/>
      <c r="O139" s="41"/>
    </row>
    <row r="140" spans="2:16" s="2" customFormat="1" x14ac:dyDescent="0.2">
      <c r="B140" s="37"/>
      <c r="C140" s="36"/>
      <c r="D140" s="36"/>
      <c r="E140" s="36"/>
      <c r="F140" s="36"/>
      <c r="G140" s="41"/>
      <c r="H140" s="41"/>
      <c r="I140" s="41"/>
      <c r="J140" s="41"/>
      <c r="K140" s="41"/>
      <c r="L140" s="41"/>
      <c r="M140" s="41"/>
      <c r="N140" s="41"/>
      <c r="O140" s="41"/>
    </row>
    <row r="141" spans="2:16" s="3" customFormat="1" x14ac:dyDescent="0.2">
      <c r="B141" s="37"/>
      <c r="C141" s="36"/>
      <c r="D141" s="36"/>
      <c r="E141" s="36"/>
      <c r="F141" s="36"/>
      <c r="G141" s="41"/>
      <c r="H141" s="41"/>
      <c r="I141" s="41"/>
      <c r="J141" s="41"/>
      <c r="K141" s="41"/>
      <c r="L141" s="41"/>
      <c r="M141" s="41"/>
      <c r="N141" s="41"/>
      <c r="O141" s="41"/>
      <c r="P141" s="2"/>
    </row>
    <row r="142" spans="2:16" s="3" customFormat="1" hidden="1" x14ac:dyDescent="0.2">
      <c r="B142" s="36" t="s">
        <v>27</v>
      </c>
      <c r="C142" s="36"/>
      <c r="D142" s="36"/>
      <c r="E142" s="36"/>
      <c r="F142" s="36"/>
      <c r="G142" s="41"/>
      <c r="H142" s="41"/>
      <c r="I142" s="41"/>
      <c r="J142" s="41"/>
      <c r="K142" s="41"/>
      <c r="L142" s="41"/>
      <c r="M142" s="41"/>
      <c r="N142" s="41"/>
      <c r="O142" s="41"/>
      <c r="P142" s="2"/>
    </row>
    <row r="143" spans="2:16" s="3" customFormat="1" hidden="1" x14ac:dyDescent="0.2">
      <c r="B143" s="7" t="s">
        <v>35</v>
      </c>
      <c r="C143" s="36"/>
      <c r="D143" s="36"/>
      <c r="E143" s="36"/>
      <c r="F143" s="36"/>
      <c r="G143" s="41"/>
      <c r="H143" s="41"/>
      <c r="I143" s="41"/>
      <c r="J143" s="41"/>
      <c r="K143" s="41"/>
      <c r="L143" s="41"/>
      <c r="M143" s="41"/>
      <c r="N143" s="41"/>
      <c r="O143" s="41"/>
      <c r="P143" s="2"/>
    </row>
    <row r="144" spans="2:16" s="3" customFormat="1" hidden="1" x14ac:dyDescent="0.2">
      <c r="B144" s="7" t="s">
        <v>84</v>
      </c>
      <c r="C144" s="36"/>
      <c r="D144" s="36"/>
      <c r="E144" s="36"/>
      <c r="F144" s="36"/>
      <c r="G144" s="41"/>
      <c r="H144" s="41"/>
      <c r="I144" s="41"/>
      <c r="J144" s="41"/>
      <c r="K144" s="41"/>
      <c r="L144" s="41"/>
      <c r="M144" s="41"/>
      <c r="N144" s="41"/>
      <c r="O144" s="41"/>
      <c r="P144" s="2"/>
    </row>
    <row r="145" spans="2:16" s="3" customFormat="1" hidden="1" x14ac:dyDescent="0.2">
      <c r="B145" s="7" t="s">
        <v>28</v>
      </c>
      <c r="C145" s="36"/>
      <c r="D145" s="36"/>
      <c r="E145" s="36"/>
      <c r="F145" s="36"/>
      <c r="G145" s="41"/>
      <c r="H145" s="41"/>
      <c r="I145" s="41"/>
      <c r="J145" s="41"/>
      <c r="K145" s="41"/>
      <c r="L145" s="41"/>
      <c r="M145" s="41"/>
      <c r="N145" s="41"/>
      <c r="O145" s="41"/>
      <c r="P145" s="2"/>
    </row>
    <row r="146" spans="2:16" s="3" customFormat="1" hidden="1" x14ac:dyDescent="0.2">
      <c r="B146" s="7" t="s">
        <v>90</v>
      </c>
      <c r="C146" s="36"/>
      <c r="D146" s="36"/>
      <c r="E146" s="36"/>
      <c r="F146" s="36"/>
      <c r="G146" s="41"/>
      <c r="H146" s="41"/>
      <c r="I146" s="41"/>
      <c r="J146" s="41"/>
      <c r="K146" s="41"/>
      <c r="L146" s="41"/>
      <c r="M146" s="41"/>
      <c r="N146" s="41"/>
      <c r="O146" s="41"/>
      <c r="P146" s="2"/>
    </row>
    <row r="147" spans="2:16" s="3" customFormat="1" hidden="1" x14ac:dyDescent="0.2">
      <c r="B147" s="7" t="s">
        <v>106</v>
      </c>
      <c r="C147" s="36"/>
      <c r="D147" s="36"/>
      <c r="E147" s="36"/>
      <c r="F147" s="36"/>
      <c r="G147" s="41"/>
      <c r="H147" s="41"/>
      <c r="I147" s="41"/>
      <c r="J147" s="41"/>
      <c r="K147" s="41"/>
      <c r="L147" s="41"/>
      <c r="M147" s="41"/>
      <c r="N147" s="41"/>
      <c r="O147" s="41"/>
      <c r="P147" s="2"/>
    </row>
    <row r="148" spans="2:16" s="3" customFormat="1" hidden="1" x14ac:dyDescent="0.2">
      <c r="B148" s="7" t="s">
        <v>92</v>
      </c>
      <c r="C148" s="36"/>
      <c r="D148" s="36"/>
      <c r="E148" s="36"/>
      <c r="F148" s="36"/>
      <c r="G148" s="41"/>
      <c r="H148" s="41"/>
      <c r="I148" s="41"/>
      <c r="J148" s="41"/>
      <c r="K148" s="41"/>
      <c r="L148" s="41"/>
      <c r="M148" s="41"/>
      <c r="N148" s="41"/>
      <c r="O148" s="41"/>
      <c r="P148" s="2"/>
    </row>
    <row r="149" spans="2:16" s="3" customFormat="1" hidden="1" x14ac:dyDescent="0.2">
      <c r="B149" s="7" t="s">
        <v>33</v>
      </c>
      <c r="C149" s="36"/>
      <c r="D149" s="36"/>
      <c r="E149" s="36"/>
      <c r="F149" s="36"/>
      <c r="G149" s="41"/>
      <c r="H149" s="41"/>
      <c r="I149" s="41"/>
      <c r="J149" s="41"/>
      <c r="K149" s="41"/>
      <c r="L149" s="41"/>
      <c r="M149" s="41"/>
      <c r="N149" s="41"/>
      <c r="O149" s="41"/>
      <c r="P149" s="2"/>
    </row>
    <row r="150" spans="2:16" s="3" customFormat="1" hidden="1" x14ac:dyDescent="0.2">
      <c r="B150" s="7" t="s">
        <v>81</v>
      </c>
      <c r="C150" s="36"/>
      <c r="D150" s="36"/>
      <c r="E150" s="36"/>
      <c r="F150" s="36"/>
      <c r="G150" s="41"/>
      <c r="H150" s="41"/>
      <c r="I150" s="41"/>
      <c r="J150" s="41"/>
      <c r="K150" s="41"/>
      <c r="L150" s="41"/>
      <c r="M150" s="41"/>
      <c r="N150" s="41"/>
      <c r="O150" s="41"/>
      <c r="P150" s="2"/>
    </row>
    <row r="151" spans="2:16" s="3" customFormat="1" hidden="1" x14ac:dyDescent="0.2">
      <c r="B151" s="7" t="s">
        <v>85</v>
      </c>
      <c r="C151" s="36"/>
      <c r="D151" s="36"/>
      <c r="E151" s="36"/>
      <c r="F151" s="36"/>
      <c r="G151" s="41"/>
      <c r="H151" s="41"/>
      <c r="I151" s="41"/>
      <c r="J151" s="41"/>
      <c r="K151" s="41"/>
      <c r="L151" s="41"/>
      <c r="M151" s="41"/>
      <c r="N151" s="41"/>
      <c r="O151" s="41"/>
      <c r="P151" s="2"/>
    </row>
    <row r="152" spans="2:16" hidden="1" x14ac:dyDescent="0.2">
      <c r="B152" s="40" t="s">
        <v>102</v>
      </c>
      <c r="C152" s="36"/>
      <c r="D152" s="36"/>
      <c r="E152" s="36"/>
      <c r="F152" s="36"/>
      <c r="G152" s="41"/>
      <c r="H152" s="41"/>
      <c r="I152" s="41"/>
      <c r="J152" s="41"/>
      <c r="K152" s="41"/>
      <c r="L152" s="41"/>
      <c r="M152" s="41"/>
      <c r="N152" s="41"/>
      <c r="O152" s="41"/>
      <c r="P152" s="2"/>
    </row>
    <row r="153" spans="2:16" hidden="1" x14ac:dyDescent="0.2">
      <c r="B153" s="7" t="s">
        <v>83</v>
      </c>
      <c r="C153" s="36"/>
      <c r="D153" s="36"/>
      <c r="E153" s="36"/>
      <c r="F153" s="36"/>
      <c r="G153" s="41"/>
      <c r="H153" s="41"/>
      <c r="I153" s="41"/>
      <c r="J153" s="41"/>
      <c r="K153" s="41"/>
      <c r="L153" s="41"/>
      <c r="M153" s="41"/>
      <c r="N153" s="41"/>
      <c r="O153" s="41"/>
      <c r="P153" s="2"/>
    </row>
    <row r="154" spans="2:16" hidden="1" x14ac:dyDescent="0.2">
      <c r="B154" s="7" t="s">
        <v>88</v>
      </c>
      <c r="C154" s="36"/>
      <c r="D154" s="36"/>
      <c r="E154" s="36"/>
      <c r="F154" s="36"/>
      <c r="G154" s="41"/>
      <c r="H154" s="41"/>
      <c r="I154" s="41"/>
      <c r="J154" s="41"/>
      <c r="K154" s="41"/>
      <c r="L154" s="41"/>
      <c r="M154" s="41"/>
      <c r="N154" s="41"/>
      <c r="O154" s="41"/>
      <c r="P154" s="2"/>
    </row>
    <row r="155" spans="2:16" hidden="1" x14ac:dyDescent="0.2">
      <c r="B155" s="7" t="s">
        <v>91</v>
      </c>
      <c r="C155" s="36"/>
      <c r="D155" s="36"/>
      <c r="E155" s="36"/>
      <c r="F155" s="36"/>
      <c r="G155" s="41"/>
      <c r="H155" s="41"/>
      <c r="I155" s="41"/>
      <c r="J155" s="41"/>
      <c r="K155" s="41"/>
      <c r="L155" s="41"/>
      <c r="M155" s="41"/>
      <c r="N155" s="41"/>
      <c r="O155" s="41"/>
      <c r="P155" s="2"/>
    </row>
    <row r="156" spans="2:16" hidden="1" x14ac:dyDescent="0.2">
      <c r="B156" s="7" t="s">
        <v>89</v>
      </c>
      <c r="C156" s="36"/>
      <c r="D156" s="36"/>
      <c r="E156" s="36"/>
      <c r="F156" s="36"/>
      <c r="G156" s="41"/>
      <c r="H156" s="41"/>
      <c r="I156" s="41"/>
      <c r="J156" s="41"/>
      <c r="K156" s="41"/>
      <c r="L156" s="41"/>
      <c r="M156" s="41"/>
      <c r="N156" s="41"/>
      <c r="O156" s="41"/>
      <c r="P156" s="2"/>
    </row>
    <row r="157" spans="2:16" hidden="1" x14ac:dyDescent="0.2">
      <c r="B157" s="7" t="s">
        <v>86</v>
      </c>
      <c r="C157" s="36"/>
      <c r="D157" s="36"/>
      <c r="E157" s="36"/>
      <c r="F157" s="36"/>
      <c r="G157" s="41"/>
      <c r="H157" s="41"/>
      <c r="I157" s="41"/>
      <c r="J157" s="41"/>
      <c r="K157" s="41"/>
      <c r="L157" s="41"/>
      <c r="M157" s="41"/>
      <c r="N157" s="41"/>
      <c r="O157" s="41"/>
      <c r="P157" s="2"/>
    </row>
    <row r="158" spans="2:16" hidden="1" x14ac:dyDescent="0.2">
      <c r="B158" s="7" t="s">
        <v>79</v>
      </c>
      <c r="C158" s="36"/>
      <c r="D158" s="36"/>
      <c r="E158" s="36"/>
      <c r="F158" s="36"/>
      <c r="G158" s="41"/>
      <c r="H158" s="41"/>
      <c r="I158" s="41"/>
      <c r="J158" s="41"/>
      <c r="K158" s="41"/>
      <c r="L158" s="41"/>
      <c r="M158" s="41"/>
      <c r="N158" s="41"/>
      <c r="O158" s="41"/>
      <c r="P158" s="2"/>
    </row>
    <row r="159" spans="2:16" hidden="1" x14ac:dyDescent="0.2">
      <c r="B159" s="7" t="s">
        <v>87</v>
      </c>
      <c r="C159" s="36"/>
      <c r="D159" s="36"/>
      <c r="E159" s="36"/>
      <c r="F159" s="36"/>
      <c r="G159" s="41"/>
      <c r="H159" s="41"/>
      <c r="I159" s="41"/>
      <c r="J159" s="41"/>
      <c r="K159" s="41"/>
      <c r="L159" s="41"/>
      <c r="M159" s="41"/>
      <c r="N159" s="41"/>
      <c r="O159" s="41"/>
      <c r="P159" s="2"/>
    </row>
    <row r="160" spans="2:16" hidden="1" x14ac:dyDescent="0.2">
      <c r="B160" s="7" t="s">
        <v>80</v>
      </c>
      <c r="C160" s="36"/>
      <c r="D160" s="36"/>
      <c r="E160" s="36"/>
      <c r="F160" s="36"/>
      <c r="G160" s="41"/>
      <c r="H160" s="41"/>
      <c r="I160" s="41"/>
      <c r="J160" s="41"/>
      <c r="K160" s="41"/>
      <c r="L160" s="41"/>
      <c r="M160" s="41"/>
      <c r="N160" s="41"/>
      <c r="O160" s="41"/>
      <c r="P160" s="2"/>
    </row>
    <row r="161" spans="2:16" hidden="1" x14ac:dyDescent="0.2">
      <c r="B161" s="7" t="s">
        <v>82</v>
      </c>
      <c r="C161" s="36"/>
      <c r="D161" s="36"/>
      <c r="E161" s="36"/>
      <c r="F161" s="36"/>
      <c r="G161" s="41"/>
      <c r="H161" s="41"/>
      <c r="I161" s="41"/>
      <c r="J161" s="41"/>
      <c r="K161" s="41"/>
      <c r="L161" s="41"/>
      <c r="M161" s="41"/>
      <c r="N161" s="41"/>
      <c r="O161" s="41"/>
      <c r="P161" s="2"/>
    </row>
    <row r="162" spans="2:16" hidden="1" x14ac:dyDescent="0.2">
      <c r="B162" s="7" t="s">
        <v>31</v>
      </c>
      <c r="C162" s="36"/>
      <c r="D162" s="36"/>
      <c r="E162" s="36"/>
      <c r="F162" s="36"/>
      <c r="G162" s="41"/>
      <c r="H162" s="41"/>
      <c r="I162" s="41"/>
      <c r="J162" s="41"/>
      <c r="K162" s="41"/>
      <c r="L162" s="41"/>
      <c r="M162" s="41"/>
      <c r="N162" s="41"/>
      <c r="O162" s="41"/>
      <c r="P162" s="2"/>
    </row>
    <row r="163" spans="2:16" hidden="1" x14ac:dyDescent="0.2">
      <c r="B163" s="7" t="s">
        <v>34</v>
      </c>
      <c r="C163" s="36"/>
      <c r="D163" s="36"/>
      <c r="E163" s="36"/>
      <c r="F163" s="36"/>
      <c r="G163" s="41"/>
      <c r="H163" s="41"/>
      <c r="I163" s="41"/>
      <c r="J163" s="41"/>
      <c r="K163" s="41"/>
      <c r="L163" s="41"/>
      <c r="M163" s="41"/>
      <c r="N163" s="41"/>
      <c r="O163" s="41"/>
      <c r="P163" s="2"/>
    </row>
    <row r="164" spans="2:16" hidden="1" x14ac:dyDescent="0.2">
      <c r="B164" s="7" t="s">
        <v>30</v>
      </c>
      <c r="C164" s="36"/>
      <c r="D164" s="36"/>
      <c r="E164" s="36"/>
      <c r="F164" s="36"/>
      <c r="G164" s="41"/>
      <c r="H164" s="41"/>
      <c r="I164" s="41"/>
      <c r="J164" s="41"/>
      <c r="K164" s="41"/>
      <c r="L164" s="41"/>
      <c r="M164" s="41"/>
      <c r="N164" s="41"/>
      <c r="O164" s="41"/>
      <c r="P164" s="2"/>
    </row>
    <row r="165" spans="2:16" hidden="1" x14ac:dyDescent="0.2">
      <c r="B165" s="7" t="s">
        <v>32</v>
      </c>
      <c r="C165" s="36"/>
      <c r="D165" s="36"/>
      <c r="E165" s="36"/>
      <c r="F165" s="36"/>
      <c r="G165" s="41"/>
      <c r="H165" s="41"/>
      <c r="I165" s="41"/>
      <c r="J165" s="41"/>
      <c r="K165" s="41"/>
      <c r="L165" s="41"/>
      <c r="M165" s="41"/>
      <c r="N165" s="41"/>
      <c r="O165" s="41"/>
      <c r="P165" s="2"/>
    </row>
    <row r="166" spans="2:16" hidden="1" x14ac:dyDescent="0.2">
      <c r="B166" s="7" t="s">
        <v>65</v>
      </c>
      <c r="C166" s="36"/>
      <c r="D166" s="36"/>
      <c r="E166" s="36"/>
      <c r="F166" s="36"/>
      <c r="G166" s="41"/>
      <c r="H166" s="41"/>
      <c r="I166" s="41"/>
      <c r="J166" s="41"/>
      <c r="K166" s="41"/>
      <c r="L166" s="41"/>
      <c r="M166" s="41"/>
      <c r="N166" s="41"/>
      <c r="O166" s="41"/>
      <c r="P166" s="2"/>
    </row>
    <row r="167" spans="2:16" hidden="1" x14ac:dyDescent="0.2">
      <c r="B167" s="7" t="s">
        <v>64</v>
      </c>
      <c r="C167" s="36"/>
      <c r="D167" s="36"/>
      <c r="E167" s="36"/>
      <c r="F167" s="36"/>
      <c r="G167" s="41"/>
      <c r="H167" s="41"/>
      <c r="I167" s="41"/>
      <c r="J167" s="41"/>
      <c r="K167" s="41"/>
      <c r="L167" s="41"/>
      <c r="M167" s="41"/>
      <c r="N167" s="41"/>
      <c r="O167" s="41"/>
      <c r="P167" s="2"/>
    </row>
    <row r="168" spans="2:16" hidden="1" x14ac:dyDescent="0.2">
      <c r="B168" s="7" t="s">
        <v>29</v>
      </c>
      <c r="C168" s="36"/>
      <c r="D168" s="36"/>
      <c r="E168" s="36"/>
      <c r="F168" s="36"/>
      <c r="G168" s="41"/>
      <c r="H168" s="41"/>
      <c r="I168" s="41"/>
      <c r="J168" s="41"/>
      <c r="K168" s="41"/>
      <c r="L168" s="41"/>
      <c r="M168" s="41"/>
      <c r="N168" s="41"/>
      <c r="O168" s="41"/>
      <c r="P168" s="2"/>
    </row>
    <row r="169" spans="2:16" hidden="1" x14ac:dyDescent="0.2">
      <c r="B169" s="7" t="s">
        <v>63</v>
      </c>
      <c r="C169" s="36"/>
      <c r="D169" s="36"/>
      <c r="E169" s="36"/>
      <c r="F169" s="36"/>
      <c r="G169" s="41"/>
      <c r="H169" s="41"/>
      <c r="I169" s="41"/>
      <c r="J169" s="41"/>
      <c r="K169" s="41"/>
      <c r="L169" s="41"/>
      <c r="M169" s="41"/>
      <c r="N169" s="41"/>
      <c r="O169" s="41"/>
      <c r="P169" s="2"/>
    </row>
    <row r="170" spans="2:16" x14ac:dyDescent="0.2">
      <c r="B170" s="36"/>
      <c r="C170" s="36"/>
      <c r="D170" s="36"/>
      <c r="E170" s="36"/>
      <c r="F170" s="36"/>
      <c r="G170" s="41"/>
      <c r="H170" s="41"/>
      <c r="I170" s="41"/>
      <c r="J170" s="41"/>
      <c r="K170" s="41"/>
      <c r="L170" s="41"/>
      <c r="M170" s="41"/>
      <c r="N170" s="41"/>
      <c r="O170" s="41"/>
      <c r="P170" s="2"/>
    </row>
    <row r="171" spans="2:16" x14ac:dyDescent="0.2">
      <c r="B171" s="36"/>
      <c r="C171" s="36"/>
      <c r="D171" s="36"/>
      <c r="E171" s="36"/>
      <c r="F171" s="36"/>
      <c r="G171" s="41"/>
      <c r="H171" s="41"/>
      <c r="I171" s="41"/>
      <c r="J171" s="41"/>
      <c r="K171" s="41"/>
      <c r="L171" s="41"/>
      <c r="M171" s="41"/>
      <c r="N171" s="41"/>
      <c r="O171" s="41"/>
      <c r="P171" s="2"/>
    </row>
    <row r="172" spans="2:16" x14ac:dyDescent="0.2">
      <c r="B172" s="36"/>
      <c r="C172" s="36"/>
      <c r="D172" s="36"/>
      <c r="E172" s="36"/>
      <c r="F172" s="36"/>
      <c r="G172" s="41"/>
      <c r="H172" s="41"/>
      <c r="I172" s="41"/>
      <c r="J172" s="41"/>
      <c r="K172" s="41"/>
      <c r="L172" s="41"/>
      <c r="M172" s="41"/>
      <c r="N172" s="41"/>
      <c r="O172" s="41"/>
      <c r="P172" s="2"/>
    </row>
    <row r="173" spans="2:16" hidden="1" x14ac:dyDescent="0.2">
      <c r="B173" s="36" t="s">
        <v>103</v>
      </c>
      <c r="C173" s="36"/>
      <c r="D173" s="36"/>
      <c r="E173" s="36"/>
      <c r="F173" s="36"/>
      <c r="G173" s="41"/>
      <c r="H173" s="41"/>
      <c r="I173" s="41"/>
      <c r="J173" s="41"/>
      <c r="K173" s="41"/>
      <c r="L173" s="41"/>
      <c r="M173" s="41"/>
      <c r="N173" s="41"/>
      <c r="O173" s="41"/>
      <c r="P173" s="2"/>
    </row>
    <row r="174" spans="2:16" hidden="1" x14ac:dyDescent="0.2">
      <c r="B174" s="7" t="s">
        <v>45</v>
      </c>
      <c r="C174" s="36"/>
      <c r="D174" s="36"/>
      <c r="E174" s="36"/>
      <c r="F174" s="36"/>
      <c r="G174" s="41"/>
      <c r="H174" s="41"/>
      <c r="I174" s="41"/>
      <c r="J174" s="41"/>
      <c r="K174" s="41"/>
      <c r="L174" s="41"/>
      <c r="M174" s="41"/>
      <c r="N174" s="41"/>
      <c r="O174" s="41"/>
    </row>
    <row r="175" spans="2:16" hidden="1" x14ac:dyDescent="0.2">
      <c r="B175" s="7" t="s">
        <v>56</v>
      </c>
      <c r="C175" s="36"/>
      <c r="D175" s="36"/>
      <c r="E175" s="36"/>
      <c r="F175" s="36"/>
      <c r="G175" s="41"/>
      <c r="H175" s="41"/>
      <c r="I175" s="41"/>
      <c r="J175" s="41"/>
      <c r="K175" s="41"/>
      <c r="L175" s="41"/>
      <c r="M175" s="41"/>
      <c r="N175" s="41"/>
      <c r="O175" s="41"/>
    </row>
    <row r="176" spans="2:16" x14ac:dyDescent="0.2">
      <c r="B176" s="41"/>
      <c r="C176" s="36"/>
      <c r="D176" s="36"/>
      <c r="E176" s="36"/>
      <c r="F176" s="36"/>
      <c r="G176" s="41"/>
      <c r="H176" s="41"/>
      <c r="I176" s="41"/>
      <c r="J176" s="41"/>
      <c r="K176" s="41"/>
      <c r="L176" s="41"/>
      <c r="M176" s="41"/>
      <c r="N176" s="41"/>
      <c r="O176" s="41"/>
    </row>
    <row r="177" spans="2:15" x14ac:dyDescent="0.2">
      <c r="B177" s="44"/>
      <c r="C177" s="36"/>
      <c r="D177" s="36"/>
      <c r="E177" s="36"/>
      <c r="F177" s="36"/>
      <c r="G177" s="41"/>
      <c r="H177" s="41"/>
      <c r="I177" s="41"/>
      <c r="J177" s="41"/>
      <c r="K177" s="41"/>
      <c r="L177" s="41"/>
      <c r="M177" s="41"/>
      <c r="N177" s="41"/>
      <c r="O177" s="41"/>
    </row>
    <row r="178" spans="2:15" x14ac:dyDescent="0.2">
      <c r="B178" s="44"/>
      <c r="C178" s="36"/>
      <c r="D178" s="36"/>
      <c r="E178" s="36"/>
      <c r="F178" s="36"/>
      <c r="G178" s="41"/>
      <c r="H178" s="41"/>
      <c r="I178" s="41"/>
      <c r="J178" s="41"/>
      <c r="K178" s="41"/>
      <c r="L178" s="41"/>
      <c r="M178" s="41"/>
      <c r="N178" s="41"/>
      <c r="O178" s="41"/>
    </row>
    <row r="179" spans="2:15" x14ac:dyDescent="0.2">
      <c r="B179" s="44"/>
      <c r="C179" s="36"/>
      <c r="D179" s="36"/>
      <c r="E179" s="36"/>
      <c r="F179" s="36"/>
      <c r="G179" s="41"/>
      <c r="H179" s="41"/>
      <c r="I179" s="41"/>
      <c r="J179" s="41"/>
      <c r="K179" s="41"/>
      <c r="L179" s="41"/>
      <c r="M179" s="41"/>
      <c r="N179" s="41"/>
      <c r="O179" s="41"/>
    </row>
    <row r="180" spans="2:15" x14ac:dyDescent="0.2">
      <c r="B180" s="44"/>
      <c r="C180" s="36"/>
      <c r="D180" s="36"/>
      <c r="E180" s="36"/>
      <c r="F180" s="36"/>
      <c r="G180" s="41"/>
      <c r="H180" s="41"/>
      <c r="I180" s="41"/>
      <c r="J180" s="41"/>
      <c r="K180" s="41"/>
      <c r="L180" s="41"/>
      <c r="M180" s="41"/>
      <c r="N180" s="41"/>
      <c r="O180" s="41"/>
    </row>
    <row r="181" spans="2:15" x14ac:dyDescent="0.2">
      <c r="B181" s="44"/>
      <c r="C181" s="36"/>
      <c r="D181" s="36"/>
      <c r="E181" s="36"/>
      <c r="F181" s="36"/>
      <c r="G181" s="41"/>
      <c r="H181" s="41"/>
      <c r="I181" s="41"/>
      <c r="J181" s="41"/>
      <c r="K181" s="41"/>
      <c r="L181" s="41"/>
      <c r="M181" s="41"/>
      <c r="N181" s="41"/>
      <c r="O181" s="41"/>
    </row>
    <row r="182" spans="2:15" s="2" customFormat="1" hidden="1" x14ac:dyDescent="0.2">
      <c r="B182" s="37" t="s">
        <v>108</v>
      </c>
      <c r="C182" s="36"/>
      <c r="D182" s="36"/>
      <c r="E182" s="36"/>
      <c r="F182" s="36"/>
      <c r="G182" s="36"/>
      <c r="H182" s="36"/>
      <c r="I182" s="36"/>
      <c r="J182" s="36"/>
      <c r="K182" s="36"/>
      <c r="L182" s="36"/>
      <c r="M182" s="36"/>
      <c r="N182" s="36"/>
      <c r="O182" s="36"/>
    </row>
    <row r="183" spans="2:15" s="2" customFormat="1" hidden="1" x14ac:dyDescent="0.2">
      <c r="B183" s="38" t="s">
        <v>107</v>
      </c>
      <c r="C183" s="36"/>
      <c r="D183" s="36"/>
      <c r="E183" s="36"/>
      <c r="F183" s="36"/>
      <c r="G183" s="36"/>
      <c r="H183" s="36"/>
      <c r="I183" s="36"/>
      <c r="J183" s="36"/>
      <c r="K183" s="36"/>
      <c r="L183" s="36"/>
      <c r="M183" s="36"/>
      <c r="N183" s="36"/>
      <c r="O183" s="36"/>
    </row>
    <row r="184" spans="2:15" s="2" customFormat="1" ht="25.5" hidden="1" x14ac:dyDescent="0.2">
      <c r="B184" s="39" t="s">
        <v>53</v>
      </c>
    </row>
    <row r="185" spans="2:15" s="2" customFormat="1" ht="38.25" hidden="1" x14ac:dyDescent="0.2">
      <c r="B185" s="39" t="s">
        <v>97</v>
      </c>
    </row>
    <row r="186" spans="2:15" s="2" customFormat="1" ht="38.25" hidden="1" x14ac:dyDescent="0.2">
      <c r="B186" s="39" t="s">
        <v>98</v>
      </c>
    </row>
    <row r="187" spans="2:15" s="2" customFormat="1" ht="63.75" hidden="1" x14ac:dyDescent="0.2">
      <c r="B187" s="39" t="s">
        <v>99</v>
      </c>
    </row>
    <row r="188" spans="2:15" s="2" customFormat="1" ht="51" hidden="1" x14ac:dyDescent="0.2">
      <c r="B188" s="39" t="s">
        <v>100</v>
      </c>
    </row>
    <row r="189" spans="2:15" s="2" customFormat="1" ht="38.25" hidden="1" x14ac:dyDescent="0.2">
      <c r="B189" s="39" t="s">
        <v>101</v>
      </c>
    </row>
    <row r="190" spans="2:15" s="2" customFormat="1" ht="25.5" hidden="1" x14ac:dyDescent="0.2">
      <c r="B190" s="39" t="s">
        <v>93</v>
      </c>
    </row>
    <row r="191" spans="2:15" s="2" customFormat="1" hidden="1" x14ac:dyDescent="0.2">
      <c r="B191" s="39" t="s">
        <v>66</v>
      </c>
    </row>
    <row r="192" spans="2:15" x14ac:dyDescent="0.2">
      <c r="C192" s="3"/>
      <c r="D192" s="3"/>
      <c r="E192" s="3"/>
      <c r="F192" s="3"/>
      <c r="G192" s="3"/>
      <c r="H192" s="3"/>
      <c r="I192" s="3"/>
      <c r="J192" s="3"/>
      <c r="K192" s="3"/>
      <c r="L192" s="3"/>
      <c r="M192" s="3"/>
      <c r="N192" s="3"/>
      <c r="O192" s="3"/>
    </row>
  </sheetData>
  <sheetProtection formatColumns="0" formatRows="0"/>
  <mergeCells count="94">
    <mergeCell ref="D53:G53"/>
    <mergeCell ref="H53:K53"/>
    <mergeCell ref="L53:O53"/>
    <mergeCell ref="D51:G51"/>
    <mergeCell ref="H51:K51"/>
    <mergeCell ref="L51:O51"/>
    <mergeCell ref="D52:G52"/>
    <mergeCell ref="H52:K52"/>
    <mergeCell ref="L52:O52"/>
    <mergeCell ref="D49:G49"/>
    <mergeCell ref="H49:K49"/>
    <mergeCell ref="L49:O49"/>
    <mergeCell ref="D50:G50"/>
    <mergeCell ref="H50:K50"/>
    <mergeCell ref="L50:O50"/>
    <mergeCell ref="H47:K47"/>
    <mergeCell ref="L47:O47"/>
    <mergeCell ref="D48:G48"/>
    <mergeCell ref="H48:K48"/>
    <mergeCell ref="L48:O48"/>
    <mergeCell ref="C80:P80"/>
    <mergeCell ref="C81:P81"/>
    <mergeCell ref="B57:P72"/>
    <mergeCell ref="A73:Q73"/>
    <mergeCell ref="B74:B79"/>
    <mergeCell ref="C74:P74"/>
    <mergeCell ref="C75:P75"/>
    <mergeCell ref="C76:P76"/>
    <mergeCell ref="C77:P77"/>
    <mergeCell ref="C78:P78"/>
    <mergeCell ref="C79:P79"/>
    <mergeCell ref="B43:P43"/>
    <mergeCell ref="B45:B54"/>
    <mergeCell ref="B56:P56"/>
    <mergeCell ref="C40:G40"/>
    <mergeCell ref="H40:L40"/>
    <mergeCell ref="M40:P40"/>
    <mergeCell ref="C41:G41"/>
    <mergeCell ref="H41:L41"/>
    <mergeCell ref="M41:P41"/>
    <mergeCell ref="D54:G54"/>
    <mergeCell ref="H54:K54"/>
    <mergeCell ref="L54:O54"/>
    <mergeCell ref="D46:G46"/>
    <mergeCell ref="H46:K46"/>
    <mergeCell ref="L46:O46"/>
    <mergeCell ref="D47:G47"/>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6:P54">
    <cfRule type="cellIs" dxfId="200" priority="1" stopIfTrue="1" operator="equal">
      <formula>0</formula>
    </cfRule>
    <cfRule type="cellIs" dxfId="199" priority="2" stopIfTrue="1" operator="lessThan">
      <formula>0.75</formula>
    </cfRule>
    <cfRule type="cellIs" dxfId="198" priority="3" stopIfTrue="1" operator="between">
      <formula>0.75</formula>
      <formula>0.84</formula>
    </cfRule>
    <cfRule type="cellIs" dxfId="197" priority="4" stopIfTrue="1" operator="greaterThanOrEqual">
      <formula>0.85</formula>
    </cfRule>
  </conditionalFormatting>
  <dataValidations count="6">
    <dataValidation type="list" allowBlank="1" showInputMessage="1" showErrorMessage="1" sqref="C81:P81" xr:uid="{00000000-0002-0000-0000-000000000000}">
      <formula1>$B$174:$B$175</formula1>
    </dataValidation>
    <dataValidation type="list" allowBlank="1" showInputMessage="1" showErrorMessage="1" sqref="C12:P12" xr:uid="{00000000-0002-0000-0000-000001000000}">
      <formula1>$B$143:$B$169</formula1>
    </dataValidation>
    <dataValidation type="list" allowBlank="1" showInputMessage="1" showErrorMessage="1" sqref="C10:I10" xr:uid="{00000000-0002-0000-0000-000002000000}">
      <formula1>"2022,2023,2024,2025,2026,2027"</formula1>
    </dataValidation>
    <dataValidation type="list" allowBlank="1" showInputMessage="1" showErrorMessage="1" sqref="N10:P10" xr:uid="{00000000-0002-0000-0000-000003000000}">
      <formula1>"Economicos,Eficiencia,Eficacia, Efectividad,Calidad"</formula1>
    </dataValidation>
    <dataValidation type="list" allowBlank="1" showInputMessage="1" showErrorMessage="1" sqref="C32:P32 C36:P36 C34:P34" xr:uid="{00000000-0002-0000-0000-000004000000}">
      <formula1>$Q$106:$Q$111</formula1>
    </dataValidation>
    <dataValidation type="list" allowBlank="1" showInputMessage="1" showErrorMessage="1" sqref="C18:P18" xr:uid="{00000000-0002-0000-0000-000005000000}">
      <formula1>$B$132:$B$138</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50"/>
  <sheetViews>
    <sheetView topLeftCell="A22" zoomScale="80" zoomScaleNormal="80" workbookViewId="0">
      <selection activeCell="J23" sqref="J23:J24"/>
    </sheetView>
  </sheetViews>
  <sheetFormatPr baseColWidth="10" defaultColWidth="11.42578125" defaultRowHeight="30" customHeight="1" x14ac:dyDescent="0.2"/>
  <cols>
    <col min="1" max="1" width="28.5703125" style="19" customWidth="1"/>
    <col min="2" max="2" width="27" style="4" bestFit="1" customWidth="1"/>
    <col min="3" max="10" width="19.28515625" style="4" customWidth="1"/>
    <col min="11" max="11" width="5.28515625" style="4" customWidth="1"/>
    <col min="12" max="12" width="10.7109375" style="4" customWidth="1"/>
    <col min="13" max="13" width="27.5703125" style="4" bestFit="1" customWidth="1"/>
    <col min="14" max="16" width="11.42578125" style="4"/>
    <col min="17" max="17" width="11.42578125" style="2" hidden="1" customWidth="1"/>
    <col min="18" max="16384" width="11.42578125" style="4"/>
  </cols>
  <sheetData>
    <row r="1" spans="1:20" ht="30" customHeight="1" x14ac:dyDescent="0.25">
      <c r="A1" s="300"/>
      <c r="B1" s="301" t="s">
        <v>36</v>
      </c>
      <c r="C1" s="302"/>
      <c r="D1" s="302"/>
      <c r="E1" s="302"/>
      <c r="F1" s="302"/>
      <c r="G1" s="302"/>
      <c r="H1" s="302"/>
      <c r="I1" s="302"/>
      <c r="J1" s="302"/>
      <c r="K1" s="303"/>
      <c r="L1" s="304" t="s">
        <v>37</v>
      </c>
      <c r="M1" s="305"/>
      <c r="N1" s="15"/>
      <c r="O1" s="15"/>
      <c r="R1" s="15"/>
      <c r="S1" s="15"/>
      <c r="T1" s="15"/>
    </row>
    <row r="2" spans="1:20" ht="30" customHeight="1" x14ac:dyDescent="0.25">
      <c r="A2" s="300"/>
      <c r="B2" s="301" t="s">
        <v>57</v>
      </c>
      <c r="C2" s="302"/>
      <c r="D2" s="302"/>
      <c r="E2" s="302"/>
      <c r="F2" s="302"/>
      <c r="G2" s="302"/>
      <c r="H2" s="302"/>
      <c r="I2" s="302"/>
      <c r="J2" s="302"/>
      <c r="K2" s="303"/>
      <c r="L2" s="304" t="s">
        <v>104</v>
      </c>
      <c r="M2" s="305"/>
      <c r="N2" s="15"/>
      <c r="O2" s="15"/>
      <c r="Q2" s="47">
        <v>0.8</v>
      </c>
      <c r="R2" s="15"/>
      <c r="S2" s="15"/>
      <c r="T2" s="15"/>
    </row>
    <row r="3" spans="1:20" ht="30" customHeight="1" x14ac:dyDescent="0.25">
      <c r="A3" s="300"/>
      <c r="B3" s="301" t="s">
        <v>58</v>
      </c>
      <c r="C3" s="302"/>
      <c r="D3" s="302"/>
      <c r="E3" s="302"/>
      <c r="F3" s="302"/>
      <c r="G3" s="302"/>
      <c r="H3" s="302"/>
      <c r="I3" s="302"/>
      <c r="J3" s="302"/>
      <c r="K3" s="303"/>
      <c r="L3" s="304" t="s">
        <v>105</v>
      </c>
      <c r="M3" s="305"/>
      <c r="N3" s="15"/>
      <c r="O3" s="15"/>
      <c r="Q3" s="47">
        <v>0.79998999999999998</v>
      </c>
      <c r="R3" s="15"/>
      <c r="S3" s="15"/>
      <c r="T3" s="15"/>
    </row>
    <row r="4" spans="1:20" ht="30" customHeight="1" x14ac:dyDescent="0.25">
      <c r="A4" s="300"/>
      <c r="B4" s="301" t="s">
        <v>59</v>
      </c>
      <c r="C4" s="302"/>
      <c r="D4" s="302"/>
      <c r="E4" s="302"/>
      <c r="F4" s="302"/>
      <c r="G4" s="302"/>
      <c r="H4" s="302"/>
      <c r="I4" s="302"/>
      <c r="J4" s="302"/>
      <c r="K4" s="303"/>
      <c r="L4" s="305" t="s">
        <v>41</v>
      </c>
      <c r="M4" s="305"/>
      <c r="N4" s="16"/>
      <c r="O4" s="16"/>
      <c r="Q4" s="47">
        <v>0.65</v>
      </c>
      <c r="R4" s="16"/>
      <c r="S4" s="16"/>
      <c r="T4" s="16"/>
    </row>
    <row r="5" spans="1:20" ht="18" x14ac:dyDescent="0.25">
      <c r="A5" s="26"/>
      <c r="B5" s="27"/>
      <c r="C5" s="28"/>
      <c r="D5" s="28"/>
      <c r="E5" s="28"/>
      <c r="F5" s="28"/>
      <c r="G5" s="28"/>
      <c r="H5" s="28"/>
      <c r="I5" s="28"/>
      <c r="J5" s="28"/>
      <c r="K5" s="29"/>
      <c r="L5" s="29"/>
      <c r="M5" s="29"/>
      <c r="N5" s="16"/>
      <c r="O5" s="16"/>
      <c r="Q5" s="47">
        <v>0.64999899999999999</v>
      </c>
      <c r="R5" s="16"/>
      <c r="S5" s="16"/>
      <c r="T5" s="16"/>
    </row>
    <row r="6" spans="1:20" ht="21" customHeight="1" x14ac:dyDescent="0.2">
      <c r="A6" s="30" t="s">
        <v>0</v>
      </c>
      <c r="B6" s="308" t="str">
        <f>IF('1. Pronunciamiento admisiones'!C12="","",'1. Pronunciamiento admisiones'!C12)</f>
        <v>LIQUIDACIÓN JUDICIAL</v>
      </c>
      <c r="C6" s="308"/>
      <c r="D6" s="308"/>
      <c r="E6" s="308"/>
      <c r="F6" s="308"/>
      <c r="G6" s="308"/>
      <c r="H6" s="308"/>
      <c r="I6" s="308"/>
      <c r="J6" s="308"/>
      <c r="K6" s="308"/>
      <c r="L6" s="308"/>
      <c r="M6" s="308"/>
      <c r="Q6" s="47"/>
    </row>
    <row r="7" spans="1:20" ht="11.25" customHeight="1" x14ac:dyDescent="0.2">
      <c r="A7" s="26"/>
      <c r="B7" s="27"/>
      <c r="C7" s="27"/>
      <c r="D7" s="27"/>
      <c r="E7" s="27"/>
      <c r="F7" s="27"/>
      <c r="G7" s="27"/>
      <c r="H7" s="27"/>
      <c r="I7" s="27"/>
      <c r="J7" s="27"/>
      <c r="K7" s="27"/>
      <c r="L7" s="27"/>
      <c r="M7" s="27"/>
      <c r="Q7" s="47"/>
    </row>
    <row r="8" spans="1:20" s="17" customFormat="1" ht="30" customHeight="1" x14ac:dyDescent="0.2">
      <c r="A8" s="309" t="s">
        <v>60</v>
      </c>
      <c r="B8" s="309" t="s">
        <v>20</v>
      </c>
      <c r="C8" s="309" t="str">
        <f>'1. Pronunciamiento admisiones'!C14</f>
        <v>Solicitudes a procesos de liquidación trámitadas durante el periodo evaluado</v>
      </c>
      <c r="D8" s="309"/>
      <c r="E8" s="309"/>
      <c r="F8" s="309"/>
      <c r="G8" s="309"/>
      <c r="H8" s="309"/>
      <c r="I8" s="309"/>
      <c r="J8" s="309"/>
      <c r="K8" s="309" t="s">
        <v>62</v>
      </c>
      <c r="L8" s="309"/>
      <c r="M8" s="309"/>
      <c r="Q8" s="2"/>
    </row>
    <row r="9" spans="1:20" s="18" customFormat="1" ht="30" customHeight="1" x14ac:dyDescent="0.2">
      <c r="A9" s="309"/>
      <c r="B9" s="309"/>
      <c r="C9" s="118" t="s">
        <v>128</v>
      </c>
      <c r="D9" s="118" t="s">
        <v>61</v>
      </c>
      <c r="E9" s="118" t="s">
        <v>129</v>
      </c>
      <c r="F9" s="118" t="s">
        <v>61</v>
      </c>
      <c r="G9" s="118" t="s">
        <v>130</v>
      </c>
      <c r="H9" s="118" t="s">
        <v>61</v>
      </c>
      <c r="I9" s="118" t="s">
        <v>10</v>
      </c>
      <c r="J9" s="118" t="s">
        <v>61</v>
      </c>
      <c r="K9" s="309"/>
      <c r="L9" s="309"/>
      <c r="M9" s="309"/>
      <c r="Q9" s="2"/>
    </row>
    <row r="10" spans="1:20" ht="90" customHeight="1" x14ac:dyDescent="0.2">
      <c r="A10" s="310" t="str">
        <f>IF('1. Pronunciamiento admisiones'!M40="","",'1. Pronunciamiento admisiones'!M40)</f>
        <v>Coordinador Grupo de Admisiones e
Intendentes Regionales</v>
      </c>
      <c r="B10" s="103" t="str">
        <f>IF('1. Pronunciamiento admisiones'!$B$40="","",'1. Pronunciamiento admisiones'!$B$40)</f>
        <v>Número de solicitudes a procesos de liquidación tramitadas durante el periodo evaluado.</v>
      </c>
      <c r="C10" s="104">
        <f>C13+C16</f>
        <v>136</v>
      </c>
      <c r="D10" s="289">
        <f>IF(C10=0,"0",C10/C11)</f>
        <v>0.96453900709219853</v>
      </c>
      <c r="E10" s="104">
        <f>E13+E16</f>
        <v>162</v>
      </c>
      <c r="F10" s="289">
        <f>IF(E10=0,"0",E10/E11)</f>
        <v>0.9642857142857143</v>
      </c>
      <c r="G10" s="104">
        <f>G13+G16</f>
        <v>61</v>
      </c>
      <c r="H10" s="289">
        <f>IF(G10=0,"0",G10/G11)</f>
        <v>0.9242424242424242</v>
      </c>
      <c r="I10" s="104">
        <f>+C10+E10+G10</f>
        <v>359</v>
      </c>
      <c r="J10" s="289">
        <f>IF(I10=0,"0",I10/I11)</f>
        <v>0.95733333333333337</v>
      </c>
      <c r="K10" s="306"/>
      <c r="L10" s="306"/>
      <c r="M10" s="306"/>
    </row>
    <row r="11" spans="1:20" ht="117.75" customHeight="1" x14ac:dyDescent="0.2">
      <c r="A11" s="310"/>
      <c r="B11" s="103" t="str">
        <f>IF('1. Pronunciamiento admisiones'!$B$41="","",'1. Pronunciamiento admisiones'!$B$41)</f>
        <v>Número de solicitudes a procesos de liquidación que debían ser tramitadas durante el período evaluado.</v>
      </c>
      <c r="C11" s="104">
        <f>C14+C17</f>
        <v>141</v>
      </c>
      <c r="D11" s="289"/>
      <c r="E11" s="104">
        <f>E14+E17</f>
        <v>168</v>
      </c>
      <c r="F11" s="289"/>
      <c r="G11" s="104">
        <f>G14+G17</f>
        <v>66</v>
      </c>
      <c r="H11" s="289"/>
      <c r="I11" s="104">
        <f>+C11+E11+G11</f>
        <v>375</v>
      </c>
      <c r="J11" s="289"/>
      <c r="K11" s="307"/>
      <c r="L11" s="307"/>
      <c r="M11" s="307"/>
    </row>
    <row r="12" spans="1:20" ht="10.5" customHeight="1" x14ac:dyDescent="0.2">
      <c r="A12" s="112"/>
      <c r="B12" s="113"/>
      <c r="C12" s="114"/>
      <c r="D12" s="115"/>
      <c r="E12" s="114"/>
      <c r="F12" s="115"/>
      <c r="G12" s="114"/>
      <c r="H12" s="115"/>
      <c r="I12" s="114"/>
      <c r="J12" s="116"/>
      <c r="K12" s="117"/>
      <c r="L12" s="117"/>
      <c r="M12" s="117"/>
    </row>
    <row r="13" spans="1:20" ht="90" customHeight="1" x14ac:dyDescent="0.2">
      <c r="A13" s="313" t="s">
        <v>186</v>
      </c>
      <c r="B13" s="105" t="str">
        <f>IF('1. Pronunciamiento admisiones'!$B$40="","",'1. Pronunciamiento admisiones'!$B$40)</f>
        <v>Número de solicitudes a procesos de liquidación tramitadas durante el periodo evaluado.</v>
      </c>
      <c r="C13" s="106">
        <f>C19+C21+C23+C25+C27+C29</f>
        <v>60</v>
      </c>
      <c r="D13" s="289">
        <f>IF(C13=0,"0",C13/C14)</f>
        <v>1.0344827586206897</v>
      </c>
      <c r="E13" s="106">
        <f>E19+E21+E23+E25+E27+E29</f>
        <v>63</v>
      </c>
      <c r="F13" s="289">
        <f>IF(E13=0,"0",E13/E14)</f>
        <v>1</v>
      </c>
      <c r="G13" s="106">
        <f>G19+G21+G23+G25+G27+G29</f>
        <v>61</v>
      </c>
      <c r="H13" s="289">
        <f>IF(G13=0,"0",G13/G14)</f>
        <v>0.9242424242424242</v>
      </c>
      <c r="I13" s="106">
        <f>+C13+E13+G13</f>
        <v>184</v>
      </c>
      <c r="J13" s="289">
        <f>IF(I13=0,"0",I13/I14)</f>
        <v>0.98395721925133695</v>
      </c>
      <c r="K13" s="311"/>
      <c r="L13" s="311"/>
      <c r="M13" s="311"/>
    </row>
    <row r="14" spans="1:20" ht="117.75" customHeight="1" x14ac:dyDescent="0.2">
      <c r="A14" s="313"/>
      <c r="B14" s="105" t="str">
        <f>IF('1. Pronunciamiento admisiones'!$B$41="","",'1. Pronunciamiento admisiones'!$B$41)</f>
        <v>Número de solicitudes a procesos de liquidación que debían ser tramitadas durante el período evaluado.</v>
      </c>
      <c r="C14" s="106">
        <f>C20+C22+C24+C26+C28+C30</f>
        <v>58</v>
      </c>
      <c r="D14" s="289"/>
      <c r="E14" s="106">
        <f>E20+E22+E24+E26+E28+E30</f>
        <v>63</v>
      </c>
      <c r="F14" s="289"/>
      <c r="G14" s="106">
        <f>G20+G22+G24+G26+G28+G30</f>
        <v>66</v>
      </c>
      <c r="H14" s="289"/>
      <c r="I14" s="106">
        <f>+C14+E14+G14</f>
        <v>187</v>
      </c>
      <c r="J14" s="289"/>
      <c r="K14" s="312"/>
      <c r="L14" s="312"/>
      <c r="M14" s="312"/>
    </row>
    <row r="15" spans="1:20" ht="8.25" customHeight="1" x14ac:dyDescent="0.2">
      <c r="C15" s="20"/>
      <c r="D15" s="20"/>
      <c r="E15" s="20"/>
      <c r="F15" s="20"/>
      <c r="G15" s="20"/>
      <c r="H15" s="20"/>
      <c r="I15" s="20"/>
      <c r="J15" s="20"/>
    </row>
    <row r="16" spans="1:20" ht="90" customHeight="1" x14ac:dyDescent="0.2">
      <c r="A16" s="299" t="s">
        <v>121</v>
      </c>
      <c r="B16" s="107" t="str">
        <f>IF('1. Pronunciamiento admisiones'!$B$40="","",'1. Pronunciamiento admisiones'!$B$40)</f>
        <v>Número de solicitudes a procesos de liquidación tramitadas durante el periodo evaluado.</v>
      </c>
      <c r="C16" s="108">
        <v>76</v>
      </c>
      <c r="D16" s="289">
        <f>IF(C16=0,"0",C16/C17)</f>
        <v>0.91566265060240959</v>
      </c>
      <c r="E16" s="108">
        <v>99</v>
      </c>
      <c r="F16" s="289">
        <f>IF(E16=0,"0",E16/E17)</f>
        <v>0.94285714285714284</v>
      </c>
      <c r="G16" s="108"/>
      <c r="H16" s="289" t="str">
        <f>IF(G16=0,"0",G16/G17)</f>
        <v>0</v>
      </c>
      <c r="I16" s="108">
        <f t="shared" ref="I16:I30" si="0">+C16+E16+G16</f>
        <v>175</v>
      </c>
      <c r="J16" s="289">
        <f>IF(I16=0,"0",I16/I17)</f>
        <v>0.93085106382978722</v>
      </c>
      <c r="K16" s="296"/>
      <c r="L16" s="296"/>
      <c r="M16" s="296"/>
    </row>
    <row r="17" spans="1:13" ht="117.75" customHeight="1" x14ac:dyDescent="0.2">
      <c r="A17" s="299"/>
      <c r="B17" s="107" t="str">
        <f>IF('1. Pronunciamiento admisiones'!$B$41="","",'1. Pronunciamiento admisiones'!$B$41)</f>
        <v>Número de solicitudes a procesos de liquidación que debían ser tramitadas durante el período evaluado.</v>
      </c>
      <c r="C17" s="108">
        <v>83</v>
      </c>
      <c r="D17" s="289"/>
      <c r="E17" s="108">
        <v>105</v>
      </c>
      <c r="F17" s="289"/>
      <c r="G17" s="108"/>
      <c r="H17" s="289"/>
      <c r="I17" s="108">
        <f t="shared" si="0"/>
        <v>188</v>
      </c>
      <c r="J17" s="289"/>
      <c r="K17" s="297"/>
      <c r="L17" s="297"/>
      <c r="M17" s="297"/>
    </row>
    <row r="18" spans="1:13" ht="15" customHeight="1" x14ac:dyDescent="0.2">
      <c r="C18" s="20"/>
      <c r="D18" s="20"/>
      <c r="E18" s="20"/>
      <c r="F18" s="20"/>
      <c r="G18" s="20"/>
      <c r="H18" s="20"/>
      <c r="I18" s="20"/>
      <c r="J18" s="20"/>
    </row>
    <row r="19" spans="1:13" ht="90" customHeight="1" x14ac:dyDescent="0.2">
      <c r="A19" s="288" t="s">
        <v>122</v>
      </c>
      <c r="B19" s="32" t="str">
        <f>IF('1. Pronunciamiento admisiones'!$B$40="","",'1. Pronunciamiento admisiones'!$B$40)</f>
        <v>Número de solicitudes a procesos de liquidación tramitadas durante el periodo evaluado.</v>
      </c>
      <c r="C19" s="34">
        <v>7</v>
      </c>
      <c r="D19" s="289">
        <f>IF(C19=0,"0",C19/C20)</f>
        <v>1</v>
      </c>
      <c r="E19" s="34">
        <v>9</v>
      </c>
      <c r="F19" s="289">
        <f>IF(E19=0,"0",E19/E20)</f>
        <v>1</v>
      </c>
      <c r="G19" s="34">
        <v>5</v>
      </c>
      <c r="H19" s="289">
        <f>IF(G19=0,"0",G19/G20)</f>
        <v>1</v>
      </c>
      <c r="I19" s="34">
        <f t="shared" si="0"/>
        <v>21</v>
      </c>
      <c r="J19" s="289">
        <f>IF(I19=0,"0",I19/I20)</f>
        <v>1</v>
      </c>
      <c r="K19" s="286" t="s">
        <v>215</v>
      </c>
      <c r="L19" s="286"/>
      <c r="M19" s="286"/>
    </row>
    <row r="20" spans="1:13" ht="117.75" customHeight="1" x14ac:dyDescent="0.2">
      <c r="A20" s="288"/>
      <c r="B20" s="32" t="str">
        <f>IF('1. Pronunciamiento admisiones'!$B$41="","",'1. Pronunciamiento admisiones'!$B$41)</f>
        <v>Número de solicitudes a procesos de liquidación que debían ser tramitadas durante el período evaluado.</v>
      </c>
      <c r="C20" s="34">
        <v>7</v>
      </c>
      <c r="D20" s="289"/>
      <c r="E20" s="34">
        <v>9</v>
      </c>
      <c r="F20" s="289"/>
      <c r="G20" s="34">
        <v>5</v>
      </c>
      <c r="H20" s="289"/>
      <c r="I20" s="34">
        <f t="shared" si="0"/>
        <v>21</v>
      </c>
      <c r="J20" s="289"/>
      <c r="K20" s="298" t="s">
        <v>247</v>
      </c>
      <c r="L20" s="287"/>
      <c r="M20" s="287"/>
    </row>
    <row r="21" spans="1:13" ht="90" customHeight="1" x14ac:dyDescent="0.2">
      <c r="A21" s="288" t="s">
        <v>124</v>
      </c>
      <c r="B21" s="32" t="str">
        <f>IF('1. Pronunciamiento admisiones'!$B$40="","",'1. Pronunciamiento admisiones'!$B$40)</f>
        <v>Número de solicitudes a procesos de liquidación tramitadas durante el periodo evaluado.</v>
      </c>
      <c r="C21" s="34">
        <v>9</v>
      </c>
      <c r="D21" s="289">
        <f>IF(C21=0,"0",C21/C22)</f>
        <v>1</v>
      </c>
      <c r="E21" s="34">
        <v>9</v>
      </c>
      <c r="F21" s="289">
        <f>IF(E21=0,"0",E21/E22)</f>
        <v>1</v>
      </c>
      <c r="G21" s="34">
        <v>10</v>
      </c>
      <c r="H21" s="289">
        <f>IF(G21=0,"0",G21/G22)</f>
        <v>1</v>
      </c>
      <c r="I21" s="34">
        <f t="shared" si="0"/>
        <v>28</v>
      </c>
      <c r="J21" s="289">
        <f>IF(I21=0,"0",I21/I22)</f>
        <v>1</v>
      </c>
      <c r="K21" s="286" t="s">
        <v>200</v>
      </c>
      <c r="L21" s="286"/>
      <c r="M21" s="286"/>
    </row>
    <row r="22" spans="1:13" ht="154.5" customHeight="1" x14ac:dyDescent="0.2">
      <c r="A22" s="288"/>
      <c r="B22" s="32" t="str">
        <f>IF('1. Pronunciamiento admisiones'!$B$41="","",'1. Pronunciamiento admisiones'!$B$41)</f>
        <v>Número de solicitudes a procesos de liquidación que debían ser tramitadas durante el período evaluado.</v>
      </c>
      <c r="C22" s="34">
        <v>9</v>
      </c>
      <c r="D22" s="289"/>
      <c r="E22" s="34">
        <v>9</v>
      </c>
      <c r="F22" s="289"/>
      <c r="G22" s="34">
        <v>10</v>
      </c>
      <c r="H22" s="289"/>
      <c r="I22" s="34">
        <f t="shared" si="0"/>
        <v>28</v>
      </c>
      <c r="J22" s="289"/>
      <c r="K22" s="287" t="s">
        <v>219</v>
      </c>
      <c r="L22" s="287"/>
      <c r="M22" s="287"/>
    </row>
    <row r="23" spans="1:13" ht="90" customHeight="1" x14ac:dyDescent="0.2">
      <c r="A23" s="288" t="s">
        <v>125</v>
      </c>
      <c r="B23" s="32" t="str">
        <f>IF('1. Pronunciamiento admisiones'!$B$40="","",'1. Pronunciamiento admisiones'!$B$40)</f>
        <v>Número de solicitudes a procesos de liquidación tramitadas durante el periodo evaluado.</v>
      </c>
      <c r="C23" s="34">
        <v>8</v>
      </c>
      <c r="D23" s="289">
        <f>IF(C23=0,"0",C23/C24)</f>
        <v>0.88888888888888884</v>
      </c>
      <c r="E23" s="34">
        <v>6</v>
      </c>
      <c r="F23" s="289">
        <f>IF(E23=0,"0",E23/E24)</f>
        <v>1</v>
      </c>
      <c r="G23" s="34">
        <v>16</v>
      </c>
      <c r="H23" s="289">
        <f>IF(G23=0,"0",G23/G24)</f>
        <v>0.88888888888888884</v>
      </c>
      <c r="I23" s="34">
        <f t="shared" si="0"/>
        <v>30</v>
      </c>
      <c r="J23" s="289">
        <f>IF(I23=0,"0",I23/I24)</f>
        <v>0.90909090909090906</v>
      </c>
      <c r="K23" s="286" t="s">
        <v>218</v>
      </c>
      <c r="L23" s="286"/>
      <c r="M23" s="286"/>
    </row>
    <row r="24" spans="1:13" ht="157.5" customHeight="1" x14ac:dyDescent="0.2">
      <c r="A24" s="288"/>
      <c r="B24" s="32" t="str">
        <f>IF('1. Pronunciamiento admisiones'!$B$41="","",'1. Pronunciamiento admisiones'!$B$41)</f>
        <v>Número de solicitudes a procesos de liquidación que debían ser tramitadas durante el período evaluado.</v>
      </c>
      <c r="C24" s="34">
        <v>9</v>
      </c>
      <c r="D24" s="289"/>
      <c r="E24" s="34">
        <v>6</v>
      </c>
      <c r="F24" s="289"/>
      <c r="G24" s="34">
        <v>18</v>
      </c>
      <c r="H24" s="289"/>
      <c r="I24" s="34">
        <f t="shared" si="0"/>
        <v>33</v>
      </c>
      <c r="J24" s="289"/>
      <c r="K24" s="286" t="s">
        <v>251</v>
      </c>
      <c r="L24" s="286"/>
      <c r="M24" s="286"/>
    </row>
    <row r="25" spans="1:13" ht="90" customHeight="1" x14ac:dyDescent="0.2">
      <c r="A25" s="294" t="s">
        <v>123</v>
      </c>
      <c r="B25" s="152" t="str">
        <f>IF('1. Pronunciamiento admisiones'!$B$40="","",'1. Pronunciamiento admisiones'!$B$40)</f>
        <v>Número de solicitudes a procesos de liquidación tramitadas durante el periodo evaluado.</v>
      </c>
      <c r="C25" s="153">
        <v>11</v>
      </c>
      <c r="D25" s="295">
        <f>IF(C25=0,"0",C25/C26)</f>
        <v>1</v>
      </c>
      <c r="E25" s="153">
        <v>10</v>
      </c>
      <c r="F25" s="295">
        <f>IF(E25=0,"0",E25/E26)</f>
        <v>1</v>
      </c>
      <c r="G25" s="153">
        <v>7</v>
      </c>
      <c r="H25" s="295">
        <f>IF(G25=0,"0",G25/G26)</f>
        <v>1</v>
      </c>
      <c r="I25" s="153">
        <f t="shared" si="0"/>
        <v>28</v>
      </c>
      <c r="J25" s="295">
        <f>IF(I25=0,"0",I25/I26)</f>
        <v>1</v>
      </c>
      <c r="K25" s="290" t="s">
        <v>217</v>
      </c>
      <c r="L25" s="290"/>
      <c r="M25" s="290"/>
    </row>
    <row r="26" spans="1:13" ht="117.75" customHeight="1" x14ac:dyDescent="0.2">
      <c r="A26" s="294"/>
      <c r="B26" s="152" t="str">
        <f>IF('1. Pronunciamiento admisiones'!$B$41="","",'1. Pronunciamiento admisiones'!$B$41)</f>
        <v>Número de solicitudes a procesos de liquidación que debían ser tramitadas durante el período evaluado.</v>
      </c>
      <c r="C26" s="153">
        <v>11</v>
      </c>
      <c r="D26" s="295"/>
      <c r="E26" s="153">
        <v>10</v>
      </c>
      <c r="F26" s="295"/>
      <c r="G26" s="153">
        <v>7</v>
      </c>
      <c r="H26" s="295"/>
      <c r="I26" s="153">
        <f t="shared" si="0"/>
        <v>28</v>
      </c>
      <c r="J26" s="295"/>
      <c r="K26" s="291" t="s">
        <v>237</v>
      </c>
      <c r="L26" s="292"/>
      <c r="M26" s="293"/>
    </row>
    <row r="27" spans="1:13" ht="90" customHeight="1" x14ac:dyDescent="0.2">
      <c r="A27" s="288" t="s">
        <v>126</v>
      </c>
      <c r="B27" s="32" t="str">
        <f>IF('1. Pronunciamiento admisiones'!$B$40="","",'1. Pronunciamiento admisiones'!$B$40)</f>
        <v>Número de solicitudes a procesos de liquidación tramitadas durante el periodo evaluado.</v>
      </c>
      <c r="C27" s="34">
        <v>0</v>
      </c>
      <c r="D27" s="289" t="str">
        <f>IF(C27=0,"0",C27/C28)</f>
        <v>0</v>
      </c>
      <c r="E27" s="34">
        <v>4</v>
      </c>
      <c r="F27" s="289">
        <f>IF(E27=0,"0",E27/E28)</f>
        <v>1</v>
      </c>
      <c r="G27" s="34">
        <v>0</v>
      </c>
      <c r="H27" s="289" t="str">
        <f>IF(G27=0,"0",G27/G28)</f>
        <v>0</v>
      </c>
      <c r="I27" s="34">
        <f t="shared" si="0"/>
        <v>4</v>
      </c>
      <c r="J27" s="289">
        <f>IF(I27=0,"0",I27/I28)</f>
        <v>1</v>
      </c>
      <c r="K27" s="286" t="s">
        <v>243</v>
      </c>
      <c r="L27" s="286"/>
      <c r="M27" s="286"/>
    </row>
    <row r="28" spans="1:13" ht="117.75" customHeight="1" x14ac:dyDescent="0.2">
      <c r="A28" s="288"/>
      <c r="B28" s="32" t="str">
        <f>IF('1. Pronunciamiento admisiones'!$B$41="","",'1. Pronunciamiento admisiones'!$B$41)</f>
        <v>Número de solicitudes a procesos de liquidación que debían ser tramitadas durante el período evaluado.</v>
      </c>
      <c r="C28" s="34">
        <v>0</v>
      </c>
      <c r="D28" s="289"/>
      <c r="E28" s="34">
        <v>4</v>
      </c>
      <c r="F28" s="289"/>
      <c r="G28" s="34">
        <v>0</v>
      </c>
      <c r="H28" s="289"/>
      <c r="I28" s="34">
        <f t="shared" si="0"/>
        <v>4</v>
      </c>
      <c r="J28" s="289"/>
      <c r="K28" s="287" t="s">
        <v>244</v>
      </c>
      <c r="L28" s="287"/>
      <c r="M28" s="287"/>
    </row>
    <row r="29" spans="1:13" ht="90" customHeight="1" x14ac:dyDescent="0.2">
      <c r="A29" s="288" t="s">
        <v>127</v>
      </c>
      <c r="B29" s="32" t="str">
        <f>IF('1. Pronunciamiento admisiones'!$B$40="","",'1. Pronunciamiento admisiones'!$B$40)</f>
        <v>Número de solicitudes a procesos de liquidación tramitadas durante el periodo evaluado.</v>
      </c>
      <c r="C29" s="34">
        <v>25</v>
      </c>
      <c r="D29" s="289">
        <f>IF(C29=0,"0",C29/C30)</f>
        <v>1.1363636363636365</v>
      </c>
      <c r="E29" s="34">
        <v>25</v>
      </c>
      <c r="F29" s="289">
        <f>IF(E29=0,"0",E29/E30)</f>
        <v>1</v>
      </c>
      <c r="G29" s="34">
        <v>23</v>
      </c>
      <c r="H29" s="289">
        <f>IF(G29=0,"0",G29/G30)</f>
        <v>0.88461538461538458</v>
      </c>
      <c r="I29" s="34">
        <f t="shared" si="0"/>
        <v>73</v>
      </c>
      <c r="J29" s="289">
        <f>IF(I29=0,"0",I29/I30)</f>
        <v>1</v>
      </c>
      <c r="K29" s="286" t="s">
        <v>201</v>
      </c>
      <c r="L29" s="286"/>
      <c r="M29" s="286"/>
    </row>
    <row r="30" spans="1:13" ht="117.75" customHeight="1" x14ac:dyDescent="0.2">
      <c r="A30" s="288"/>
      <c r="B30" s="32" t="str">
        <f>IF('1. Pronunciamiento admisiones'!$B$41="","",'1. Pronunciamiento admisiones'!$B$41)</f>
        <v>Número de solicitudes a procesos de liquidación que debían ser tramitadas durante el período evaluado.</v>
      </c>
      <c r="C30" s="34">
        <v>22</v>
      </c>
      <c r="D30" s="289"/>
      <c r="E30" s="34">
        <v>25</v>
      </c>
      <c r="F30" s="289"/>
      <c r="G30" s="34">
        <v>26</v>
      </c>
      <c r="H30" s="289"/>
      <c r="I30" s="34">
        <f t="shared" si="0"/>
        <v>73</v>
      </c>
      <c r="J30" s="289"/>
      <c r="K30" s="287" t="s">
        <v>226</v>
      </c>
      <c r="L30" s="287"/>
      <c r="M30" s="287"/>
    </row>
    <row r="70" spans="17:17" ht="30" customHeight="1" x14ac:dyDescent="0.2">
      <c r="Q70" s="53"/>
    </row>
    <row r="140" spans="17:17" ht="30" customHeight="1" x14ac:dyDescent="0.2">
      <c r="Q140" s="3"/>
    </row>
    <row r="141" spans="17:17" ht="30" customHeight="1" x14ac:dyDescent="0.2">
      <c r="Q141" s="3"/>
    </row>
    <row r="142" spans="17:17" ht="30" customHeight="1" x14ac:dyDescent="0.2">
      <c r="Q142" s="3"/>
    </row>
    <row r="143" spans="17:17" ht="30" customHeight="1" x14ac:dyDescent="0.2">
      <c r="Q143" s="3"/>
    </row>
    <row r="144" spans="17:17" ht="30" customHeight="1" x14ac:dyDescent="0.2">
      <c r="Q144" s="3"/>
    </row>
    <row r="145" spans="17:17" ht="30" customHeight="1" x14ac:dyDescent="0.2">
      <c r="Q145" s="3"/>
    </row>
    <row r="146" spans="17:17" ht="30" customHeight="1" x14ac:dyDescent="0.2">
      <c r="Q146" s="3"/>
    </row>
    <row r="147" spans="17:17" ht="30" customHeight="1" x14ac:dyDescent="0.2">
      <c r="Q147" s="3"/>
    </row>
    <row r="148" spans="17:17" ht="30" customHeight="1" x14ac:dyDescent="0.2">
      <c r="Q148" s="3"/>
    </row>
    <row r="149" spans="17:17" ht="30" customHeight="1" x14ac:dyDescent="0.2">
      <c r="Q149" s="3"/>
    </row>
    <row r="150" spans="17:17" ht="30" customHeight="1" x14ac:dyDescent="0.2">
      <c r="Q150" s="3"/>
    </row>
  </sheetData>
  <sheetProtection formatColumns="0" formatRows="0"/>
  <mergeCells count="77">
    <mergeCell ref="K13:M13"/>
    <mergeCell ref="K14:M14"/>
    <mergeCell ref="A13:A14"/>
    <mergeCell ref="D13:D14"/>
    <mergeCell ref="F13:F14"/>
    <mergeCell ref="H13:H14"/>
    <mergeCell ref="J13:J14"/>
    <mergeCell ref="J10:J11"/>
    <mergeCell ref="K10:M10"/>
    <mergeCell ref="K11:M11"/>
    <mergeCell ref="B6:M6"/>
    <mergeCell ref="A8:A9"/>
    <mergeCell ref="B8:B9"/>
    <mergeCell ref="C8:J8"/>
    <mergeCell ref="K8:M9"/>
    <mergeCell ref="A10:A11"/>
    <mergeCell ref="D10:D11"/>
    <mergeCell ref="F10:F11"/>
    <mergeCell ref="H10:H11"/>
    <mergeCell ref="A1:A4"/>
    <mergeCell ref="B1:K1"/>
    <mergeCell ref="L1:M1"/>
    <mergeCell ref="B2:K2"/>
    <mergeCell ref="L2:M2"/>
    <mergeCell ref="B3:K3"/>
    <mergeCell ref="L3:M3"/>
    <mergeCell ref="B4:K4"/>
    <mergeCell ref="L4:M4"/>
    <mergeCell ref="K16:M16"/>
    <mergeCell ref="K17:M17"/>
    <mergeCell ref="A19:A20"/>
    <mergeCell ref="D19:D20"/>
    <mergeCell ref="F19:F20"/>
    <mergeCell ref="H19:H20"/>
    <mergeCell ref="J19:J20"/>
    <mergeCell ref="K19:M19"/>
    <mergeCell ref="K20:M20"/>
    <mergeCell ref="A16:A17"/>
    <mergeCell ref="D16:D17"/>
    <mergeCell ref="F16:F17"/>
    <mergeCell ref="H16:H17"/>
    <mergeCell ref="J16:J17"/>
    <mergeCell ref="K21:M21"/>
    <mergeCell ref="K22:M22"/>
    <mergeCell ref="A23:A24"/>
    <mergeCell ref="D23:D24"/>
    <mergeCell ref="F23:F24"/>
    <mergeCell ref="H23:H24"/>
    <mergeCell ref="J23:J24"/>
    <mergeCell ref="K23:M23"/>
    <mergeCell ref="K24:M24"/>
    <mergeCell ref="A21:A22"/>
    <mergeCell ref="D21:D22"/>
    <mergeCell ref="F21:F22"/>
    <mergeCell ref="H21:H22"/>
    <mergeCell ref="J21:J22"/>
    <mergeCell ref="K25:M25"/>
    <mergeCell ref="K26:M26"/>
    <mergeCell ref="A27:A28"/>
    <mergeCell ref="D27:D28"/>
    <mergeCell ref="F27:F28"/>
    <mergeCell ref="H27:H28"/>
    <mergeCell ref="J27:J28"/>
    <mergeCell ref="K27:M27"/>
    <mergeCell ref="K28:M28"/>
    <mergeCell ref="A25:A26"/>
    <mergeCell ref="D25:D26"/>
    <mergeCell ref="F25:F26"/>
    <mergeCell ref="H25:H26"/>
    <mergeCell ref="J25:J26"/>
    <mergeCell ref="K29:M29"/>
    <mergeCell ref="K30:M30"/>
    <mergeCell ref="A29:A30"/>
    <mergeCell ref="D29:D30"/>
    <mergeCell ref="F29:F30"/>
    <mergeCell ref="H29:H30"/>
    <mergeCell ref="J29:J30"/>
  </mergeCells>
  <conditionalFormatting sqref="D10:D11">
    <cfRule type="cellIs" dxfId="196" priority="63" stopIfTrue="1" operator="between">
      <formula>0.75</formula>
      <formula>0.84</formula>
    </cfRule>
    <cfRule type="cellIs" dxfId="195" priority="62" stopIfTrue="1" operator="lessThan">
      <formula>0.75</formula>
    </cfRule>
    <cfRule type="cellIs" dxfId="194" priority="61" stopIfTrue="1" operator="equal">
      <formula>0</formula>
    </cfRule>
    <cfRule type="cellIs" dxfId="193" priority="64" stopIfTrue="1" operator="greaterThanOrEqual">
      <formula>0.85</formula>
    </cfRule>
  </conditionalFormatting>
  <conditionalFormatting sqref="D13:D14">
    <cfRule type="cellIs" dxfId="192" priority="48" stopIfTrue="1" operator="greaterThanOrEqual">
      <formula>0.85</formula>
    </cfRule>
    <cfRule type="cellIs" dxfId="191" priority="47" stopIfTrue="1" operator="between">
      <formula>0.75</formula>
      <formula>0.84</formula>
    </cfRule>
    <cfRule type="cellIs" dxfId="190" priority="46" stopIfTrue="1" operator="lessThan">
      <formula>0.75</formula>
    </cfRule>
    <cfRule type="cellIs" dxfId="189" priority="45" stopIfTrue="1" operator="equal">
      <formula>0</formula>
    </cfRule>
  </conditionalFormatting>
  <conditionalFormatting sqref="D16:D17">
    <cfRule type="cellIs" dxfId="188" priority="30" stopIfTrue="1" operator="lessThan">
      <formula>0.75</formula>
    </cfRule>
    <cfRule type="cellIs" dxfId="187" priority="31" stopIfTrue="1" operator="between">
      <formula>0.75</formula>
      <formula>0.84</formula>
    </cfRule>
    <cfRule type="cellIs" dxfId="186" priority="32" stopIfTrue="1" operator="greaterThanOrEqual">
      <formula>0.85</formula>
    </cfRule>
    <cfRule type="cellIs" dxfId="185" priority="29" stopIfTrue="1" operator="equal">
      <formula>0</formula>
    </cfRule>
  </conditionalFormatting>
  <conditionalFormatting sqref="D19:D30">
    <cfRule type="cellIs" dxfId="184" priority="13" stopIfTrue="1" operator="equal">
      <formula>0</formula>
    </cfRule>
    <cfRule type="cellIs" dxfId="183" priority="14" stopIfTrue="1" operator="lessThan">
      <formula>0.75</formula>
    </cfRule>
    <cfRule type="cellIs" dxfId="182" priority="15" stopIfTrue="1" operator="between">
      <formula>0.75</formula>
      <formula>0.84</formula>
    </cfRule>
    <cfRule type="cellIs" dxfId="181" priority="16" stopIfTrue="1" operator="greaterThanOrEqual">
      <formula>0.85</formula>
    </cfRule>
  </conditionalFormatting>
  <conditionalFormatting sqref="F10:F11">
    <cfRule type="cellIs" dxfId="180" priority="60" stopIfTrue="1" operator="greaterThanOrEqual">
      <formula>0.85</formula>
    </cfRule>
    <cfRule type="cellIs" dxfId="179" priority="59" stopIfTrue="1" operator="between">
      <formula>0.75</formula>
      <formula>0.84</formula>
    </cfRule>
    <cfRule type="cellIs" dxfId="178" priority="58" stopIfTrue="1" operator="lessThan">
      <formula>0.75</formula>
    </cfRule>
    <cfRule type="cellIs" dxfId="177" priority="57" stopIfTrue="1" operator="equal">
      <formula>0</formula>
    </cfRule>
  </conditionalFormatting>
  <conditionalFormatting sqref="F13:F14">
    <cfRule type="cellIs" dxfId="176" priority="41" stopIfTrue="1" operator="equal">
      <formula>0</formula>
    </cfRule>
    <cfRule type="cellIs" dxfId="175" priority="44" stopIfTrue="1" operator="greaterThanOrEqual">
      <formula>0.85</formula>
    </cfRule>
    <cfRule type="cellIs" dxfId="174" priority="43" stopIfTrue="1" operator="between">
      <formula>0.75</formula>
      <formula>0.84</formula>
    </cfRule>
    <cfRule type="cellIs" dxfId="173" priority="42" stopIfTrue="1" operator="lessThan">
      <formula>0.75</formula>
    </cfRule>
  </conditionalFormatting>
  <conditionalFormatting sqref="F16:F17">
    <cfRule type="cellIs" dxfId="172" priority="25" stopIfTrue="1" operator="equal">
      <formula>0</formula>
    </cfRule>
    <cfRule type="cellIs" dxfId="171" priority="26" stopIfTrue="1" operator="lessThan">
      <formula>0.75</formula>
    </cfRule>
    <cfRule type="cellIs" dxfId="170" priority="27" stopIfTrue="1" operator="between">
      <formula>0.75</formula>
      <formula>0.84</formula>
    </cfRule>
    <cfRule type="cellIs" dxfId="169" priority="28" stopIfTrue="1" operator="greaterThanOrEqual">
      <formula>0.85</formula>
    </cfRule>
  </conditionalFormatting>
  <conditionalFormatting sqref="F19:F30">
    <cfRule type="cellIs" dxfId="168" priority="9" stopIfTrue="1" operator="equal">
      <formula>0</formula>
    </cfRule>
    <cfRule type="cellIs" dxfId="167" priority="11" stopIfTrue="1" operator="between">
      <formula>0.75</formula>
      <formula>0.84</formula>
    </cfRule>
    <cfRule type="cellIs" dxfId="166" priority="12" stopIfTrue="1" operator="greaterThanOrEqual">
      <formula>0.85</formula>
    </cfRule>
    <cfRule type="cellIs" dxfId="165" priority="10" stopIfTrue="1" operator="lessThan">
      <formula>0.75</formula>
    </cfRule>
  </conditionalFormatting>
  <conditionalFormatting sqref="H10:H11">
    <cfRule type="cellIs" dxfId="164" priority="54" stopIfTrue="1" operator="lessThan">
      <formula>0.75</formula>
    </cfRule>
    <cfRule type="cellIs" dxfId="163" priority="55" stopIfTrue="1" operator="between">
      <formula>0.75</formula>
      <formula>0.84</formula>
    </cfRule>
    <cfRule type="cellIs" dxfId="162" priority="56" stopIfTrue="1" operator="greaterThanOrEqual">
      <formula>0.85</formula>
    </cfRule>
    <cfRule type="cellIs" dxfId="161" priority="53" stopIfTrue="1" operator="equal">
      <formula>0</formula>
    </cfRule>
  </conditionalFormatting>
  <conditionalFormatting sqref="H13:H14">
    <cfRule type="cellIs" dxfId="160" priority="37" stopIfTrue="1" operator="equal">
      <formula>0</formula>
    </cfRule>
    <cfRule type="cellIs" dxfId="159" priority="38" stopIfTrue="1" operator="lessThan">
      <formula>0.75</formula>
    </cfRule>
    <cfRule type="cellIs" dxfId="158" priority="39" stopIfTrue="1" operator="between">
      <formula>0.75</formula>
      <formula>0.84</formula>
    </cfRule>
    <cfRule type="cellIs" dxfId="157" priority="40" stopIfTrue="1" operator="greaterThanOrEqual">
      <formula>0.85</formula>
    </cfRule>
  </conditionalFormatting>
  <conditionalFormatting sqref="H16:H17">
    <cfRule type="cellIs" dxfId="156" priority="24" stopIfTrue="1" operator="greaterThanOrEqual">
      <formula>0.85</formula>
    </cfRule>
    <cfRule type="cellIs" dxfId="155" priority="23" stopIfTrue="1" operator="between">
      <formula>0.75</formula>
      <formula>0.84</formula>
    </cfRule>
    <cfRule type="cellIs" dxfId="154" priority="21" stopIfTrue="1" operator="equal">
      <formula>0</formula>
    </cfRule>
    <cfRule type="cellIs" dxfId="153" priority="22" stopIfTrue="1" operator="lessThan">
      <formula>0.75</formula>
    </cfRule>
  </conditionalFormatting>
  <conditionalFormatting sqref="H19:H30">
    <cfRule type="cellIs" dxfId="152" priority="5" stopIfTrue="1" operator="equal">
      <formula>0</formula>
    </cfRule>
    <cfRule type="cellIs" dxfId="151" priority="8" stopIfTrue="1" operator="greaterThanOrEqual">
      <formula>0.85</formula>
    </cfRule>
    <cfRule type="cellIs" dxfId="150" priority="7" stopIfTrue="1" operator="between">
      <formula>0.75</formula>
      <formula>0.84</formula>
    </cfRule>
    <cfRule type="cellIs" dxfId="149" priority="6" stopIfTrue="1" operator="lessThan">
      <formula>0.75</formula>
    </cfRule>
  </conditionalFormatting>
  <conditionalFormatting sqref="J10:J11">
    <cfRule type="cellIs" dxfId="148" priority="51" stopIfTrue="1" operator="between">
      <formula>0.75</formula>
      <formula>0.84</formula>
    </cfRule>
    <cfRule type="cellIs" dxfId="147" priority="52" stopIfTrue="1" operator="greaterThanOrEqual">
      <formula>0.85</formula>
    </cfRule>
    <cfRule type="cellIs" dxfId="146" priority="49" stopIfTrue="1" operator="equal">
      <formula>0</formula>
    </cfRule>
    <cfRule type="cellIs" dxfId="145" priority="50" stopIfTrue="1" operator="lessThan">
      <formula>0.75</formula>
    </cfRule>
  </conditionalFormatting>
  <conditionalFormatting sqref="J13:J14">
    <cfRule type="cellIs" dxfId="144" priority="34" stopIfTrue="1" operator="lessThan">
      <formula>0.75</formula>
    </cfRule>
    <cfRule type="cellIs" dxfId="143" priority="35" stopIfTrue="1" operator="between">
      <formula>0.75</formula>
      <formula>0.84</formula>
    </cfRule>
    <cfRule type="cellIs" dxfId="142" priority="36" stopIfTrue="1" operator="greaterThanOrEqual">
      <formula>0.85</formula>
    </cfRule>
    <cfRule type="cellIs" dxfId="141" priority="33" stopIfTrue="1" operator="equal">
      <formula>0</formula>
    </cfRule>
  </conditionalFormatting>
  <conditionalFormatting sqref="J16:J17">
    <cfRule type="cellIs" dxfId="140" priority="18" stopIfTrue="1" operator="lessThan">
      <formula>0.75</formula>
    </cfRule>
    <cfRule type="cellIs" dxfId="139" priority="17" stopIfTrue="1" operator="equal">
      <formula>0</formula>
    </cfRule>
    <cfRule type="cellIs" dxfId="138" priority="20" stopIfTrue="1" operator="greaterThanOrEqual">
      <formula>0.85</formula>
    </cfRule>
    <cfRule type="cellIs" dxfId="137" priority="19" stopIfTrue="1" operator="between">
      <formula>0.75</formula>
      <formula>0.84</formula>
    </cfRule>
  </conditionalFormatting>
  <conditionalFormatting sqref="J19:J30">
    <cfRule type="cellIs" dxfId="136" priority="2" stopIfTrue="1" operator="lessThan">
      <formula>0.75</formula>
    </cfRule>
    <cfRule type="cellIs" dxfId="135" priority="3" stopIfTrue="1" operator="between">
      <formula>0.75</formula>
      <formula>0.84</formula>
    </cfRule>
    <cfRule type="cellIs" dxfId="134" priority="4" stopIfTrue="1" operator="greaterThanOrEqual">
      <formula>0.85</formula>
    </cfRule>
    <cfRule type="cellIs" dxfId="133" priority="1" stopIfTrue="1" operat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6"/>
  <sheetViews>
    <sheetView topLeftCell="C14" zoomScale="85" zoomScaleNormal="85" workbookViewId="0">
      <selection activeCell="C26" sqref="C26:P26"/>
    </sheetView>
  </sheetViews>
  <sheetFormatPr baseColWidth="10" defaultColWidth="11.42578125" defaultRowHeight="12.75" x14ac:dyDescent="0.2"/>
  <cols>
    <col min="1" max="1" width="3" style="62" customWidth="1"/>
    <col min="2" max="2" width="30" style="64" customWidth="1"/>
    <col min="3" max="3" width="58.5703125" style="62" customWidth="1"/>
    <col min="4" max="15" width="12.42578125" style="62" customWidth="1"/>
    <col min="16" max="16" width="39.28515625" style="62" customWidth="1"/>
    <col min="17" max="16384" width="11.42578125" style="62"/>
  </cols>
  <sheetData>
    <row r="1" spans="1:16" ht="13.5" thickBot="1" x14ac:dyDescent="0.25">
      <c r="B1" s="62"/>
    </row>
    <row r="2" spans="1:16" ht="16.5" customHeight="1" x14ac:dyDescent="0.2">
      <c r="B2" s="157"/>
      <c r="C2" s="160" t="s">
        <v>36</v>
      </c>
      <c r="D2" s="161"/>
      <c r="E2" s="161"/>
      <c r="F2" s="161"/>
      <c r="G2" s="161"/>
      <c r="H2" s="161"/>
      <c r="I2" s="161"/>
      <c r="J2" s="161"/>
      <c r="K2" s="161"/>
      <c r="L2" s="161"/>
      <c r="M2" s="162"/>
      <c r="N2" s="163" t="s">
        <v>95</v>
      </c>
      <c r="O2" s="164"/>
      <c r="P2" s="165"/>
    </row>
    <row r="3" spans="1:16" ht="15.75" customHeight="1" x14ac:dyDescent="0.2">
      <c r="B3" s="158"/>
      <c r="C3" s="166" t="s">
        <v>38</v>
      </c>
      <c r="D3" s="167"/>
      <c r="E3" s="167"/>
      <c r="F3" s="167"/>
      <c r="G3" s="167"/>
      <c r="H3" s="167"/>
      <c r="I3" s="167"/>
      <c r="J3" s="167"/>
      <c r="K3" s="167"/>
      <c r="L3" s="167"/>
      <c r="M3" s="168"/>
      <c r="N3" s="169" t="s">
        <v>104</v>
      </c>
      <c r="O3" s="170"/>
      <c r="P3" s="171"/>
    </row>
    <row r="4" spans="1:16" ht="15.75" customHeight="1" x14ac:dyDescent="0.2">
      <c r="B4" s="158"/>
      <c r="C4" s="166" t="s">
        <v>39</v>
      </c>
      <c r="D4" s="167"/>
      <c r="E4" s="167"/>
      <c r="F4" s="167"/>
      <c r="G4" s="167"/>
      <c r="H4" s="167"/>
      <c r="I4" s="167"/>
      <c r="J4" s="167"/>
      <c r="K4" s="167"/>
      <c r="L4" s="167"/>
      <c r="M4" s="168"/>
      <c r="N4" s="169" t="s">
        <v>96</v>
      </c>
      <c r="O4" s="170"/>
      <c r="P4" s="171"/>
    </row>
    <row r="5" spans="1:16" ht="16.5" customHeight="1" thickBot="1" x14ac:dyDescent="0.25">
      <c r="B5" s="159"/>
      <c r="C5" s="172" t="s">
        <v>40</v>
      </c>
      <c r="D5" s="173"/>
      <c r="E5" s="173"/>
      <c r="F5" s="173"/>
      <c r="G5" s="173"/>
      <c r="H5" s="173"/>
      <c r="I5" s="173"/>
      <c r="J5" s="173"/>
      <c r="K5" s="173"/>
      <c r="L5" s="173"/>
      <c r="M5" s="174"/>
      <c r="N5" s="175" t="s">
        <v>41</v>
      </c>
      <c r="O5" s="176"/>
      <c r="P5" s="177"/>
    </row>
    <row r="6" spans="1:16" ht="3" customHeight="1" thickBot="1" x14ac:dyDescent="0.25">
      <c r="B6" s="62"/>
    </row>
    <row r="7" spans="1:16" x14ac:dyDescent="0.2">
      <c r="A7" s="64"/>
      <c r="B7" s="178" t="s">
        <v>44</v>
      </c>
      <c r="C7" s="179"/>
      <c r="D7" s="179"/>
      <c r="E7" s="179"/>
      <c r="F7" s="179"/>
      <c r="G7" s="179"/>
      <c r="H7" s="179"/>
      <c r="I7" s="179"/>
      <c r="J7" s="179"/>
      <c r="K7" s="179"/>
      <c r="L7" s="179"/>
      <c r="M7" s="179"/>
      <c r="N7" s="179"/>
      <c r="O7" s="179"/>
      <c r="P7" s="180"/>
    </row>
    <row r="8" spans="1:16" ht="13.5" thickBot="1" x14ac:dyDescent="0.25">
      <c r="A8" s="64"/>
      <c r="B8" s="181"/>
      <c r="C8" s="182"/>
      <c r="D8" s="182"/>
      <c r="E8" s="182"/>
      <c r="F8" s="182"/>
      <c r="G8" s="182"/>
      <c r="H8" s="182"/>
      <c r="I8" s="182"/>
      <c r="J8" s="182"/>
      <c r="K8" s="182"/>
      <c r="L8" s="182"/>
      <c r="M8" s="182"/>
      <c r="N8" s="182"/>
      <c r="O8" s="182"/>
      <c r="P8" s="183"/>
    </row>
    <row r="9" spans="1:16" ht="3" customHeight="1" thickBot="1" x14ac:dyDescent="0.25">
      <c r="A9" s="64"/>
      <c r="B9" s="184"/>
      <c r="C9" s="184"/>
      <c r="D9" s="184"/>
      <c r="E9" s="184"/>
      <c r="F9" s="184"/>
      <c r="G9" s="184"/>
      <c r="H9" s="184"/>
      <c r="I9" s="184"/>
      <c r="J9" s="184"/>
      <c r="K9" s="184"/>
      <c r="L9" s="184"/>
      <c r="M9" s="184"/>
      <c r="N9" s="184"/>
      <c r="O9" s="184"/>
      <c r="P9" s="184"/>
    </row>
    <row r="10" spans="1:16" ht="26.25" customHeight="1" thickBot="1" x14ac:dyDescent="0.25">
      <c r="A10" s="64"/>
      <c r="B10" s="61" t="s">
        <v>54</v>
      </c>
      <c r="C10" s="332">
        <v>2024</v>
      </c>
      <c r="D10" s="333"/>
      <c r="E10" s="333"/>
      <c r="F10" s="333"/>
      <c r="G10" s="333"/>
      <c r="H10" s="333"/>
      <c r="I10" s="334"/>
      <c r="J10" s="335" t="s">
        <v>1</v>
      </c>
      <c r="K10" s="336"/>
      <c r="L10" s="336"/>
      <c r="M10" s="336"/>
      <c r="N10" s="190" t="s">
        <v>116</v>
      </c>
      <c r="O10" s="191"/>
      <c r="P10" s="192"/>
    </row>
    <row r="11" spans="1:16" ht="3" customHeight="1" thickBot="1" x14ac:dyDescent="0.25">
      <c r="A11" s="64"/>
      <c r="B11" s="329"/>
      <c r="C11" s="330"/>
      <c r="D11" s="330"/>
      <c r="E11" s="330"/>
      <c r="F11" s="330"/>
      <c r="G11" s="330"/>
      <c r="H11" s="330"/>
      <c r="I11" s="330"/>
      <c r="J11" s="330"/>
      <c r="K11" s="330"/>
      <c r="L11" s="330"/>
      <c r="M11" s="330"/>
      <c r="N11" s="330"/>
      <c r="O11" s="330"/>
      <c r="P11" s="331"/>
    </row>
    <row r="12" spans="1:16" ht="30" customHeight="1" thickBot="1" x14ac:dyDescent="0.25">
      <c r="A12" s="64"/>
      <c r="B12" s="8" t="s">
        <v>0</v>
      </c>
      <c r="C12" s="196" t="s">
        <v>30</v>
      </c>
      <c r="D12" s="196"/>
      <c r="E12" s="196"/>
      <c r="F12" s="196"/>
      <c r="G12" s="196"/>
      <c r="H12" s="196"/>
      <c r="I12" s="196"/>
      <c r="J12" s="196"/>
      <c r="K12" s="196"/>
      <c r="L12" s="196"/>
      <c r="M12" s="196"/>
      <c r="N12" s="196"/>
      <c r="O12" s="196"/>
      <c r="P12" s="197"/>
    </row>
    <row r="13" spans="1:16" ht="3" customHeight="1" thickBot="1" x14ac:dyDescent="0.25">
      <c r="A13" s="64"/>
      <c r="B13" s="340"/>
      <c r="C13" s="341"/>
      <c r="D13" s="341"/>
      <c r="E13" s="341"/>
      <c r="F13" s="341"/>
      <c r="G13" s="341"/>
      <c r="H13" s="341"/>
      <c r="I13" s="341"/>
      <c r="J13" s="341"/>
      <c r="K13" s="341"/>
      <c r="L13" s="341"/>
      <c r="M13" s="341"/>
      <c r="N13" s="341"/>
      <c r="O13" s="341"/>
      <c r="P13" s="342"/>
    </row>
    <row r="14" spans="1:16" ht="30" customHeight="1" thickBot="1" x14ac:dyDescent="0.25">
      <c r="A14" s="64"/>
      <c r="B14" s="8" t="s">
        <v>6</v>
      </c>
      <c r="C14" s="201" t="s">
        <v>164</v>
      </c>
      <c r="D14" s="202"/>
      <c r="E14" s="202"/>
      <c r="F14" s="202"/>
      <c r="G14" s="202"/>
      <c r="H14" s="202"/>
      <c r="I14" s="202"/>
      <c r="J14" s="202"/>
      <c r="K14" s="202"/>
      <c r="L14" s="202"/>
      <c r="M14" s="202"/>
      <c r="N14" s="202"/>
      <c r="O14" s="202"/>
      <c r="P14" s="203"/>
    </row>
    <row r="15" spans="1:16" ht="3" customHeight="1" thickBot="1" x14ac:dyDescent="0.25">
      <c r="A15" s="64"/>
      <c r="B15" s="337"/>
      <c r="C15" s="338"/>
      <c r="D15" s="338"/>
      <c r="E15" s="338"/>
      <c r="F15" s="338"/>
      <c r="G15" s="338"/>
      <c r="H15" s="338"/>
      <c r="I15" s="338"/>
      <c r="J15" s="338"/>
      <c r="K15" s="338"/>
      <c r="L15" s="338"/>
      <c r="M15" s="338"/>
      <c r="N15" s="338"/>
      <c r="O15" s="338"/>
      <c r="P15" s="339"/>
    </row>
    <row r="16" spans="1:16" ht="44.25" customHeight="1" thickBot="1" x14ac:dyDescent="0.25">
      <c r="A16" s="64"/>
      <c r="B16" s="8" t="s">
        <v>25</v>
      </c>
      <c r="C16" s="343" t="s">
        <v>165</v>
      </c>
      <c r="D16" s="344"/>
      <c r="E16" s="344"/>
      <c r="F16" s="344"/>
      <c r="G16" s="344"/>
      <c r="H16" s="344"/>
      <c r="I16" s="344"/>
      <c r="J16" s="344"/>
      <c r="K16" s="344"/>
      <c r="L16" s="344"/>
      <c r="M16" s="344"/>
      <c r="N16" s="344"/>
      <c r="O16" s="344"/>
      <c r="P16" s="345"/>
    </row>
    <row r="17" spans="1:16" ht="4.5" customHeight="1" thickBot="1" x14ac:dyDescent="0.25">
      <c r="A17" s="64"/>
      <c r="B17" s="337"/>
      <c r="C17" s="338"/>
      <c r="D17" s="338"/>
      <c r="E17" s="338"/>
      <c r="F17" s="338"/>
      <c r="G17" s="338"/>
      <c r="H17" s="338"/>
      <c r="I17" s="338"/>
      <c r="J17" s="338"/>
      <c r="K17" s="338"/>
      <c r="L17" s="338"/>
      <c r="M17" s="338"/>
      <c r="N17" s="338"/>
      <c r="O17" s="338"/>
      <c r="P17" s="339"/>
    </row>
    <row r="18" spans="1:16" ht="30" customHeight="1" thickBot="1" x14ac:dyDescent="0.25">
      <c r="A18" s="64"/>
      <c r="B18" s="8" t="s">
        <v>11</v>
      </c>
      <c r="C18" s="207" t="s">
        <v>111</v>
      </c>
      <c r="D18" s="208"/>
      <c r="E18" s="208"/>
      <c r="F18" s="208"/>
      <c r="G18" s="208"/>
      <c r="H18" s="208"/>
      <c r="I18" s="208"/>
      <c r="J18" s="208"/>
      <c r="K18" s="208"/>
      <c r="L18" s="208"/>
      <c r="M18" s="208"/>
      <c r="N18" s="208"/>
      <c r="O18" s="208"/>
      <c r="P18" s="209"/>
    </row>
    <row r="19" spans="1:16" ht="3" customHeight="1" thickBot="1" x14ac:dyDescent="0.25">
      <c r="A19" s="64"/>
      <c r="B19" s="346"/>
      <c r="C19" s="346"/>
      <c r="D19" s="346"/>
      <c r="E19" s="346"/>
      <c r="F19" s="346"/>
      <c r="G19" s="346"/>
      <c r="H19" s="346"/>
      <c r="I19" s="346"/>
      <c r="J19" s="346"/>
      <c r="K19" s="346"/>
      <c r="L19" s="346"/>
      <c r="M19" s="346"/>
      <c r="N19" s="346"/>
      <c r="O19" s="346"/>
      <c r="P19" s="346"/>
    </row>
    <row r="20" spans="1:16" ht="17.25" customHeight="1" thickBot="1" x14ac:dyDescent="0.25">
      <c r="A20" s="64"/>
      <c r="B20" s="347" t="s">
        <v>26</v>
      </c>
      <c r="C20" s="348"/>
      <c r="D20" s="348"/>
      <c r="E20" s="348"/>
      <c r="F20" s="348"/>
      <c r="G20" s="348"/>
      <c r="H20" s="348"/>
      <c r="I20" s="348"/>
      <c r="J20" s="348"/>
      <c r="K20" s="348"/>
      <c r="L20" s="348"/>
      <c r="M20" s="348"/>
      <c r="N20" s="348"/>
      <c r="O20" s="348"/>
      <c r="P20" s="349"/>
    </row>
    <row r="21" spans="1:16" ht="3" customHeight="1" thickBot="1" x14ac:dyDescent="0.25">
      <c r="A21" s="64"/>
      <c r="B21" s="350"/>
      <c r="C21" s="351"/>
      <c r="D21" s="351"/>
      <c r="E21" s="351"/>
      <c r="F21" s="351"/>
      <c r="G21" s="351"/>
      <c r="H21" s="351"/>
      <c r="I21" s="351"/>
      <c r="J21" s="351"/>
      <c r="K21" s="351"/>
      <c r="L21" s="351"/>
      <c r="M21" s="351"/>
      <c r="N21" s="351"/>
      <c r="O21" s="351"/>
      <c r="P21" s="352"/>
    </row>
    <row r="22" spans="1:16" ht="51" customHeight="1" thickBot="1" x14ac:dyDescent="0.25">
      <c r="A22" s="64"/>
      <c r="B22" s="8" t="s">
        <v>3</v>
      </c>
      <c r="C22" s="218" t="s">
        <v>166</v>
      </c>
      <c r="D22" s="219"/>
      <c r="E22" s="219"/>
      <c r="F22" s="219"/>
      <c r="G22" s="219"/>
      <c r="H22" s="219"/>
      <c r="I22" s="219"/>
      <c r="J22" s="219"/>
      <c r="K22" s="219"/>
      <c r="L22" s="219"/>
      <c r="M22" s="219"/>
      <c r="N22" s="219"/>
      <c r="O22" s="219"/>
      <c r="P22" s="220"/>
    </row>
    <row r="23" spans="1:16" ht="3" customHeight="1" thickBot="1" x14ac:dyDescent="0.25">
      <c r="A23" s="64"/>
      <c r="B23" s="337"/>
      <c r="C23" s="338"/>
      <c r="D23" s="338"/>
      <c r="E23" s="338"/>
      <c r="F23" s="338"/>
      <c r="G23" s="338"/>
      <c r="H23" s="338"/>
      <c r="I23" s="338"/>
      <c r="J23" s="338"/>
      <c r="K23" s="338"/>
      <c r="L23" s="338"/>
      <c r="M23" s="338"/>
      <c r="N23" s="338"/>
      <c r="O23" s="338"/>
      <c r="P23" s="339"/>
    </row>
    <row r="24" spans="1:16" ht="90.75" customHeight="1" thickBot="1" x14ac:dyDescent="0.25">
      <c r="A24" s="64"/>
      <c r="B24" s="8" t="s">
        <v>12</v>
      </c>
      <c r="C24" s="224" t="s">
        <v>167</v>
      </c>
      <c r="D24" s="225"/>
      <c r="E24" s="225"/>
      <c r="F24" s="225"/>
      <c r="G24" s="225"/>
      <c r="H24" s="225"/>
      <c r="I24" s="225"/>
      <c r="J24" s="225"/>
      <c r="K24" s="225"/>
      <c r="L24" s="225"/>
      <c r="M24" s="225"/>
      <c r="N24" s="225"/>
      <c r="O24" s="225"/>
      <c r="P24" s="226"/>
    </row>
    <row r="25" spans="1:16" ht="3" customHeight="1" thickBot="1" x14ac:dyDescent="0.25">
      <c r="A25" s="64"/>
      <c r="B25" s="360"/>
      <c r="C25" s="361"/>
      <c r="D25" s="361"/>
      <c r="E25" s="361"/>
      <c r="F25" s="361"/>
      <c r="G25" s="361"/>
      <c r="H25" s="361"/>
      <c r="I25" s="361"/>
      <c r="J25" s="361"/>
      <c r="K25" s="361"/>
      <c r="L25" s="361"/>
      <c r="M25" s="361"/>
      <c r="N25" s="361"/>
      <c r="O25" s="361"/>
      <c r="P25" s="362"/>
    </row>
    <row r="26" spans="1:16" s="64" customFormat="1" ht="237.75" customHeight="1" thickBot="1" x14ac:dyDescent="0.25">
      <c r="B26" s="150" t="s">
        <v>2</v>
      </c>
      <c r="C26" s="363" t="s">
        <v>202</v>
      </c>
      <c r="D26" s="364"/>
      <c r="E26" s="364"/>
      <c r="F26" s="364"/>
      <c r="G26" s="364"/>
      <c r="H26" s="364"/>
      <c r="I26" s="364"/>
      <c r="J26" s="364"/>
      <c r="K26" s="364"/>
      <c r="L26" s="364"/>
      <c r="M26" s="364"/>
      <c r="N26" s="364"/>
      <c r="O26" s="364"/>
      <c r="P26" s="365"/>
    </row>
    <row r="27" spans="1:16" ht="3" customHeight="1" thickBot="1" x14ac:dyDescent="0.25">
      <c r="A27" s="64"/>
      <c r="B27" s="366"/>
      <c r="C27" s="367"/>
      <c r="D27" s="367"/>
      <c r="E27" s="367"/>
      <c r="F27" s="367"/>
      <c r="G27" s="367"/>
      <c r="H27" s="367"/>
      <c r="I27" s="367"/>
      <c r="J27" s="367"/>
      <c r="K27" s="367"/>
      <c r="L27" s="367"/>
      <c r="M27" s="367"/>
      <c r="N27" s="367"/>
      <c r="O27" s="367"/>
      <c r="P27" s="368"/>
    </row>
    <row r="28" spans="1:16" ht="12.75" customHeight="1" thickBot="1" x14ac:dyDescent="0.25">
      <c r="A28" s="64"/>
      <c r="B28" s="65" t="s">
        <v>13</v>
      </c>
      <c r="C28" s="66" t="s">
        <v>14</v>
      </c>
      <c r="D28" s="369" t="s">
        <v>161</v>
      </c>
      <c r="E28" s="370"/>
      <c r="F28" s="370"/>
      <c r="G28" s="371"/>
      <c r="H28" s="372" t="s">
        <v>15</v>
      </c>
      <c r="I28" s="372"/>
      <c r="J28" s="372"/>
      <c r="K28" s="369" t="s">
        <v>162</v>
      </c>
      <c r="L28" s="370"/>
      <c r="M28" s="371"/>
      <c r="N28" s="373" t="s">
        <v>16</v>
      </c>
      <c r="O28" s="374"/>
      <c r="P28" s="67" t="s">
        <v>163</v>
      </c>
    </row>
    <row r="29" spans="1:16" ht="3" customHeight="1" thickBot="1" x14ac:dyDescent="0.25">
      <c r="A29" s="64"/>
      <c r="B29" s="375"/>
      <c r="C29" s="376"/>
      <c r="D29" s="376"/>
      <c r="E29" s="376"/>
      <c r="F29" s="376"/>
      <c r="G29" s="376"/>
      <c r="H29" s="376"/>
      <c r="I29" s="376"/>
      <c r="J29" s="376"/>
      <c r="K29" s="376"/>
      <c r="L29" s="376"/>
      <c r="M29" s="376"/>
      <c r="N29" s="376"/>
      <c r="O29" s="376"/>
      <c r="P29" s="377"/>
    </row>
    <row r="30" spans="1:16" ht="13.5" thickBot="1" x14ac:dyDescent="0.25">
      <c r="A30" s="64"/>
      <c r="B30" s="68" t="s">
        <v>7</v>
      </c>
      <c r="C30" s="262" t="s">
        <v>133</v>
      </c>
      <c r="D30" s="196"/>
      <c r="E30" s="196"/>
      <c r="F30" s="196"/>
      <c r="G30" s="196"/>
      <c r="H30" s="196"/>
      <c r="I30" s="196"/>
      <c r="J30" s="196"/>
      <c r="K30" s="196"/>
      <c r="L30" s="196"/>
      <c r="M30" s="196"/>
      <c r="N30" s="196"/>
      <c r="O30" s="196"/>
      <c r="P30" s="197"/>
    </row>
    <row r="31" spans="1:16" ht="3" customHeight="1" thickBot="1" x14ac:dyDescent="0.25">
      <c r="A31" s="64"/>
      <c r="B31" s="337"/>
      <c r="C31" s="338"/>
      <c r="D31" s="338"/>
      <c r="E31" s="338"/>
      <c r="F31" s="338"/>
      <c r="G31" s="338"/>
      <c r="H31" s="338"/>
      <c r="I31" s="338"/>
      <c r="J31" s="338"/>
      <c r="K31" s="338"/>
      <c r="L31" s="338"/>
      <c r="M31" s="338"/>
      <c r="N31" s="338"/>
      <c r="O31" s="338"/>
      <c r="P31" s="339"/>
    </row>
    <row r="32" spans="1:16" ht="13.5" thickBot="1" x14ac:dyDescent="0.25">
      <c r="A32" s="64"/>
      <c r="B32" s="68" t="s">
        <v>4</v>
      </c>
      <c r="C32" s="359" t="s">
        <v>48</v>
      </c>
      <c r="D32" s="196"/>
      <c r="E32" s="196"/>
      <c r="F32" s="196"/>
      <c r="G32" s="196"/>
      <c r="H32" s="196"/>
      <c r="I32" s="196"/>
      <c r="J32" s="196"/>
      <c r="K32" s="196"/>
      <c r="L32" s="196"/>
      <c r="M32" s="196"/>
      <c r="N32" s="196"/>
      <c r="O32" s="196"/>
      <c r="P32" s="197"/>
    </row>
    <row r="33" spans="1:16" ht="3" customHeight="1" thickBot="1" x14ac:dyDescent="0.25">
      <c r="A33" s="64"/>
      <c r="B33" s="337"/>
      <c r="C33" s="338"/>
      <c r="D33" s="338"/>
      <c r="E33" s="338"/>
      <c r="F33" s="338"/>
      <c r="G33" s="338"/>
      <c r="H33" s="338"/>
      <c r="I33" s="338"/>
      <c r="J33" s="338"/>
      <c r="K33" s="338"/>
      <c r="L33" s="338"/>
      <c r="M33" s="338"/>
      <c r="N33" s="338"/>
      <c r="O33" s="338"/>
      <c r="P33" s="339"/>
    </row>
    <row r="34" spans="1:16" ht="13.5" thickBot="1" x14ac:dyDescent="0.25">
      <c r="A34" s="64"/>
      <c r="B34" s="68" t="s">
        <v>23</v>
      </c>
      <c r="C34" s="359" t="s">
        <v>48</v>
      </c>
      <c r="D34" s="196"/>
      <c r="E34" s="196"/>
      <c r="F34" s="196"/>
      <c r="G34" s="196"/>
      <c r="H34" s="196"/>
      <c r="I34" s="196"/>
      <c r="J34" s="196"/>
      <c r="K34" s="196"/>
      <c r="L34" s="196"/>
      <c r="M34" s="196"/>
      <c r="N34" s="196"/>
      <c r="O34" s="196"/>
      <c r="P34" s="197"/>
    </row>
    <row r="35" spans="1:16" ht="3" customHeight="1" thickBot="1" x14ac:dyDescent="0.25">
      <c r="A35" s="64"/>
      <c r="B35" s="340"/>
      <c r="C35" s="341"/>
      <c r="D35" s="341"/>
      <c r="E35" s="341"/>
      <c r="F35" s="341"/>
      <c r="G35" s="341"/>
      <c r="H35" s="341"/>
      <c r="I35" s="341"/>
      <c r="J35" s="341"/>
      <c r="K35" s="341"/>
      <c r="L35" s="341"/>
      <c r="M35" s="341"/>
      <c r="N35" s="341"/>
      <c r="O35" s="341"/>
      <c r="P35" s="342"/>
    </row>
    <row r="36" spans="1:16" ht="16.5" customHeight="1" thickBot="1" x14ac:dyDescent="0.25">
      <c r="A36" s="64"/>
      <c r="B36" s="68" t="s">
        <v>43</v>
      </c>
      <c r="C36" s="262" t="s">
        <v>48</v>
      </c>
      <c r="D36" s="196"/>
      <c r="E36" s="196"/>
      <c r="F36" s="196"/>
      <c r="G36" s="196"/>
      <c r="H36" s="196"/>
      <c r="I36" s="196"/>
      <c r="J36" s="196"/>
      <c r="K36" s="196"/>
      <c r="L36" s="196"/>
      <c r="M36" s="196"/>
      <c r="N36" s="196"/>
      <c r="O36" s="196"/>
      <c r="P36" s="197"/>
    </row>
    <row r="37" spans="1:16" ht="3" customHeight="1" thickBot="1" x14ac:dyDescent="0.25">
      <c r="A37" s="64"/>
      <c r="B37" s="69"/>
      <c r="C37" s="69"/>
      <c r="D37" s="69"/>
      <c r="E37" s="69"/>
      <c r="F37" s="69"/>
      <c r="G37" s="69"/>
      <c r="H37" s="69"/>
      <c r="I37" s="69"/>
      <c r="J37" s="69"/>
      <c r="K37" s="69"/>
      <c r="L37" s="69"/>
      <c r="M37" s="69"/>
      <c r="N37" s="69"/>
      <c r="O37" s="69"/>
      <c r="P37" s="69"/>
    </row>
    <row r="38" spans="1:16" x14ac:dyDescent="0.2">
      <c r="A38" s="64"/>
      <c r="B38" s="353" t="s">
        <v>17</v>
      </c>
      <c r="C38" s="354"/>
      <c r="D38" s="354"/>
      <c r="E38" s="354"/>
      <c r="F38" s="354"/>
      <c r="G38" s="354"/>
      <c r="H38" s="354"/>
      <c r="I38" s="354"/>
      <c r="J38" s="354"/>
      <c r="K38" s="354"/>
      <c r="L38" s="354"/>
      <c r="M38" s="354"/>
      <c r="N38" s="354"/>
      <c r="O38" s="354"/>
      <c r="P38" s="355"/>
    </row>
    <row r="39" spans="1:16" x14ac:dyDescent="0.2">
      <c r="A39" s="64"/>
      <c r="B39" s="70" t="s">
        <v>22</v>
      </c>
      <c r="C39" s="356" t="s">
        <v>18</v>
      </c>
      <c r="D39" s="356"/>
      <c r="E39" s="356"/>
      <c r="F39" s="356"/>
      <c r="G39" s="356"/>
      <c r="H39" s="356" t="s">
        <v>7</v>
      </c>
      <c r="I39" s="356"/>
      <c r="J39" s="356"/>
      <c r="K39" s="356"/>
      <c r="L39" s="356"/>
      <c r="M39" s="357" t="s">
        <v>19</v>
      </c>
      <c r="N39" s="357"/>
      <c r="O39" s="357"/>
      <c r="P39" s="358"/>
    </row>
    <row r="40" spans="1:16" x14ac:dyDescent="0.2">
      <c r="A40" s="64"/>
      <c r="B40" s="314" t="s">
        <v>168</v>
      </c>
      <c r="C40" s="320" t="s">
        <v>118</v>
      </c>
      <c r="D40" s="321"/>
      <c r="E40" s="321"/>
      <c r="F40" s="321"/>
      <c r="G40" s="324"/>
      <c r="H40" s="320" t="s">
        <v>150</v>
      </c>
      <c r="I40" s="321"/>
      <c r="J40" s="321"/>
      <c r="K40" s="321"/>
      <c r="L40" s="321"/>
      <c r="M40" s="317" t="s">
        <v>135</v>
      </c>
      <c r="N40" s="318"/>
      <c r="O40" s="318"/>
      <c r="P40" s="319"/>
    </row>
    <row r="41" spans="1:16" ht="12.75" customHeight="1" x14ac:dyDescent="0.2">
      <c r="A41" s="64"/>
      <c r="B41" s="315"/>
      <c r="C41" s="320"/>
      <c r="D41" s="321"/>
      <c r="E41" s="321"/>
      <c r="F41" s="321"/>
      <c r="G41" s="324"/>
      <c r="H41" s="320"/>
      <c r="I41" s="321"/>
      <c r="J41" s="321"/>
      <c r="K41" s="321"/>
      <c r="L41" s="321"/>
      <c r="M41" s="317" t="s">
        <v>136</v>
      </c>
      <c r="N41" s="318"/>
      <c r="O41" s="318"/>
      <c r="P41" s="319"/>
    </row>
    <row r="42" spans="1:16" x14ac:dyDescent="0.2">
      <c r="A42" s="64"/>
      <c r="B42" s="315"/>
      <c r="C42" s="320"/>
      <c r="D42" s="321"/>
      <c r="E42" s="321"/>
      <c r="F42" s="321"/>
      <c r="G42" s="324"/>
      <c r="H42" s="320"/>
      <c r="I42" s="321"/>
      <c r="J42" s="321"/>
      <c r="K42" s="321"/>
      <c r="L42" s="321"/>
      <c r="M42" s="317" t="s">
        <v>137</v>
      </c>
      <c r="N42" s="318"/>
      <c r="O42" s="318"/>
      <c r="P42" s="319"/>
    </row>
    <row r="43" spans="1:16" x14ac:dyDescent="0.2">
      <c r="A43" s="64"/>
      <c r="B43" s="315"/>
      <c r="C43" s="320"/>
      <c r="D43" s="321"/>
      <c r="E43" s="321"/>
      <c r="F43" s="321"/>
      <c r="G43" s="324"/>
      <c r="H43" s="320"/>
      <c r="I43" s="321"/>
      <c r="J43" s="321"/>
      <c r="K43" s="321"/>
      <c r="L43" s="321"/>
      <c r="M43" s="317" t="s">
        <v>138</v>
      </c>
      <c r="N43" s="318"/>
      <c r="O43" s="318"/>
      <c r="P43" s="319"/>
    </row>
    <row r="44" spans="1:16" x14ac:dyDescent="0.2">
      <c r="A44" s="64"/>
      <c r="B44" s="315"/>
      <c r="C44" s="320"/>
      <c r="D44" s="321"/>
      <c r="E44" s="321"/>
      <c r="F44" s="321"/>
      <c r="G44" s="324"/>
      <c r="H44" s="320"/>
      <c r="I44" s="321"/>
      <c r="J44" s="321"/>
      <c r="K44" s="321"/>
      <c r="L44" s="321"/>
      <c r="M44" s="317" t="s">
        <v>139</v>
      </c>
      <c r="N44" s="318"/>
      <c r="O44" s="318"/>
      <c r="P44" s="319"/>
    </row>
    <row r="45" spans="1:16" x14ac:dyDescent="0.2">
      <c r="A45" s="64"/>
      <c r="B45" s="315"/>
      <c r="C45" s="320"/>
      <c r="D45" s="321"/>
      <c r="E45" s="321"/>
      <c r="F45" s="321"/>
      <c r="G45" s="324"/>
      <c r="H45" s="320"/>
      <c r="I45" s="321"/>
      <c r="J45" s="321"/>
      <c r="K45" s="321"/>
      <c r="L45" s="321"/>
      <c r="M45" s="317" t="s">
        <v>141</v>
      </c>
      <c r="N45" s="318"/>
      <c r="O45" s="318"/>
      <c r="P45" s="319"/>
    </row>
    <row r="46" spans="1:16" x14ac:dyDescent="0.2">
      <c r="A46" s="64"/>
      <c r="B46" s="315"/>
      <c r="C46" s="320"/>
      <c r="D46" s="321"/>
      <c r="E46" s="321"/>
      <c r="F46" s="321"/>
      <c r="G46" s="324"/>
      <c r="H46" s="320"/>
      <c r="I46" s="321"/>
      <c r="J46" s="321"/>
      <c r="K46" s="321"/>
      <c r="L46" s="321"/>
      <c r="M46" s="317" t="s">
        <v>142</v>
      </c>
      <c r="N46" s="318"/>
      <c r="O46" s="318"/>
      <c r="P46" s="319"/>
    </row>
    <row r="47" spans="1:16" x14ac:dyDescent="0.2">
      <c r="A47" s="64"/>
      <c r="B47" s="315"/>
      <c r="C47" s="320"/>
      <c r="D47" s="321"/>
      <c r="E47" s="321"/>
      <c r="F47" s="321"/>
      <c r="G47" s="324"/>
      <c r="H47" s="320"/>
      <c r="I47" s="321"/>
      <c r="J47" s="321"/>
      <c r="K47" s="321"/>
      <c r="L47" s="321"/>
      <c r="M47" s="317" t="s">
        <v>143</v>
      </c>
      <c r="N47" s="318"/>
      <c r="O47" s="318"/>
      <c r="P47" s="319"/>
    </row>
    <row r="48" spans="1:16" x14ac:dyDescent="0.2">
      <c r="A48" s="64"/>
      <c r="B48" s="315"/>
      <c r="C48" s="320"/>
      <c r="D48" s="321"/>
      <c r="E48" s="321"/>
      <c r="F48" s="321"/>
      <c r="G48" s="324"/>
      <c r="H48" s="320"/>
      <c r="I48" s="321"/>
      <c r="J48" s="321"/>
      <c r="K48" s="321"/>
      <c r="L48" s="321"/>
      <c r="M48" s="317" t="s">
        <v>144</v>
      </c>
      <c r="N48" s="318"/>
      <c r="O48" s="318"/>
      <c r="P48" s="319"/>
    </row>
    <row r="49" spans="1:16" x14ac:dyDescent="0.2">
      <c r="A49" s="64"/>
      <c r="B49" s="315"/>
      <c r="C49" s="320"/>
      <c r="D49" s="321"/>
      <c r="E49" s="321"/>
      <c r="F49" s="321"/>
      <c r="G49" s="324"/>
      <c r="H49" s="320"/>
      <c r="I49" s="321"/>
      <c r="J49" s="321"/>
      <c r="K49" s="321"/>
      <c r="L49" s="321"/>
      <c r="M49" s="317" t="s">
        <v>145</v>
      </c>
      <c r="N49" s="318"/>
      <c r="O49" s="318"/>
      <c r="P49" s="319"/>
    </row>
    <row r="50" spans="1:16" x14ac:dyDescent="0.2">
      <c r="A50" s="64"/>
      <c r="B50" s="316"/>
      <c r="C50" s="322"/>
      <c r="D50" s="323"/>
      <c r="E50" s="323"/>
      <c r="F50" s="323"/>
      <c r="G50" s="325"/>
      <c r="H50" s="322"/>
      <c r="I50" s="323"/>
      <c r="J50" s="323"/>
      <c r="K50" s="323"/>
      <c r="L50" s="323"/>
      <c r="M50" s="326" t="s">
        <v>146</v>
      </c>
      <c r="N50" s="327"/>
      <c r="O50" s="327"/>
      <c r="P50" s="328"/>
    </row>
    <row r="51" spans="1:16" x14ac:dyDescent="0.2">
      <c r="A51" s="64"/>
      <c r="B51" s="314" t="s">
        <v>169</v>
      </c>
      <c r="C51" s="390" t="s">
        <v>118</v>
      </c>
      <c r="D51" s="391"/>
      <c r="E51" s="391"/>
      <c r="F51" s="391"/>
      <c r="G51" s="392"/>
      <c r="H51" s="390" t="s">
        <v>150</v>
      </c>
      <c r="I51" s="391"/>
      <c r="J51" s="391"/>
      <c r="K51" s="391"/>
      <c r="L51" s="392"/>
      <c r="M51" s="384" t="s">
        <v>140</v>
      </c>
      <c r="N51" s="385"/>
      <c r="O51" s="385"/>
      <c r="P51" s="386"/>
    </row>
    <row r="52" spans="1:16" x14ac:dyDescent="0.2">
      <c r="A52" s="64"/>
      <c r="B52" s="315"/>
      <c r="C52" s="320"/>
      <c r="D52" s="321"/>
      <c r="E52" s="321"/>
      <c r="F52" s="321"/>
      <c r="G52" s="324"/>
      <c r="H52" s="320"/>
      <c r="I52" s="321"/>
      <c r="J52" s="321"/>
      <c r="K52" s="321"/>
      <c r="L52" s="324"/>
      <c r="M52" s="317" t="s">
        <v>135</v>
      </c>
      <c r="N52" s="318"/>
      <c r="O52" s="318"/>
      <c r="P52" s="319"/>
    </row>
    <row r="53" spans="1:16" x14ac:dyDescent="0.2">
      <c r="A53" s="64"/>
      <c r="B53" s="315"/>
      <c r="C53" s="320"/>
      <c r="D53" s="321"/>
      <c r="E53" s="321"/>
      <c r="F53" s="321"/>
      <c r="G53" s="324"/>
      <c r="H53" s="320"/>
      <c r="I53" s="321"/>
      <c r="J53" s="321"/>
      <c r="K53" s="321"/>
      <c r="L53" s="324"/>
      <c r="M53" s="317" t="s">
        <v>136</v>
      </c>
      <c r="N53" s="318"/>
      <c r="O53" s="318"/>
      <c r="P53" s="319"/>
    </row>
    <row r="54" spans="1:16" x14ac:dyDescent="0.2">
      <c r="A54" s="64"/>
      <c r="B54" s="315"/>
      <c r="C54" s="320"/>
      <c r="D54" s="321"/>
      <c r="E54" s="321"/>
      <c r="F54" s="321"/>
      <c r="G54" s="324"/>
      <c r="H54" s="320"/>
      <c r="I54" s="321"/>
      <c r="J54" s="321"/>
      <c r="K54" s="321"/>
      <c r="L54" s="324"/>
      <c r="M54" s="317" t="s">
        <v>137</v>
      </c>
      <c r="N54" s="318"/>
      <c r="O54" s="318"/>
      <c r="P54" s="319"/>
    </row>
    <row r="55" spans="1:16" x14ac:dyDescent="0.2">
      <c r="A55" s="64"/>
      <c r="B55" s="315"/>
      <c r="C55" s="320"/>
      <c r="D55" s="321"/>
      <c r="E55" s="321"/>
      <c r="F55" s="321"/>
      <c r="G55" s="324"/>
      <c r="H55" s="320"/>
      <c r="I55" s="321"/>
      <c r="J55" s="321"/>
      <c r="K55" s="321"/>
      <c r="L55" s="324"/>
      <c r="M55" s="317" t="s">
        <v>138</v>
      </c>
      <c r="N55" s="318"/>
      <c r="O55" s="318"/>
      <c r="P55" s="319"/>
    </row>
    <row r="56" spans="1:16" x14ac:dyDescent="0.2">
      <c r="A56" s="64"/>
      <c r="B56" s="315"/>
      <c r="C56" s="320"/>
      <c r="D56" s="321"/>
      <c r="E56" s="321"/>
      <c r="F56" s="321"/>
      <c r="G56" s="324"/>
      <c r="H56" s="320"/>
      <c r="I56" s="321"/>
      <c r="J56" s="321"/>
      <c r="K56" s="321"/>
      <c r="L56" s="324"/>
      <c r="M56" s="317" t="s">
        <v>139</v>
      </c>
      <c r="N56" s="318"/>
      <c r="O56" s="318"/>
      <c r="P56" s="319"/>
    </row>
    <row r="57" spans="1:16" x14ac:dyDescent="0.2">
      <c r="A57" s="64"/>
      <c r="B57" s="315"/>
      <c r="C57" s="320"/>
      <c r="D57" s="321"/>
      <c r="E57" s="321"/>
      <c r="F57" s="321"/>
      <c r="G57" s="324"/>
      <c r="H57" s="320"/>
      <c r="I57" s="321"/>
      <c r="J57" s="321"/>
      <c r="K57" s="321"/>
      <c r="L57" s="324"/>
      <c r="M57" s="317" t="s">
        <v>141</v>
      </c>
      <c r="N57" s="318"/>
      <c r="O57" s="318"/>
      <c r="P57" s="319"/>
    </row>
    <row r="58" spans="1:16" x14ac:dyDescent="0.2">
      <c r="A58" s="64"/>
      <c r="B58" s="315"/>
      <c r="C58" s="320"/>
      <c r="D58" s="321"/>
      <c r="E58" s="321"/>
      <c r="F58" s="321"/>
      <c r="G58" s="324"/>
      <c r="H58" s="320"/>
      <c r="I58" s="321"/>
      <c r="J58" s="321"/>
      <c r="K58" s="321"/>
      <c r="L58" s="324"/>
      <c r="M58" s="317" t="s">
        <v>142</v>
      </c>
      <c r="N58" s="318"/>
      <c r="O58" s="318"/>
      <c r="P58" s="319"/>
    </row>
    <row r="59" spans="1:16" x14ac:dyDescent="0.2">
      <c r="A59" s="64"/>
      <c r="B59" s="315"/>
      <c r="C59" s="320"/>
      <c r="D59" s="321"/>
      <c r="E59" s="321"/>
      <c r="F59" s="321"/>
      <c r="G59" s="324"/>
      <c r="H59" s="320"/>
      <c r="I59" s="321"/>
      <c r="J59" s="321"/>
      <c r="K59" s="321"/>
      <c r="L59" s="324"/>
      <c r="M59" s="317" t="s">
        <v>143</v>
      </c>
      <c r="N59" s="318"/>
      <c r="O59" s="318"/>
      <c r="P59" s="319"/>
    </row>
    <row r="60" spans="1:16" x14ac:dyDescent="0.2">
      <c r="A60" s="64"/>
      <c r="B60" s="315"/>
      <c r="C60" s="320"/>
      <c r="D60" s="321"/>
      <c r="E60" s="321"/>
      <c r="F60" s="321"/>
      <c r="G60" s="324"/>
      <c r="H60" s="320"/>
      <c r="I60" s="321"/>
      <c r="J60" s="321"/>
      <c r="K60" s="321"/>
      <c r="L60" s="324"/>
      <c r="M60" s="317" t="s">
        <v>144</v>
      </c>
      <c r="N60" s="318"/>
      <c r="O60" s="318"/>
      <c r="P60" s="319"/>
    </row>
    <row r="61" spans="1:16" x14ac:dyDescent="0.2">
      <c r="A61" s="64"/>
      <c r="B61" s="315"/>
      <c r="C61" s="320"/>
      <c r="D61" s="321"/>
      <c r="E61" s="321"/>
      <c r="F61" s="321"/>
      <c r="G61" s="324"/>
      <c r="H61" s="320"/>
      <c r="I61" s="321"/>
      <c r="J61" s="321"/>
      <c r="K61" s="321"/>
      <c r="L61" s="324"/>
      <c r="M61" s="317" t="s">
        <v>145</v>
      </c>
      <c r="N61" s="318"/>
      <c r="O61" s="318"/>
      <c r="P61" s="319"/>
    </row>
    <row r="62" spans="1:16" ht="13.5" thickBot="1" x14ac:dyDescent="0.25">
      <c r="A62" s="64"/>
      <c r="B62" s="389"/>
      <c r="C62" s="393"/>
      <c r="D62" s="394"/>
      <c r="E62" s="394"/>
      <c r="F62" s="394"/>
      <c r="G62" s="395"/>
      <c r="H62" s="393"/>
      <c r="I62" s="394"/>
      <c r="J62" s="394"/>
      <c r="K62" s="394"/>
      <c r="L62" s="395"/>
      <c r="M62" s="381" t="s">
        <v>146</v>
      </c>
      <c r="N62" s="382"/>
      <c r="O62" s="382"/>
      <c r="P62" s="383"/>
    </row>
    <row r="63" spans="1:16" ht="3" customHeight="1" thickBot="1" x14ac:dyDescent="0.25">
      <c r="A63" s="64"/>
      <c r="B63" s="71"/>
      <c r="C63" s="71"/>
      <c r="D63" s="71"/>
      <c r="E63" s="71"/>
      <c r="F63" s="71"/>
      <c r="G63" s="71"/>
      <c r="H63" s="71"/>
      <c r="I63" s="71"/>
      <c r="J63" s="71"/>
      <c r="K63" s="71"/>
      <c r="L63" s="71"/>
      <c r="M63" s="71"/>
      <c r="N63" s="71"/>
      <c r="O63" s="71"/>
      <c r="P63" s="71"/>
    </row>
    <row r="64" spans="1:16" ht="13.5" customHeight="1" thickBot="1" x14ac:dyDescent="0.25">
      <c r="A64" s="64"/>
      <c r="B64" s="347" t="s">
        <v>8</v>
      </c>
      <c r="C64" s="348"/>
      <c r="D64" s="348"/>
      <c r="E64" s="348"/>
      <c r="F64" s="348"/>
      <c r="G64" s="348"/>
      <c r="H64" s="348"/>
      <c r="I64" s="348"/>
      <c r="J64" s="348"/>
      <c r="K64" s="348"/>
      <c r="L64" s="348"/>
      <c r="M64" s="348"/>
      <c r="N64" s="348"/>
      <c r="O64" s="348"/>
      <c r="P64" s="349"/>
    </row>
    <row r="65" spans="1:16" ht="3" customHeight="1" thickBot="1" x14ac:dyDescent="0.25">
      <c r="A65" s="64"/>
      <c r="B65" s="72"/>
      <c r="C65" s="73"/>
      <c r="D65" s="73"/>
      <c r="E65" s="73"/>
      <c r="F65" s="73"/>
      <c r="G65" s="73"/>
      <c r="H65" s="73"/>
      <c r="I65" s="73"/>
      <c r="J65" s="73"/>
      <c r="K65" s="73"/>
      <c r="L65" s="73"/>
      <c r="M65" s="73"/>
      <c r="N65" s="73"/>
      <c r="O65" s="73"/>
      <c r="P65" s="74"/>
    </row>
    <row r="66" spans="1:16" x14ac:dyDescent="0.2">
      <c r="A66" s="64"/>
      <c r="B66" s="396" t="s">
        <v>20</v>
      </c>
      <c r="C66" s="59" t="s">
        <v>9</v>
      </c>
      <c r="D66" s="75" t="s">
        <v>67</v>
      </c>
      <c r="E66" s="75" t="s">
        <v>68</v>
      </c>
      <c r="F66" s="75" t="s">
        <v>69</v>
      </c>
      <c r="G66" s="75" t="s">
        <v>70</v>
      </c>
      <c r="H66" s="75" t="s">
        <v>71</v>
      </c>
      <c r="I66" s="75" t="s">
        <v>72</v>
      </c>
      <c r="J66" s="75" t="s">
        <v>73</v>
      </c>
      <c r="K66" s="75" t="s">
        <v>74</v>
      </c>
      <c r="L66" s="75" t="s">
        <v>75</v>
      </c>
      <c r="M66" s="75" t="s">
        <v>76</v>
      </c>
      <c r="N66" s="75" t="s">
        <v>77</v>
      </c>
      <c r="O66" s="75" t="s">
        <v>78</v>
      </c>
      <c r="P66" s="76" t="s">
        <v>24</v>
      </c>
    </row>
    <row r="67" spans="1:16" x14ac:dyDescent="0.2">
      <c r="A67" s="64"/>
      <c r="B67" s="397"/>
      <c r="C67" s="88" t="s">
        <v>177</v>
      </c>
      <c r="D67" s="387">
        <f>'2.1. Registro audiencias resol '!D10</f>
        <v>1.808446455505279</v>
      </c>
      <c r="E67" s="388"/>
      <c r="F67" s="388"/>
      <c r="G67" s="388"/>
      <c r="H67" s="388"/>
      <c r="I67" s="388"/>
      <c r="J67" s="387">
        <f>'2.1. Registro audiencias resol '!F10</f>
        <v>1.7692307692307692</v>
      </c>
      <c r="K67" s="388"/>
      <c r="L67" s="388"/>
      <c r="M67" s="388"/>
      <c r="N67" s="388"/>
      <c r="O67" s="388"/>
      <c r="P67" s="89">
        <f>'2.1. Registro audiencias resol '!H10</f>
        <v>1.788838612368024</v>
      </c>
    </row>
    <row r="68" spans="1:16" x14ac:dyDescent="0.2">
      <c r="A68" s="64"/>
      <c r="B68" s="397"/>
      <c r="C68" s="130" t="s">
        <v>188</v>
      </c>
      <c r="D68" s="387">
        <f>'2.1. Registro audiencias resol '!D13</f>
        <v>1.2386363636363635</v>
      </c>
      <c r="E68" s="388"/>
      <c r="F68" s="388"/>
      <c r="G68" s="388"/>
      <c r="H68" s="388"/>
      <c r="I68" s="388"/>
      <c r="J68" s="387">
        <f>'2.1. Registro audiencias resol '!F13</f>
        <v>1.3977272727272727</v>
      </c>
      <c r="K68" s="388"/>
      <c r="L68" s="388"/>
      <c r="M68" s="388"/>
      <c r="N68" s="388"/>
      <c r="O68" s="388"/>
      <c r="P68" s="89">
        <f>'2.1. Registro audiencias resol '!H13</f>
        <v>1.3181818181818183</v>
      </c>
    </row>
    <row r="69" spans="1:16" x14ac:dyDescent="0.2">
      <c r="A69" s="64"/>
      <c r="B69" s="397"/>
      <c r="C69" s="130" t="s">
        <v>189</v>
      </c>
      <c r="D69" s="387">
        <f>'2.1. Registro audiencias resol '!D16</f>
        <v>4.0370370370370372</v>
      </c>
      <c r="E69" s="388"/>
      <c r="F69" s="388"/>
      <c r="G69" s="388"/>
      <c r="H69" s="388"/>
      <c r="I69" s="388"/>
      <c r="J69" s="387">
        <f>'2.1. Registro audiencias resol '!F16</f>
        <v>3.2222222222222223</v>
      </c>
      <c r="K69" s="388"/>
      <c r="L69" s="388"/>
      <c r="M69" s="388"/>
      <c r="N69" s="388"/>
      <c r="O69" s="388"/>
      <c r="P69" s="89">
        <f>'2.1. Registro audiencias resol '!H16</f>
        <v>3.6296296296296302</v>
      </c>
    </row>
    <row r="70" spans="1:16" x14ac:dyDescent="0.2">
      <c r="A70" s="64"/>
      <c r="B70" s="397"/>
      <c r="C70" s="130" t="s">
        <v>190</v>
      </c>
      <c r="D70" s="387">
        <f>'2.1. Registro audiencias resol '!D19</f>
        <v>2.1666666666666665</v>
      </c>
      <c r="E70" s="388"/>
      <c r="F70" s="388"/>
      <c r="G70" s="388"/>
      <c r="H70" s="388"/>
      <c r="I70" s="388"/>
      <c r="J70" s="387" t="str">
        <f>'2.1. Registro audiencias resol '!F19</f>
        <v>0</v>
      </c>
      <c r="K70" s="388"/>
      <c r="L70" s="388"/>
      <c r="M70" s="388"/>
      <c r="N70" s="388"/>
      <c r="O70" s="388"/>
      <c r="P70" s="89">
        <f>'2.1. Registro audiencias resol '!H19</f>
        <v>1.0833333333333333</v>
      </c>
    </row>
    <row r="71" spans="1:16" x14ac:dyDescent="0.2">
      <c r="A71" s="64"/>
      <c r="B71" s="397"/>
      <c r="C71" s="130" t="s">
        <v>192</v>
      </c>
      <c r="D71" s="387">
        <f>'2.1. Registro audiencias resol '!D21</f>
        <v>1.3</v>
      </c>
      <c r="E71" s="388"/>
      <c r="F71" s="388"/>
      <c r="G71" s="388"/>
      <c r="H71" s="388"/>
      <c r="I71" s="388"/>
      <c r="J71" s="387">
        <f>'2.1. Registro audiencias resol '!F21</f>
        <v>1.6</v>
      </c>
      <c r="K71" s="388"/>
      <c r="L71" s="388"/>
      <c r="M71" s="388"/>
      <c r="N71" s="388"/>
      <c r="O71" s="388"/>
      <c r="P71" s="89">
        <f>'2.1. Registro audiencias resol '!H21</f>
        <v>1.45</v>
      </c>
    </row>
    <row r="72" spans="1:16" x14ac:dyDescent="0.2">
      <c r="A72" s="64"/>
      <c r="B72" s="397"/>
      <c r="C72" s="130" t="s">
        <v>193</v>
      </c>
      <c r="D72" s="387">
        <f>'2.1. Registro audiencias resol '!D23</f>
        <v>0.91666666666666663</v>
      </c>
      <c r="E72" s="388"/>
      <c r="F72" s="388"/>
      <c r="G72" s="388"/>
      <c r="H72" s="388"/>
      <c r="I72" s="388"/>
      <c r="J72" s="387">
        <f>'2.1. Registro audiencias resol '!F23</f>
        <v>1.0416666666666667</v>
      </c>
      <c r="K72" s="388"/>
      <c r="L72" s="388"/>
      <c r="M72" s="388"/>
      <c r="N72" s="388"/>
      <c r="O72" s="388"/>
      <c r="P72" s="89">
        <f>'2.1. Registro audiencias resol '!H23</f>
        <v>0.97916666666666663</v>
      </c>
    </row>
    <row r="73" spans="1:16" x14ac:dyDescent="0.2">
      <c r="A73" s="64"/>
      <c r="B73" s="397"/>
      <c r="C73" s="130" t="s">
        <v>195</v>
      </c>
      <c r="D73" s="387">
        <f>'2.1. Registro audiencias resol '!D25</f>
        <v>1.25</v>
      </c>
      <c r="E73" s="388"/>
      <c r="F73" s="388"/>
      <c r="G73" s="388"/>
      <c r="H73" s="388"/>
      <c r="I73" s="388"/>
      <c r="J73" s="387">
        <f>'2.1. Registro audiencias resol '!F25</f>
        <v>1.625</v>
      </c>
      <c r="K73" s="388"/>
      <c r="L73" s="388"/>
      <c r="M73" s="388"/>
      <c r="N73" s="388"/>
      <c r="O73" s="388"/>
      <c r="P73" s="89">
        <f>'2.1. Registro audiencias resol '!H25</f>
        <v>1.4375</v>
      </c>
    </row>
    <row r="74" spans="1:16" x14ac:dyDescent="0.2">
      <c r="A74" s="64"/>
      <c r="B74" s="397"/>
      <c r="C74" s="130" t="s">
        <v>194</v>
      </c>
      <c r="D74" s="387">
        <f>'2.1. Registro audiencias resol '!D27</f>
        <v>1.2916666666666667</v>
      </c>
      <c r="E74" s="388"/>
      <c r="F74" s="388"/>
      <c r="G74" s="388"/>
      <c r="H74" s="388"/>
      <c r="I74" s="388"/>
      <c r="J74" s="387">
        <f>'2.1. Registro audiencias resol '!F27</f>
        <v>1.7916666666666667</v>
      </c>
      <c r="K74" s="388"/>
      <c r="L74" s="388"/>
      <c r="M74" s="388"/>
      <c r="N74" s="388"/>
      <c r="O74" s="388"/>
      <c r="P74" s="89">
        <f>'2.1. Registro audiencias resol '!H27</f>
        <v>1.5416666666666667</v>
      </c>
    </row>
    <row r="75" spans="1:16" x14ac:dyDescent="0.2">
      <c r="A75" s="64"/>
      <c r="B75" s="397"/>
      <c r="C75" s="130" t="s">
        <v>180</v>
      </c>
      <c r="D75" s="387">
        <f>'2.1. Registro audiencias resol '!D30</f>
        <v>9.5</v>
      </c>
      <c r="E75" s="388"/>
      <c r="F75" s="388"/>
      <c r="G75" s="388"/>
      <c r="H75" s="388"/>
      <c r="I75" s="388"/>
      <c r="J75" s="387">
        <f>'2.1. Registro audiencias resol '!F30</f>
        <v>2.25</v>
      </c>
      <c r="K75" s="388"/>
      <c r="L75" s="388"/>
      <c r="M75" s="388"/>
      <c r="N75" s="388"/>
      <c r="O75" s="388"/>
      <c r="P75" s="89">
        <f>'2.1. Registro audiencias resol '!H30</f>
        <v>5.875</v>
      </c>
    </row>
    <row r="76" spans="1:16" x14ac:dyDescent="0.2">
      <c r="A76" s="64"/>
      <c r="B76" s="397"/>
      <c r="C76" s="130" t="s">
        <v>181</v>
      </c>
      <c r="D76" s="387">
        <f>'2.1. Registro audiencias resol '!D32</f>
        <v>2.75</v>
      </c>
      <c r="E76" s="388"/>
      <c r="F76" s="388"/>
      <c r="G76" s="388"/>
      <c r="H76" s="388"/>
      <c r="I76" s="388"/>
      <c r="J76" s="387">
        <f>'2.1. Registro audiencias resol '!F32</f>
        <v>2.5</v>
      </c>
      <c r="K76" s="388"/>
      <c r="L76" s="388"/>
      <c r="M76" s="388"/>
      <c r="N76" s="388"/>
      <c r="O76" s="388"/>
      <c r="P76" s="89">
        <f>'2.1. Registro audiencias resol '!H32</f>
        <v>2.625</v>
      </c>
    </row>
    <row r="77" spans="1:16" x14ac:dyDescent="0.2">
      <c r="A77" s="64"/>
      <c r="B77" s="397"/>
      <c r="C77" s="130" t="s">
        <v>182</v>
      </c>
      <c r="D77" s="387">
        <f>'2.1. Registro audiencias resol '!D34</f>
        <v>2.5</v>
      </c>
      <c r="E77" s="388"/>
      <c r="F77" s="388"/>
      <c r="G77" s="388"/>
      <c r="H77" s="388"/>
      <c r="I77" s="388"/>
      <c r="J77" s="387">
        <f>'2.1. Registro audiencias resol '!F34</f>
        <v>1.8333333333333333</v>
      </c>
      <c r="K77" s="388"/>
      <c r="L77" s="388"/>
      <c r="M77" s="388"/>
      <c r="N77" s="388"/>
      <c r="O77" s="388"/>
      <c r="P77" s="89">
        <f>'2.1. Registro audiencias resol '!H34</f>
        <v>2.1666666666666665</v>
      </c>
    </row>
    <row r="78" spans="1:16" x14ac:dyDescent="0.2">
      <c r="A78" s="64"/>
      <c r="B78" s="397"/>
      <c r="C78" s="130" t="s">
        <v>191</v>
      </c>
      <c r="D78" s="387">
        <f>'2.1. Registro audiencias resol '!D36</f>
        <v>1</v>
      </c>
      <c r="E78" s="388"/>
      <c r="F78" s="388"/>
      <c r="G78" s="388"/>
      <c r="H78" s="388"/>
      <c r="I78" s="388"/>
      <c r="J78" s="387">
        <f>'2.1. Registro audiencias resol '!F36</f>
        <v>1.6666666666666667</v>
      </c>
      <c r="K78" s="388"/>
      <c r="L78" s="388"/>
      <c r="M78" s="388"/>
      <c r="N78" s="388"/>
      <c r="O78" s="388"/>
      <c r="P78" s="89">
        <f>'2.1. Registro audiencias resol '!H36</f>
        <v>1.3333333333333333</v>
      </c>
    </row>
    <row r="79" spans="1:16" x14ac:dyDescent="0.2">
      <c r="A79" s="64"/>
      <c r="B79" s="397"/>
      <c r="C79" s="130" t="s">
        <v>184</v>
      </c>
      <c r="D79" s="387">
        <f>'2.1. Registro audiencias resol '!D38</f>
        <v>1</v>
      </c>
      <c r="E79" s="388"/>
      <c r="F79" s="388"/>
      <c r="G79" s="388"/>
      <c r="H79" s="388"/>
      <c r="I79" s="388"/>
      <c r="J79" s="387">
        <f>'2.1. Registro audiencias resol '!F38</f>
        <v>1.5</v>
      </c>
      <c r="K79" s="388"/>
      <c r="L79" s="388"/>
      <c r="M79" s="388"/>
      <c r="N79" s="388"/>
      <c r="O79" s="388"/>
      <c r="P79" s="89">
        <f>'2.1. Registro audiencias resol '!H38</f>
        <v>1.25</v>
      </c>
    </row>
    <row r="80" spans="1:16" ht="13.5" thickBot="1" x14ac:dyDescent="0.25">
      <c r="A80" s="64"/>
      <c r="B80" s="397"/>
      <c r="C80" s="60" t="s">
        <v>185</v>
      </c>
      <c r="D80" s="387">
        <f>'2.1. Registro audiencias resol '!D40</f>
        <v>5</v>
      </c>
      <c r="E80" s="388"/>
      <c r="F80" s="388"/>
      <c r="G80" s="388"/>
      <c r="H80" s="388"/>
      <c r="I80" s="388"/>
      <c r="J80" s="387">
        <f>'2.1. Registro audiencias resol '!F40</f>
        <v>6.125</v>
      </c>
      <c r="K80" s="388"/>
      <c r="L80" s="388"/>
      <c r="M80" s="388"/>
      <c r="N80" s="388"/>
      <c r="O80" s="388"/>
      <c r="P80" s="89">
        <f>'2.1. Registro audiencias resol '!H40</f>
        <v>5.5625</v>
      </c>
    </row>
    <row r="81" spans="1:16" ht="3" customHeight="1" thickBot="1" x14ac:dyDescent="0.25">
      <c r="A81" s="64"/>
      <c r="B81" s="77"/>
      <c r="C81" s="86"/>
      <c r="D81" s="86"/>
      <c r="E81" s="86"/>
      <c r="F81" s="87"/>
      <c r="G81" s="86"/>
      <c r="H81" s="86"/>
      <c r="I81" s="87"/>
      <c r="J81" s="86"/>
      <c r="K81" s="86"/>
      <c r="L81" s="87"/>
      <c r="M81" s="86"/>
      <c r="N81" s="86"/>
      <c r="O81" s="87"/>
      <c r="P81" s="87"/>
    </row>
    <row r="82" spans="1:16" ht="22.5" customHeight="1" thickBot="1" x14ac:dyDescent="0.25">
      <c r="A82" s="64"/>
      <c r="B82" s="378" t="s">
        <v>21</v>
      </c>
      <c r="C82" s="379"/>
      <c r="D82" s="379"/>
      <c r="E82" s="379"/>
      <c r="F82" s="379"/>
      <c r="G82" s="379"/>
      <c r="H82" s="379"/>
      <c r="I82" s="379"/>
      <c r="J82" s="379"/>
      <c r="K82" s="379"/>
      <c r="L82" s="379"/>
      <c r="M82" s="379"/>
      <c r="N82" s="379"/>
      <c r="O82" s="379"/>
      <c r="P82" s="380"/>
    </row>
    <row r="83" spans="1:16" x14ac:dyDescent="0.2">
      <c r="A83" s="64"/>
      <c r="B83" s="265"/>
      <c r="C83" s="266"/>
      <c r="D83" s="266"/>
      <c r="E83" s="266"/>
      <c r="F83" s="266"/>
      <c r="G83" s="266"/>
      <c r="H83" s="266"/>
      <c r="I83" s="266"/>
      <c r="J83" s="266"/>
      <c r="K83" s="266"/>
      <c r="L83" s="266"/>
      <c r="M83" s="266"/>
      <c r="N83" s="266"/>
      <c r="O83" s="266"/>
      <c r="P83" s="267"/>
    </row>
    <row r="84" spans="1:16" x14ac:dyDescent="0.2">
      <c r="A84" s="64"/>
      <c r="B84" s="268"/>
      <c r="C84" s="269"/>
      <c r="D84" s="269"/>
      <c r="E84" s="269"/>
      <c r="F84" s="269"/>
      <c r="G84" s="269"/>
      <c r="H84" s="269"/>
      <c r="I84" s="269"/>
      <c r="J84" s="269"/>
      <c r="K84" s="269"/>
      <c r="L84" s="269"/>
      <c r="M84" s="269"/>
      <c r="N84" s="269"/>
      <c r="O84" s="269"/>
      <c r="P84" s="270"/>
    </row>
    <row r="85" spans="1:16" x14ac:dyDescent="0.2">
      <c r="A85" s="64"/>
      <c r="B85" s="268"/>
      <c r="C85" s="269"/>
      <c r="D85" s="269"/>
      <c r="E85" s="269"/>
      <c r="F85" s="269"/>
      <c r="G85" s="269"/>
      <c r="H85" s="269"/>
      <c r="I85" s="269"/>
      <c r="J85" s="269"/>
      <c r="K85" s="269"/>
      <c r="L85" s="269"/>
      <c r="M85" s="269"/>
      <c r="N85" s="269"/>
      <c r="O85" s="269"/>
      <c r="P85" s="270"/>
    </row>
    <row r="86" spans="1:16" x14ac:dyDescent="0.2">
      <c r="A86" s="64"/>
      <c r="B86" s="268"/>
      <c r="C86" s="269"/>
      <c r="D86" s="269"/>
      <c r="E86" s="269"/>
      <c r="F86" s="269"/>
      <c r="G86" s="269"/>
      <c r="H86" s="269"/>
      <c r="I86" s="269"/>
      <c r="J86" s="269"/>
      <c r="K86" s="269"/>
      <c r="L86" s="269"/>
      <c r="M86" s="269"/>
      <c r="N86" s="269"/>
      <c r="O86" s="269"/>
      <c r="P86" s="270"/>
    </row>
    <row r="87" spans="1:16" x14ac:dyDescent="0.2">
      <c r="A87" s="64"/>
      <c r="B87" s="268"/>
      <c r="C87" s="269"/>
      <c r="D87" s="269"/>
      <c r="E87" s="269"/>
      <c r="F87" s="269"/>
      <c r="G87" s="269"/>
      <c r="H87" s="269"/>
      <c r="I87" s="269"/>
      <c r="J87" s="269"/>
      <c r="K87" s="269"/>
      <c r="L87" s="269"/>
      <c r="M87" s="269"/>
      <c r="N87" s="269"/>
      <c r="O87" s="269"/>
      <c r="P87" s="270"/>
    </row>
    <row r="88" spans="1:16" x14ac:dyDescent="0.2">
      <c r="A88" s="64"/>
      <c r="B88" s="268"/>
      <c r="C88" s="269"/>
      <c r="D88" s="269"/>
      <c r="E88" s="269"/>
      <c r="F88" s="269"/>
      <c r="G88" s="269"/>
      <c r="H88" s="269"/>
      <c r="I88" s="269"/>
      <c r="J88" s="269"/>
      <c r="K88" s="269"/>
      <c r="L88" s="269"/>
      <c r="M88" s="269"/>
      <c r="N88" s="269"/>
      <c r="O88" s="269"/>
      <c r="P88" s="270"/>
    </row>
    <row r="89" spans="1:16" x14ac:dyDescent="0.2">
      <c r="A89" s="64"/>
      <c r="B89" s="268"/>
      <c r="C89" s="269"/>
      <c r="D89" s="269"/>
      <c r="E89" s="269"/>
      <c r="F89" s="269"/>
      <c r="G89" s="269"/>
      <c r="H89" s="269"/>
      <c r="I89" s="269"/>
      <c r="J89" s="269"/>
      <c r="K89" s="269"/>
      <c r="L89" s="269"/>
      <c r="M89" s="269"/>
      <c r="N89" s="269"/>
      <c r="O89" s="269"/>
      <c r="P89" s="270"/>
    </row>
    <row r="90" spans="1:16" x14ac:dyDescent="0.2">
      <c r="A90" s="64"/>
      <c r="B90" s="268"/>
      <c r="C90" s="269"/>
      <c r="D90" s="269"/>
      <c r="E90" s="269"/>
      <c r="F90" s="269"/>
      <c r="G90" s="269"/>
      <c r="H90" s="269"/>
      <c r="I90" s="269"/>
      <c r="J90" s="269"/>
      <c r="K90" s="269"/>
      <c r="L90" s="269"/>
      <c r="M90" s="269"/>
      <c r="N90" s="269"/>
      <c r="O90" s="269"/>
      <c r="P90" s="270"/>
    </row>
    <row r="91" spans="1:16" x14ac:dyDescent="0.2">
      <c r="A91" s="64"/>
      <c r="B91" s="268"/>
      <c r="C91" s="269"/>
      <c r="D91" s="269"/>
      <c r="E91" s="269"/>
      <c r="F91" s="269"/>
      <c r="G91" s="269"/>
      <c r="H91" s="269"/>
      <c r="I91" s="269"/>
      <c r="J91" s="269"/>
      <c r="K91" s="269"/>
      <c r="L91" s="269"/>
      <c r="M91" s="269"/>
      <c r="N91" s="269"/>
      <c r="O91" s="269"/>
      <c r="P91" s="270"/>
    </row>
    <row r="92" spans="1:16" x14ac:dyDescent="0.2">
      <c r="A92" s="64"/>
      <c r="B92" s="268"/>
      <c r="C92" s="269"/>
      <c r="D92" s="269"/>
      <c r="E92" s="269"/>
      <c r="F92" s="269"/>
      <c r="G92" s="269"/>
      <c r="H92" s="269"/>
      <c r="I92" s="269"/>
      <c r="J92" s="269"/>
      <c r="K92" s="269"/>
      <c r="L92" s="269"/>
      <c r="M92" s="269"/>
      <c r="N92" s="269"/>
      <c r="O92" s="269"/>
      <c r="P92" s="270"/>
    </row>
    <row r="93" spans="1:16" x14ac:dyDescent="0.2">
      <c r="A93" s="64"/>
      <c r="B93" s="268"/>
      <c r="C93" s="269"/>
      <c r="D93" s="269"/>
      <c r="E93" s="269"/>
      <c r="F93" s="269"/>
      <c r="G93" s="269"/>
      <c r="H93" s="269"/>
      <c r="I93" s="269"/>
      <c r="J93" s="269"/>
      <c r="K93" s="269"/>
      <c r="L93" s="269"/>
      <c r="M93" s="269"/>
      <c r="N93" s="269"/>
      <c r="O93" s="269"/>
      <c r="P93" s="270"/>
    </row>
    <row r="94" spans="1:16" x14ac:dyDescent="0.2">
      <c r="A94" s="64"/>
      <c r="B94" s="268"/>
      <c r="C94" s="269"/>
      <c r="D94" s="269"/>
      <c r="E94" s="269"/>
      <c r="F94" s="269"/>
      <c r="G94" s="269"/>
      <c r="H94" s="269"/>
      <c r="I94" s="269"/>
      <c r="J94" s="269"/>
      <c r="K94" s="269"/>
      <c r="L94" s="269"/>
      <c r="M94" s="269"/>
      <c r="N94" s="269"/>
      <c r="O94" s="269"/>
      <c r="P94" s="270"/>
    </row>
    <row r="95" spans="1:16" x14ac:dyDescent="0.2">
      <c r="A95" s="64"/>
      <c r="B95" s="268"/>
      <c r="C95" s="269"/>
      <c r="D95" s="269"/>
      <c r="E95" s="269"/>
      <c r="F95" s="269"/>
      <c r="G95" s="269"/>
      <c r="H95" s="269"/>
      <c r="I95" s="269"/>
      <c r="J95" s="269"/>
      <c r="K95" s="269"/>
      <c r="L95" s="269"/>
      <c r="M95" s="269"/>
      <c r="N95" s="269"/>
      <c r="O95" s="269"/>
      <c r="P95" s="270"/>
    </row>
    <row r="96" spans="1:16" x14ac:dyDescent="0.2">
      <c r="A96" s="64"/>
      <c r="B96" s="268"/>
      <c r="C96" s="269"/>
      <c r="D96" s="269"/>
      <c r="E96" s="269"/>
      <c r="F96" s="269"/>
      <c r="G96" s="269"/>
      <c r="H96" s="269"/>
      <c r="I96" s="269"/>
      <c r="J96" s="269"/>
      <c r="K96" s="269"/>
      <c r="L96" s="269"/>
      <c r="M96" s="269"/>
      <c r="N96" s="269"/>
      <c r="O96" s="269"/>
      <c r="P96" s="270"/>
    </row>
    <row r="97" spans="1:16" x14ac:dyDescent="0.2">
      <c r="A97" s="64"/>
      <c r="B97" s="268"/>
      <c r="C97" s="269"/>
      <c r="D97" s="269"/>
      <c r="E97" s="269"/>
      <c r="F97" s="269"/>
      <c r="G97" s="269"/>
      <c r="H97" s="269"/>
      <c r="I97" s="269"/>
      <c r="J97" s="269"/>
      <c r="K97" s="269"/>
      <c r="L97" s="269"/>
      <c r="M97" s="269"/>
      <c r="N97" s="269"/>
      <c r="O97" s="269"/>
      <c r="P97" s="270"/>
    </row>
    <row r="98" spans="1:16" ht="13.5" thickBot="1" x14ac:dyDescent="0.25">
      <c r="A98" s="64"/>
      <c r="B98" s="271"/>
      <c r="C98" s="272"/>
      <c r="D98" s="272"/>
      <c r="E98" s="272"/>
      <c r="F98" s="272"/>
      <c r="G98" s="272"/>
      <c r="H98" s="272"/>
      <c r="I98" s="272"/>
      <c r="J98" s="272"/>
      <c r="K98" s="272"/>
      <c r="L98" s="272"/>
      <c r="M98" s="272"/>
      <c r="N98" s="272"/>
      <c r="O98" s="272"/>
      <c r="P98" s="273"/>
    </row>
    <row r="99" spans="1:16" s="78" customFormat="1" ht="3" customHeight="1" thickBot="1" x14ac:dyDescent="0.25">
      <c r="A99" s="398"/>
      <c r="B99" s="398"/>
      <c r="C99" s="398"/>
      <c r="D99" s="398"/>
      <c r="E99" s="398"/>
      <c r="F99" s="398"/>
      <c r="G99" s="398"/>
      <c r="H99" s="398"/>
      <c r="I99" s="398"/>
      <c r="J99" s="398"/>
      <c r="K99" s="398"/>
      <c r="L99" s="398"/>
      <c r="M99" s="398"/>
      <c r="N99" s="398"/>
      <c r="O99" s="398"/>
      <c r="P99" s="398"/>
    </row>
    <row r="100" spans="1:16" ht="15" customHeight="1" x14ac:dyDescent="0.2">
      <c r="A100" s="64"/>
      <c r="B100" s="275" t="s">
        <v>5</v>
      </c>
      <c r="C100" s="399" t="s">
        <v>147</v>
      </c>
      <c r="D100" s="400"/>
      <c r="E100" s="400"/>
      <c r="F100" s="400"/>
      <c r="G100" s="400"/>
      <c r="H100" s="400"/>
      <c r="I100" s="400"/>
      <c r="J100" s="400"/>
      <c r="K100" s="400"/>
      <c r="L100" s="400"/>
      <c r="M100" s="400"/>
      <c r="N100" s="400"/>
      <c r="O100" s="400"/>
      <c r="P100" s="401"/>
    </row>
    <row r="101" spans="1:16" ht="49.5" customHeight="1" x14ac:dyDescent="0.2">
      <c r="A101" s="64"/>
      <c r="B101" s="276"/>
      <c r="C101" s="280" t="s">
        <v>224</v>
      </c>
      <c r="D101" s="281"/>
      <c r="E101" s="281"/>
      <c r="F101" s="281"/>
      <c r="G101" s="281"/>
      <c r="H101" s="281"/>
      <c r="I101" s="281"/>
      <c r="J101" s="281"/>
      <c r="K101" s="281"/>
      <c r="L101" s="281"/>
      <c r="M101" s="281"/>
      <c r="N101" s="281"/>
      <c r="O101" s="281"/>
      <c r="P101" s="282"/>
    </row>
    <row r="102" spans="1:16" ht="15" customHeight="1" x14ac:dyDescent="0.2">
      <c r="A102" s="64"/>
      <c r="B102" s="276"/>
      <c r="C102" s="402" t="s">
        <v>148</v>
      </c>
      <c r="D102" s="403"/>
      <c r="E102" s="403"/>
      <c r="F102" s="403"/>
      <c r="G102" s="403"/>
      <c r="H102" s="403"/>
      <c r="I102" s="403"/>
      <c r="J102" s="403"/>
      <c r="K102" s="403"/>
      <c r="L102" s="403"/>
      <c r="M102" s="403"/>
      <c r="N102" s="403"/>
      <c r="O102" s="403"/>
      <c r="P102" s="404"/>
    </row>
    <row r="103" spans="1:16" ht="49.5" customHeight="1" thickBot="1" x14ac:dyDescent="0.25">
      <c r="A103" s="64"/>
      <c r="B103" s="276"/>
      <c r="C103" s="280" t="s">
        <v>240</v>
      </c>
      <c r="D103" s="281"/>
      <c r="E103" s="281"/>
      <c r="F103" s="281"/>
      <c r="G103" s="281"/>
      <c r="H103" s="281"/>
      <c r="I103" s="281"/>
      <c r="J103" s="281"/>
      <c r="K103" s="281"/>
      <c r="L103" s="281"/>
      <c r="M103" s="281"/>
      <c r="N103" s="281"/>
      <c r="O103" s="281"/>
      <c r="P103" s="282"/>
    </row>
    <row r="104" spans="1:16" ht="30.75" customHeight="1" thickBot="1" x14ac:dyDescent="0.25">
      <c r="A104" s="64"/>
      <c r="B104" s="54" t="s">
        <v>42</v>
      </c>
      <c r="C104" s="262" t="s">
        <v>149</v>
      </c>
      <c r="D104" s="196"/>
      <c r="E104" s="196"/>
      <c r="F104" s="196"/>
      <c r="G104" s="196"/>
      <c r="H104" s="196"/>
      <c r="I104" s="196"/>
      <c r="J104" s="196"/>
      <c r="K104" s="196"/>
      <c r="L104" s="196"/>
      <c r="M104" s="196"/>
      <c r="N104" s="196"/>
      <c r="O104" s="196"/>
      <c r="P104" s="197"/>
    </row>
    <row r="105" spans="1:16" ht="27.75" customHeight="1" thickBot="1" x14ac:dyDescent="0.25">
      <c r="A105" s="64"/>
      <c r="B105" s="54" t="s">
        <v>55</v>
      </c>
      <c r="C105" s="263" t="s">
        <v>56</v>
      </c>
      <c r="D105" s="263"/>
      <c r="E105" s="263"/>
      <c r="F105" s="263"/>
      <c r="G105" s="263"/>
      <c r="H105" s="263"/>
      <c r="I105" s="263"/>
      <c r="J105" s="263"/>
      <c r="K105" s="263"/>
      <c r="L105" s="263"/>
      <c r="M105" s="263"/>
      <c r="N105" s="263"/>
      <c r="O105" s="263"/>
      <c r="P105" s="264"/>
    </row>
    <row r="106" spans="1:16" x14ac:dyDescent="0.2">
      <c r="B106" s="62"/>
    </row>
    <row r="107" spans="1:16" x14ac:dyDescent="0.2">
      <c r="B107" s="62"/>
    </row>
    <row r="108" spans="1:16" x14ac:dyDescent="0.2">
      <c r="B108" s="62"/>
      <c r="C108" s="79"/>
    </row>
    <row r="109" spans="1:16" hidden="1" x14ac:dyDescent="0.2">
      <c r="B109" s="62"/>
      <c r="C109" s="62">
        <v>2018</v>
      </c>
    </row>
    <row r="110" spans="1:16" hidden="1" x14ac:dyDescent="0.2">
      <c r="B110" s="62"/>
      <c r="C110" s="62">
        <v>2019</v>
      </c>
    </row>
    <row r="111" spans="1:16" x14ac:dyDescent="0.2">
      <c r="B111" s="62"/>
    </row>
    <row r="112" spans="1:16" x14ac:dyDescent="0.2">
      <c r="B112" s="62"/>
    </row>
    <row r="113" spans="2:16" x14ac:dyDescent="0.2">
      <c r="B113" s="62"/>
    </row>
    <row r="114" spans="2:16" x14ac:dyDescent="0.2">
      <c r="B114" s="62"/>
    </row>
    <row r="115" spans="2:16" x14ac:dyDescent="0.2">
      <c r="B115" s="62"/>
    </row>
    <row r="116" spans="2:16" s="63" customFormat="1" x14ac:dyDescent="0.2"/>
    <row r="117" spans="2:16" s="63" customFormat="1" x14ac:dyDescent="0.2">
      <c r="B117" s="80"/>
      <c r="C117" s="80"/>
      <c r="D117" s="80"/>
      <c r="E117" s="80"/>
      <c r="F117" s="80"/>
      <c r="G117" s="80"/>
      <c r="H117" s="80"/>
      <c r="I117" s="80"/>
      <c r="J117" s="80"/>
      <c r="K117" s="80"/>
      <c r="L117" s="80"/>
      <c r="M117" s="80"/>
      <c r="N117" s="80"/>
      <c r="O117" s="80"/>
    </row>
    <row r="118" spans="2:16" s="63" customFormat="1" x14ac:dyDescent="0.2">
      <c r="B118" s="80"/>
      <c r="C118" s="80"/>
      <c r="D118" s="80"/>
      <c r="E118" s="80"/>
      <c r="F118" s="80"/>
      <c r="G118" s="80"/>
      <c r="H118" s="80"/>
      <c r="I118" s="80"/>
      <c r="J118" s="80"/>
      <c r="K118" s="80"/>
      <c r="L118" s="80"/>
      <c r="M118" s="80"/>
      <c r="N118" s="80"/>
      <c r="O118" s="80"/>
    </row>
    <row r="119" spans="2:16" s="63" customFormat="1" x14ac:dyDescent="0.2">
      <c r="B119" s="80"/>
      <c r="C119" s="80"/>
      <c r="D119" s="80"/>
      <c r="E119" s="80"/>
      <c r="F119" s="80"/>
      <c r="G119" s="80"/>
      <c r="H119" s="80"/>
      <c r="I119" s="80"/>
      <c r="J119" s="80"/>
      <c r="K119" s="80"/>
      <c r="L119" s="80"/>
      <c r="M119" s="80"/>
      <c r="N119" s="80"/>
      <c r="O119" s="80"/>
    </row>
    <row r="120" spans="2:16" s="63" customFormat="1" x14ac:dyDescent="0.2">
      <c r="B120" s="80"/>
      <c r="C120" s="80"/>
      <c r="D120" s="80"/>
      <c r="E120" s="80"/>
      <c r="F120" s="80"/>
      <c r="G120" s="80"/>
      <c r="H120" s="80"/>
      <c r="I120" s="80"/>
      <c r="J120" s="80"/>
      <c r="K120" s="80"/>
      <c r="L120" s="80"/>
      <c r="M120" s="80"/>
      <c r="N120" s="80"/>
      <c r="O120" s="80"/>
    </row>
    <row r="121" spans="2:16" s="63" customFormat="1" x14ac:dyDescent="0.2">
      <c r="B121" s="81"/>
      <c r="C121" s="81"/>
      <c r="D121" s="81"/>
      <c r="E121" s="81"/>
      <c r="F121" s="81"/>
      <c r="G121" s="80"/>
      <c r="H121" s="80"/>
      <c r="I121" s="80"/>
      <c r="J121" s="80"/>
      <c r="K121" s="80"/>
      <c r="L121" s="80"/>
      <c r="M121" s="80"/>
      <c r="N121" s="80"/>
      <c r="O121" s="80"/>
    </row>
    <row r="122" spans="2:16" s="63" customFormat="1" x14ac:dyDescent="0.2">
      <c r="B122" s="81"/>
      <c r="C122" s="81"/>
      <c r="D122" s="81"/>
      <c r="E122" s="81"/>
      <c r="F122" s="81"/>
      <c r="G122" s="80"/>
      <c r="H122" s="80"/>
      <c r="I122" s="80"/>
      <c r="J122" s="80"/>
      <c r="K122" s="80"/>
      <c r="L122" s="80"/>
      <c r="M122" s="80"/>
      <c r="N122" s="80"/>
      <c r="O122" s="80"/>
    </row>
    <row r="123" spans="2:16" s="63" customFormat="1" x14ac:dyDescent="0.2">
      <c r="B123" s="81"/>
      <c r="C123" s="81"/>
      <c r="D123" s="81"/>
      <c r="E123" s="81"/>
      <c r="F123" s="81"/>
      <c r="G123" s="80"/>
      <c r="H123" s="80"/>
      <c r="I123" s="80"/>
      <c r="J123" s="80"/>
      <c r="K123" s="80"/>
      <c r="L123" s="80"/>
      <c r="M123" s="80"/>
      <c r="N123" s="80"/>
      <c r="O123" s="80"/>
    </row>
    <row r="124" spans="2:16" s="63" customFormat="1" x14ac:dyDescent="0.2">
      <c r="B124" s="81"/>
      <c r="C124" s="81"/>
      <c r="D124" s="81"/>
      <c r="E124" s="81"/>
      <c r="F124" s="81"/>
      <c r="G124" s="80"/>
      <c r="H124" s="80"/>
      <c r="I124" s="80"/>
      <c r="J124" s="80"/>
      <c r="K124" s="80"/>
      <c r="L124" s="80"/>
      <c r="M124" s="80"/>
      <c r="N124" s="80"/>
      <c r="O124" s="80"/>
    </row>
    <row r="125" spans="2:16" s="63" customFormat="1" x14ac:dyDescent="0.2">
      <c r="B125" s="81"/>
      <c r="C125" s="81"/>
      <c r="D125" s="81"/>
      <c r="E125" s="81"/>
      <c r="F125" s="81"/>
      <c r="G125" s="80"/>
      <c r="H125" s="80"/>
      <c r="I125" s="80"/>
      <c r="J125" s="80"/>
      <c r="K125" s="80"/>
      <c r="L125" s="80"/>
      <c r="M125" s="80"/>
      <c r="N125" s="80"/>
      <c r="O125" s="80"/>
    </row>
    <row r="126" spans="2:16" s="63" customFormat="1" x14ac:dyDescent="0.2">
      <c r="B126" s="81"/>
      <c r="C126" s="81"/>
      <c r="D126" s="81"/>
      <c r="E126" s="81"/>
      <c r="F126" s="81"/>
      <c r="G126" s="80"/>
      <c r="H126" s="80"/>
      <c r="I126" s="80"/>
      <c r="J126" s="80"/>
      <c r="K126" s="80"/>
      <c r="L126" s="80"/>
      <c r="M126" s="80"/>
      <c r="N126" s="80"/>
      <c r="O126" s="80"/>
    </row>
    <row r="127" spans="2:16" s="63" customFormat="1" x14ac:dyDescent="0.2">
      <c r="B127" s="81"/>
      <c r="C127" s="81"/>
      <c r="D127" s="81"/>
      <c r="E127" s="81"/>
      <c r="F127" s="81"/>
      <c r="G127" s="80"/>
      <c r="H127" s="80"/>
      <c r="I127" s="80"/>
      <c r="J127" s="80"/>
      <c r="K127" s="80"/>
      <c r="L127" s="80"/>
      <c r="M127" s="80"/>
      <c r="N127" s="80"/>
      <c r="O127" s="80"/>
      <c r="P127" s="82"/>
    </row>
    <row r="128" spans="2:16" s="63" customFormat="1" x14ac:dyDescent="0.2">
      <c r="B128" s="81"/>
      <c r="C128" s="81"/>
      <c r="D128" s="81"/>
      <c r="E128" s="81"/>
      <c r="F128" s="81"/>
      <c r="G128" s="80"/>
      <c r="H128" s="80"/>
      <c r="I128" s="80"/>
      <c r="J128" s="80"/>
      <c r="K128" s="80"/>
      <c r="L128" s="80"/>
      <c r="M128" s="80"/>
      <c r="N128" s="80"/>
      <c r="O128" s="80"/>
      <c r="P128" s="82"/>
    </row>
    <row r="129" spans="2:16" s="63" customFormat="1" x14ac:dyDescent="0.2">
      <c r="B129" s="81"/>
      <c r="C129" s="81"/>
      <c r="D129" s="81"/>
      <c r="E129" s="81"/>
      <c r="F129" s="81"/>
      <c r="G129" s="80"/>
      <c r="H129" s="80"/>
      <c r="I129" s="80"/>
      <c r="J129" s="80"/>
      <c r="K129" s="80"/>
      <c r="L129" s="80"/>
      <c r="M129" s="80"/>
      <c r="N129" s="80"/>
      <c r="O129" s="80"/>
      <c r="P129" s="82"/>
    </row>
    <row r="130" spans="2:16" s="63" customFormat="1" x14ac:dyDescent="0.2">
      <c r="B130" s="81"/>
      <c r="C130" s="81"/>
      <c r="D130" s="81"/>
      <c r="E130" s="81"/>
      <c r="F130" s="81"/>
      <c r="G130" s="80"/>
      <c r="H130" s="80"/>
      <c r="I130" s="80"/>
      <c r="J130" s="80"/>
      <c r="K130" s="80"/>
      <c r="L130" s="80"/>
      <c r="M130" s="80"/>
      <c r="N130" s="80"/>
      <c r="O130" s="80"/>
      <c r="P130" s="82"/>
    </row>
    <row r="131" spans="2:16" s="63" customFormat="1" x14ac:dyDescent="0.2">
      <c r="B131" s="83"/>
      <c r="C131" s="83"/>
      <c r="D131" s="81"/>
      <c r="E131" s="81"/>
      <c r="F131" s="81"/>
      <c r="G131" s="80"/>
      <c r="H131" s="80"/>
      <c r="I131" s="80"/>
      <c r="J131" s="80"/>
      <c r="K131" s="80"/>
      <c r="L131" s="80"/>
      <c r="M131" s="80"/>
      <c r="N131" s="80"/>
      <c r="O131" s="80"/>
      <c r="P131" s="82"/>
    </row>
    <row r="132" spans="2:16" s="63" customFormat="1" x14ac:dyDescent="0.2">
      <c r="B132" s="83"/>
      <c r="C132" s="83"/>
      <c r="D132" s="81"/>
      <c r="E132" s="81"/>
      <c r="F132" s="81"/>
      <c r="G132" s="80"/>
      <c r="H132" s="80"/>
      <c r="I132" s="80"/>
      <c r="J132" s="80"/>
      <c r="K132" s="80"/>
      <c r="L132" s="80"/>
      <c r="M132" s="80"/>
      <c r="N132" s="80"/>
      <c r="O132" s="80"/>
      <c r="P132" s="82"/>
    </row>
    <row r="133" spans="2:16" s="63" customFormat="1" x14ac:dyDescent="0.2">
      <c r="B133" s="83"/>
      <c r="C133" s="83"/>
      <c r="D133" s="81"/>
      <c r="E133" s="81"/>
      <c r="F133" s="81"/>
      <c r="G133" s="80"/>
      <c r="H133" s="80"/>
      <c r="I133" s="80"/>
      <c r="J133" s="80"/>
      <c r="K133" s="80"/>
      <c r="L133" s="80"/>
      <c r="M133" s="80"/>
      <c r="N133" s="80"/>
      <c r="O133" s="80"/>
      <c r="P133" s="82"/>
    </row>
    <row r="134" spans="2:16" s="63" customFormat="1" x14ac:dyDescent="0.2">
      <c r="B134" s="81"/>
      <c r="C134" s="83"/>
      <c r="D134" s="81"/>
      <c r="E134" s="81"/>
      <c r="F134" s="81"/>
      <c r="G134" s="80"/>
      <c r="H134" s="80"/>
      <c r="I134" s="80"/>
      <c r="J134" s="80"/>
      <c r="K134" s="80"/>
      <c r="L134" s="80"/>
      <c r="M134" s="84"/>
      <c r="N134" s="80"/>
      <c r="O134" s="80"/>
      <c r="P134" s="82"/>
    </row>
    <row r="135" spans="2:16" s="63" customFormat="1" x14ac:dyDescent="0.2">
      <c r="B135" s="81"/>
      <c r="C135" s="83"/>
      <c r="D135" s="81"/>
      <c r="E135" s="81"/>
      <c r="F135" s="81"/>
      <c r="G135" s="80"/>
      <c r="H135" s="80"/>
      <c r="I135" s="80"/>
      <c r="J135" s="80"/>
      <c r="K135" s="80"/>
      <c r="L135" s="80"/>
      <c r="M135" s="80"/>
      <c r="N135" s="80" t="s">
        <v>46</v>
      </c>
      <c r="O135" s="80"/>
      <c r="P135" s="82"/>
    </row>
    <row r="136" spans="2:16" s="63" customFormat="1" x14ac:dyDescent="0.2">
      <c r="B136" s="81"/>
      <c r="C136" s="83"/>
      <c r="D136" s="81"/>
      <c r="E136" s="81"/>
      <c r="F136" s="81"/>
      <c r="G136" s="80"/>
      <c r="H136" s="80"/>
      <c r="I136" s="80"/>
      <c r="J136" s="80"/>
      <c r="K136" s="80"/>
      <c r="L136" s="80"/>
      <c r="M136" s="80"/>
      <c r="N136" s="80"/>
      <c r="O136" s="80"/>
      <c r="P136" s="82"/>
    </row>
    <row r="137" spans="2:16" s="63" customFormat="1" x14ac:dyDescent="0.2">
      <c r="B137" s="81"/>
      <c r="C137" s="83"/>
      <c r="D137" s="81"/>
      <c r="E137" s="81"/>
      <c r="F137" s="81"/>
      <c r="G137" s="80"/>
      <c r="H137" s="80"/>
      <c r="I137" s="80"/>
      <c r="J137" s="80"/>
      <c r="K137" s="80"/>
      <c r="L137" s="80"/>
      <c r="M137" s="80"/>
      <c r="N137" s="80"/>
      <c r="O137" s="80"/>
      <c r="P137" s="82"/>
    </row>
    <row r="138" spans="2:16" s="63" customFormat="1" x14ac:dyDescent="0.2">
      <c r="B138" s="81"/>
      <c r="C138" s="81"/>
      <c r="D138" s="81"/>
      <c r="E138" s="81"/>
      <c r="F138" s="81"/>
      <c r="G138" s="80"/>
      <c r="H138" s="80"/>
      <c r="I138" s="80"/>
      <c r="J138" s="80"/>
      <c r="K138" s="80"/>
      <c r="L138" s="80"/>
      <c r="M138" s="80"/>
      <c r="N138" s="80"/>
      <c r="O138" s="80"/>
      <c r="P138" s="82"/>
    </row>
    <row r="139" spans="2:16" s="63" customFormat="1" x14ac:dyDescent="0.2">
      <c r="B139" s="81"/>
      <c r="C139" s="81"/>
      <c r="D139" s="81"/>
      <c r="E139" s="81"/>
      <c r="F139" s="81"/>
      <c r="G139" s="80"/>
      <c r="H139" s="80"/>
      <c r="I139" s="80"/>
      <c r="J139" s="80"/>
      <c r="K139" s="80"/>
      <c r="L139" s="80"/>
      <c r="M139" s="80"/>
      <c r="N139" s="80"/>
      <c r="O139" s="80"/>
      <c r="P139" s="82"/>
    </row>
    <row r="140" spans="2:16" s="63" customFormat="1" x14ac:dyDescent="0.2">
      <c r="B140" s="81"/>
      <c r="C140" s="81"/>
      <c r="D140" s="81"/>
      <c r="E140" s="81"/>
      <c r="F140" s="81"/>
      <c r="G140" s="80"/>
      <c r="H140" s="80"/>
      <c r="I140" s="80"/>
      <c r="J140" s="80"/>
      <c r="K140" s="80"/>
      <c r="L140" s="80"/>
      <c r="M140" s="80"/>
      <c r="N140" s="80"/>
      <c r="O140" s="80"/>
      <c r="P140" s="82"/>
    </row>
    <row r="141" spans="2:16" s="63" customFormat="1" ht="12.75" customHeight="1" x14ac:dyDescent="0.2">
      <c r="B141" s="81"/>
      <c r="C141" s="81"/>
      <c r="D141" s="81"/>
      <c r="E141" s="81"/>
      <c r="F141" s="81"/>
      <c r="G141" s="80"/>
      <c r="H141" s="80"/>
      <c r="I141" s="80"/>
      <c r="J141" s="80"/>
      <c r="K141" s="80"/>
      <c r="L141" s="80"/>
      <c r="M141" s="80"/>
      <c r="N141" s="80"/>
      <c r="O141" s="80"/>
    </row>
    <row r="142" spans="2:16" s="63" customFormat="1" x14ac:dyDescent="0.2">
      <c r="B142" s="81"/>
      <c r="C142" s="81"/>
      <c r="D142" s="81"/>
      <c r="E142" s="81"/>
      <c r="F142" s="81"/>
      <c r="G142" s="80"/>
      <c r="H142" s="80"/>
      <c r="I142" s="80"/>
      <c r="J142" s="80"/>
      <c r="K142" s="80"/>
      <c r="L142" s="80"/>
      <c r="M142" s="80"/>
      <c r="N142" s="80"/>
      <c r="O142" s="80"/>
    </row>
    <row r="143" spans="2:16" s="63" customFormat="1" x14ac:dyDescent="0.2">
      <c r="B143" s="81"/>
      <c r="C143" s="81"/>
      <c r="D143" s="81"/>
      <c r="E143" s="81"/>
      <c r="F143" s="81"/>
      <c r="G143" s="80"/>
      <c r="H143" s="80"/>
      <c r="I143" s="80"/>
      <c r="J143" s="80"/>
      <c r="K143" s="80"/>
      <c r="L143" s="80"/>
      <c r="M143" s="80"/>
      <c r="N143" s="80"/>
      <c r="O143" s="80"/>
    </row>
    <row r="144" spans="2:16" s="63" customFormat="1" x14ac:dyDescent="0.2">
      <c r="B144" s="81"/>
      <c r="C144" s="81"/>
      <c r="D144" s="81"/>
      <c r="E144" s="81"/>
      <c r="F144" s="81"/>
      <c r="G144" s="80"/>
      <c r="H144" s="80"/>
      <c r="I144" s="80"/>
      <c r="J144" s="80"/>
      <c r="K144" s="80"/>
      <c r="L144" s="80"/>
      <c r="M144" s="80"/>
      <c r="N144" s="80"/>
      <c r="O144" s="80"/>
    </row>
    <row r="145" spans="2:15" s="63" customFormat="1" x14ac:dyDescent="0.2">
      <c r="B145" s="81"/>
      <c r="C145" s="81"/>
      <c r="D145" s="81"/>
      <c r="E145" s="81"/>
      <c r="F145" s="81"/>
      <c r="G145" s="80"/>
      <c r="H145" s="80"/>
      <c r="I145" s="80"/>
      <c r="J145" s="80"/>
      <c r="K145" s="80"/>
      <c r="L145" s="80"/>
      <c r="M145" s="80"/>
      <c r="N145" s="80"/>
      <c r="O145" s="80"/>
    </row>
    <row r="146" spans="2:15" s="63" customFormat="1" x14ac:dyDescent="0.2">
      <c r="B146" s="37"/>
      <c r="C146" s="81"/>
      <c r="D146" s="81"/>
      <c r="E146" s="81"/>
      <c r="F146" s="81"/>
      <c r="G146" s="80"/>
      <c r="H146" s="80"/>
      <c r="I146" s="80"/>
      <c r="J146" s="80"/>
      <c r="K146" s="80"/>
      <c r="L146" s="80"/>
      <c r="M146" s="80"/>
      <c r="N146" s="80"/>
      <c r="O146" s="80"/>
    </row>
    <row r="147" spans="2:15" s="63" customFormat="1" x14ac:dyDescent="0.2">
      <c r="B147" s="37"/>
      <c r="C147" s="81"/>
      <c r="D147" s="81"/>
      <c r="E147" s="81"/>
      <c r="F147" s="81"/>
      <c r="G147" s="80"/>
      <c r="H147" s="80"/>
      <c r="I147" s="80"/>
      <c r="J147" s="80"/>
      <c r="K147" s="80"/>
      <c r="L147" s="80"/>
      <c r="M147" s="80"/>
      <c r="N147" s="80"/>
      <c r="O147" s="80"/>
    </row>
    <row r="148" spans="2:15" s="63" customFormat="1" x14ac:dyDescent="0.2">
      <c r="B148" s="37"/>
      <c r="C148" s="81"/>
      <c r="D148" s="81"/>
      <c r="E148" s="81"/>
      <c r="F148" s="81"/>
      <c r="G148" s="80"/>
      <c r="H148" s="80"/>
      <c r="I148" s="80"/>
      <c r="J148" s="80"/>
      <c r="K148" s="80"/>
      <c r="L148" s="80"/>
      <c r="M148" s="80"/>
      <c r="N148" s="80"/>
      <c r="O148" s="80"/>
    </row>
    <row r="149" spans="2:15" s="63" customFormat="1" x14ac:dyDescent="0.2">
      <c r="B149" s="37"/>
      <c r="C149" s="81"/>
      <c r="D149" s="81"/>
      <c r="E149" s="81"/>
      <c r="F149" s="81"/>
      <c r="G149" s="80"/>
      <c r="H149" s="80"/>
      <c r="I149" s="80"/>
      <c r="J149" s="80"/>
      <c r="K149" s="80"/>
      <c r="L149" s="80"/>
      <c r="M149" s="80"/>
      <c r="N149" s="80"/>
      <c r="O149" s="80"/>
    </row>
    <row r="150" spans="2:15" s="63" customFormat="1" x14ac:dyDescent="0.2">
      <c r="B150" s="37"/>
      <c r="C150" s="81"/>
      <c r="D150" s="81"/>
      <c r="E150" s="81"/>
      <c r="F150" s="81"/>
      <c r="G150" s="80"/>
      <c r="H150" s="80"/>
      <c r="I150" s="80"/>
      <c r="J150" s="80"/>
      <c r="K150" s="80"/>
      <c r="L150" s="80"/>
      <c r="M150" s="80"/>
      <c r="N150" s="80"/>
      <c r="O150" s="80"/>
    </row>
    <row r="151" spans="2:15" s="63" customFormat="1" x14ac:dyDescent="0.2">
      <c r="B151" s="37"/>
      <c r="C151" s="81"/>
      <c r="D151" s="81"/>
      <c r="E151" s="81"/>
      <c r="F151" s="81"/>
      <c r="G151" s="80"/>
      <c r="H151" s="80"/>
      <c r="I151" s="80"/>
      <c r="J151" s="80"/>
      <c r="K151" s="80"/>
      <c r="L151" s="80"/>
      <c r="M151" s="80"/>
      <c r="N151" s="80"/>
      <c r="O151" s="80"/>
    </row>
    <row r="152" spans="2:15" s="63" customFormat="1" x14ac:dyDescent="0.2">
      <c r="B152" s="37"/>
      <c r="C152" s="81"/>
      <c r="D152" s="81"/>
      <c r="E152" s="81"/>
      <c r="F152" s="81"/>
      <c r="G152" s="80"/>
      <c r="H152" s="80"/>
      <c r="I152" s="80"/>
      <c r="J152" s="80"/>
      <c r="K152" s="80"/>
      <c r="L152" s="80"/>
      <c r="M152" s="80"/>
      <c r="N152" s="80"/>
      <c r="O152" s="80"/>
    </row>
    <row r="153" spans="2:15" s="63" customFormat="1" x14ac:dyDescent="0.2">
      <c r="B153" s="38"/>
      <c r="C153" s="81"/>
      <c r="D153" s="81"/>
      <c r="E153" s="81"/>
      <c r="F153" s="81"/>
      <c r="G153" s="80"/>
      <c r="H153" s="80"/>
      <c r="I153" s="80"/>
      <c r="J153" s="80"/>
      <c r="K153" s="80"/>
      <c r="L153" s="80"/>
      <c r="M153" s="80"/>
      <c r="N153" s="80"/>
      <c r="O153" s="80"/>
    </row>
    <row r="154" spans="2:15" s="63" customFormat="1" x14ac:dyDescent="0.2">
      <c r="B154" s="38"/>
      <c r="C154" s="81"/>
      <c r="D154" s="81"/>
      <c r="E154" s="81"/>
      <c r="F154" s="81"/>
      <c r="G154" s="80"/>
      <c r="H154" s="80"/>
      <c r="I154" s="80"/>
      <c r="J154" s="80"/>
      <c r="K154" s="80"/>
      <c r="L154" s="80"/>
      <c r="M154" s="80"/>
      <c r="N154" s="80"/>
      <c r="O154" s="80"/>
    </row>
    <row r="155" spans="2:15" s="63" customFormat="1" x14ac:dyDescent="0.2">
      <c r="B155" s="81"/>
      <c r="C155" s="81"/>
      <c r="D155" s="81"/>
      <c r="E155" s="81"/>
      <c r="F155" s="81"/>
      <c r="G155" s="80"/>
      <c r="H155" s="80"/>
      <c r="I155" s="80"/>
      <c r="J155" s="80"/>
      <c r="K155" s="80"/>
      <c r="L155" s="80"/>
      <c r="M155" s="80"/>
      <c r="N155" s="80"/>
      <c r="O155" s="80"/>
    </row>
    <row r="156" spans="2:15" s="63" customFormat="1" x14ac:dyDescent="0.2">
      <c r="B156" s="45" t="s">
        <v>109</v>
      </c>
      <c r="C156" s="81"/>
      <c r="D156" s="81"/>
      <c r="E156" s="81"/>
      <c r="F156" s="81"/>
      <c r="G156" s="80"/>
      <c r="H156" s="80"/>
      <c r="I156" s="80"/>
      <c r="J156" s="80"/>
      <c r="K156" s="80"/>
      <c r="L156" s="80"/>
      <c r="M156" s="80"/>
      <c r="N156" s="80"/>
      <c r="O156" s="80"/>
    </row>
    <row r="157" spans="2:15" s="63" customFormat="1" x14ac:dyDescent="0.2">
      <c r="B157" s="45" t="s">
        <v>110</v>
      </c>
      <c r="C157" s="81"/>
      <c r="D157" s="81"/>
      <c r="E157" s="81"/>
      <c r="F157" s="81"/>
      <c r="G157" s="80"/>
      <c r="H157" s="80"/>
      <c r="I157" s="80"/>
      <c r="J157" s="80"/>
      <c r="K157" s="80"/>
      <c r="L157" s="80"/>
      <c r="M157" s="80"/>
      <c r="N157" s="80"/>
      <c r="O157" s="80"/>
    </row>
    <row r="158" spans="2:15" s="63" customFormat="1" x14ac:dyDescent="0.2">
      <c r="B158" s="45" t="s">
        <v>111</v>
      </c>
      <c r="C158" s="81"/>
      <c r="D158" s="81"/>
      <c r="E158" s="81"/>
      <c r="F158" s="81"/>
      <c r="G158" s="80"/>
      <c r="H158" s="80"/>
      <c r="I158" s="80"/>
      <c r="J158" s="80"/>
      <c r="K158" s="80"/>
      <c r="L158" s="80"/>
      <c r="M158" s="80"/>
      <c r="N158" s="80"/>
      <c r="O158" s="80"/>
    </row>
    <row r="159" spans="2:15" s="63" customFormat="1" x14ac:dyDescent="0.2">
      <c r="B159" s="45" t="s">
        <v>112</v>
      </c>
      <c r="C159" s="81"/>
      <c r="D159" s="81"/>
      <c r="E159" s="81"/>
      <c r="F159" s="81"/>
      <c r="G159" s="80"/>
      <c r="H159" s="80"/>
      <c r="I159" s="80"/>
      <c r="J159" s="80"/>
      <c r="K159" s="80"/>
      <c r="L159" s="80"/>
      <c r="M159" s="80"/>
      <c r="N159" s="80"/>
      <c r="O159" s="80"/>
    </row>
    <row r="160" spans="2:15" s="63" customFormat="1" x14ac:dyDescent="0.2">
      <c r="B160" s="45" t="s">
        <v>113</v>
      </c>
      <c r="C160" s="81"/>
      <c r="D160" s="81"/>
      <c r="E160" s="81"/>
      <c r="F160" s="81"/>
      <c r="G160" s="80"/>
      <c r="H160" s="80"/>
      <c r="I160" s="80"/>
      <c r="J160" s="80"/>
      <c r="K160" s="80"/>
      <c r="L160" s="80"/>
      <c r="M160" s="80"/>
      <c r="N160" s="80"/>
      <c r="O160" s="80"/>
    </row>
    <row r="161" spans="2:16" s="63" customFormat="1" x14ac:dyDescent="0.2">
      <c r="B161" s="45" t="s">
        <v>114</v>
      </c>
      <c r="C161" s="81"/>
      <c r="D161" s="81"/>
      <c r="E161" s="81"/>
      <c r="F161" s="81"/>
      <c r="G161" s="80"/>
      <c r="H161" s="80"/>
      <c r="I161" s="80"/>
      <c r="J161" s="80"/>
      <c r="K161" s="80"/>
      <c r="L161" s="80"/>
      <c r="M161" s="80"/>
      <c r="N161" s="80"/>
      <c r="O161" s="80"/>
    </row>
    <row r="162" spans="2:16" s="63" customFormat="1" x14ac:dyDescent="0.2">
      <c r="B162" s="45" t="s">
        <v>115</v>
      </c>
      <c r="C162" s="81"/>
      <c r="D162" s="81"/>
      <c r="E162" s="81"/>
      <c r="F162" s="81"/>
      <c r="G162" s="80"/>
      <c r="H162" s="80"/>
      <c r="I162" s="80"/>
      <c r="J162" s="80"/>
      <c r="K162" s="80"/>
      <c r="L162" s="80"/>
      <c r="M162" s="80"/>
      <c r="N162" s="80"/>
      <c r="O162" s="80"/>
    </row>
    <row r="163" spans="2:16" s="63" customFormat="1" x14ac:dyDescent="0.2">
      <c r="B163" s="43"/>
      <c r="C163" s="81"/>
      <c r="D163" s="81"/>
      <c r="E163" s="81"/>
      <c r="F163" s="81"/>
      <c r="G163" s="80"/>
      <c r="H163" s="80"/>
      <c r="I163" s="80"/>
      <c r="J163" s="80"/>
      <c r="K163" s="80"/>
      <c r="L163" s="80"/>
      <c r="M163" s="80"/>
      <c r="N163" s="80"/>
      <c r="O163" s="80"/>
    </row>
    <row r="164" spans="2:16" s="63" customFormat="1" x14ac:dyDescent="0.2">
      <c r="B164" s="37"/>
      <c r="C164" s="81"/>
      <c r="D164" s="81"/>
      <c r="E164" s="81"/>
      <c r="F164" s="81"/>
      <c r="G164" s="80"/>
      <c r="H164" s="80"/>
      <c r="I164" s="80"/>
      <c r="J164" s="80"/>
      <c r="K164" s="80"/>
      <c r="L164" s="80"/>
      <c r="M164" s="80"/>
      <c r="N164" s="80"/>
      <c r="O164" s="80"/>
    </row>
    <row r="165" spans="2:16" s="64" customFormat="1" x14ac:dyDescent="0.2">
      <c r="B165" s="37"/>
      <c r="C165" s="81"/>
      <c r="D165" s="81"/>
      <c r="E165" s="81"/>
      <c r="F165" s="81"/>
      <c r="G165" s="80"/>
      <c r="H165" s="80"/>
      <c r="I165" s="80"/>
      <c r="J165" s="80"/>
      <c r="K165" s="80"/>
      <c r="L165" s="80"/>
      <c r="M165" s="80"/>
      <c r="N165" s="80"/>
      <c r="O165" s="80"/>
      <c r="P165" s="63"/>
    </row>
    <row r="166" spans="2:16" s="64" customFormat="1" hidden="1" x14ac:dyDescent="0.2">
      <c r="B166" s="81" t="s">
        <v>27</v>
      </c>
      <c r="C166" s="81"/>
      <c r="D166" s="81"/>
      <c r="E166" s="81"/>
      <c r="F166" s="81"/>
      <c r="G166" s="80"/>
      <c r="H166" s="80"/>
      <c r="I166" s="80"/>
      <c r="J166" s="80"/>
      <c r="K166" s="80"/>
      <c r="L166" s="80"/>
      <c r="M166" s="80"/>
      <c r="N166" s="80"/>
      <c r="O166" s="80"/>
      <c r="P166" s="63"/>
    </row>
    <row r="167" spans="2:16" s="64" customFormat="1" hidden="1" x14ac:dyDescent="0.2">
      <c r="B167" s="83" t="s">
        <v>35</v>
      </c>
      <c r="C167" s="81"/>
      <c r="D167" s="81"/>
      <c r="E167" s="81"/>
      <c r="F167" s="81"/>
      <c r="G167" s="80"/>
      <c r="H167" s="80"/>
      <c r="I167" s="80"/>
      <c r="J167" s="80"/>
      <c r="K167" s="80"/>
      <c r="L167" s="80"/>
      <c r="M167" s="80"/>
      <c r="N167" s="80"/>
      <c r="O167" s="80"/>
      <c r="P167" s="63"/>
    </row>
    <row r="168" spans="2:16" s="64" customFormat="1" hidden="1" x14ac:dyDescent="0.2">
      <c r="B168" s="83" t="s">
        <v>84</v>
      </c>
      <c r="C168" s="81"/>
      <c r="D168" s="81"/>
      <c r="E168" s="81"/>
      <c r="F168" s="81"/>
      <c r="G168" s="80"/>
      <c r="H168" s="80"/>
      <c r="I168" s="80"/>
      <c r="J168" s="80"/>
      <c r="K168" s="80"/>
      <c r="L168" s="80"/>
      <c r="M168" s="80"/>
      <c r="N168" s="80"/>
      <c r="O168" s="80"/>
      <c r="P168" s="63"/>
    </row>
    <row r="169" spans="2:16" s="64" customFormat="1" hidden="1" x14ac:dyDescent="0.2">
      <c r="B169" s="83" t="s">
        <v>28</v>
      </c>
      <c r="C169" s="81"/>
      <c r="D169" s="81"/>
      <c r="E169" s="81"/>
      <c r="F169" s="81"/>
      <c r="G169" s="80"/>
      <c r="H169" s="80"/>
      <c r="I169" s="80"/>
      <c r="J169" s="80"/>
      <c r="K169" s="80"/>
      <c r="L169" s="80"/>
      <c r="M169" s="80"/>
      <c r="N169" s="80"/>
      <c r="O169" s="80"/>
      <c r="P169" s="63"/>
    </row>
    <row r="170" spans="2:16" s="64" customFormat="1" hidden="1" x14ac:dyDescent="0.2">
      <c r="B170" s="83" t="s">
        <v>90</v>
      </c>
      <c r="C170" s="81"/>
      <c r="D170" s="81"/>
      <c r="E170" s="81"/>
      <c r="F170" s="81"/>
      <c r="G170" s="80"/>
      <c r="H170" s="80"/>
      <c r="I170" s="80"/>
      <c r="J170" s="80"/>
      <c r="K170" s="80"/>
      <c r="L170" s="80"/>
      <c r="M170" s="80"/>
      <c r="N170" s="80"/>
      <c r="O170" s="80"/>
      <c r="P170" s="63"/>
    </row>
    <row r="171" spans="2:16" s="64" customFormat="1" hidden="1" x14ac:dyDescent="0.2">
      <c r="B171" s="83" t="s">
        <v>106</v>
      </c>
      <c r="C171" s="81"/>
      <c r="D171" s="81"/>
      <c r="E171" s="81"/>
      <c r="F171" s="81"/>
      <c r="G171" s="80"/>
      <c r="H171" s="80"/>
      <c r="I171" s="80"/>
      <c r="J171" s="80"/>
      <c r="K171" s="80"/>
      <c r="L171" s="80"/>
      <c r="M171" s="80"/>
      <c r="N171" s="80"/>
      <c r="O171" s="80"/>
      <c r="P171" s="63"/>
    </row>
    <row r="172" spans="2:16" s="64" customFormat="1" hidden="1" x14ac:dyDescent="0.2">
      <c r="B172" s="83" t="s">
        <v>92</v>
      </c>
      <c r="C172" s="81"/>
      <c r="D172" s="81"/>
      <c r="E172" s="81"/>
      <c r="F172" s="81"/>
      <c r="G172" s="80"/>
      <c r="H172" s="80"/>
      <c r="I172" s="80"/>
      <c r="J172" s="80"/>
      <c r="K172" s="80"/>
      <c r="L172" s="80"/>
      <c r="M172" s="80"/>
      <c r="N172" s="80"/>
      <c r="O172" s="80"/>
      <c r="P172" s="63"/>
    </row>
    <row r="173" spans="2:16" s="64" customFormat="1" hidden="1" x14ac:dyDescent="0.2">
      <c r="B173" s="83" t="s">
        <v>33</v>
      </c>
      <c r="C173" s="81"/>
      <c r="D173" s="81"/>
      <c r="E173" s="81"/>
      <c r="F173" s="81"/>
      <c r="G173" s="80"/>
      <c r="H173" s="80"/>
      <c r="I173" s="80"/>
      <c r="J173" s="80"/>
      <c r="K173" s="80"/>
      <c r="L173" s="80"/>
      <c r="M173" s="80"/>
      <c r="N173" s="80"/>
      <c r="O173" s="80"/>
      <c r="P173" s="63"/>
    </row>
    <row r="174" spans="2:16" s="64" customFormat="1" hidden="1" x14ac:dyDescent="0.2">
      <c r="B174" s="83" t="s">
        <v>81</v>
      </c>
      <c r="C174" s="81"/>
      <c r="D174" s="81"/>
      <c r="E174" s="81"/>
      <c r="F174" s="81"/>
      <c r="G174" s="80"/>
      <c r="H174" s="80"/>
      <c r="I174" s="80"/>
      <c r="J174" s="80"/>
      <c r="K174" s="80"/>
      <c r="L174" s="80"/>
      <c r="M174" s="80"/>
      <c r="N174" s="80"/>
      <c r="O174" s="80"/>
      <c r="P174" s="63"/>
    </row>
    <row r="175" spans="2:16" s="64" customFormat="1" hidden="1" x14ac:dyDescent="0.2">
      <c r="B175" s="83" t="s">
        <v>85</v>
      </c>
      <c r="C175" s="81"/>
      <c r="D175" s="81"/>
      <c r="E175" s="81"/>
      <c r="F175" s="81"/>
      <c r="G175" s="80"/>
      <c r="H175" s="80"/>
      <c r="I175" s="80"/>
      <c r="J175" s="80"/>
      <c r="K175" s="80"/>
      <c r="L175" s="80"/>
      <c r="M175" s="80"/>
      <c r="N175" s="80"/>
      <c r="O175" s="80"/>
      <c r="P175" s="63"/>
    </row>
    <row r="176" spans="2:16" hidden="1" x14ac:dyDescent="0.2">
      <c r="B176" s="40" t="s">
        <v>102</v>
      </c>
      <c r="C176" s="81"/>
      <c r="D176" s="81"/>
      <c r="E176" s="81"/>
      <c r="F176" s="81"/>
      <c r="G176" s="80"/>
      <c r="H176" s="80"/>
      <c r="I176" s="80"/>
      <c r="J176" s="80"/>
      <c r="K176" s="80"/>
      <c r="L176" s="80"/>
      <c r="M176" s="80"/>
      <c r="N176" s="80"/>
      <c r="O176" s="80"/>
      <c r="P176" s="63"/>
    </row>
    <row r="177" spans="2:16" hidden="1" x14ac:dyDescent="0.2">
      <c r="B177" s="83" t="s">
        <v>83</v>
      </c>
      <c r="C177" s="81"/>
      <c r="D177" s="81"/>
      <c r="E177" s="81"/>
      <c r="F177" s="81"/>
      <c r="G177" s="80"/>
      <c r="H177" s="80"/>
      <c r="I177" s="80"/>
      <c r="J177" s="80"/>
      <c r="K177" s="80"/>
      <c r="L177" s="80"/>
      <c r="M177" s="80"/>
      <c r="N177" s="80"/>
      <c r="O177" s="80"/>
      <c r="P177" s="63"/>
    </row>
    <row r="178" spans="2:16" hidden="1" x14ac:dyDescent="0.2">
      <c r="B178" s="83" t="s">
        <v>88</v>
      </c>
      <c r="C178" s="81"/>
      <c r="D178" s="81"/>
      <c r="E178" s="81"/>
      <c r="F178" s="81"/>
      <c r="G178" s="80"/>
      <c r="H178" s="80"/>
      <c r="I178" s="80"/>
      <c r="J178" s="80"/>
      <c r="K178" s="80"/>
      <c r="L178" s="80"/>
      <c r="M178" s="80"/>
      <c r="N178" s="80"/>
      <c r="O178" s="80"/>
      <c r="P178" s="63"/>
    </row>
    <row r="179" spans="2:16" hidden="1" x14ac:dyDescent="0.2">
      <c r="B179" s="83" t="s">
        <v>91</v>
      </c>
      <c r="C179" s="81"/>
      <c r="D179" s="81"/>
      <c r="E179" s="81"/>
      <c r="F179" s="81"/>
      <c r="G179" s="80"/>
      <c r="H179" s="80"/>
      <c r="I179" s="80"/>
      <c r="J179" s="80"/>
      <c r="K179" s="80"/>
      <c r="L179" s="80"/>
      <c r="M179" s="80"/>
      <c r="N179" s="80"/>
      <c r="O179" s="80"/>
      <c r="P179" s="63"/>
    </row>
    <row r="180" spans="2:16" hidden="1" x14ac:dyDescent="0.2">
      <c r="B180" s="83" t="s">
        <v>89</v>
      </c>
      <c r="C180" s="81"/>
      <c r="D180" s="81"/>
      <c r="E180" s="81"/>
      <c r="F180" s="81"/>
      <c r="G180" s="80"/>
      <c r="H180" s="80"/>
      <c r="I180" s="80"/>
      <c r="J180" s="80"/>
      <c r="K180" s="80"/>
      <c r="L180" s="80"/>
      <c r="M180" s="80"/>
      <c r="N180" s="80"/>
      <c r="O180" s="80"/>
      <c r="P180" s="63"/>
    </row>
    <row r="181" spans="2:16" hidden="1" x14ac:dyDescent="0.2">
      <c r="B181" s="83" t="s">
        <v>86</v>
      </c>
      <c r="C181" s="81"/>
      <c r="D181" s="81"/>
      <c r="E181" s="81"/>
      <c r="F181" s="81"/>
      <c r="G181" s="80"/>
      <c r="H181" s="80"/>
      <c r="I181" s="80"/>
      <c r="J181" s="80"/>
      <c r="K181" s="80"/>
      <c r="L181" s="80"/>
      <c r="M181" s="80"/>
      <c r="N181" s="80"/>
      <c r="O181" s="80"/>
      <c r="P181" s="63"/>
    </row>
    <row r="182" spans="2:16" hidden="1" x14ac:dyDescent="0.2">
      <c r="B182" s="83" t="s">
        <v>79</v>
      </c>
      <c r="C182" s="81"/>
      <c r="D182" s="81"/>
      <c r="E182" s="81"/>
      <c r="F182" s="81"/>
      <c r="G182" s="80"/>
      <c r="H182" s="80"/>
      <c r="I182" s="80"/>
      <c r="J182" s="80"/>
      <c r="K182" s="80"/>
      <c r="L182" s="80"/>
      <c r="M182" s="80"/>
      <c r="N182" s="80"/>
      <c r="O182" s="80"/>
      <c r="P182" s="63"/>
    </row>
    <row r="183" spans="2:16" hidden="1" x14ac:dyDescent="0.2">
      <c r="B183" s="83" t="s">
        <v>87</v>
      </c>
      <c r="C183" s="81"/>
      <c r="D183" s="81"/>
      <c r="E183" s="81"/>
      <c r="F183" s="81"/>
      <c r="G183" s="80"/>
      <c r="H183" s="80"/>
      <c r="I183" s="80"/>
      <c r="J183" s="80"/>
      <c r="K183" s="80"/>
      <c r="L183" s="80"/>
      <c r="M183" s="80"/>
      <c r="N183" s="80"/>
      <c r="O183" s="80"/>
      <c r="P183" s="63"/>
    </row>
    <row r="184" spans="2:16" hidden="1" x14ac:dyDescent="0.2">
      <c r="B184" s="83" t="s">
        <v>80</v>
      </c>
      <c r="C184" s="81"/>
      <c r="D184" s="81"/>
      <c r="E184" s="81"/>
      <c r="F184" s="81"/>
      <c r="G184" s="80"/>
      <c r="H184" s="80"/>
      <c r="I184" s="80"/>
      <c r="J184" s="80"/>
      <c r="K184" s="80"/>
      <c r="L184" s="80"/>
      <c r="M184" s="80"/>
      <c r="N184" s="80"/>
      <c r="O184" s="80"/>
      <c r="P184" s="63"/>
    </row>
    <row r="185" spans="2:16" hidden="1" x14ac:dyDescent="0.2">
      <c r="B185" s="83" t="s">
        <v>82</v>
      </c>
      <c r="C185" s="81"/>
      <c r="D185" s="81"/>
      <c r="E185" s="81"/>
      <c r="F185" s="81"/>
      <c r="G185" s="80"/>
      <c r="H185" s="80"/>
      <c r="I185" s="80"/>
      <c r="J185" s="80"/>
      <c r="K185" s="80"/>
      <c r="L185" s="80"/>
      <c r="M185" s="80"/>
      <c r="N185" s="80"/>
      <c r="O185" s="80"/>
      <c r="P185" s="63"/>
    </row>
    <row r="186" spans="2:16" hidden="1" x14ac:dyDescent="0.2">
      <c r="B186" s="83" t="s">
        <v>31</v>
      </c>
      <c r="C186" s="81"/>
      <c r="D186" s="81"/>
      <c r="E186" s="81"/>
      <c r="F186" s="81"/>
      <c r="G186" s="80"/>
      <c r="H186" s="80"/>
      <c r="I186" s="80"/>
      <c r="J186" s="80"/>
      <c r="K186" s="80"/>
      <c r="L186" s="80"/>
      <c r="M186" s="80"/>
      <c r="N186" s="80"/>
      <c r="O186" s="80"/>
      <c r="P186" s="63"/>
    </row>
    <row r="187" spans="2:16" hidden="1" x14ac:dyDescent="0.2">
      <c r="B187" s="83" t="s">
        <v>34</v>
      </c>
      <c r="C187" s="81"/>
      <c r="D187" s="81"/>
      <c r="E187" s="81"/>
      <c r="F187" s="81"/>
      <c r="G187" s="80"/>
      <c r="H187" s="80"/>
      <c r="I187" s="80"/>
      <c r="J187" s="80"/>
      <c r="K187" s="80"/>
      <c r="L187" s="80"/>
      <c r="M187" s="80"/>
      <c r="N187" s="80"/>
      <c r="O187" s="80"/>
      <c r="P187" s="63"/>
    </row>
    <row r="188" spans="2:16" hidden="1" x14ac:dyDescent="0.2">
      <c r="B188" s="83" t="s">
        <v>30</v>
      </c>
      <c r="C188" s="81"/>
      <c r="D188" s="81"/>
      <c r="E188" s="81"/>
      <c r="F188" s="81"/>
      <c r="G188" s="80"/>
      <c r="H188" s="80"/>
      <c r="I188" s="80"/>
      <c r="J188" s="80"/>
      <c r="K188" s="80"/>
      <c r="L188" s="80"/>
      <c r="M188" s="80"/>
      <c r="N188" s="80"/>
      <c r="O188" s="80"/>
      <c r="P188" s="63"/>
    </row>
    <row r="189" spans="2:16" hidden="1" x14ac:dyDescent="0.2">
      <c r="B189" s="83" t="s">
        <v>32</v>
      </c>
      <c r="C189" s="81"/>
      <c r="D189" s="81"/>
      <c r="E189" s="81"/>
      <c r="F189" s="81"/>
      <c r="G189" s="80"/>
      <c r="H189" s="80"/>
      <c r="I189" s="80"/>
      <c r="J189" s="80"/>
      <c r="K189" s="80"/>
      <c r="L189" s="80"/>
      <c r="M189" s="80"/>
      <c r="N189" s="80"/>
      <c r="O189" s="80"/>
      <c r="P189" s="63"/>
    </row>
    <row r="190" spans="2:16" hidden="1" x14ac:dyDescent="0.2">
      <c r="B190" s="83" t="s">
        <v>65</v>
      </c>
      <c r="C190" s="81"/>
      <c r="D190" s="81"/>
      <c r="E190" s="81"/>
      <c r="F190" s="81"/>
      <c r="G190" s="80"/>
      <c r="H190" s="80"/>
      <c r="I190" s="80"/>
      <c r="J190" s="80"/>
      <c r="K190" s="80"/>
      <c r="L190" s="80"/>
      <c r="M190" s="80"/>
      <c r="N190" s="80"/>
      <c r="O190" s="80"/>
      <c r="P190" s="63"/>
    </row>
    <row r="191" spans="2:16" hidden="1" x14ac:dyDescent="0.2">
      <c r="B191" s="83" t="s">
        <v>64</v>
      </c>
      <c r="C191" s="81"/>
      <c r="D191" s="81"/>
      <c r="E191" s="81"/>
      <c r="F191" s="81"/>
      <c r="G191" s="80"/>
      <c r="H191" s="80"/>
      <c r="I191" s="80"/>
      <c r="J191" s="80"/>
      <c r="K191" s="80"/>
      <c r="L191" s="80"/>
      <c r="M191" s="80"/>
      <c r="N191" s="80"/>
      <c r="O191" s="80"/>
      <c r="P191" s="63"/>
    </row>
    <row r="192" spans="2:16" hidden="1" x14ac:dyDescent="0.2">
      <c r="B192" s="83" t="s">
        <v>29</v>
      </c>
      <c r="C192" s="81"/>
      <c r="D192" s="81"/>
      <c r="E192" s="81"/>
      <c r="F192" s="81"/>
      <c r="G192" s="80"/>
      <c r="H192" s="80"/>
      <c r="I192" s="80"/>
      <c r="J192" s="80"/>
      <c r="K192" s="80"/>
      <c r="L192" s="80"/>
      <c r="M192" s="80"/>
      <c r="N192" s="80"/>
      <c r="O192" s="80"/>
      <c r="P192" s="63"/>
    </row>
    <row r="193" spans="2:16" hidden="1" x14ac:dyDescent="0.2">
      <c r="B193" s="83" t="s">
        <v>63</v>
      </c>
      <c r="C193" s="81"/>
      <c r="D193" s="81"/>
      <c r="E193" s="81"/>
      <c r="F193" s="81"/>
      <c r="G193" s="80"/>
      <c r="H193" s="80"/>
      <c r="I193" s="80"/>
      <c r="J193" s="80"/>
      <c r="K193" s="80"/>
      <c r="L193" s="80"/>
      <c r="M193" s="80"/>
      <c r="N193" s="80"/>
      <c r="O193" s="80"/>
      <c r="P193" s="63"/>
    </row>
    <row r="194" spans="2:16" x14ac:dyDescent="0.2">
      <c r="B194" s="81"/>
      <c r="C194" s="81"/>
      <c r="D194" s="81"/>
      <c r="E194" s="81"/>
      <c r="F194" s="81"/>
      <c r="G194" s="80"/>
      <c r="H194" s="80"/>
      <c r="I194" s="80"/>
      <c r="J194" s="80"/>
      <c r="K194" s="80"/>
      <c r="L194" s="80"/>
      <c r="M194" s="80"/>
      <c r="N194" s="80"/>
      <c r="O194" s="80"/>
      <c r="P194" s="63"/>
    </row>
    <row r="195" spans="2:16" x14ac:dyDescent="0.2">
      <c r="B195" s="81"/>
      <c r="C195" s="81"/>
      <c r="D195" s="81"/>
      <c r="E195" s="81"/>
      <c r="F195" s="81"/>
      <c r="G195" s="80"/>
      <c r="H195" s="80"/>
      <c r="I195" s="80"/>
      <c r="J195" s="80"/>
      <c r="K195" s="80"/>
      <c r="L195" s="80"/>
      <c r="M195" s="80"/>
      <c r="N195" s="80"/>
      <c r="O195" s="80"/>
      <c r="P195" s="63"/>
    </row>
    <row r="196" spans="2:16" x14ac:dyDescent="0.2">
      <c r="B196" s="81"/>
      <c r="C196" s="81"/>
      <c r="D196" s="81"/>
      <c r="E196" s="81"/>
      <c r="F196" s="81"/>
      <c r="G196" s="80"/>
      <c r="H196" s="80"/>
      <c r="I196" s="80"/>
      <c r="J196" s="80"/>
      <c r="K196" s="80"/>
      <c r="L196" s="80"/>
      <c r="M196" s="80"/>
      <c r="N196" s="80"/>
      <c r="O196" s="80"/>
      <c r="P196" s="63"/>
    </row>
    <row r="197" spans="2:16" hidden="1" x14ac:dyDescent="0.2">
      <c r="B197" s="81" t="s">
        <v>103</v>
      </c>
      <c r="C197" s="81"/>
      <c r="D197" s="81"/>
      <c r="E197" s="81"/>
      <c r="F197" s="81"/>
      <c r="G197" s="80"/>
      <c r="H197" s="80"/>
      <c r="I197" s="80"/>
      <c r="J197" s="80"/>
      <c r="K197" s="80"/>
      <c r="L197" s="80"/>
      <c r="M197" s="80"/>
      <c r="N197" s="80"/>
      <c r="O197" s="80"/>
      <c r="P197" s="63"/>
    </row>
    <row r="198" spans="2:16" hidden="1" x14ac:dyDescent="0.2">
      <c r="B198" s="83" t="s">
        <v>45</v>
      </c>
      <c r="C198" s="81"/>
      <c r="D198" s="81"/>
      <c r="E198" s="81"/>
      <c r="F198" s="81"/>
      <c r="G198" s="80"/>
      <c r="H198" s="80"/>
      <c r="I198" s="80"/>
      <c r="J198" s="80"/>
      <c r="K198" s="80"/>
      <c r="L198" s="80"/>
      <c r="M198" s="80"/>
      <c r="N198" s="80"/>
      <c r="O198" s="80"/>
    </row>
    <row r="199" spans="2:16" hidden="1" x14ac:dyDescent="0.2">
      <c r="B199" s="83" t="s">
        <v>56</v>
      </c>
      <c r="C199" s="81"/>
      <c r="D199" s="81"/>
      <c r="E199" s="81"/>
      <c r="F199" s="81"/>
      <c r="G199" s="80"/>
      <c r="H199" s="80"/>
      <c r="I199" s="80"/>
      <c r="J199" s="80"/>
      <c r="K199" s="80"/>
      <c r="L199" s="80"/>
      <c r="M199" s="80"/>
      <c r="N199" s="80"/>
      <c r="O199" s="80"/>
    </row>
    <row r="200" spans="2:16" x14ac:dyDescent="0.2">
      <c r="B200" s="80"/>
      <c r="C200" s="81"/>
      <c r="D200" s="81"/>
      <c r="E200" s="81"/>
      <c r="F200" s="81"/>
      <c r="G200" s="80"/>
      <c r="H200" s="80"/>
      <c r="I200" s="80"/>
      <c r="J200" s="80"/>
      <c r="K200" s="80"/>
      <c r="L200" s="80"/>
      <c r="M200" s="80"/>
      <c r="N200" s="80"/>
      <c r="O200" s="80"/>
    </row>
    <row r="201" spans="2:16" x14ac:dyDescent="0.2">
      <c r="B201" s="44"/>
      <c r="C201" s="81"/>
      <c r="D201" s="81"/>
      <c r="E201" s="81"/>
      <c r="F201" s="81"/>
      <c r="G201" s="80"/>
      <c r="H201" s="80"/>
      <c r="I201" s="80"/>
      <c r="J201" s="80"/>
      <c r="K201" s="80"/>
      <c r="L201" s="80"/>
      <c r="M201" s="80"/>
      <c r="N201" s="80"/>
      <c r="O201" s="80"/>
    </row>
    <row r="202" spans="2:16" x14ac:dyDescent="0.2">
      <c r="B202" s="44"/>
      <c r="C202" s="81"/>
      <c r="D202" s="81"/>
      <c r="E202" s="81"/>
      <c r="F202" s="81"/>
      <c r="G202" s="80"/>
      <c r="H202" s="80"/>
      <c r="I202" s="80"/>
      <c r="J202" s="80"/>
      <c r="K202" s="80"/>
      <c r="L202" s="80"/>
      <c r="M202" s="80"/>
      <c r="N202" s="80"/>
      <c r="O202" s="80"/>
    </row>
    <row r="203" spans="2:16" x14ac:dyDescent="0.2">
      <c r="B203" s="44"/>
      <c r="C203" s="81"/>
      <c r="D203" s="81"/>
      <c r="E203" s="81"/>
      <c r="F203" s="81"/>
      <c r="G203" s="80"/>
      <c r="H203" s="80"/>
      <c r="I203" s="80"/>
      <c r="J203" s="80"/>
      <c r="K203" s="80"/>
      <c r="L203" s="80"/>
      <c r="M203" s="80"/>
      <c r="N203" s="80"/>
      <c r="O203" s="80"/>
    </row>
    <row r="204" spans="2:16" x14ac:dyDescent="0.2">
      <c r="B204" s="44"/>
      <c r="C204" s="81"/>
      <c r="D204" s="81"/>
      <c r="E204" s="81"/>
      <c r="F204" s="81"/>
      <c r="G204" s="80"/>
      <c r="H204" s="80"/>
      <c r="I204" s="80"/>
      <c r="J204" s="80"/>
      <c r="K204" s="80"/>
      <c r="L204" s="80"/>
      <c r="M204" s="80"/>
      <c r="N204" s="80"/>
      <c r="O204" s="80"/>
    </row>
    <row r="205" spans="2:16" x14ac:dyDescent="0.2">
      <c r="B205" s="44"/>
      <c r="C205" s="81"/>
      <c r="D205" s="81"/>
      <c r="E205" s="81"/>
      <c r="F205" s="81"/>
      <c r="G205" s="80"/>
      <c r="H205" s="80"/>
      <c r="I205" s="80"/>
      <c r="J205" s="80"/>
      <c r="K205" s="80"/>
      <c r="L205" s="80"/>
      <c r="M205" s="80"/>
      <c r="N205" s="80"/>
      <c r="O205" s="80"/>
    </row>
    <row r="206" spans="2:16" s="63" customFormat="1" hidden="1" x14ac:dyDescent="0.2">
      <c r="B206" s="37" t="s">
        <v>108</v>
      </c>
      <c r="C206" s="81"/>
      <c r="D206" s="81"/>
      <c r="E206" s="81"/>
      <c r="F206" s="81"/>
      <c r="G206" s="81"/>
      <c r="H206" s="81"/>
      <c r="I206" s="81"/>
      <c r="J206" s="81"/>
      <c r="K206" s="81"/>
      <c r="L206" s="81"/>
      <c r="M206" s="81"/>
      <c r="N206" s="81"/>
      <c r="O206" s="81"/>
    </row>
    <row r="207" spans="2:16" s="63" customFormat="1" hidden="1" x14ac:dyDescent="0.2">
      <c r="B207" s="38" t="s">
        <v>107</v>
      </c>
      <c r="C207" s="81"/>
      <c r="D207" s="81"/>
      <c r="E207" s="81"/>
      <c r="F207" s="81"/>
      <c r="G207" s="81"/>
      <c r="H207" s="81"/>
      <c r="I207" s="81"/>
      <c r="J207" s="81"/>
      <c r="K207" s="81"/>
      <c r="L207" s="81"/>
      <c r="M207" s="81"/>
      <c r="N207" s="81"/>
      <c r="O207" s="81"/>
    </row>
    <row r="208" spans="2:16" s="63" customFormat="1" ht="38.25" hidden="1" x14ac:dyDescent="0.2">
      <c r="B208" s="39" t="s">
        <v>53</v>
      </c>
    </row>
    <row r="209" spans="2:15" s="63" customFormat="1" ht="38.25" hidden="1" x14ac:dyDescent="0.2">
      <c r="B209" s="39" t="s">
        <v>97</v>
      </c>
    </row>
    <row r="210" spans="2:15" s="63" customFormat="1" ht="38.25" hidden="1" x14ac:dyDescent="0.2">
      <c r="B210" s="39" t="s">
        <v>98</v>
      </c>
    </row>
    <row r="211" spans="2:15" s="63" customFormat="1" ht="63.75" hidden="1" x14ac:dyDescent="0.2">
      <c r="B211" s="39" t="s">
        <v>99</v>
      </c>
    </row>
    <row r="212" spans="2:15" s="63" customFormat="1" ht="51" hidden="1" x14ac:dyDescent="0.2">
      <c r="B212" s="39" t="s">
        <v>100</v>
      </c>
    </row>
    <row r="213" spans="2:15" s="63" customFormat="1" ht="38.25" hidden="1" x14ac:dyDescent="0.2">
      <c r="B213" s="39" t="s">
        <v>101</v>
      </c>
    </row>
    <row r="214" spans="2:15" s="63" customFormat="1" ht="25.5" hidden="1" x14ac:dyDescent="0.2">
      <c r="B214" s="39" t="s">
        <v>93</v>
      </c>
    </row>
    <row r="215" spans="2:15" s="63" customFormat="1" hidden="1" x14ac:dyDescent="0.2">
      <c r="B215" s="39" t="s">
        <v>66</v>
      </c>
    </row>
    <row r="216" spans="2:15" x14ac:dyDescent="0.2">
      <c r="C216" s="64"/>
      <c r="D216" s="64"/>
      <c r="E216" s="64"/>
      <c r="F216" s="64"/>
      <c r="G216" s="64"/>
      <c r="H216" s="64"/>
      <c r="I216" s="64"/>
      <c r="J216" s="64"/>
      <c r="K216" s="64"/>
      <c r="L216" s="64"/>
      <c r="M216" s="64"/>
      <c r="N216" s="64"/>
      <c r="O216" s="64"/>
    </row>
  </sheetData>
  <sheetProtection formatColumns="0" formatRows="0"/>
  <mergeCells count="116">
    <mergeCell ref="C104:P104"/>
    <mergeCell ref="C105:P105"/>
    <mergeCell ref="B83:P98"/>
    <mergeCell ref="A99:P99"/>
    <mergeCell ref="B100:B103"/>
    <mergeCell ref="C100:P100"/>
    <mergeCell ref="C101:P101"/>
    <mergeCell ref="C102:P102"/>
    <mergeCell ref="C103:P103"/>
    <mergeCell ref="J72:O72"/>
    <mergeCell ref="D73:I73"/>
    <mergeCell ref="J73:O73"/>
    <mergeCell ref="D74:I74"/>
    <mergeCell ref="J74:O74"/>
    <mergeCell ref="B64:P64"/>
    <mergeCell ref="B66:B80"/>
    <mergeCell ref="D69:I69"/>
    <mergeCell ref="J69:O69"/>
    <mergeCell ref="D71:I71"/>
    <mergeCell ref="J71:O71"/>
    <mergeCell ref="D78:I78"/>
    <mergeCell ref="J78:O78"/>
    <mergeCell ref="D79:I79"/>
    <mergeCell ref="J79:O79"/>
    <mergeCell ref="D70:I70"/>
    <mergeCell ref="J70:O70"/>
    <mergeCell ref="D75:I75"/>
    <mergeCell ref="J75:O75"/>
    <mergeCell ref="D76:I76"/>
    <mergeCell ref="J76:O76"/>
    <mergeCell ref="D77:I77"/>
    <mergeCell ref="B82:P82"/>
    <mergeCell ref="M62:P62"/>
    <mergeCell ref="M51:P51"/>
    <mergeCell ref="M53:P53"/>
    <mergeCell ref="D67:I67"/>
    <mergeCell ref="J67:O67"/>
    <mergeCell ref="D80:I80"/>
    <mergeCell ref="J80:O80"/>
    <mergeCell ref="B51:B62"/>
    <mergeCell ref="C51:G62"/>
    <mergeCell ref="H51:L62"/>
    <mergeCell ref="M60:P60"/>
    <mergeCell ref="M61:P61"/>
    <mergeCell ref="M58:P58"/>
    <mergeCell ref="M52:P52"/>
    <mergeCell ref="M59:P59"/>
    <mergeCell ref="M56:P56"/>
    <mergeCell ref="M57:P57"/>
    <mergeCell ref="M54:P54"/>
    <mergeCell ref="M55:P55"/>
    <mergeCell ref="D68:I68"/>
    <mergeCell ref="J68:O68"/>
    <mergeCell ref="J77:O77"/>
    <mergeCell ref="D72:I72"/>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40:B50"/>
    <mergeCell ref="M49:P49"/>
    <mergeCell ref="M48:P48"/>
    <mergeCell ref="M40:P40"/>
    <mergeCell ref="H40:L50"/>
    <mergeCell ref="C40:G50"/>
    <mergeCell ref="M43:P43"/>
    <mergeCell ref="M42:P42"/>
    <mergeCell ref="M45:P45"/>
    <mergeCell ref="M44:P44"/>
    <mergeCell ref="M47:P47"/>
    <mergeCell ref="M46:P46"/>
    <mergeCell ref="M41:P41"/>
    <mergeCell ref="M50:P50"/>
  </mergeCells>
  <conditionalFormatting sqref="D67:O80">
    <cfRule type="cellIs" dxfId="132" priority="9" stopIfTrue="1" operator="greaterThanOrEqual">
      <formula>95%</formula>
    </cfRule>
  </conditionalFormatting>
  <conditionalFormatting sqref="D67:P80">
    <cfRule type="cellIs" dxfId="131" priority="1" stopIfTrue="1" operator="equal">
      <formula>0</formula>
    </cfRule>
    <cfRule type="cellIs" dxfId="130" priority="2" stopIfTrue="1" operator="lessThan">
      <formula>0.85</formula>
    </cfRule>
    <cfRule type="cellIs" dxfId="129" priority="3" stopIfTrue="1" operator="between">
      <formula>0.85</formula>
      <formula>0.94</formula>
    </cfRule>
  </conditionalFormatting>
  <conditionalFormatting sqref="P67:P80">
    <cfRule type="cellIs" dxfId="128" priority="4" stopIfTrue="1" operator="greaterThanOrEqual">
      <formula>0.95</formula>
    </cfRule>
  </conditionalFormatting>
  <dataValidations count="6">
    <dataValidation type="list" allowBlank="1" showInputMessage="1" showErrorMessage="1" sqref="C18:P18" xr:uid="{00000000-0002-0000-0200-000000000000}">
      <formula1>$B$156:$B$162</formula1>
    </dataValidation>
    <dataValidation type="list" allowBlank="1" showInputMessage="1" showErrorMessage="1" sqref="N10:P10" xr:uid="{00000000-0002-0000-0200-000001000000}">
      <formula1>"Economicos,Eficiencia,Eficacia, Efectividad,Calidad"</formula1>
    </dataValidation>
    <dataValidation type="list" allowBlank="1" showInputMessage="1" showErrorMessage="1" sqref="C10:I10" xr:uid="{00000000-0002-0000-0200-000002000000}">
      <formula1>"2022,2023,2024,2025,2026,2027"</formula1>
    </dataValidation>
    <dataValidation type="list" allowBlank="1" showInputMessage="1" showErrorMessage="1" sqref="C12:P12" xr:uid="{00000000-0002-0000-0200-000003000000}">
      <formula1>$B$167:$B$193</formula1>
    </dataValidation>
    <dataValidation type="list" allowBlank="1" showInputMessage="1" showErrorMessage="1" sqref="C105:P105" xr:uid="{00000000-0002-0000-0200-000004000000}">
      <formula1>$B$198:$B$199</formula1>
    </dataValidation>
    <dataValidation type="list" allowBlank="1" showInputMessage="1" showErrorMessage="1" sqref="C32:P32 C34:P34 C36:P36" xr:uid="{00000000-0002-0000-0200-000005000000}">
      <formula1>#REF!</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51"/>
  <sheetViews>
    <sheetView topLeftCell="A32" zoomScale="80" zoomScaleNormal="80" workbookViewId="0">
      <selection activeCell="E34" sqref="E34"/>
    </sheetView>
  </sheetViews>
  <sheetFormatPr baseColWidth="10" defaultColWidth="11.42578125" defaultRowHeight="30" customHeight="1" x14ac:dyDescent="0.2"/>
  <cols>
    <col min="1" max="1" width="28.5703125" style="19" customWidth="1"/>
    <col min="2" max="2" width="27" style="19" bestFit="1" customWidth="1"/>
    <col min="3" max="8" width="15.7109375" style="19" customWidth="1"/>
    <col min="9" max="9" width="5.28515625" style="19" customWidth="1"/>
    <col min="10" max="10" width="10.7109375" style="19" customWidth="1"/>
    <col min="11" max="11" width="27.5703125" style="19" bestFit="1" customWidth="1"/>
    <col min="12" max="14" width="11.42578125" style="19"/>
    <col min="15" max="15" width="11.42578125" style="94" hidden="1" customWidth="1"/>
    <col min="16" max="16384" width="11.42578125" style="19"/>
  </cols>
  <sheetData>
    <row r="1" spans="1:18" ht="30" customHeight="1" x14ac:dyDescent="0.2">
      <c r="A1" s="300"/>
      <c r="B1" s="301" t="s">
        <v>36</v>
      </c>
      <c r="C1" s="302"/>
      <c r="D1" s="302"/>
      <c r="E1" s="302"/>
      <c r="F1" s="302"/>
      <c r="G1" s="302"/>
      <c r="H1" s="302"/>
      <c r="I1" s="303"/>
      <c r="J1" s="434" t="s">
        <v>37</v>
      </c>
      <c r="K1" s="300"/>
      <c r="L1" s="93"/>
      <c r="M1" s="93"/>
      <c r="P1" s="93"/>
      <c r="Q1" s="93"/>
      <c r="R1" s="93"/>
    </row>
    <row r="2" spans="1:18" ht="30" customHeight="1" x14ac:dyDescent="0.2">
      <c r="A2" s="300"/>
      <c r="B2" s="301" t="s">
        <v>57</v>
      </c>
      <c r="C2" s="302"/>
      <c r="D2" s="302"/>
      <c r="E2" s="302"/>
      <c r="F2" s="302"/>
      <c r="G2" s="302"/>
      <c r="H2" s="302"/>
      <c r="I2" s="303"/>
      <c r="J2" s="434" t="s">
        <v>104</v>
      </c>
      <c r="K2" s="300"/>
      <c r="L2" s="93"/>
      <c r="M2" s="93"/>
      <c r="O2" s="95">
        <v>0.8</v>
      </c>
      <c r="P2" s="93"/>
      <c r="Q2" s="93"/>
      <c r="R2" s="93"/>
    </row>
    <row r="3" spans="1:18" ht="30" customHeight="1" x14ac:dyDescent="0.2">
      <c r="A3" s="300"/>
      <c r="B3" s="301" t="s">
        <v>58</v>
      </c>
      <c r="C3" s="302"/>
      <c r="D3" s="302"/>
      <c r="E3" s="302"/>
      <c r="F3" s="302"/>
      <c r="G3" s="302"/>
      <c r="H3" s="302"/>
      <c r="I3" s="303"/>
      <c r="J3" s="434" t="s">
        <v>105</v>
      </c>
      <c r="K3" s="300"/>
      <c r="L3" s="93"/>
      <c r="M3" s="93"/>
      <c r="O3" s="95">
        <v>0.79998999999999998</v>
      </c>
      <c r="P3" s="93"/>
      <c r="Q3" s="93"/>
      <c r="R3" s="93"/>
    </row>
    <row r="4" spans="1:18" ht="30" customHeight="1" x14ac:dyDescent="0.2">
      <c r="A4" s="300"/>
      <c r="B4" s="301" t="s">
        <v>59</v>
      </c>
      <c r="C4" s="302"/>
      <c r="D4" s="302"/>
      <c r="E4" s="302"/>
      <c r="F4" s="302"/>
      <c r="G4" s="302"/>
      <c r="H4" s="302"/>
      <c r="I4" s="303"/>
      <c r="J4" s="300" t="s">
        <v>41</v>
      </c>
      <c r="K4" s="300"/>
      <c r="L4" s="96"/>
      <c r="M4" s="96"/>
      <c r="O4" s="95">
        <v>0.65</v>
      </c>
      <c r="P4" s="96"/>
      <c r="Q4" s="96"/>
      <c r="R4" s="96"/>
    </row>
    <row r="5" spans="1:18" ht="18" x14ac:dyDescent="0.2">
      <c r="A5" s="26"/>
      <c r="B5" s="26"/>
      <c r="C5" s="91"/>
      <c r="D5" s="91"/>
      <c r="E5" s="91"/>
      <c r="F5" s="91"/>
      <c r="G5" s="91"/>
      <c r="H5" s="91"/>
      <c r="I5" s="26"/>
      <c r="J5" s="26"/>
      <c r="K5" s="26"/>
      <c r="L5" s="96"/>
      <c r="M5" s="96"/>
      <c r="O5" s="95">
        <v>0.64999899999999999</v>
      </c>
      <c r="P5" s="96"/>
      <c r="Q5" s="96"/>
      <c r="R5" s="96"/>
    </row>
    <row r="6" spans="1:18" ht="21" customHeight="1" x14ac:dyDescent="0.2">
      <c r="A6" s="30" t="s">
        <v>0</v>
      </c>
      <c r="B6" s="308" t="str">
        <f>IF('2. Audiencias resolución objeci'!C12="","",'2. Audiencias resolución objeci'!C12)</f>
        <v>LIQUIDACIÓN JUDICIAL</v>
      </c>
      <c r="C6" s="308"/>
      <c r="D6" s="308"/>
      <c r="E6" s="308"/>
      <c r="F6" s="308"/>
      <c r="G6" s="308"/>
      <c r="H6" s="308"/>
      <c r="I6" s="308"/>
      <c r="J6" s="308"/>
      <c r="K6" s="308"/>
      <c r="O6" s="95"/>
    </row>
    <row r="7" spans="1:18" ht="11.25" customHeight="1" thickBot="1" x14ac:dyDescent="0.25">
      <c r="A7" s="26"/>
      <c r="B7" s="26"/>
      <c r="C7" s="26"/>
      <c r="D7" s="26"/>
      <c r="E7" s="26"/>
      <c r="F7" s="26"/>
      <c r="G7" s="26"/>
      <c r="H7" s="26"/>
      <c r="I7" s="26"/>
      <c r="J7" s="26"/>
      <c r="K7" s="26"/>
      <c r="O7" s="95"/>
    </row>
    <row r="8" spans="1:18" s="18" customFormat="1" ht="30" customHeight="1" x14ac:dyDescent="0.2">
      <c r="A8" s="439" t="s">
        <v>60</v>
      </c>
      <c r="B8" s="441" t="s">
        <v>20</v>
      </c>
      <c r="C8" s="441" t="str">
        <f>'2. Audiencias resolución objeci'!C14</f>
        <v>Audiencias celebradas para resolución de objeciones y/o autos proferidos que aprueban el proyecto de calificación y graduación de créditos y derechos a voto</v>
      </c>
      <c r="D8" s="441"/>
      <c r="E8" s="441"/>
      <c r="F8" s="441"/>
      <c r="G8" s="441"/>
      <c r="H8" s="441"/>
      <c r="I8" s="441" t="s">
        <v>62</v>
      </c>
      <c r="J8" s="441"/>
      <c r="K8" s="443"/>
      <c r="O8" s="94"/>
    </row>
    <row r="9" spans="1:18" s="18" customFormat="1" ht="30" customHeight="1" thickBot="1" x14ac:dyDescent="0.25">
      <c r="A9" s="440"/>
      <c r="B9" s="442"/>
      <c r="C9" s="90" t="s">
        <v>153</v>
      </c>
      <c r="D9" s="90" t="s">
        <v>61</v>
      </c>
      <c r="E9" s="90" t="s">
        <v>154</v>
      </c>
      <c r="F9" s="90"/>
      <c r="G9" s="90" t="s">
        <v>10</v>
      </c>
      <c r="H9" s="90" t="s">
        <v>61</v>
      </c>
      <c r="I9" s="442"/>
      <c r="J9" s="442"/>
      <c r="K9" s="444"/>
      <c r="O9" s="94"/>
    </row>
    <row r="10" spans="1:18" s="18" customFormat="1" ht="92.25" customHeight="1" x14ac:dyDescent="0.2">
      <c r="A10" s="447" t="s">
        <v>170</v>
      </c>
      <c r="B10" s="143" t="str">
        <f>IF('2. Audiencias resolución objeci'!$B$40="","",'2. Audiencias resolución objeci'!$B$40)</f>
        <v>Número promedio de audiencias celebradas para la resolución de objeciones y/o autos proferidos para la aprobación del proyecto</v>
      </c>
      <c r="C10" s="144">
        <f>(C13+C16)/2</f>
        <v>19.983333333333334</v>
      </c>
      <c r="D10" s="408">
        <f>IF(C10=0,"0",C10/C11)</f>
        <v>1.808446455505279</v>
      </c>
      <c r="E10" s="144">
        <f>(E13+E16)/2</f>
        <v>19.55</v>
      </c>
      <c r="F10" s="408">
        <f>IF(E10=0,"0",E10/E11)</f>
        <v>1.7692307692307692</v>
      </c>
      <c r="G10" s="144">
        <f>+C10+E10</f>
        <v>39.533333333333331</v>
      </c>
      <c r="H10" s="408">
        <f>IF(G10=0,"0",G10/G11)</f>
        <v>1.788838612368024</v>
      </c>
      <c r="I10" s="449"/>
      <c r="J10" s="449"/>
      <c r="K10" s="450"/>
      <c r="O10" s="94"/>
    </row>
    <row r="11" spans="1:18" s="18" customFormat="1" ht="92.25" customHeight="1" thickBot="1" x14ac:dyDescent="0.25">
      <c r="A11" s="448"/>
      <c r="B11" s="133" t="str">
        <f>IF('2. Audiencias resolución objeci'!$B$51="","",'2. Audiencias resolución objeci'!$B$51)</f>
        <v>Número de audiencias que se estiman celebrar y/o autos que se estiman proferir durante el periodo evaluado</v>
      </c>
      <c r="C11" s="149">
        <f>(C14+C17)/2</f>
        <v>11.05</v>
      </c>
      <c r="D11" s="409"/>
      <c r="E11" s="149">
        <f>(E14+E17)/2</f>
        <v>11.05</v>
      </c>
      <c r="F11" s="409"/>
      <c r="G11" s="149">
        <f>+C11+E11</f>
        <v>22.1</v>
      </c>
      <c r="H11" s="409"/>
      <c r="I11" s="451"/>
      <c r="J11" s="451"/>
      <c r="K11" s="452"/>
      <c r="O11" s="94"/>
    </row>
    <row r="12" spans="1:18" ht="5.25" customHeight="1" thickBot="1" x14ac:dyDescent="0.25">
      <c r="A12" s="405"/>
      <c r="B12" s="406"/>
      <c r="C12" s="406"/>
      <c r="D12" s="406"/>
      <c r="E12" s="406"/>
      <c r="F12" s="406"/>
      <c r="G12" s="406"/>
      <c r="H12" s="406"/>
      <c r="I12" s="406"/>
      <c r="J12" s="406"/>
      <c r="K12" s="407"/>
    </row>
    <row r="13" spans="1:18" ht="92.25" customHeight="1" x14ac:dyDescent="0.2">
      <c r="A13" s="445" t="s">
        <v>151</v>
      </c>
      <c r="B13" s="131" t="str">
        <f>IF('2. Audiencias resolución objeci'!$B$40="","",'2. Audiencias resolución objeci'!$B$40)</f>
        <v>Número promedio de audiencias celebradas para la resolución de objeciones y/o autos proferidos para la aprobación del proyecto</v>
      </c>
      <c r="C13" s="132">
        <f>(C19+C21+C23+C25+C27)/5</f>
        <v>21.8</v>
      </c>
      <c r="D13" s="408">
        <f>IF(C13=0,"0",C13/C14)</f>
        <v>1.2386363636363635</v>
      </c>
      <c r="E13" s="132">
        <f>(E19+E21+E23+E25+E27)/5</f>
        <v>24.6</v>
      </c>
      <c r="F13" s="408">
        <f>IF(E13=0,"0",E13/E14)</f>
        <v>1.3977272727272727</v>
      </c>
      <c r="G13" s="132">
        <f>+C13+E13</f>
        <v>46.400000000000006</v>
      </c>
      <c r="H13" s="408">
        <f>IF(G13=0,"0",G13/G14)</f>
        <v>1.3181818181818183</v>
      </c>
      <c r="I13" s="435"/>
      <c r="J13" s="435"/>
      <c r="K13" s="436"/>
    </row>
    <row r="14" spans="1:18" ht="92.25" customHeight="1" thickBot="1" x14ac:dyDescent="0.25">
      <c r="A14" s="446"/>
      <c r="B14" s="134" t="str">
        <f>IF('2. Audiencias resolución objeci'!$B$51="","",'2. Audiencias resolución objeci'!$B$51)</f>
        <v>Número de audiencias que se estiman celebrar y/o autos que se estiman proferir durante el periodo evaluado</v>
      </c>
      <c r="C14" s="151">
        <f>(C20+C22+C24+C26+C28)/5</f>
        <v>17.600000000000001</v>
      </c>
      <c r="D14" s="409"/>
      <c r="E14" s="151">
        <f>(E20+E22+E24+E26+E28)/5</f>
        <v>17.600000000000001</v>
      </c>
      <c r="F14" s="409"/>
      <c r="G14" s="151">
        <f>+C14+E14</f>
        <v>35.200000000000003</v>
      </c>
      <c r="H14" s="409"/>
      <c r="I14" s="437"/>
      <c r="J14" s="437"/>
      <c r="K14" s="438"/>
    </row>
    <row r="15" spans="1:18" ht="5.25" customHeight="1" thickBot="1" x14ac:dyDescent="0.25">
      <c r="A15" s="405"/>
      <c r="B15" s="406"/>
      <c r="C15" s="406"/>
      <c r="D15" s="406"/>
      <c r="E15" s="406"/>
      <c r="F15" s="406"/>
      <c r="G15" s="406"/>
      <c r="H15" s="406"/>
      <c r="I15" s="406"/>
      <c r="J15" s="406"/>
      <c r="K15" s="407"/>
    </row>
    <row r="16" spans="1:18" ht="90" customHeight="1" x14ac:dyDescent="0.2">
      <c r="A16" s="410" t="s">
        <v>152</v>
      </c>
      <c r="B16" s="136" t="str">
        <f>IF('2. Audiencias resolución objeci'!$B$40="","",'2. Audiencias resolución objeci'!$B$40)</f>
        <v>Número promedio de audiencias celebradas para la resolución de objeciones y/o autos proferidos para la aprobación del proyecto</v>
      </c>
      <c r="C16" s="137">
        <f>(C30+C32+C34+C36+C38+C40)/6</f>
        <v>18.166666666666668</v>
      </c>
      <c r="D16" s="408">
        <f>IF(C16=0,"0",C16/C17)</f>
        <v>4.0370370370370372</v>
      </c>
      <c r="E16" s="137">
        <f>(E30+E32+E34+E36+E38+E40)/6</f>
        <v>14.5</v>
      </c>
      <c r="F16" s="408">
        <f>IF(E16=0,"0",E16/E17)</f>
        <v>3.2222222222222223</v>
      </c>
      <c r="G16" s="137">
        <f>+C16+E16</f>
        <v>32.666666666666671</v>
      </c>
      <c r="H16" s="408">
        <f>IF(G16=0,"0",G16/G17)</f>
        <v>3.6296296296296302</v>
      </c>
      <c r="I16" s="415"/>
      <c r="J16" s="415"/>
      <c r="K16" s="416"/>
    </row>
    <row r="17" spans="1:11" ht="117.75" customHeight="1" thickBot="1" x14ac:dyDescent="0.25">
      <c r="A17" s="411"/>
      <c r="B17" s="109" t="str">
        <f>IF('2. Audiencias resolución objeci'!$B$51="","",'2. Audiencias resolución objeci'!$B$51)</f>
        <v>Número de audiencias que se estiman celebrar y/o autos que se estiman proferir durante el periodo evaluado</v>
      </c>
      <c r="C17" s="142">
        <f>(C31+C33+C35+C37+C39+C41)/6</f>
        <v>4.5</v>
      </c>
      <c r="D17" s="409"/>
      <c r="E17" s="142">
        <f>(E31+E33+E35+E37+E39+E41)/6</f>
        <v>4.5</v>
      </c>
      <c r="F17" s="409"/>
      <c r="G17" s="142">
        <f>+C17+E17</f>
        <v>9</v>
      </c>
      <c r="H17" s="409"/>
      <c r="I17" s="417"/>
      <c r="J17" s="417"/>
      <c r="K17" s="418"/>
    </row>
    <row r="18" spans="1:11" ht="9" customHeight="1" thickBot="1" x14ac:dyDescent="0.25">
      <c r="C18" s="92"/>
      <c r="D18" s="92"/>
      <c r="E18" s="92"/>
      <c r="F18" s="92"/>
      <c r="G18" s="92"/>
      <c r="H18" s="92"/>
    </row>
    <row r="19" spans="1:11" ht="90" customHeight="1" x14ac:dyDescent="0.2">
      <c r="A19" s="425" t="str">
        <f>'2. Audiencias resolución objeci'!M40</f>
        <v>Grupo de Procesos de Reorganización y Liquidación A</v>
      </c>
      <c r="B19" s="31" t="str">
        <f>IF('2. Audiencias resolución objeci'!$B$40="","",'2. Audiencias resolución objeci'!$B$40)</f>
        <v>Número promedio de audiencias celebradas para la resolución de objeciones y/o autos proferidos para la aprobación del proyecto</v>
      </c>
      <c r="C19" s="33">
        <v>13</v>
      </c>
      <c r="D19" s="408">
        <f>IF(C19=0,"0",C19/C20)</f>
        <v>2.1666666666666665</v>
      </c>
      <c r="E19" s="33"/>
      <c r="F19" s="408" t="str">
        <f>IF(E19=0,"0",E19/E20)</f>
        <v>0</v>
      </c>
      <c r="G19" s="33">
        <f t="shared" ref="G19:G28" si="0">+C19+E19</f>
        <v>13</v>
      </c>
      <c r="H19" s="408">
        <f>IF(G19=0,"0",G19/G20)</f>
        <v>1.0833333333333333</v>
      </c>
      <c r="I19" s="432" t="s">
        <v>207</v>
      </c>
      <c r="J19" s="432"/>
      <c r="K19" s="433"/>
    </row>
    <row r="20" spans="1:11" ht="117.75" customHeight="1" x14ac:dyDescent="0.2">
      <c r="A20" s="421"/>
      <c r="B20" s="32" t="str">
        <f>IF('2. Audiencias resolución objeci'!$B$51="","",'2. Audiencias resolución objeci'!$B$51)</f>
        <v>Número de audiencias que se estiman celebrar y/o autos que se estiman proferir durante el periodo evaluado</v>
      </c>
      <c r="C20" s="34">
        <v>6</v>
      </c>
      <c r="D20" s="289"/>
      <c r="E20" s="34">
        <v>6</v>
      </c>
      <c r="F20" s="289"/>
      <c r="G20" s="34">
        <f t="shared" si="0"/>
        <v>12</v>
      </c>
      <c r="H20" s="289"/>
      <c r="I20" s="419"/>
      <c r="J20" s="419"/>
      <c r="K20" s="420"/>
    </row>
    <row r="21" spans="1:11" ht="90" customHeight="1" x14ac:dyDescent="0.2">
      <c r="A21" s="421" t="str">
        <f>'2. Audiencias resolución objeci'!M41</f>
        <v>Dirección de Procesos de Liquidación I</v>
      </c>
      <c r="B21" s="32" t="str">
        <f>IF('2. Audiencias resolución objeci'!$B$40="","",'2. Audiencias resolución objeci'!$B$40)</f>
        <v>Número promedio de audiencias celebradas para la resolución de objeciones y/o autos proferidos para la aprobación del proyecto</v>
      </c>
      <c r="C21" s="34">
        <v>13</v>
      </c>
      <c r="D21" s="412">
        <f>IF(C21=0,"0",C21/C22)</f>
        <v>1.3</v>
      </c>
      <c r="E21" s="34">
        <v>16</v>
      </c>
      <c r="F21" s="412">
        <f>IF(E21=0,"0",E21/E22)</f>
        <v>1.6</v>
      </c>
      <c r="G21" s="34">
        <f t="shared" si="0"/>
        <v>29</v>
      </c>
      <c r="H21" s="412">
        <f>IF(G21=0,"0",G21/G22)</f>
        <v>1.45</v>
      </c>
      <c r="I21" s="413" t="s">
        <v>231</v>
      </c>
      <c r="J21" s="413"/>
      <c r="K21" s="414"/>
    </row>
    <row r="22" spans="1:11" ht="117.75" customHeight="1" x14ac:dyDescent="0.2">
      <c r="A22" s="421"/>
      <c r="B22" s="32" t="str">
        <f>IF('2. Audiencias resolución objeci'!$B$51="","",'2. Audiencias resolución objeci'!$B$51)</f>
        <v>Número de audiencias que se estiman celebrar y/o autos que se estiman proferir durante el periodo evaluado</v>
      </c>
      <c r="C22" s="34">
        <v>10</v>
      </c>
      <c r="D22" s="289"/>
      <c r="E22" s="34">
        <v>10</v>
      </c>
      <c r="F22" s="289"/>
      <c r="G22" s="34">
        <f t="shared" si="0"/>
        <v>20</v>
      </c>
      <c r="H22" s="289"/>
      <c r="I22" s="419"/>
      <c r="J22" s="419"/>
      <c r="K22" s="420"/>
    </row>
    <row r="23" spans="1:11" ht="90" customHeight="1" x14ac:dyDescent="0.2">
      <c r="A23" s="421" t="str">
        <f>'2. Audiencias resolución objeci'!M42</f>
        <v>Dirección de Procesos de Liquidación II</v>
      </c>
      <c r="B23" s="32" t="str">
        <f>IF('2. Audiencias resolución objeci'!$B$40="","",'2. Audiencias resolución objeci'!$B$40)</f>
        <v>Número promedio de audiencias celebradas para la resolución de objeciones y/o autos proferidos para la aprobación del proyecto</v>
      </c>
      <c r="C23" s="34">
        <v>22</v>
      </c>
      <c r="D23" s="412">
        <f>IF(C23=0,"0",C23/C24)</f>
        <v>0.91666666666666663</v>
      </c>
      <c r="E23" s="34">
        <v>25</v>
      </c>
      <c r="F23" s="412">
        <f>IF(E23=0,"0",E23/E24)</f>
        <v>1.0416666666666667</v>
      </c>
      <c r="G23" s="34">
        <f t="shared" si="0"/>
        <v>47</v>
      </c>
      <c r="H23" s="412">
        <f>IF(G23=0,"0",G23/G24)</f>
        <v>0.97916666666666663</v>
      </c>
      <c r="I23" s="413" t="s">
        <v>236</v>
      </c>
      <c r="J23" s="413"/>
      <c r="K23" s="414"/>
    </row>
    <row r="24" spans="1:11" ht="117.75" customHeight="1" x14ac:dyDescent="0.2">
      <c r="A24" s="421"/>
      <c r="B24" s="32" t="str">
        <f>IF('2. Audiencias resolución objeci'!$B$51="","",'2. Audiencias resolución objeci'!$B$51)</f>
        <v>Número de audiencias que se estiman celebrar y/o autos que se estiman proferir durante el periodo evaluado</v>
      </c>
      <c r="C24" s="34">
        <v>24</v>
      </c>
      <c r="D24" s="289"/>
      <c r="E24" s="34">
        <v>24</v>
      </c>
      <c r="F24" s="289"/>
      <c r="G24" s="34">
        <f t="shared" si="0"/>
        <v>48</v>
      </c>
      <c r="H24" s="289"/>
      <c r="I24" s="419"/>
      <c r="J24" s="419"/>
      <c r="K24" s="420"/>
    </row>
    <row r="25" spans="1:11" ht="90" customHeight="1" x14ac:dyDescent="0.2">
      <c r="A25" s="421" t="str">
        <f>'2. Audiencias resolución objeci'!M43</f>
        <v>Grupo de Procesos de Liquidación I</v>
      </c>
      <c r="B25" s="32" t="str">
        <f>IF('2. Audiencias resolución objeci'!$B$40="","",'2. Audiencias resolución objeci'!$B$40)</f>
        <v>Número promedio de audiencias celebradas para la resolución de objeciones y/o autos proferidos para la aprobación del proyecto</v>
      </c>
      <c r="C25" s="34">
        <v>30</v>
      </c>
      <c r="D25" s="412">
        <f>IF(C25=0,"0",C25/C26)</f>
        <v>1.25</v>
      </c>
      <c r="E25" s="34">
        <v>39</v>
      </c>
      <c r="F25" s="412">
        <f>IF(E25=0,"0",E25/E26)</f>
        <v>1.625</v>
      </c>
      <c r="G25" s="34">
        <f t="shared" si="0"/>
        <v>69</v>
      </c>
      <c r="H25" s="412">
        <f>IF(G25=0,"0",G25/G26)</f>
        <v>1.4375</v>
      </c>
      <c r="I25" s="413" t="s">
        <v>235</v>
      </c>
      <c r="J25" s="413"/>
      <c r="K25" s="414"/>
    </row>
    <row r="26" spans="1:11" ht="117.75" customHeight="1" x14ac:dyDescent="0.2">
      <c r="A26" s="421"/>
      <c r="B26" s="32" t="str">
        <f>IF('2. Audiencias resolución objeci'!$B$51="","",'2. Audiencias resolución objeci'!$B$51)</f>
        <v>Número de audiencias que se estiman celebrar y/o autos que se estiman proferir durante el periodo evaluado</v>
      </c>
      <c r="C26" s="34">
        <v>24</v>
      </c>
      <c r="D26" s="289"/>
      <c r="E26" s="34">
        <v>24</v>
      </c>
      <c r="F26" s="289"/>
      <c r="G26" s="34">
        <f t="shared" si="0"/>
        <v>48</v>
      </c>
      <c r="H26" s="289"/>
      <c r="I26" s="419"/>
      <c r="J26" s="419"/>
      <c r="K26" s="420"/>
    </row>
    <row r="27" spans="1:11" ht="90" customHeight="1" x14ac:dyDescent="0.2">
      <c r="A27" s="421" t="str">
        <f>'2. Audiencias resolución objeci'!M44</f>
        <v>Grupo de Procesos de Liquidación II</v>
      </c>
      <c r="B27" s="32" t="str">
        <f>IF('2. Audiencias resolución objeci'!$B$40="","",'2. Audiencias resolución objeci'!$B$40)</f>
        <v>Número promedio de audiencias celebradas para la resolución de objeciones y/o autos proferidos para la aprobación del proyecto</v>
      </c>
      <c r="C27" s="34">
        <v>31</v>
      </c>
      <c r="D27" s="412">
        <f>IF(C27=0,"0",C27/C28)</f>
        <v>1.2916666666666667</v>
      </c>
      <c r="E27" s="34">
        <v>43</v>
      </c>
      <c r="F27" s="412">
        <f>IF(E27=0,"0",E27/E28)</f>
        <v>1.7916666666666667</v>
      </c>
      <c r="G27" s="34">
        <f t="shared" si="0"/>
        <v>74</v>
      </c>
      <c r="H27" s="412">
        <f>IF(G27=0,"0",G27/G28)</f>
        <v>1.5416666666666667</v>
      </c>
      <c r="I27" s="413" t="s">
        <v>229</v>
      </c>
      <c r="J27" s="413"/>
      <c r="K27" s="414"/>
    </row>
    <row r="28" spans="1:11" ht="117.75" customHeight="1" thickBot="1" x14ac:dyDescent="0.25">
      <c r="A28" s="422"/>
      <c r="B28" s="57" t="str">
        <f>IF('2. Audiencias resolución objeci'!$B$51="","",'2. Audiencias resolución objeci'!$B$51)</f>
        <v>Número de audiencias que se estiman celebrar y/o autos que se estiman proferir durante el periodo evaluado</v>
      </c>
      <c r="C28" s="58">
        <v>24</v>
      </c>
      <c r="D28" s="409"/>
      <c r="E28" s="58">
        <v>24</v>
      </c>
      <c r="F28" s="409"/>
      <c r="G28" s="58">
        <f t="shared" si="0"/>
        <v>48</v>
      </c>
      <c r="H28" s="409"/>
      <c r="I28" s="423"/>
      <c r="J28" s="423"/>
      <c r="K28" s="424"/>
    </row>
    <row r="29" spans="1:11" ht="6" customHeight="1" thickBot="1" x14ac:dyDescent="0.25">
      <c r="A29" s="429"/>
      <c r="B29" s="430"/>
      <c r="C29" s="430"/>
      <c r="D29" s="430"/>
      <c r="E29" s="430"/>
      <c r="F29" s="430"/>
      <c r="G29" s="430"/>
      <c r="H29" s="430"/>
      <c r="I29" s="430"/>
      <c r="J29" s="430"/>
      <c r="K29" s="431"/>
    </row>
    <row r="30" spans="1:11" ht="90" customHeight="1" x14ac:dyDescent="0.2">
      <c r="A30" s="425" t="str">
        <f>'2. Audiencias resolución objeci'!M45</f>
        <v>Intendecia Regional Barranquilla</v>
      </c>
      <c r="B30" s="31" t="str">
        <f>IF('2. Audiencias resolución objeci'!$B$40="","",'2. Audiencias resolución objeci'!$B$40)</f>
        <v>Número promedio de audiencias celebradas para la resolución de objeciones y/o autos proferidos para la aprobación del proyecto</v>
      </c>
      <c r="C30" s="33">
        <v>38</v>
      </c>
      <c r="D30" s="408">
        <f>IF(C30=0,"0",C30/C31)</f>
        <v>9.5</v>
      </c>
      <c r="E30" s="33">
        <v>9</v>
      </c>
      <c r="F30" s="408">
        <f>IF(E30=0,"0",E30/E31)</f>
        <v>2.25</v>
      </c>
      <c r="G30" s="33">
        <f t="shared" ref="G30:G41" si="1">+C30+E30</f>
        <v>47</v>
      </c>
      <c r="H30" s="408">
        <f>IF(G30=0,"0",G30/G31)</f>
        <v>5.875</v>
      </c>
      <c r="I30" s="426" t="s">
        <v>214</v>
      </c>
      <c r="J30" s="426"/>
      <c r="K30" s="427"/>
    </row>
    <row r="31" spans="1:11" ht="117.75" customHeight="1" x14ac:dyDescent="0.2">
      <c r="A31" s="421"/>
      <c r="B31" s="32" t="str">
        <f>IF('2. Audiencias resolución objeci'!$B$51="","",'2. Audiencias resolución objeci'!$B$51)</f>
        <v>Número de audiencias que se estiman celebrar y/o autos que se estiman proferir durante el periodo evaluado</v>
      </c>
      <c r="C31" s="34">
        <v>4</v>
      </c>
      <c r="D31" s="289"/>
      <c r="E31" s="34">
        <v>4</v>
      </c>
      <c r="F31" s="289"/>
      <c r="G31" s="34">
        <f t="shared" si="1"/>
        <v>8</v>
      </c>
      <c r="H31" s="289"/>
      <c r="I31" s="428" t="s">
        <v>248</v>
      </c>
      <c r="J31" s="419"/>
      <c r="K31" s="420"/>
    </row>
    <row r="32" spans="1:11" ht="90" customHeight="1" x14ac:dyDescent="0.2">
      <c r="A32" s="421" t="str">
        <f>'2. Audiencias resolución objeci'!M46</f>
        <v>Intendecia Regional Bucaramanga</v>
      </c>
      <c r="B32" s="32" t="str">
        <f>IF('2. Audiencias resolución objeci'!$B$40="","",'2. Audiencias resolución objeci'!$B$40)</f>
        <v>Número promedio de audiencias celebradas para la resolución de objeciones y/o autos proferidos para la aprobación del proyecto</v>
      </c>
      <c r="C32" s="34">
        <v>11</v>
      </c>
      <c r="D32" s="412">
        <f>IF(C32=0,"0",C32/C33)</f>
        <v>2.75</v>
      </c>
      <c r="E32" s="34">
        <v>10</v>
      </c>
      <c r="F32" s="412">
        <f>IF(E32=0,"0",E32/E33)</f>
        <v>2.5</v>
      </c>
      <c r="G32" s="34">
        <f t="shared" si="1"/>
        <v>21</v>
      </c>
      <c r="H32" s="412">
        <f>IF(G32=0,"0",G32/G33)</f>
        <v>2.625</v>
      </c>
      <c r="I32" s="413" t="s">
        <v>222</v>
      </c>
      <c r="J32" s="413"/>
      <c r="K32" s="414"/>
    </row>
    <row r="33" spans="1:11" ht="117.75" customHeight="1" x14ac:dyDescent="0.2">
      <c r="A33" s="421"/>
      <c r="B33" s="32" t="str">
        <f>IF('2. Audiencias resolución objeci'!$B$51="","",'2. Audiencias resolución objeci'!$B$51)</f>
        <v>Número de audiencias que se estiman celebrar y/o autos que se estiman proferir durante el periodo evaluado</v>
      </c>
      <c r="C33" s="34">
        <v>4</v>
      </c>
      <c r="D33" s="289"/>
      <c r="E33" s="34">
        <v>4</v>
      </c>
      <c r="F33" s="289"/>
      <c r="G33" s="34">
        <f t="shared" si="1"/>
        <v>8</v>
      </c>
      <c r="H33" s="289"/>
      <c r="I33" s="419" t="s">
        <v>223</v>
      </c>
      <c r="J33" s="419"/>
      <c r="K33" s="420"/>
    </row>
    <row r="34" spans="1:11" ht="90" customHeight="1" x14ac:dyDescent="0.2">
      <c r="A34" s="421" t="str">
        <f>'2. Audiencias resolución objeci'!M47</f>
        <v>Intendecia Regional Cali</v>
      </c>
      <c r="B34" s="32" t="str">
        <f>IF('2. Audiencias resolución objeci'!$B$40="","",'2. Audiencias resolución objeci'!$B$40)</f>
        <v>Número promedio de audiencias celebradas para la resolución de objeciones y/o autos proferidos para la aprobación del proyecto</v>
      </c>
      <c r="C34" s="34">
        <v>15</v>
      </c>
      <c r="D34" s="412">
        <f>IF(C34=0,"0",C34/C35)</f>
        <v>2.5</v>
      </c>
      <c r="E34" s="34">
        <v>11</v>
      </c>
      <c r="F34" s="412">
        <f>IF(E34=0,"0",E34/E35)</f>
        <v>1.8333333333333333</v>
      </c>
      <c r="G34" s="34">
        <f t="shared" si="1"/>
        <v>26</v>
      </c>
      <c r="H34" s="412">
        <f>IF(G34=0,"0",G34/G35)</f>
        <v>2.1666666666666665</v>
      </c>
      <c r="I34" s="413" t="s">
        <v>213</v>
      </c>
      <c r="J34" s="413"/>
      <c r="K34" s="414"/>
    </row>
    <row r="35" spans="1:11" ht="117.75" customHeight="1" x14ac:dyDescent="0.2">
      <c r="A35" s="421"/>
      <c r="B35" s="32" t="str">
        <f>IF('2. Audiencias resolución objeci'!$B$51="","",'2. Audiencias resolución objeci'!$B$51)</f>
        <v>Número de audiencias que se estiman celebrar y/o autos que se estiman proferir durante el periodo evaluado</v>
      </c>
      <c r="C35" s="34">
        <v>6</v>
      </c>
      <c r="D35" s="289"/>
      <c r="E35" s="34">
        <v>6</v>
      </c>
      <c r="F35" s="289"/>
      <c r="G35" s="34">
        <f t="shared" si="1"/>
        <v>12</v>
      </c>
      <c r="H35" s="289"/>
      <c r="I35" s="419" t="s">
        <v>252</v>
      </c>
      <c r="J35" s="419"/>
      <c r="K35" s="420"/>
    </row>
    <row r="36" spans="1:11" ht="90" customHeight="1" x14ac:dyDescent="0.2">
      <c r="A36" s="421" t="str">
        <f>'2. Audiencias resolución objeci'!M48</f>
        <v>Intendecia Regional Cartagena</v>
      </c>
      <c r="B36" s="32" t="str">
        <f>IF('2. Audiencias resolución objeci'!$B$40="","",'2. Audiencias resolución objeci'!$B$40)</f>
        <v>Número promedio de audiencias celebradas para la resolución de objeciones y/o autos proferidos para la aprobación del proyecto</v>
      </c>
      <c r="C36" s="34">
        <v>3</v>
      </c>
      <c r="D36" s="412">
        <f>IF(C36=0,"0",C36/C37)</f>
        <v>1</v>
      </c>
      <c r="E36" s="34">
        <v>5</v>
      </c>
      <c r="F36" s="412">
        <f>IF(E36=0,"0",E36/E37)</f>
        <v>1.6666666666666667</v>
      </c>
      <c r="G36" s="34">
        <f t="shared" si="1"/>
        <v>8</v>
      </c>
      <c r="H36" s="412">
        <f>IF(G36=0,"0",G36/G37)</f>
        <v>1.3333333333333333</v>
      </c>
      <c r="I36" s="413" t="s">
        <v>216</v>
      </c>
      <c r="J36" s="413"/>
      <c r="K36" s="414"/>
    </row>
    <row r="37" spans="1:11" ht="117.75" customHeight="1" x14ac:dyDescent="0.2">
      <c r="A37" s="421"/>
      <c r="B37" s="32" t="str">
        <f>IF('2. Audiencias resolución objeci'!$B$51="","",'2. Audiencias resolución objeci'!$B$51)</f>
        <v>Número de audiencias que se estiman celebrar y/o autos que se estiman proferir durante el periodo evaluado</v>
      </c>
      <c r="C37" s="34">
        <v>3</v>
      </c>
      <c r="D37" s="289"/>
      <c r="E37" s="34">
        <v>3</v>
      </c>
      <c r="F37" s="289"/>
      <c r="G37" s="34">
        <f t="shared" si="1"/>
        <v>6</v>
      </c>
      <c r="H37" s="289"/>
      <c r="I37" s="419" t="s">
        <v>239</v>
      </c>
      <c r="J37" s="419"/>
      <c r="K37" s="420"/>
    </row>
    <row r="38" spans="1:11" ht="90" customHeight="1" x14ac:dyDescent="0.2">
      <c r="A38" s="421" t="str">
        <f>'2. Audiencias resolución objeci'!M49</f>
        <v>Intendecia Regional Manizales</v>
      </c>
      <c r="B38" s="32" t="str">
        <f>IF('2. Audiencias resolución objeci'!$B$40="","",'2. Audiencias resolución objeci'!$B$40)</f>
        <v>Número promedio de audiencias celebradas para la resolución de objeciones y/o autos proferidos para la aprobación del proyecto</v>
      </c>
      <c r="C38" s="34">
        <v>2</v>
      </c>
      <c r="D38" s="412">
        <f>IF(C38=0,"0",C38/C39)</f>
        <v>1</v>
      </c>
      <c r="E38" s="34">
        <v>3</v>
      </c>
      <c r="F38" s="412">
        <f>IF(E38=0,"0",E38/E39)</f>
        <v>1.5</v>
      </c>
      <c r="G38" s="34">
        <f t="shared" si="1"/>
        <v>5</v>
      </c>
      <c r="H38" s="412">
        <f>IF(G38=0,"0",G38/G39)</f>
        <v>1.25</v>
      </c>
      <c r="I38" s="413"/>
      <c r="J38" s="413"/>
      <c r="K38" s="414"/>
    </row>
    <row r="39" spans="1:11" ht="117.75" customHeight="1" x14ac:dyDescent="0.2">
      <c r="A39" s="421"/>
      <c r="B39" s="32" t="str">
        <f>IF('2. Audiencias resolución objeci'!$B$51="","",'2. Audiencias resolución objeci'!$B$51)</f>
        <v>Número de audiencias que se estiman celebrar y/o autos que se estiman proferir durante el periodo evaluado</v>
      </c>
      <c r="C39" s="34">
        <v>2</v>
      </c>
      <c r="D39" s="289"/>
      <c r="E39" s="34">
        <v>2</v>
      </c>
      <c r="F39" s="289"/>
      <c r="G39" s="34">
        <f t="shared" si="1"/>
        <v>4</v>
      </c>
      <c r="H39" s="289"/>
      <c r="I39" s="419" t="s">
        <v>245</v>
      </c>
      <c r="J39" s="419"/>
      <c r="K39" s="420"/>
    </row>
    <row r="40" spans="1:11" ht="90" customHeight="1" x14ac:dyDescent="0.2">
      <c r="A40" s="421" t="str">
        <f>'2. Audiencias resolución objeci'!M50</f>
        <v>Intendecia Regional Medellín</v>
      </c>
      <c r="B40" s="32" t="str">
        <f>IF('2. Audiencias resolución objeci'!$B$40="","",'2. Audiencias resolución objeci'!$B$40)</f>
        <v>Número promedio de audiencias celebradas para la resolución de objeciones y/o autos proferidos para la aprobación del proyecto</v>
      </c>
      <c r="C40" s="34">
        <v>40</v>
      </c>
      <c r="D40" s="412">
        <f>IF(C40=0,"0",C40/C41)</f>
        <v>5</v>
      </c>
      <c r="E40" s="34">
        <v>49</v>
      </c>
      <c r="F40" s="412">
        <f>IF(E40=0,"0",E40/E41)</f>
        <v>6.125</v>
      </c>
      <c r="G40" s="34">
        <f t="shared" si="1"/>
        <v>89</v>
      </c>
      <c r="H40" s="412">
        <f>IF(G40=0,"0",G40/G41)</f>
        <v>5.5625</v>
      </c>
      <c r="I40" s="413" t="s">
        <v>205</v>
      </c>
      <c r="J40" s="413"/>
      <c r="K40" s="414"/>
    </row>
    <row r="41" spans="1:11" ht="117.75" customHeight="1" thickBot="1" x14ac:dyDescent="0.25">
      <c r="A41" s="422"/>
      <c r="B41" s="57" t="str">
        <f>IF('2. Audiencias resolución objeci'!$B$51="","",'2. Audiencias resolución objeci'!$B$51)</f>
        <v>Número de audiencias que se estiman celebrar y/o autos que se estiman proferir durante el periodo evaluado</v>
      </c>
      <c r="C41" s="58">
        <v>8</v>
      </c>
      <c r="D41" s="409"/>
      <c r="E41" s="58">
        <v>8</v>
      </c>
      <c r="F41" s="409"/>
      <c r="G41" s="58">
        <f t="shared" si="1"/>
        <v>16</v>
      </c>
      <c r="H41" s="409"/>
      <c r="I41" s="413" t="s">
        <v>227</v>
      </c>
      <c r="J41" s="413"/>
      <c r="K41" s="414"/>
    </row>
    <row r="71" spans="15:15" ht="30" customHeight="1" x14ac:dyDescent="0.2">
      <c r="O71" s="97"/>
    </row>
    <row r="141" spans="15:15" ht="30" customHeight="1" x14ac:dyDescent="0.2">
      <c r="O141" s="85"/>
    </row>
    <row r="142" spans="15:15" ht="30" customHeight="1" x14ac:dyDescent="0.2">
      <c r="O142" s="85"/>
    </row>
    <row r="143" spans="15:15" ht="30" customHeight="1" x14ac:dyDescent="0.2">
      <c r="O143" s="85"/>
    </row>
    <row r="144" spans="15:15" ht="30" customHeight="1" x14ac:dyDescent="0.2">
      <c r="O144" s="85"/>
    </row>
    <row r="145" spans="15:15" ht="30" customHeight="1" x14ac:dyDescent="0.2">
      <c r="O145" s="85"/>
    </row>
    <row r="146" spans="15:15" ht="30" customHeight="1" x14ac:dyDescent="0.2">
      <c r="O146" s="85"/>
    </row>
    <row r="147" spans="15:15" ht="30" customHeight="1" x14ac:dyDescent="0.2">
      <c r="O147" s="85"/>
    </row>
    <row r="148" spans="15:15" ht="30" customHeight="1" x14ac:dyDescent="0.2">
      <c r="O148" s="85"/>
    </row>
    <row r="149" spans="15:15" ht="30" customHeight="1" x14ac:dyDescent="0.2">
      <c r="O149" s="85"/>
    </row>
    <row r="150" spans="15:15" ht="30" customHeight="1" x14ac:dyDescent="0.2">
      <c r="O150" s="85"/>
    </row>
    <row r="151" spans="15:15" ht="30" customHeight="1" x14ac:dyDescent="0.2">
      <c r="O151" s="85"/>
    </row>
  </sheetData>
  <sheetProtection formatColumns="0" formatRows="0"/>
  <mergeCells count="101">
    <mergeCell ref="H13:H14"/>
    <mergeCell ref="I13:K13"/>
    <mergeCell ref="I14:K14"/>
    <mergeCell ref="B6:K6"/>
    <mergeCell ref="A8:A9"/>
    <mergeCell ref="B8:B9"/>
    <mergeCell ref="C8:H8"/>
    <mergeCell ref="I8:K9"/>
    <mergeCell ref="A13:A14"/>
    <mergeCell ref="D13:D14"/>
    <mergeCell ref="F13:F14"/>
    <mergeCell ref="A10:A11"/>
    <mergeCell ref="D10:D11"/>
    <mergeCell ref="F10:F11"/>
    <mergeCell ref="H10:H11"/>
    <mergeCell ref="I10:K10"/>
    <mergeCell ref="I11:K11"/>
    <mergeCell ref="A12:K12"/>
    <mergeCell ref="A1:A4"/>
    <mergeCell ref="B1:I1"/>
    <mergeCell ref="J1:K1"/>
    <mergeCell ref="B2:I2"/>
    <mergeCell ref="J2:K2"/>
    <mergeCell ref="B3:I3"/>
    <mergeCell ref="J3:K3"/>
    <mergeCell ref="B4:I4"/>
    <mergeCell ref="J4:K4"/>
    <mergeCell ref="H19:H20"/>
    <mergeCell ref="I19:K19"/>
    <mergeCell ref="I20:K20"/>
    <mergeCell ref="A21:A22"/>
    <mergeCell ref="D21:D22"/>
    <mergeCell ref="H21:H22"/>
    <mergeCell ref="I21:K21"/>
    <mergeCell ref="I22:K22"/>
    <mergeCell ref="F19:F20"/>
    <mergeCell ref="F21:F22"/>
    <mergeCell ref="A19:A20"/>
    <mergeCell ref="D19:D20"/>
    <mergeCell ref="H23:H24"/>
    <mergeCell ref="I23:K23"/>
    <mergeCell ref="I24:K24"/>
    <mergeCell ref="A25:A26"/>
    <mergeCell ref="D25:D26"/>
    <mergeCell ref="H25:H26"/>
    <mergeCell ref="I25:K25"/>
    <mergeCell ref="I26:K26"/>
    <mergeCell ref="F23:F24"/>
    <mergeCell ref="F25:F26"/>
    <mergeCell ref="A23:A24"/>
    <mergeCell ref="D23:D24"/>
    <mergeCell ref="F32:F33"/>
    <mergeCell ref="F34:F35"/>
    <mergeCell ref="A32:A33"/>
    <mergeCell ref="D32:D33"/>
    <mergeCell ref="H27:H28"/>
    <mergeCell ref="I27:K27"/>
    <mergeCell ref="I28:K28"/>
    <mergeCell ref="A30:A31"/>
    <mergeCell ref="D30:D31"/>
    <mergeCell ref="H30:H31"/>
    <mergeCell ref="I30:K30"/>
    <mergeCell ref="I31:K31"/>
    <mergeCell ref="F27:F28"/>
    <mergeCell ref="F30:F31"/>
    <mergeCell ref="A27:A28"/>
    <mergeCell ref="D27:D28"/>
    <mergeCell ref="A29:K29"/>
    <mergeCell ref="I36:K36"/>
    <mergeCell ref="I37:K37"/>
    <mergeCell ref="A38:A39"/>
    <mergeCell ref="D38:D39"/>
    <mergeCell ref="H38:H39"/>
    <mergeCell ref="I38:K38"/>
    <mergeCell ref="F40:F41"/>
    <mergeCell ref="I34:K34"/>
    <mergeCell ref="I35:K35"/>
    <mergeCell ref="A15:K15"/>
    <mergeCell ref="F16:F17"/>
    <mergeCell ref="A16:A17"/>
    <mergeCell ref="D16:D17"/>
    <mergeCell ref="H40:H41"/>
    <mergeCell ref="I40:K40"/>
    <mergeCell ref="H16:H17"/>
    <mergeCell ref="I16:K16"/>
    <mergeCell ref="I17:K17"/>
    <mergeCell ref="I39:K39"/>
    <mergeCell ref="F36:F37"/>
    <mergeCell ref="F38:F39"/>
    <mergeCell ref="A36:A37"/>
    <mergeCell ref="D36:D37"/>
    <mergeCell ref="H32:H33"/>
    <mergeCell ref="I32:K32"/>
    <mergeCell ref="I33:K33"/>
    <mergeCell ref="A34:A35"/>
    <mergeCell ref="D34:D35"/>
    <mergeCell ref="H34:H35"/>
    <mergeCell ref="I41:K41"/>
    <mergeCell ref="A40:A41"/>
    <mergeCell ref="D40:D41"/>
    <mergeCell ref="H36:H37"/>
  </mergeCells>
  <conditionalFormatting sqref="D10:D11">
    <cfRule type="cellIs" dxfId="127" priority="65" stopIfTrue="1" operator="between">
      <formula>0.85</formula>
      <formula>0.94</formula>
    </cfRule>
    <cfRule type="cellIs" dxfId="126" priority="64" stopIfTrue="1" operator="lessThan">
      <formula>0.85</formula>
    </cfRule>
    <cfRule type="cellIs" dxfId="125" priority="57" stopIfTrue="1" operator="equal">
      <formula>0</formula>
    </cfRule>
    <cfRule type="cellIs" dxfId="124" priority="66" stopIfTrue="1" operator="greaterThanOrEqual">
      <formula>94%</formula>
    </cfRule>
  </conditionalFormatting>
  <conditionalFormatting sqref="D13:D14">
    <cfRule type="cellIs" dxfId="123" priority="46" stopIfTrue="1" operator="lessThan">
      <formula>0.85</formula>
    </cfRule>
    <cfRule type="cellIs" dxfId="122" priority="48" stopIfTrue="1" operator="greaterThanOrEqual">
      <formula>94%</formula>
    </cfRule>
    <cfRule type="cellIs" dxfId="121" priority="47" stopIfTrue="1" operator="between">
      <formula>0.85</formula>
      <formula>0.94</formula>
    </cfRule>
    <cfRule type="cellIs" dxfId="120" priority="45" stopIfTrue="1" operator="equal">
      <formula>0</formula>
    </cfRule>
  </conditionalFormatting>
  <conditionalFormatting sqref="D16:D17">
    <cfRule type="cellIs" dxfId="119" priority="36" stopIfTrue="1" operator="greaterThanOrEqual">
      <formula>94%</formula>
    </cfRule>
    <cfRule type="cellIs" dxfId="118" priority="35" stopIfTrue="1" operator="between">
      <formula>0.85</formula>
      <formula>0.94</formula>
    </cfRule>
    <cfRule type="cellIs" dxfId="117" priority="34" stopIfTrue="1" operator="lessThan">
      <formula>0.85</formula>
    </cfRule>
    <cfRule type="cellIs" dxfId="116" priority="33" stopIfTrue="1" operator="equal">
      <formula>0</formula>
    </cfRule>
  </conditionalFormatting>
  <conditionalFormatting sqref="D19:D28">
    <cfRule type="cellIs" dxfId="115" priority="21" stopIfTrue="1" operator="equal">
      <formula>0</formula>
    </cfRule>
    <cfRule type="cellIs" dxfId="114" priority="22" stopIfTrue="1" operator="lessThan">
      <formula>0.85</formula>
    </cfRule>
    <cfRule type="cellIs" dxfId="113" priority="23" stopIfTrue="1" operator="between">
      <formula>0.85</formula>
      <formula>0.94</formula>
    </cfRule>
    <cfRule type="cellIs" dxfId="112" priority="24" stopIfTrue="1" operator="greaterThanOrEqual">
      <formula>94%</formula>
    </cfRule>
  </conditionalFormatting>
  <conditionalFormatting sqref="D30:D41">
    <cfRule type="cellIs" dxfId="111" priority="9" stopIfTrue="1" operator="equal">
      <formula>0</formula>
    </cfRule>
    <cfRule type="cellIs" dxfId="110" priority="10" stopIfTrue="1" operator="lessThan">
      <formula>0.85</formula>
    </cfRule>
    <cfRule type="cellIs" dxfId="109" priority="11" stopIfTrue="1" operator="between">
      <formula>0.85</formula>
      <formula>0.94</formula>
    </cfRule>
    <cfRule type="cellIs" dxfId="108" priority="12" stopIfTrue="1" operator="greaterThanOrEqual">
      <formula>94%</formula>
    </cfRule>
  </conditionalFormatting>
  <conditionalFormatting sqref="F10:F11">
    <cfRule type="cellIs" dxfId="107" priority="53" stopIfTrue="1" operator="equal">
      <formula>0</formula>
    </cfRule>
    <cfRule type="cellIs" dxfId="106" priority="56" stopIfTrue="1" operator="greaterThanOrEqual">
      <formula>94%</formula>
    </cfRule>
    <cfRule type="cellIs" dxfId="105" priority="55" stopIfTrue="1" operator="between">
      <formula>0.85</formula>
      <formula>0.94</formula>
    </cfRule>
    <cfRule type="cellIs" dxfId="104" priority="54" stopIfTrue="1" operator="lessThan">
      <formula>0.85</formula>
    </cfRule>
  </conditionalFormatting>
  <conditionalFormatting sqref="F13:F14">
    <cfRule type="cellIs" dxfId="103" priority="44" stopIfTrue="1" operator="greaterThanOrEqual">
      <formula>94%</formula>
    </cfRule>
    <cfRule type="cellIs" dxfId="102" priority="43" stopIfTrue="1" operator="between">
      <formula>0.85</formula>
      <formula>0.94</formula>
    </cfRule>
    <cfRule type="cellIs" dxfId="101" priority="42" stopIfTrue="1" operator="lessThan">
      <formula>0.85</formula>
    </cfRule>
    <cfRule type="cellIs" dxfId="100" priority="41" stopIfTrue="1" operator="equal">
      <formula>0</formula>
    </cfRule>
  </conditionalFormatting>
  <conditionalFormatting sqref="F16:F17">
    <cfRule type="cellIs" dxfId="99" priority="29" stopIfTrue="1" operator="equal">
      <formula>0</formula>
    </cfRule>
    <cfRule type="cellIs" dxfId="98" priority="30" stopIfTrue="1" operator="lessThan">
      <formula>0.85</formula>
    </cfRule>
    <cfRule type="cellIs" dxfId="97" priority="31" stopIfTrue="1" operator="between">
      <formula>0.85</formula>
      <formula>0.94</formula>
    </cfRule>
    <cfRule type="cellIs" dxfId="96" priority="32" stopIfTrue="1" operator="greaterThanOrEqual">
      <formula>94%</formula>
    </cfRule>
  </conditionalFormatting>
  <conditionalFormatting sqref="F19:F28">
    <cfRule type="cellIs" dxfId="95" priority="20" stopIfTrue="1" operator="greaterThanOrEqual">
      <formula>94%</formula>
    </cfRule>
    <cfRule type="cellIs" dxfId="94" priority="19" stopIfTrue="1" operator="between">
      <formula>0.85</formula>
      <formula>0.94</formula>
    </cfRule>
    <cfRule type="cellIs" dxfId="93" priority="18" stopIfTrue="1" operator="lessThan">
      <formula>0.85</formula>
    </cfRule>
    <cfRule type="cellIs" dxfId="92" priority="17" stopIfTrue="1" operator="equal">
      <formula>0</formula>
    </cfRule>
  </conditionalFormatting>
  <conditionalFormatting sqref="F30:F41">
    <cfRule type="cellIs" dxfId="91" priority="7" stopIfTrue="1" operator="between">
      <formula>0.85</formula>
      <formula>0.94</formula>
    </cfRule>
    <cfRule type="cellIs" dxfId="90" priority="6" stopIfTrue="1" operator="lessThan">
      <formula>0.85</formula>
    </cfRule>
    <cfRule type="cellIs" dxfId="89" priority="5" stopIfTrue="1" operator="equal">
      <formula>0</formula>
    </cfRule>
    <cfRule type="cellIs" dxfId="88" priority="8" stopIfTrue="1" operator="greaterThanOrEqual">
      <formula>94%</formula>
    </cfRule>
  </conditionalFormatting>
  <conditionalFormatting sqref="H10:H11">
    <cfRule type="cellIs" dxfId="87" priority="49" stopIfTrue="1" operator="equal">
      <formula>0</formula>
    </cfRule>
    <cfRule type="cellIs" dxfId="86" priority="50" stopIfTrue="1" operator="lessThan">
      <formula>0.85</formula>
    </cfRule>
    <cfRule type="cellIs" dxfId="85" priority="51" stopIfTrue="1" operator="between">
      <formula>0.85</formula>
      <formula>0.94</formula>
    </cfRule>
    <cfRule type="cellIs" dxfId="84" priority="52" stopIfTrue="1" operator="greaterThanOrEqual">
      <formula>94%</formula>
    </cfRule>
  </conditionalFormatting>
  <conditionalFormatting sqref="H13:H14">
    <cfRule type="cellIs" dxfId="83" priority="37" stopIfTrue="1" operator="equal">
      <formula>0</formula>
    </cfRule>
    <cfRule type="cellIs" dxfId="82" priority="38" stopIfTrue="1" operator="lessThan">
      <formula>0.85</formula>
    </cfRule>
    <cfRule type="cellIs" dxfId="81" priority="39" stopIfTrue="1" operator="between">
      <formula>0.85</formula>
      <formula>0.94</formula>
    </cfRule>
    <cfRule type="cellIs" dxfId="80" priority="40" stopIfTrue="1" operator="greaterThanOrEqual">
      <formula>94%</formula>
    </cfRule>
  </conditionalFormatting>
  <conditionalFormatting sqref="H16:H17">
    <cfRule type="cellIs" dxfId="79" priority="28" stopIfTrue="1" operator="greaterThanOrEqual">
      <formula>94%</formula>
    </cfRule>
    <cfRule type="cellIs" dxfId="78" priority="27" stopIfTrue="1" operator="between">
      <formula>0.85</formula>
      <formula>0.94</formula>
    </cfRule>
    <cfRule type="cellIs" dxfId="77" priority="26" stopIfTrue="1" operator="lessThan">
      <formula>0.85</formula>
    </cfRule>
    <cfRule type="cellIs" dxfId="76" priority="25" stopIfTrue="1" operator="equal">
      <formula>0</formula>
    </cfRule>
  </conditionalFormatting>
  <conditionalFormatting sqref="H19:H28">
    <cfRule type="cellIs" dxfId="75" priority="16" stopIfTrue="1" operator="greaterThanOrEqual">
      <formula>94%</formula>
    </cfRule>
    <cfRule type="cellIs" dxfId="74" priority="14" stopIfTrue="1" operator="lessThan">
      <formula>0.85</formula>
    </cfRule>
    <cfRule type="cellIs" dxfId="73" priority="13" stopIfTrue="1" operator="equal">
      <formula>0</formula>
    </cfRule>
    <cfRule type="cellIs" dxfId="72" priority="15" stopIfTrue="1" operator="between">
      <formula>0.85</formula>
      <formula>0.94</formula>
    </cfRule>
  </conditionalFormatting>
  <conditionalFormatting sqref="H30:H41">
    <cfRule type="cellIs" dxfId="71" priority="1" stopIfTrue="1" operator="equal">
      <formula>0</formula>
    </cfRule>
    <cfRule type="cellIs" dxfId="70" priority="4" stopIfTrue="1" operator="greaterThanOrEqual">
      <formula>94%</formula>
    </cfRule>
    <cfRule type="cellIs" dxfId="69" priority="3" stopIfTrue="1" operator="between">
      <formula>0.85</formula>
      <formula>0.94</formula>
    </cfRule>
    <cfRule type="cellIs" dxfId="68" priority="2" stopIfTrue="1" operator="lessThan">
      <formula>0.85</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15"/>
  <sheetViews>
    <sheetView topLeftCell="A12" zoomScale="80" zoomScaleNormal="80" workbookViewId="0">
      <selection activeCell="C26" sqref="C26:P26"/>
    </sheetView>
  </sheetViews>
  <sheetFormatPr baseColWidth="10" defaultColWidth="11.42578125" defaultRowHeight="12.75" x14ac:dyDescent="0.2"/>
  <cols>
    <col min="1" max="1" width="3" style="1" customWidth="1"/>
    <col min="2" max="2" width="30" style="3" customWidth="1"/>
    <col min="3" max="3" width="55.85546875" style="1" customWidth="1"/>
    <col min="4" max="16" width="14.140625" style="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157"/>
      <c r="C2" s="160" t="s">
        <v>36</v>
      </c>
      <c r="D2" s="161"/>
      <c r="E2" s="161"/>
      <c r="F2" s="161"/>
      <c r="G2" s="161"/>
      <c r="H2" s="161"/>
      <c r="I2" s="161"/>
      <c r="J2" s="161"/>
      <c r="K2" s="161"/>
      <c r="L2" s="161"/>
      <c r="M2" s="162"/>
      <c r="N2" s="163" t="s">
        <v>95</v>
      </c>
      <c r="O2" s="164"/>
      <c r="P2" s="165"/>
      <c r="S2" s="47">
        <v>0.8</v>
      </c>
    </row>
    <row r="3" spans="1:19" ht="15.75" customHeight="1" x14ac:dyDescent="0.2">
      <c r="B3" s="158"/>
      <c r="C3" s="166" t="s">
        <v>38</v>
      </c>
      <c r="D3" s="167"/>
      <c r="E3" s="167"/>
      <c r="F3" s="167"/>
      <c r="G3" s="167"/>
      <c r="H3" s="167"/>
      <c r="I3" s="167"/>
      <c r="J3" s="167"/>
      <c r="K3" s="167"/>
      <c r="L3" s="167"/>
      <c r="M3" s="168"/>
      <c r="N3" s="169" t="s">
        <v>104</v>
      </c>
      <c r="O3" s="170"/>
      <c r="P3" s="171"/>
      <c r="S3" s="47">
        <v>0.79998999999999998</v>
      </c>
    </row>
    <row r="4" spans="1:19" ht="15.75" customHeight="1" x14ac:dyDescent="0.2">
      <c r="B4" s="158"/>
      <c r="C4" s="166" t="s">
        <v>39</v>
      </c>
      <c r="D4" s="167"/>
      <c r="E4" s="167"/>
      <c r="F4" s="167"/>
      <c r="G4" s="167"/>
      <c r="H4" s="167"/>
      <c r="I4" s="167"/>
      <c r="J4" s="167"/>
      <c r="K4" s="167"/>
      <c r="L4" s="167"/>
      <c r="M4" s="168"/>
      <c r="N4" s="169" t="s">
        <v>96</v>
      </c>
      <c r="O4" s="170"/>
      <c r="P4" s="171"/>
      <c r="S4" s="47">
        <v>0.65</v>
      </c>
    </row>
    <row r="5" spans="1:19" ht="16.5" customHeight="1" thickBot="1" x14ac:dyDescent="0.25">
      <c r="B5" s="159"/>
      <c r="C5" s="172" t="s">
        <v>40</v>
      </c>
      <c r="D5" s="173"/>
      <c r="E5" s="173"/>
      <c r="F5" s="173"/>
      <c r="G5" s="173"/>
      <c r="H5" s="173"/>
      <c r="I5" s="173"/>
      <c r="J5" s="173"/>
      <c r="K5" s="173"/>
      <c r="L5" s="173"/>
      <c r="M5" s="174"/>
      <c r="N5" s="175" t="s">
        <v>41</v>
      </c>
      <c r="O5" s="176"/>
      <c r="P5" s="177"/>
      <c r="S5" s="47">
        <v>0.64999899999999999</v>
      </c>
    </row>
    <row r="6" spans="1:19" ht="3" customHeight="1" thickBot="1" x14ac:dyDescent="0.25">
      <c r="B6" s="1"/>
      <c r="S6" s="47"/>
    </row>
    <row r="7" spans="1:19" x14ac:dyDescent="0.2">
      <c r="A7" s="3"/>
      <c r="B7" s="178" t="s">
        <v>44</v>
      </c>
      <c r="C7" s="179"/>
      <c r="D7" s="179"/>
      <c r="E7" s="179"/>
      <c r="F7" s="179"/>
      <c r="G7" s="179"/>
      <c r="H7" s="179"/>
      <c r="I7" s="179"/>
      <c r="J7" s="179"/>
      <c r="K7" s="179"/>
      <c r="L7" s="179"/>
      <c r="M7" s="179"/>
      <c r="N7" s="179"/>
      <c r="O7" s="179"/>
      <c r="P7" s="180"/>
      <c r="Q7" s="3"/>
      <c r="S7" s="47"/>
    </row>
    <row r="8" spans="1:19" ht="13.5" thickBot="1" x14ac:dyDescent="0.25">
      <c r="A8" s="3"/>
      <c r="B8" s="181"/>
      <c r="C8" s="182"/>
      <c r="D8" s="182"/>
      <c r="E8" s="182"/>
      <c r="F8" s="182"/>
      <c r="G8" s="182"/>
      <c r="H8" s="182"/>
      <c r="I8" s="182"/>
      <c r="J8" s="182"/>
      <c r="K8" s="182"/>
      <c r="L8" s="182"/>
      <c r="M8" s="182"/>
      <c r="N8" s="182"/>
      <c r="O8" s="182"/>
      <c r="P8" s="183"/>
      <c r="Q8" s="3"/>
    </row>
    <row r="9" spans="1:19" ht="3" customHeight="1" thickBot="1" x14ac:dyDescent="0.25">
      <c r="A9" s="3"/>
      <c r="B9" s="184"/>
      <c r="C9" s="184"/>
      <c r="D9" s="184"/>
      <c r="E9" s="184"/>
      <c r="F9" s="184"/>
      <c r="G9" s="184"/>
      <c r="H9" s="184"/>
      <c r="I9" s="184"/>
      <c r="J9" s="184"/>
      <c r="K9" s="184"/>
      <c r="L9" s="184"/>
      <c r="M9" s="184"/>
      <c r="N9" s="184"/>
      <c r="O9" s="184"/>
      <c r="P9" s="184"/>
      <c r="Q9" s="3"/>
    </row>
    <row r="10" spans="1:19" ht="26.25" customHeight="1" thickBot="1" x14ac:dyDescent="0.25">
      <c r="A10" s="3"/>
      <c r="B10" s="22" t="s">
        <v>54</v>
      </c>
      <c r="C10" s="185">
        <v>2024</v>
      </c>
      <c r="D10" s="186"/>
      <c r="E10" s="186"/>
      <c r="F10" s="186"/>
      <c r="G10" s="186"/>
      <c r="H10" s="186"/>
      <c r="I10" s="187"/>
      <c r="J10" s="188" t="s">
        <v>1</v>
      </c>
      <c r="K10" s="189"/>
      <c r="L10" s="189"/>
      <c r="M10" s="189"/>
      <c r="N10" s="190" t="s">
        <v>117</v>
      </c>
      <c r="O10" s="191"/>
      <c r="P10" s="192"/>
      <c r="Q10" s="3"/>
    </row>
    <row r="11" spans="1:19" ht="3" customHeight="1" thickBot="1" x14ac:dyDescent="0.25">
      <c r="A11" s="3"/>
      <c r="B11" s="154"/>
      <c r="C11" s="155"/>
      <c r="D11" s="155"/>
      <c r="E11" s="155"/>
      <c r="F11" s="155"/>
      <c r="G11" s="155"/>
      <c r="H11" s="155"/>
      <c r="I11" s="155"/>
      <c r="J11" s="155"/>
      <c r="K11" s="155"/>
      <c r="L11" s="155"/>
      <c r="M11" s="155"/>
      <c r="N11" s="155"/>
      <c r="O11" s="155"/>
      <c r="P11" s="156"/>
      <c r="Q11" s="3"/>
    </row>
    <row r="12" spans="1:19" ht="30" customHeight="1" thickBot="1" x14ac:dyDescent="0.25">
      <c r="A12" s="3"/>
      <c r="B12" s="8" t="s">
        <v>0</v>
      </c>
      <c r="C12" s="196" t="s">
        <v>30</v>
      </c>
      <c r="D12" s="196"/>
      <c r="E12" s="196"/>
      <c r="F12" s="196"/>
      <c r="G12" s="196"/>
      <c r="H12" s="196"/>
      <c r="I12" s="196"/>
      <c r="J12" s="196"/>
      <c r="K12" s="196"/>
      <c r="L12" s="196"/>
      <c r="M12" s="196"/>
      <c r="N12" s="196"/>
      <c r="O12" s="196"/>
      <c r="P12" s="197"/>
      <c r="Q12" s="3"/>
    </row>
    <row r="13" spans="1:19" ht="3" customHeight="1" thickBot="1" x14ac:dyDescent="0.25">
      <c r="A13" s="3"/>
      <c r="B13" s="198"/>
      <c r="C13" s="199"/>
      <c r="D13" s="199"/>
      <c r="E13" s="199"/>
      <c r="F13" s="199"/>
      <c r="G13" s="199"/>
      <c r="H13" s="199"/>
      <c r="I13" s="199"/>
      <c r="J13" s="199"/>
      <c r="K13" s="199"/>
      <c r="L13" s="199"/>
      <c r="M13" s="199"/>
      <c r="N13" s="199"/>
      <c r="O13" s="199"/>
      <c r="P13" s="200"/>
      <c r="Q13" s="3"/>
    </row>
    <row r="14" spans="1:19" ht="30" customHeight="1" thickBot="1" x14ac:dyDescent="0.25">
      <c r="A14" s="3"/>
      <c r="B14" s="8" t="s">
        <v>6</v>
      </c>
      <c r="C14" s="201" t="s">
        <v>134</v>
      </c>
      <c r="D14" s="202"/>
      <c r="E14" s="202"/>
      <c r="F14" s="202"/>
      <c r="G14" s="202"/>
      <c r="H14" s="202"/>
      <c r="I14" s="202"/>
      <c r="J14" s="202"/>
      <c r="K14" s="202"/>
      <c r="L14" s="202"/>
      <c r="M14" s="202"/>
      <c r="N14" s="202"/>
      <c r="O14" s="202"/>
      <c r="P14" s="203"/>
      <c r="Q14" s="3"/>
    </row>
    <row r="15" spans="1:19" ht="3" customHeight="1" thickBot="1" x14ac:dyDescent="0.25">
      <c r="A15" s="3"/>
      <c r="B15" s="193"/>
      <c r="C15" s="194"/>
      <c r="D15" s="194"/>
      <c r="E15" s="194"/>
      <c r="F15" s="194"/>
      <c r="G15" s="194"/>
      <c r="H15" s="194"/>
      <c r="I15" s="194"/>
      <c r="J15" s="194"/>
      <c r="K15" s="194"/>
      <c r="L15" s="194"/>
      <c r="M15" s="194"/>
      <c r="N15" s="194"/>
      <c r="O15" s="194"/>
      <c r="P15" s="195"/>
      <c r="Q15" s="3"/>
    </row>
    <row r="16" spans="1:19" ht="30" customHeight="1" thickBot="1" x14ac:dyDescent="0.25">
      <c r="A16" s="3"/>
      <c r="B16" s="8" t="s">
        <v>25</v>
      </c>
      <c r="C16" s="204" t="s">
        <v>157</v>
      </c>
      <c r="D16" s="205"/>
      <c r="E16" s="205"/>
      <c r="F16" s="205"/>
      <c r="G16" s="205"/>
      <c r="H16" s="205"/>
      <c r="I16" s="205"/>
      <c r="J16" s="205"/>
      <c r="K16" s="205"/>
      <c r="L16" s="205"/>
      <c r="M16" s="205"/>
      <c r="N16" s="205"/>
      <c r="O16" s="205"/>
      <c r="P16" s="206"/>
      <c r="Q16" s="3"/>
    </row>
    <row r="17" spans="1:19" ht="4.5" customHeight="1" thickBot="1" x14ac:dyDescent="0.25">
      <c r="A17" s="3"/>
      <c r="B17" s="193"/>
      <c r="C17" s="194"/>
      <c r="D17" s="194"/>
      <c r="E17" s="194"/>
      <c r="F17" s="194"/>
      <c r="G17" s="194"/>
      <c r="H17" s="194"/>
      <c r="I17" s="194"/>
      <c r="J17" s="194"/>
      <c r="K17" s="194"/>
      <c r="L17" s="194"/>
      <c r="M17" s="194"/>
      <c r="N17" s="194"/>
      <c r="O17" s="194"/>
      <c r="P17" s="195"/>
      <c r="Q17" s="3"/>
    </row>
    <row r="18" spans="1:19" ht="30" customHeight="1" thickBot="1" x14ac:dyDescent="0.25">
      <c r="A18" s="3"/>
      <c r="B18" s="8" t="s">
        <v>11</v>
      </c>
      <c r="C18" s="207" t="s">
        <v>111</v>
      </c>
      <c r="D18" s="208"/>
      <c r="E18" s="208"/>
      <c r="F18" s="208"/>
      <c r="G18" s="208"/>
      <c r="H18" s="208"/>
      <c r="I18" s="208"/>
      <c r="J18" s="208"/>
      <c r="K18" s="208"/>
      <c r="L18" s="208"/>
      <c r="M18" s="208"/>
      <c r="N18" s="208"/>
      <c r="O18" s="208"/>
      <c r="P18" s="209"/>
      <c r="Q18" s="3"/>
    </row>
    <row r="19" spans="1:19" ht="3" customHeight="1" thickBot="1" x14ac:dyDescent="0.25">
      <c r="A19" s="3"/>
      <c r="B19" s="210"/>
      <c r="C19" s="210"/>
      <c r="D19" s="210"/>
      <c r="E19" s="210"/>
      <c r="F19" s="210"/>
      <c r="G19" s="210"/>
      <c r="H19" s="210"/>
      <c r="I19" s="210"/>
      <c r="J19" s="210"/>
      <c r="K19" s="210"/>
      <c r="L19" s="210"/>
      <c r="M19" s="210"/>
      <c r="N19" s="210"/>
      <c r="O19" s="210"/>
      <c r="P19" s="210"/>
      <c r="Q19" s="3"/>
    </row>
    <row r="20" spans="1:19" ht="17.25" customHeight="1" thickBot="1" x14ac:dyDescent="0.25">
      <c r="A20" s="3"/>
      <c r="B20" s="211" t="s">
        <v>26</v>
      </c>
      <c r="C20" s="212"/>
      <c r="D20" s="212"/>
      <c r="E20" s="212"/>
      <c r="F20" s="212"/>
      <c r="G20" s="212"/>
      <c r="H20" s="212"/>
      <c r="I20" s="212"/>
      <c r="J20" s="212"/>
      <c r="K20" s="212"/>
      <c r="L20" s="212"/>
      <c r="M20" s="212"/>
      <c r="N20" s="212"/>
      <c r="O20" s="212"/>
      <c r="P20" s="213"/>
      <c r="Q20" s="3"/>
    </row>
    <row r="21" spans="1:19" ht="3" customHeight="1" thickBot="1" x14ac:dyDescent="0.25">
      <c r="A21" s="3"/>
      <c r="B21" s="214"/>
      <c r="C21" s="215"/>
      <c r="D21" s="215"/>
      <c r="E21" s="215"/>
      <c r="F21" s="215"/>
      <c r="G21" s="215"/>
      <c r="H21" s="215"/>
      <c r="I21" s="215"/>
      <c r="J21" s="215"/>
      <c r="K21" s="215"/>
      <c r="L21" s="215"/>
      <c r="M21" s="215"/>
      <c r="N21" s="215"/>
      <c r="O21" s="215"/>
      <c r="P21" s="217"/>
      <c r="Q21" s="3"/>
    </row>
    <row r="22" spans="1:19" ht="51" customHeight="1" thickBot="1" x14ac:dyDescent="0.25">
      <c r="A22" s="3"/>
      <c r="B22" s="8" t="s">
        <v>3</v>
      </c>
      <c r="C22" s="218" t="s">
        <v>199</v>
      </c>
      <c r="D22" s="219"/>
      <c r="E22" s="219"/>
      <c r="F22" s="219"/>
      <c r="G22" s="219"/>
      <c r="H22" s="219"/>
      <c r="I22" s="219"/>
      <c r="J22" s="219"/>
      <c r="K22" s="219"/>
      <c r="L22" s="219"/>
      <c r="M22" s="219"/>
      <c r="N22" s="219"/>
      <c r="O22" s="219"/>
      <c r="P22" s="220"/>
      <c r="Q22" s="3"/>
    </row>
    <row r="23" spans="1:19" ht="3" customHeight="1" thickBot="1" x14ac:dyDescent="0.25">
      <c r="A23" s="3"/>
      <c r="B23" s="193"/>
      <c r="C23" s="194"/>
      <c r="D23" s="194"/>
      <c r="E23" s="194"/>
      <c r="F23" s="194"/>
      <c r="G23" s="194"/>
      <c r="H23" s="194"/>
      <c r="I23" s="194"/>
      <c r="J23" s="194"/>
      <c r="K23" s="194"/>
      <c r="L23" s="194"/>
      <c r="M23" s="194"/>
      <c r="N23" s="194"/>
      <c r="O23" s="194"/>
      <c r="P23" s="195"/>
      <c r="Q23" s="3"/>
    </row>
    <row r="24" spans="1:19" ht="91.5" customHeight="1" thickBot="1" x14ac:dyDescent="0.25">
      <c r="A24" s="3"/>
      <c r="B24" s="8" t="s">
        <v>12</v>
      </c>
      <c r="C24" s="224" t="s">
        <v>198</v>
      </c>
      <c r="D24" s="225"/>
      <c r="E24" s="225"/>
      <c r="F24" s="225"/>
      <c r="G24" s="225"/>
      <c r="H24" s="225"/>
      <c r="I24" s="225"/>
      <c r="J24" s="225"/>
      <c r="K24" s="225"/>
      <c r="L24" s="225"/>
      <c r="M24" s="225"/>
      <c r="N24" s="225"/>
      <c r="O24" s="225"/>
      <c r="P24" s="226"/>
      <c r="Q24" s="3"/>
    </row>
    <row r="25" spans="1:19" ht="3" customHeight="1" thickBot="1" x14ac:dyDescent="0.25">
      <c r="A25" s="3"/>
      <c r="B25" s="227"/>
      <c r="C25" s="228"/>
      <c r="D25" s="228"/>
      <c r="E25" s="228"/>
      <c r="F25" s="228"/>
      <c r="G25" s="228"/>
      <c r="H25" s="228"/>
      <c r="I25" s="228"/>
      <c r="J25" s="228"/>
      <c r="K25" s="228"/>
      <c r="L25" s="228"/>
      <c r="M25" s="228"/>
      <c r="N25" s="228"/>
      <c r="O25" s="228"/>
      <c r="P25" s="229"/>
      <c r="Q25" s="3"/>
    </row>
    <row r="26" spans="1:19" s="100" customFormat="1" ht="273" customHeight="1" thickBot="1" x14ac:dyDescent="0.25">
      <c r="A26" s="98"/>
      <c r="B26" s="99" t="s">
        <v>2</v>
      </c>
      <c r="C26" s="363" t="s">
        <v>203</v>
      </c>
      <c r="D26" s="453"/>
      <c r="E26" s="453"/>
      <c r="F26" s="453"/>
      <c r="G26" s="453"/>
      <c r="H26" s="453"/>
      <c r="I26" s="453"/>
      <c r="J26" s="453"/>
      <c r="K26" s="453"/>
      <c r="L26" s="453"/>
      <c r="M26" s="453"/>
      <c r="N26" s="453"/>
      <c r="O26" s="453"/>
      <c r="P26" s="454"/>
      <c r="Q26" s="98"/>
      <c r="S26" s="101"/>
    </row>
    <row r="27" spans="1:19" ht="3" customHeight="1" thickBot="1" x14ac:dyDescent="0.25">
      <c r="A27" s="3"/>
      <c r="B27" s="233"/>
      <c r="C27" s="234"/>
      <c r="D27" s="234"/>
      <c r="E27" s="234"/>
      <c r="F27" s="234"/>
      <c r="G27" s="234"/>
      <c r="H27" s="234"/>
      <c r="I27" s="234"/>
      <c r="J27" s="234"/>
      <c r="K27" s="234"/>
      <c r="L27" s="234"/>
      <c r="M27" s="234"/>
      <c r="N27" s="234"/>
      <c r="O27" s="234"/>
      <c r="P27" s="235"/>
      <c r="Q27" s="3"/>
    </row>
    <row r="28" spans="1:19" ht="12.75" customHeight="1" thickBot="1" x14ac:dyDescent="0.25">
      <c r="A28" s="3"/>
      <c r="B28" s="9" t="s">
        <v>13</v>
      </c>
      <c r="C28" s="66" t="s">
        <v>14</v>
      </c>
      <c r="D28" s="369" t="s">
        <v>161</v>
      </c>
      <c r="E28" s="370"/>
      <c r="F28" s="370"/>
      <c r="G28" s="371"/>
      <c r="H28" s="372" t="s">
        <v>15</v>
      </c>
      <c r="I28" s="372"/>
      <c r="J28" s="372"/>
      <c r="K28" s="369" t="s">
        <v>162</v>
      </c>
      <c r="L28" s="370"/>
      <c r="M28" s="371"/>
      <c r="N28" s="373" t="s">
        <v>16</v>
      </c>
      <c r="O28" s="374"/>
      <c r="P28" s="67" t="s">
        <v>163</v>
      </c>
      <c r="Q28" s="3"/>
    </row>
    <row r="29" spans="1:19" ht="3" customHeight="1" thickBot="1" x14ac:dyDescent="0.25">
      <c r="A29" s="3"/>
      <c r="B29" s="240"/>
      <c r="C29" s="241"/>
      <c r="D29" s="241"/>
      <c r="E29" s="241"/>
      <c r="F29" s="241"/>
      <c r="G29" s="241"/>
      <c r="H29" s="241"/>
      <c r="I29" s="241"/>
      <c r="J29" s="241"/>
      <c r="K29" s="241"/>
      <c r="L29" s="241"/>
      <c r="M29" s="241"/>
      <c r="N29" s="241"/>
      <c r="O29" s="241"/>
      <c r="P29" s="242"/>
      <c r="Q29" s="3"/>
    </row>
    <row r="30" spans="1:19" ht="13.5" thickBot="1" x14ac:dyDescent="0.25">
      <c r="A30" s="3"/>
      <c r="B30" s="21" t="s">
        <v>7</v>
      </c>
      <c r="C30" s="243" t="s">
        <v>94</v>
      </c>
      <c r="D30" s="222"/>
      <c r="E30" s="222"/>
      <c r="F30" s="222"/>
      <c r="G30" s="222"/>
      <c r="H30" s="222"/>
      <c r="I30" s="222"/>
      <c r="J30" s="222"/>
      <c r="K30" s="222"/>
      <c r="L30" s="222"/>
      <c r="M30" s="222"/>
      <c r="N30" s="222"/>
      <c r="O30" s="222"/>
      <c r="P30" s="223"/>
      <c r="Q30" s="3"/>
    </row>
    <row r="31" spans="1:19" ht="3" customHeight="1" thickBot="1" x14ac:dyDescent="0.25">
      <c r="A31" s="3"/>
      <c r="B31" s="193"/>
      <c r="C31" s="194"/>
      <c r="D31" s="194"/>
      <c r="E31" s="194"/>
      <c r="F31" s="194"/>
      <c r="G31" s="194"/>
      <c r="H31" s="194"/>
      <c r="I31" s="194"/>
      <c r="J31" s="194"/>
      <c r="K31" s="194"/>
      <c r="L31" s="194"/>
      <c r="M31" s="194"/>
      <c r="N31" s="194"/>
      <c r="O31" s="194"/>
      <c r="P31" s="195"/>
      <c r="Q31" s="3"/>
    </row>
    <row r="32" spans="1:19" ht="13.5" thickBot="1" x14ac:dyDescent="0.25">
      <c r="A32" s="3"/>
      <c r="B32" s="21" t="s">
        <v>4</v>
      </c>
      <c r="C32" s="221" t="s">
        <v>48</v>
      </c>
      <c r="D32" s="222"/>
      <c r="E32" s="222"/>
      <c r="F32" s="222"/>
      <c r="G32" s="222"/>
      <c r="H32" s="222"/>
      <c r="I32" s="222"/>
      <c r="J32" s="222"/>
      <c r="K32" s="222"/>
      <c r="L32" s="222"/>
      <c r="M32" s="222"/>
      <c r="N32" s="222"/>
      <c r="O32" s="222"/>
      <c r="P32" s="223"/>
      <c r="Q32" s="3"/>
    </row>
    <row r="33" spans="1:17" ht="3" customHeight="1" thickBot="1" x14ac:dyDescent="0.25">
      <c r="A33" s="3"/>
      <c r="B33" s="193"/>
      <c r="C33" s="194"/>
      <c r="D33" s="194"/>
      <c r="E33" s="194"/>
      <c r="F33" s="194"/>
      <c r="G33" s="194"/>
      <c r="H33" s="194"/>
      <c r="I33" s="194"/>
      <c r="J33" s="194"/>
      <c r="K33" s="194"/>
      <c r="L33" s="194"/>
      <c r="M33" s="194"/>
      <c r="N33" s="194"/>
      <c r="O33" s="194"/>
      <c r="P33" s="195"/>
      <c r="Q33" s="3"/>
    </row>
    <row r="34" spans="1:17" ht="13.5" thickBot="1" x14ac:dyDescent="0.25">
      <c r="A34" s="3"/>
      <c r="B34" s="21" t="s">
        <v>23</v>
      </c>
      <c r="C34" s="221" t="s">
        <v>48</v>
      </c>
      <c r="D34" s="222"/>
      <c r="E34" s="222"/>
      <c r="F34" s="222"/>
      <c r="G34" s="222"/>
      <c r="H34" s="222"/>
      <c r="I34" s="222"/>
      <c r="J34" s="222"/>
      <c r="K34" s="222"/>
      <c r="L34" s="222"/>
      <c r="M34" s="222"/>
      <c r="N34" s="222"/>
      <c r="O34" s="222"/>
      <c r="P34" s="223"/>
      <c r="Q34" s="3"/>
    </row>
    <row r="35" spans="1:17" ht="3" customHeight="1" thickBot="1" x14ac:dyDescent="0.25">
      <c r="A35" s="3"/>
      <c r="B35" s="198"/>
      <c r="C35" s="199"/>
      <c r="D35" s="199"/>
      <c r="E35" s="199"/>
      <c r="F35" s="199"/>
      <c r="G35" s="199"/>
      <c r="H35" s="199"/>
      <c r="I35" s="199"/>
      <c r="J35" s="199"/>
      <c r="K35" s="199"/>
      <c r="L35" s="199"/>
      <c r="M35" s="199"/>
      <c r="N35" s="199"/>
      <c r="O35" s="199"/>
      <c r="P35" s="200"/>
      <c r="Q35" s="3"/>
    </row>
    <row r="36" spans="1:17" ht="16.5" customHeight="1" thickBot="1" x14ac:dyDescent="0.25">
      <c r="A36" s="3"/>
      <c r="B36" s="21" t="s">
        <v>43</v>
      </c>
      <c r="C36" s="243" t="s">
        <v>48</v>
      </c>
      <c r="D36" s="222"/>
      <c r="E36" s="222"/>
      <c r="F36" s="222"/>
      <c r="G36" s="222"/>
      <c r="H36" s="222"/>
      <c r="I36" s="222"/>
      <c r="J36" s="222"/>
      <c r="K36" s="222"/>
      <c r="L36" s="222"/>
      <c r="M36" s="222"/>
      <c r="N36" s="222"/>
      <c r="O36" s="222"/>
      <c r="P36" s="223"/>
      <c r="Q36" s="3"/>
    </row>
    <row r="37" spans="1:17" ht="3" customHeight="1" thickBot="1" x14ac:dyDescent="0.25">
      <c r="A37" s="3"/>
      <c r="B37" s="48"/>
      <c r="C37" s="48"/>
      <c r="D37" s="48"/>
      <c r="E37" s="48"/>
      <c r="F37" s="48"/>
      <c r="G37" s="48"/>
      <c r="H37" s="48"/>
      <c r="I37" s="48"/>
      <c r="J37" s="48"/>
      <c r="K37" s="48"/>
      <c r="L37" s="48"/>
      <c r="M37" s="48"/>
      <c r="N37" s="48"/>
      <c r="O37" s="48"/>
      <c r="P37" s="48"/>
      <c r="Q37" s="3"/>
    </row>
    <row r="38" spans="1:17" x14ac:dyDescent="0.2">
      <c r="A38" s="3"/>
      <c r="B38" s="244" t="s">
        <v>17</v>
      </c>
      <c r="C38" s="245"/>
      <c r="D38" s="245"/>
      <c r="E38" s="245"/>
      <c r="F38" s="245"/>
      <c r="G38" s="245"/>
      <c r="H38" s="245"/>
      <c r="I38" s="245"/>
      <c r="J38" s="245"/>
      <c r="K38" s="245"/>
      <c r="L38" s="245"/>
      <c r="M38" s="245"/>
      <c r="N38" s="245"/>
      <c r="O38" s="245"/>
      <c r="P38" s="246"/>
      <c r="Q38" s="3"/>
    </row>
    <row r="39" spans="1:17" x14ac:dyDescent="0.2">
      <c r="A39" s="3"/>
      <c r="B39" s="46" t="s">
        <v>22</v>
      </c>
      <c r="C39" s="247" t="s">
        <v>18</v>
      </c>
      <c r="D39" s="247"/>
      <c r="E39" s="247"/>
      <c r="F39" s="247"/>
      <c r="G39" s="247"/>
      <c r="H39" s="247" t="s">
        <v>7</v>
      </c>
      <c r="I39" s="247"/>
      <c r="J39" s="247"/>
      <c r="K39" s="247"/>
      <c r="L39" s="247"/>
      <c r="M39" s="247" t="s">
        <v>19</v>
      </c>
      <c r="N39" s="247"/>
      <c r="O39" s="247"/>
      <c r="P39" s="248"/>
      <c r="Q39" s="3"/>
    </row>
    <row r="40" spans="1:17" x14ac:dyDescent="0.2">
      <c r="A40" s="3"/>
      <c r="B40" s="315" t="s">
        <v>155</v>
      </c>
      <c r="C40" s="320" t="s">
        <v>118</v>
      </c>
      <c r="D40" s="321"/>
      <c r="E40" s="321"/>
      <c r="F40" s="321"/>
      <c r="G40" s="324"/>
      <c r="H40" s="320" t="s">
        <v>150</v>
      </c>
      <c r="I40" s="321"/>
      <c r="J40" s="321"/>
      <c r="K40" s="321"/>
      <c r="L40" s="321"/>
      <c r="M40" s="317" t="s">
        <v>135</v>
      </c>
      <c r="N40" s="318"/>
      <c r="O40" s="318"/>
      <c r="P40" s="319"/>
      <c r="Q40" s="3"/>
    </row>
    <row r="41" spans="1:17" x14ac:dyDescent="0.2">
      <c r="A41" s="3"/>
      <c r="B41" s="315"/>
      <c r="C41" s="320"/>
      <c r="D41" s="321"/>
      <c r="E41" s="321"/>
      <c r="F41" s="321"/>
      <c r="G41" s="324"/>
      <c r="H41" s="320"/>
      <c r="I41" s="321"/>
      <c r="J41" s="321"/>
      <c r="K41" s="321"/>
      <c r="L41" s="321"/>
      <c r="M41" s="317" t="s">
        <v>136</v>
      </c>
      <c r="N41" s="318"/>
      <c r="O41" s="318"/>
      <c r="P41" s="319"/>
      <c r="Q41" s="3"/>
    </row>
    <row r="42" spans="1:17" x14ac:dyDescent="0.2">
      <c r="A42" s="3"/>
      <c r="B42" s="315"/>
      <c r="C42" s="320"/>
      <c r="D42" s="321"/>
      <c r="E42" s="321"/>
      <c r="F42" s="321"/>
      <c r="G42" s="324"/>
      <c r="H42" s="320"/>
      <c r="I42" s="321"/>
      <c r="J42" s="321"/>
      <c r="K42" s="321"/>
      <c r="L42" s="321"/>
      <c r="M42" s="317" t="s">
        <v>137</v>
      </c>
      <c r="N42" s="318"/>
      <c r="O42" s="318"/>
      <c r="P42" s="319"/>
      <c r="Q42" s="3"/>
    </row>
    <row r="43" spans="1:17" x14ac:dyDescent="0.2">
      <c r="A43" s="3"/>
      <c r="B43" s="315"/>
      <c r="C43" s="320"/>
      <c r="D43" s="321"/>
      <c r="E43" s="321"/>
      <c r="F43" s="321"/>
      <c r="G43" s="324"/>
      <c r="H43" s="320"/>
      <c r="I43" s="321"/>
      <c r="J43" s="321"/>
      <c r="K43" s="321"/>
      <c r="L43" s="321"/>
      <c r="M43" s="317" t="s">
        <v>138</v>
      </c>
      <c r="N43" s="318"/>
      <c r="O43" s="318"/>
      <c r="P43" s="319"/>
      <c r="Q43" s="3"/>
    </row>
    <row r="44" spans="1:17" x14ac:dyDescent="0.2">
      <c r="A44" s="3"/>
      <c r="B44" s="315"/>
      <c r="C44" s="320"/>
      <c r="D44" s="321"/>
      <c r="E44" s="321"/>
      <c r="F44" s="321"/>
      <c r="G44" s="324"/>
      <c r="H44" s="320"/>
      <c r="I44" s="321"/>
      <c r="J44" s="321"/>
      <c r="K44" s="321"/>
      <c r="L44" s="321"/>
      <c r="M44" s="317" t="s">
        <v>139</v>
      </c>
      <c r="N44" s="318"/>
      <c r="O44" s="318"/>
      <c r="P44" s="319"/>
      <c r="Q44" s="3"/>
    </row>
    <row r="45" spans="1:17" x14ac:dyDescent="0.2">
      <c r="A45" s="3"/>
      <c r="B45" s="315"/>
      <c r="C45" s="320"/>
      <c r="D45" s="321"/>
      <c r="E45" s="321"/>
      <c r="F45" s="321"/>
      <c r="G45" s="324"/>
      <c r="H45" s="320"/>
      <c r="I45" s="321"/>
      <c r="J45" s="321"/>
      <c r="K45" s="321"/>
      <c r="L45" s="321"/>
      <c r="M45" s="317" t="s">
        <v>141</v>
      </c>
      <c r="N45" s="318"/>
      <c r="O45" s="318"/>
      <c r="P45" s="319"/>
      <c r="Q45" s="3"/>
    </row>
    <row r="46" spans="1:17" x14ac:dyDescent="0.2">
      <c r="A46" s="3"/>
      <c r="B46" s="315"/>
      <c r="C46" s="320"/>
      <c r="D46" s="321"/>
      <c r="E46" s="321"/>
      <c r="F46" s="321"/>
      <c r="G46" s="324"/>
      <c r="H46" s="320"/>
      <c r="I46" s="321"/>
      <c r="J46" s="321"/>
      <c r="K46" s="321"/>
      <c r="L46" s="321"/>
      <c r="M46" s="317" t="s">
        <v>142</v>
      </c>
      <c r="N46" s="318"/>
      <c r="O46" s="318"/>
      <c r="P46" s="319"/>
      <c r="Q46" s="3"/>
    </row>
    <row r="47" spans="1:17" x14ac:dyDescent="0.2">
      <c r="A47" s="3"/>
      <c r="B47" s="315"/>
      <c r="C47" s="320"/>
      <c r="D47" s="321"/>
      <c r="E47" s="321"/>
      <c r="F47" s="321"/>
      <c r="G47" s="324"/>
      <c r="H47" s="320"/>
      <c r="I47" s="321"/>
      <c r="J47" s="321"/>
      <c r="K47" s="321"/>
      <c r="L47" s="321"/>
      <c r="M47" s="317" t="s">
        <v>143</v>
      </c>
      <c r="N47" s="318"/>
      <c r="O47" s="318"/>
      <c r="P47" s="319"/>
      <c r="Q47" s="3"/>
    </row>
    <row r="48" spans="1:17" x14ac:dyDescent="0.2">
      <c r="A48" s="3"/>
      <c r="B48" s="315"/>
      <c r="C48" s="320"/>
      <c r="D48" s="321"/>
      <c r="E48" s="321"/>
      <c r="F48" s="321"/>
      <c r="G48" s="324"/>
      <c r="H48" s="320"/>
      <c r="I48" s="321"/>
      <c r="J48" s="321"/>
      <c r="K48" s="321"/>
      <c r="L48" s="321"/>
      <c r="M48" s="317" t="s">
        <v>144</v>
      </c>
      <c r="N48" s="318"/>
      <c r="O48" s="318"/>
      <c r="P48" s="319"/>
      <c r="Q48" s="3"/>
    </row>
    <row r="49" spans="1:17" x14ac:dyDescent="0.2">
      <c r="A49" s="3"/>
      <c r="B49" s="315"/>
      <c r="C49" s="320"/>
      <c r="D49" s="321"/>
      <c r="E49" s="321"/>
      <c r="F49" s="321"/>
      <c r="G49" s="324"/>
      <c r="H49" s="320"/>
      <c r="I49" s="321"/>
      <c r="J49" s="321"/>
      <c r="K49" s="321"/>
      <c r="L49" s="321"/>
      <c r="M49" s="317" t="s">
        <v>145</v>
      </c>
      <c r="N49" s="318"/>
      <c r="O49" s="318"/>
      <c r="P49" s="319"/>
      <c r="Q49" s="3"/>
    </row>
    <row r="50" spans="1:17" x14ac:dyDescent="0.2">
      <c r="A50" s="3"/>
      <c r="B50" s="316"/>
      <c r="C50" s="322"/>
      <c r="D50" s="323"/>
      <c r="E50" s="323"/>
      <c r="F50" s="323"/>
      <c r="G50" s="325"/>
      <c r="H50" s="322"/>
      <c r="I50" s="323"/>
      <c r="J50" s="323"/>
      <c r="K50" s="323"/>
      <c r="L50" s="323"/>
      <c r="M50" s="326" t="s">
        <v>146</v>
      </c>
      <c r="N50" s="327"/>
      <c r="O50" s="327"/>
      <c r="P50" s="328"/>
      <c r="Q50" s="3"/>
    </row>
    <row r="51" spans="1:17" x14ac:dyDescent="0.2">
      <c r="A51" s="3"/>
      <c r="B51" s="315" t="s">
        <v>156</v>
      </c>
      <c r="C51" s="320" t="s">
        <v>118</v>
      </c>
      <c r="D51" s="321"/>
      <c r="E51" s="321"/>
      <c r="F51" s="321"/>
      <c r="G51" s="324"/>
      <c r="H51" s="320" t="s">
        <v>150</v>
      </c>
      <c r="I51" s="321"/>
      <c r="J51" s="321"/>
      <c r="K51" s="321"/>
      <c r="L51" s="324"/>
      <c r="M51" s="317" t="s">
        <v>135</v>
      </c>
      <c r="N51" s="318"/>
      <c r="O51" s="318"/>
      <c r="P51" s="319"/>
      <c r="Q51" s="3"/>
    </row>
    <row r="52" spans="1:17" x14ac:dyDescent="0.2">
      <c r="A52" s="3"/>
      <c r="B52" s="315"/>
      <c r="C52" s="320"/>
      <c r="D52" s="321"/>
      <c r="E52" s="321"/>
      <c r="F52" s="321"/>
      <c r="G52" s="324"/>
      <c r="H52" s="320"/>
      <c r="I52" s="321"/>
      <c r="J52" s="321"/>
      <c r="K52" s="321"/>
      <c r="L52" s="324"/>
      <c r="M52" s="317" t="s">
        <v>136</v>
      </c>
      <c r="N52" s="318"/>
      <c r="O52" s="318"/>
      <c r="P52" s="319"/>
      <c r="Q52" s="3"/>
    </row>
    <row r="53" spans="1:17" x14ac:dyDescent="0.2">
      <c r="A53" s="3"/>
      <c r="B53" s="315"/>
      <c r="C53" s="320"/>
      <c r="D53" s="321"/>
      <c r="E53" s="321"/>
      <c r="F53" s="321"/>
      <c r="G53" s="324"/>
      <c r="H53" s="320"/>
      <c r="I53" s="321"/>
      <c r="J53" s="321"/>
      <c r="K53" s="321"/>
      <c r="L53" s="324"/>
      <c r="M53" s="317" t="s">
        <v>137</v>
      </c>
      <c r="N53" s="318"/>
      <c r="O53" s="318"/>
      <c r="P53" s="319"/>
      <c r="Q53" s="3"/>
    </row>
    <row r="54" spans="1:17" x14ac:dyDescent="0.2">
      <c r="A54" s="3"/>
      <c r="B54" s="315"/>
      <c r="C54" s="320"/>
      <c r="D54" s="321"/>
      <c r="E54" s="321"/>
      <c r="F54" s="321"/>
      <c r="G54" s="324"/>
      <c r="H54" s="320"/>
      <c r="I54" s="321"/>
      <c r="J54" s="321"/>
      <c r="K54" s="321"/>
      <c r="L54" s="324"/>
      <c r="M54" s="317" t="s">
        <v>138</v>
      </c>
      <c r="N54" s="318"/>
      <c r="O54" s="318"/>
      <c r="P54" s="319"/>
      <c r="Q54" s="3"/>
    </row>
    <row r="55" spans="1:17" x14ac:dyDescent="0.2">
      <c r="A55" s="3"/>
      <c r="B55" s="315"/>
      <c r="C55" s="320"/>
      <c r="D55" s="321"/>
      <c r="E55" s="321"/>
      <c r="F55" s="321"/>
      <c r="G55" s="324"/>
      <c r="H55" s="320"/>
      <c r="I55" s="321"/>
      <c r="J55" s="321"/>
      <c r="K55" s="321"/>
      <c r="L55" s="324"/>
      <c r="M55" s="317" t="s">
        <v>139</v>
      </c>
      <c r="N55" s="318"/>
      <c r="O55" s="318"/>
      <c r="P55" s="319"/>
      <c r="Q55" s="3"/>
    </row>
    <row r="56" spans="1:17" x14ac:dyDescent="0.2">
      <c r="A56" s="3"/>
      <c r="B56" s="315"/>
      <c r="C56" s="320"/>
      <c r="D56" s="321"/>
      <c r="E56" s="321"/>
      <c r="F56" s="321"/>
      <c r="G56" s="324"/>
      <c r="H56" s="320"/>
      <c r="I56" s="321"/>
      <c r="J56" s="321"/>
      <c r="K56" s="321"/>
      <c r="L56" s="324"/>
      <c r="M56" s="317" t="s">
        <v>141</v>
      </c>
      <c r="N56" s="318"/>
      <c r="O56" s="318"/>
      <c r="P56" s="319"/>
      <c r="Q56" s="3"/>
    </row>
    <row r="57" spans="1:17" x14ac:dyDescent="0.2">
      <c r="A57" s="3"/>
      <c r="B57" s="315"/>
      <c r="C57" s="320"/>
      <c r="D57" s="321"/>
      <c r="E57" s="321"/>
      <c r="F57" s="321"/>
      <c r="G57" s="324"/>
      <c r="H57" s="320"/>
      <c r="I57" s="321"/>
      <c r="J57" s="321"/>
      <c r="K57" s="321"/>
      <c r="L57" s="324"/>
      <c r="M57" s="317" t="s">
        <v>142</v>
      </c>
      <c r="N57" s="318"/>
      <c r="O57" s="318"/>
      <c r="P57" s="319"/>
      <c r="Q57" s="3"/>
    </row>
    <row r="58" spans="1:17" x14ac:dyDescent="0.2">
      <c r="A58" s="3"/>
      <c r="B58" s="315"/>
      <c r="C58" s="320"/>
      <c r="D58" s="321"/>
      <c r="E58" s="321"/>
      <c r="F58" s="321"/>
      <c r="G58" s="324"/>
      <c r="H58" s="320"/>
      <c r="I58" s="321"/>
      <c r="J58" s="321"/>
      <c r="K58" s="321"/>
      <c r="L58" s="324"/>
      <c r="M58" s="317" t="s">
        <v>143</v>
      </c>
      <c r="N58" s="318"/>
      <c r="O58" s="318"/>
      <c r="P58" s="319"/>
      <c r="Q58" s="3"/>
    </row>
    <row r="59" spans="1:17" x14ac:dyDescent="0.2">
      <c r="A59" s="3"/>
      <c r="B59" s="315"/>
      <c r="C59" s="320"/>
      <c r="D59" s="321"/>
      <c r="E59" s="321"/>
      <c r="F59" s="321"/>
      <c r="G59" s="324"/>
      <c r="H59" s="320"/>
      <c r="I59" s="321"/>
      <c r="J59" s="321"/>
      <c r="K59" s="321"/>
      <c r="L59" s="324"/>
      <c r="M59" s="317" t="s">
        <v>144</v>
      </c>
      <c r="N59" s="318"/>
      <c r="O59" s="318"/>
      <c r="P59" s="319"/>
      <c r="Q59" s="3"/>
    </row>
    <row r="60" spans="1:17" x14ac:dyDescent="0.2">
      <c r="A60" s="3"/>
      <c r="B60" s="315"/>
      <c r="C60" s="320"/>
      <c r="D60" s="321"/>
      <c r="E60" s="321"/>
      <c r="F60" s="321"/>
      <c r="G60" s="324"/>
      <c r="H60" s="320"/>
      <c r="I60" s="321"/>
      <c r="J60" s="321"/>
      <c r="K60" s="321"/>
      <c r="L60" s="324"/>
      <c r="M60" s="317" t="s">
        <v>145</v>
      </c>
      <c r="N60" s="318"/>
      <c r="O60" s="318"/>
      <c r="P60" s="319"/>
      <c r="Q60" s="3"/>
    </row>
    <row r="61" spans="1:17" ht="13.5" thickBot="1" x14ac:dyDescent="0.25">
      <c r="A61" s="3"/>
      <c r="B61" s="315"/>
      <c r="C61" s="393"/>
      <c r="D61" s="394"/>
      <c r="E61" s="394"/>
      <c r="F61" s="394"/>
      <c r="G61" s="395"/>
      <c r="H61" s="393"/>
      <c r="I61" s="394"/>
      <c r="J61" s="394"/>
      <c r="K61" s="394"/>
      <c r="L61" s="395"/>
      <c r="M61" s="381" t="s">
        <v>146</v>
      </c>
      <c r="N61" s="382"/>
      <c r="O61" s="382"/>
      <c r="P61" s="383"/>
      <c r="Q61" s="3"/>
    </row>
    <row r="62" spans="1:17" ht="3" customHeight="1" thickBot="1" x14ac:dyDescent="0.25">
      <c r="A62" s="3"/>
      <c r="B62" s="49"/>
      <c r="C62" s="49"/>
      <c r="D62" s="49"/>
      <c r="E62" s="49"/>
      <c r="F62" s="49"/>
      <c r="G62" s="49"/>
      <c r="H62" s="49"/>
      <c r="I62" s="49"/>
      <c r="J62" s="49"/>
      <c r="K62" s="49"/>
      <c r="L62" s="49"/>
      <c r="M62" s="49"/>
      <c r="N62" s="49"/>
      <c r="O62" s="49"/>
      <c r="P62" s="49"/>
      <c r="Q62" s="3"/>
    </row>
    <row r="63" spans="1:17" ht="13.5" customHeight="1" thickBot="1" x14ac:dyDescent="0.25">
      <c r="A63" s="3"/>
      <c r="B63" s="211" t="s">
        <v>8</v>
      </c>
      <c r="C63" s="212"/>
      <c r="D63" s="212"/>
      <c r="E63" s="212"/>
      <c r="F63" s="212"/>
      <c r="G63" s="212"/>
      <c r="H63" s="212"/>
      <c r="I63" s="212"/>
      <c r="J63" s="212"/>
      <c r="K63" s="212"/>
      <c r="L63" s="212"/>
      <c r="M63" s="212"/>
      <c r="N63" s="212"/>
      <c r="O63" s="212"/>
      <c r="P63" s="213"/>
      <c r="Q63" s="3"/>
    </row>
    <row r="64" spans="1:17" ht="3" customHeight="1" thickBot="1" x14ac:dyDescent="0.25">
      <c r="A64" s="3"/>
      <c r="B64" s="24"/>
      <c r="C64" s="23"/>
      <c r="D64" s="23"/>
      <c r="E64" s="23"/>
      <c r="F64" s="23"/>
      <c r="G64" s="23"/>
      <c r="H64" s="23"/>
      <c r="I64" s="23"/>
      <c r="J64" s="23"/>
      <c r="K64" s="23"/>
      <c r="L64" s="23"/>
      <c r="M64" s="23"/>
      <c r="N64" s="23"/>
      <c r="O64" s="23"/>
      <c r="P64" s="25"/>
      <c r="Q64" s="3"/>
    </row>
    <row r="65" spans="1:17" x14ac:dyDescent="0.2">
      <c r="A65" s="3"/>
      <c r="B65" s="458" t="s">
        <v>20</v>
      </c>
      <c r="C65" s="11" t="s">
        <v>9</v>
      </c>
      <c r="D65" s="12" t="s">
        <v>67</v>
      </c>
      <c r="E65" s="12" t="s">
        <v>68</v>
      </c>
      <c r="F65" s="12" t="s">
        <v>69</v>
      </c>
      <c r="G65" s="12" t="s">
        <v>70</v>
      </c>
      <c r="H65" s="12" t="s">
        <v>71</v>
      </c>
      <c r="I65" s="12" t="s">
        <v>72</v>
      </c>
      <c r="J65" s="12" t="s">
        <v>73</v>
      </c>
      <c r="K65" s="12" t="s">
        <v>74</v>
      </c>
      <c r="L65" s="12" t="s">
        <v>75</v>
      </c>
      <c r="M65" s="12" t="s">
        <v>76</v>
      </c>
      <c r="N65" s="12" t="s">
        <v>77</v>
      </c>
      <c r="O65" s="13" t="s">
        <v>78</v>
      </c>
      <c r="P65" s="14" t="s">
        <v>24</v>
      </c>
      <c r="Q65" s="3"/>
    </row>
    <row r="66" spans="1:17" x14ac:dyDescent="0.2">
      <c r="A66" s="3"/>
      <c r="B66" s="459"/>
      <c r="C66" s="88" t="s">
        <v>177</v>
      </c>
      <c r="D66" s="387">
        <f>'3.1. Registro autos providencia'!D10</f>
        <v>1.6431654676258991</v>
      </c>
      <c r="E66" s="388"/>
      <c r="F66" s="388"/>
      <c r="G66" s="388"/>
      <c r="H66" s="388"/>
      <c r="I66" s="388"/>
      <c r="J66" s="387">
        <f>'3.1. Registro autos providencia'!F10</f>
        <v>1.149110807113543</v>
      </c>
      <c r="K66" s="388"/>
      <c r="L66" s="388"/>
      <c r="M66" s="388"/>
      <c r="N66" s="388"/>
      <c r="O66" s="388"/>
      <c r="P66" s="89">
        <f>'3.1. Registro autos providencia'!H10</f>
        <v>1.3899018232819074</v>
      </c>
      <c r="Q66" s="3"/>
    </row>
    <row r="67" spans="1:17" x14ac:dyDescent="0.2">
      <c r="A67" s="3"/>
      <c r="B67" s="459"/>
      <c r="C67" s="130" t="s">
        <v>188</v>
      </c>
      <c r="D67" s="387">
        <f>'3.1. Registro autos providencia'!D13</f>
        <v>1.1333333333333333</v>
      </c>
      <c r="E67" s="388"/>
      <c r="F67" s="388"/>
      <c r="G67" s="388"/>
      <c r="H67" s="388"/>
      <c r="I67" s="388"/>
      <c r="J67" s="387">
        <f>'3.1. Registro autos providencia'!F13</f>
        <v>0.9375</v>
      </c>
      <c r="K67" s="388"/>
      <c r="L67" s="388"/>
      <c r="M67" s="388"/>
      <c r="N67" s="388"/>
      <c r="O67" s="388"/>
      <c r="P67" s="89">
        <f>'3.1. Registro autos providencia'!H13</f>
        <v>1.032258064516129</v>
      </c>
      <c r="Q67" s="3"/>
    </row>
    <row r="68" spans="1:17" x14ac:dyDescent="0.2">
      <c r="A68" s="3"/>
      <c r="B68" s="459"/>
      <c r="C68" s="130" t="s">
        <v>189</v>
      </c>
      <c r="D68" s="387">
        <f>'3.1. Registro autos providencia'!D16</f>
        <v>3.4193548387096775</v>
      </c>
      <c r="E68" s="388"/>
      <c r="F68" s="388"/>
      <c r="G68" s="388"/>
      <c r="H68" s="388"/>
      <c r="I68" s="388"/>
      <c r="J68" s="387">
        <f>'3.1. Registro autos providencia'!F16</f>
        <v>1.9354838709677418</v>
      </c>
      <c r="K68" s="388"/>
      <c r="L68" s="388"/>
      <c r="M68" s="388"/>
      <c r="N68" s="388"/>
      <c r="O68" s="388"/>
      <c r="P68" s="89">
        <f>'3.1. Registro autos providencia'!H16</f>
        <v>2.6774193548387095</v>
      </c>
      <c r="Q68" s="3"/>
    </row>
    <row r="69" spans="1:17" x14ac:dyDescent="0.2">
      <c r="A69" s="3"/>
      <c r="B69" s="459"/>
      <c r="C69" s="130" t="s">
        <v>190</v>
      </c>
      <c r="D69" s="387">
        <f>'3.1. Registro autos providencia'!D19</f>
        <v>0.66666666666666663</v>
      </c>
      <c r="E69" s="388"/>
      <c r="F69" s="388"/>
      <c r="G69" s="388"/>
      <c r="H69" s="388"/>
      <c r="I69" s="388"/>
      <c r="J69" s="387" t="str">
        <f>'3.1. Registro autos providencia'!F19</f>
        <v>0</v>
      </c>
      <c r="K69" s="388"/>
      <c r="L69" s="388"/>
      <c r="M69" s="388"/>
      <c r="N69" s="388"/>
      <c r="O69" s="388"/>
      <c r="P69" s="89">
        <f>'3.1. Registro autos providencia'!H19</f>
        <v>0.33333333333333331</v>
      </c>
      <c r="Q69" s="3"/>
    </row>
    <row r="70" spans="1:17" x14ac:dyDescent="0.2">
      <c r="A70" s="3"/>
      <c r="B70" s="459"/>
      <c r="C70" s="130" t="s">
        <v>192</v>
      </c>
      <c r="D70" s="387">
        <f>'3.1. Registro autos providencia'!D21</f>
        <v>1.2666666666666666</v>
      </c>
      <c r="E70" s="388"/>
      <c r="F70" s="388"/>
      <c r="G70" s="388"/>
      <c r="H70" s="388"/>
      <c r="I70" s="388"/>
      <c r="J70" s="387">
        <f>'3.1. Registro autos providencia'!F21</f>
        <v>1</v>
      </c>
      <c r="K70" s="388"/>
      <c r="L70" s="388"/>
      <c r="M70" s="388"/>
      <c r="N70" s="388"/>
      <c r="O70" s="388"/>
      <c r="P70" s="89">
        <f>'3.1. Registro autos providencia'!H21</f>
        <v>1.1333333333333333</v>
      </c>
      <c r="Q70" s="3"/>
    </row>
    <row r="71" spans="1:17" x14ac:dyDescent="0.2">
      <c r="A71" s="3"/>
      <c r="B71" s="459"/>
      <c r="C71" s="130" t="s">
        <v>193</v>
      </c>
      <c r="D71" s="387">
        <f>'3.1. Registro autos providencia'!D23</f>
        <v>0.91666666666666663</v>
      </c>
      <c r="E71" s="388"/>
      <c r="F71" s="388"/>
      <c r="G71" s="388"/>
      <c r="H71" s="388"/>
      <c r="I71" s="388"/>
      <c r="J71" s="387">
        <f>'3.1. Registro autos providencia'!F23</f>
        <v>0.625</v>
      </c>
      <c r="K71" s="388"/>
      <c r="L71" s="388"/>
      <c r="M71" s="388"/>
      <c r="N71" s="388"/>
      <c r="O71" s="388"/>
      <c r="P71" s="89">
        <f>'3.1. Registro autos providencia'!H23</f>
        <v>0.77083333333333337</v>
      </c>
      <c r="Q71" s="3"/>
    </row>
    <row r="72" spans="1:17" x14ac:dyDescent="0.2">
      <c r="A72" s="3"/>
      <c r="B72" s="459"/>
      <c r="C72" s="130" t="s">
        <v>195</v>
      </c>
      <c r="D72" s="387">
        <f>'3.1. Registro autos providencia'!D25</f>
        <v>1.25</v>
      </c>
      <c r="E72" s="388"/>
      <c r="F72" s="388"/>
      <c r="G72" s="388"/>
      <c r="H72" s="388"/>
      <c r="I72" s="388"/>
      <c r="J72" s="387">
        <f>'3.1. Registro autos providencia'!F25</f>
        <v>0.95833333333333337</v>
      </c>
      <c r="K72" s="388"/>
      <c r="L72" s="388"/>
      <c r="M72" s="388"/>
      <c r="N72" s="388"/>
      <c r="O72" s="388"/>
      <c r="P72" s="89">
        <f>'3.1. Registro autos providencia'!H25</f>
        <v>1.1041666666666667</v>
      </c>
      <c r="Q72" s="3"/>
    </row>
    <row r="73" spans="1:17" x14ac:dyDescent="0.2">
      <c r="A73" s="3"/>
      <c r="B73" s="459"/>
      <c r="C73" s="130" t="s">
        <v>194</v>
      </c>
      <c r="D73" s="387">
        <f>'3.1. Registro autos providencia'!D27</f>
        <v>1.2083333333333333</v>
      </c>
      <c r="E73" s="388"/>
      <c r="F73" s="388"/>
      <c r="G73" s="388"/>
      <c r="H73" s="388"/>
      <c r="I73" s="388"/>
      <c r="J73" s="387">
        <f>'3.1. Registro autos providencia'!F27</f>
        <v>1.5416666666666667</v>
      </c>
      <c r="K73" s="388"/>
      <c r="L73" s="388"/>
      <c r="M73" s="388"/>
      <c r="N73" s="388"/>
      <c r="O73" s="388"/>
      <c r="P73" s="89">
        <f>'3.1. Registro autos providencia'!H27</f>
        <v>1.375</v>
      </c>
      <c r="Q73" s="3"/>
    </row>
    <row r="74" spans="1:17" x14ac:dyDescent="0.2">
      <c r="A74" s="3"/>
      <c r="B74" s="459"/>
      <c r="C74" s="130" t="s">
        <v>180</v>
      </c>
      <c r="D74" s="387">
        <f>'3.1. Registro autos providencia'!D30</f>
        <v>6.666666666666667</v>
      </c>
      <c r="E74" s="388"/>
      <c r="F74" s="388"/>
      <c r="G74" s="388"/>
      <c r="H74" s="388"/>
      <c r="I74" s="388"/>
      <c r="J74" s="387">
        <f>'3.1. Registro autos providencia'!F30</f>
        <v>2</v>
      </c>
      <c r="K74" s="388"/>
      <c r="L74" s="388"/>
      <c r="M74" s="388"/>
      <c r="N74" s="388"/>
      <c r="O74" s="388"/>
      <c r="P74" s="89">
        <f>'3.1. Registro autos providencia'!H30</f>
        <v>4.333333333333333</v>
      </c>
      <c r="Q74" s="3"/>
    </row>
    <row r="75" spans="1:17" x14ac:dyDescent="0.2">
      <c r="A75" s="3"/>
      <c r="B75" s="459"/>
      <c r="C75" s="130" t="s">
        <v>181</v>
      </c>
      <c r="D75" s="387">
        <f>'3.1. Registro autos providencia'!D32</f>
        <v>3.5</v>
      </c>
      <c r="E75" s="388"/>
      <c r="F75" s="388"/>
      <c r="G75" s="388"/>
      <c r="H75" s="388"/>
      <c r="I75" s="388"/>
      <c r="J75" s="387">
        <f>'3.1. Registro autos providencia'!F32</f>
        <v>2.5</v>
      </c>
      <c r="K75" s="388"/>
      <c r="L75" s="388"/>
      <c r="M75" s="388"/>
      <c r="N75" s="388"/>
      <c r="O75" s="388"/>
      <c r="P75" s="89">
        <f>'3.1. Registro autos providencia'!H32</f>
        <v>3</v>
      </c>
      <c r="Q75" s="3"/>
    </row>
    <row r="76" spans="1:17" x14ac:dyDescent="0.2">
      <c r="A76" s="3"/>
      <c r="B76" s="459"/>
      <c r="C76" s="130" t="s">
        <v>182</v>
      </c>
      <c r="D76" s="387">
        <f>'3.1. Registro autos providencia'!D34</f>
        <v>2</v>
      </c>
      <c r="E76" s="388"/>
      <c r="F76" s="388"/>
      <c r="G76" s="388"/>
      <c r="H76" s="388"/>
      <c r="I76" s="388"/>
      <c r="J76" s="387">
        <f>'3.1. Registro autos providencia'!F34</f>
        <v>1.8333333333333333</v>
      </c>
      <c r="K76" s="388"/>
      <c r="L76" s="388"/>
      <c r="M76" s="388"/>
      <c r="N76" s="388"/>
      <c r="O76" s="388"/>
      <c r="P76" s="89">
        <f>'3.1. Registro autos providencia'!H34</f>
        <v>1.9166666666666667</v>
      </c>
      <c r="Q76" s="3"/>
    </row>
    <row r="77" spans="1:17" x14ac:dyDescent="0.2">
      <c r="A77" s="3"/>
      <c r="B77" s="459"/>
      <c r="C77" s="130" t="s">
        <v>191</v>
      </c>
      <c r="D77" s="387">
        <f>'3.1. Registro autos providencia'!D36</f>
        <v>1.3333333333333333</v>
      </c>
      <c r="E77" s="388"/>
      <c r="F77" s="388"/>
      <c r="G77" s="388"/>
      <c r="H77" s="388"/>
      <c r="I77" s="388"/>
      <c r="J77" s="387">
        <f>'3.1. Registro autos providencia'!F36</f>
        <v>0.5</v>
      </c>
      <c r="K77" s="388"/>
      <c r="L77" s="388"/>
      <c r="M77" s="388"/>
      <c r="N77" s="388"/>
      <c r="O77" s="388"/>
      <c r="P77" s="89">
        <f>'3.1. Registro autos providencia'!H36</f>
        <v>0.91666666666666663</v>
      </c>
      <c r="Q77" s="3"/>
    </row>
    <row r="78" spans="1:17" x14ac:dyDescent="0.2">
      <c r="A78" s="3"/>
      <c r="B78" s="459"/>
      <c r="C78" s="130" t="s">
        <v>184</v>
      </c>
      <c r="D78" s="387">
        <f>'3.1. Registro autos providencia'!D38</f>
        <v>2.5</v>
      </c>
      <c r="E78" s="388"/>
      <c r="F78" s="388"/>
      <c r="G78" s="388"/>
      <c r="H78" s="388"/>
      <c r="I78" s="388"/>
      <c r="J78" s="387">
        <f>'3.1. Registro autos providencia'!F38</f>
        <v>2</v>
      </c>
      <c r="K78" s="388"/>
      <c r="L78" s="388"/>
      <c r="M78" s="388"/>
      <c r="N78" s="388"/>
      <c r="O78" s="388"/>
      <c r="P78" s="89">
        <f>'3.1. Registro autos providencia'!H38</f>
        <v>2.25</v>
      </c>
      <c r="Q78" s="3"/>
    </row>
    <row r="79" spans="1:17" ht="13.5" thickBot="1" x14ac:dyDescent="0.25">
      <c r="A79" s="3"/>
      <c r="B79" s="460"/>
      <c r="C79" s="60" t="s">
        <v>185</v>
      </c>
      <c r="D79" s="387">
        <f>'3.1. Registro autos providencia'!D40</f>
        <v>4.7</v>
      </c>
      <c r="E79" s="388"/>
      <c r="F79" s="388"/>
      <c r="G79" s="388"/>
      <c r="H79" s="388"/>
      <c r="I79" s="388"/>
      <c r="J79" s="387">
        <f>'3.1. Registro autos providencia'!F40</f>
        <v>2.6</v>
      </c>
      <c r="K79" s="388"/>
      <c r="L79" s="388"/>
      <c r="M79" s="388"/>
      <c r="N79" s="388"/>
      <c r="O79" s="388"/>
      <c r="P79" s="89">
        <f>'3.1. Registro autos providencia'!H40</f>
        <v>3.65</v>
      </c>
      <c r="Q79" s="3"/>
    </row>
    <row r="80" spans="1:17" ht="3" customHeight="1" thickBot="1" x14ac:dyDescent="0.25">
      <c r="A80" s="3"/>
      <c r="B80" s="50">
        <v>0.9</v>
      </c>
      <c r="C80" s="51"/>
      <c r="D80" s="51"/>
      <c r="E80" s="51"/>
      <c r="F80" s="52" t="str">
        <f>+$C$26</f>
        <v>NÚMERO DE AUTOS DE PROVIDENCIA DE ADJUDICACIÓN PROGRAMADOS EN EL SEMESTRE ENTIDAD: 12 AUTOS (PROMEDIO ENTRE LAS INTENDENCIAS REGIONALES Y BOGOTÁ D.C.). SE APROXIMA AL ENTERO MAYOR)
NÚMERO DE AUTOS DE PROVIDENCIA DE ADJUDICACIÓN PROGRAMADOS EN EL SEMESTRE BOGOTÁ D.C.: 18 AUTOS (PROMEDIO ENTRE LAS 2 DIRECCIONES Y LOS 3 GRUPOS DE TRABAJO. SE APROXIMA AL ENTERO MAYOR)
Número de autos de providencia de adjudicación programados en el semestre Grupo de Procesos de Reorganización y Liquidación A: 3 autos 
Número de autos de providencia de adjudicación programados en el semestre Dirección de Procesos de Liquidación I: 15 autos  
Número de autos de providencia de adjudicación programados en el semestre Dirección de Procesos de Liquidación II: 24 autos  
Número de autos de providencia de adjudicación programados en el semestre Grupo de Procesos de Liquidación I: 24 autos
Número de autos de providencia de adjudicación programados en el semestre Grupo de Procesos de Liquidación II: 24 autos 
NÚMERO DE AUTOS DE PROVIDENCIA DE ADJUDICACIÓN PROGRAMADOS EN EL SEMESTRE INTENDENCIAS REGIONALES: 6 AUTOS (PROMEDIO ENTRE LAS 6 INTENDENCIAS REGIONALES SE APROXIMA AL ENTERO MAYOR)
Número de autos de providencia de adjudicación programados en el semestre Barranquilla: 4 autos
Número de autos de providencia de adjudicación programados en el semestre Bucaramanga: 4 autos 
Número de autos de providencia de adjudicación programados en el semestre Cali: 6 autos
Número de autos de providencia de adjudicación programados en el semestre Cartagena: 2 autos 
Número de autos de providencia de adjudicación programados en el semestre Manizales: 2 autos
Número de autos de providencia de adjudicación programados en el semestre Medellín: 6 autos
Porcentaje (%) de cumplimiento: 95%</v>
      </c>
      <c r="G80" s="51"/>
      <c r="H80" s="51"/>
      <c r="I80" s="52" t="str">
        <f>+$C$26</f>
        <v>NÚMERO DE AUTOS DE PROVIDENCIA DE ADJUDICACIÓN PROGRAMADOS EN EL SEMESTRE ENTIDAD: 12 AUTOS (PROMEDIO ENTRE LAS INTENDENCIAS REGIONALES Y BOGOTÁ D.C.). SE APROXIMA AL ENTERO MAYOR)
NÚMERO DE AUTOS DE PROVIDENCIA DE ADJUDICACIÓN PROGRAMADOS EN EL SEMESTRE BOGOTÁ D.C.: 18 AUTOS (PROMEDIO ENTRE LAS 2 DIRECCIONES Y LOS 3 GRUPOS DE TRABAJO. SE APROXIMA AL ENTERO MAYOR)
Número de autos de providencia de adjudicación programados en el semestre Grupo de Procesos de Reorganización y Liquidación A: 3 autos 
Número de autos de providencia de adjudicación programados en el semestre Dirección de Procesos de Liquidación I: 15 autos  
Número de autos de providencia de adjudicación programados en el semestre Dirección de Procesos de Liquidación II: 24 autos  
Número de autos de providencia de adjudicación programados en el semestre Grupo de Procesos de Liquidación I: 24 autos
Número de autos de providencia de adjudicación programados en el semestre Grupo de Procesos de Liquidación II: 24 autos 
NÚMERO DE AUTOS DE PROVIDENCIA DE ADJUDICACIÓN PROGRAMADOS EN EL SEMESTRE INTENDENCIAS REGIONALES: 6 AUTOS (PROMEDIO ENTRE LAS 6 INTENDENCIAS REGIONALES SE APROXIMA AL ENTERO MAYOR)
Número de autos de providencia de adjudicación programados en el semestre Barranquilla: 4 autos
Número de autos de providencia de adjudicación programados en el semestre Bucaramanga: 4 autos 
Número de autos de providencia de adjudicación programados en el semestre Cali: 6 autos
Número de autos de providencia de adjudicación programados en el semestre Cartagena: 2 autos 
Número de autos de providencia de adjudicación programados en el semestre Manizales: 2 autos
Número de autos de providencia de adjudicación programados en el semestre Medellín: 6 autos
Porcentaje (%) de cumplimiento: 95%</v>
      </c>
      <c r="J80" s="51"/>
      <c r="K80" s="51"/>
      <c r="L80" s="52" t="str">
        <f>+$C$26</f>
        <v>NÚMERO DE AUTOS DE PROVIDENCIA DE ADJUDICACIÓN PROGRAMADOS EN EL SEMESTRE ENTIDAD: 12 AUTOS (PROMEDIO ENTRE LAS INTENDENCIAS REGIONALES Y BOGOTÁ D.C.). SE APROXIMA AL ENTERO MAYOR)
NÚMERO DE AUTOS DE PROVIDENCIA DE ADJUDICACIÓN PROGRAMADOS EN EL SEMESTRE BOGOTÁ D.C.: 18 AUTOS (PROMEDIO ENTRE LAS 2 DIRECCIONES Y LOS 3 GRUPOS DE TRABAJO. SE APROXIMA AL ENTERO MAYOR)
Número de autos de providencia de adjudicación programados en el semestre Grupo de Procesos de Reorganización y Liquidación A: 3 autos 
Número de autos de providencia de adjudicación programados en el semestre Dirección de Procesos de Liquidación I: 15 autos  
Número de autos de providencia de adjudicación programados en el semestre Dirección de Procesos de Liquidación II: 24 autos  
Número de autos de providencia de adjudicación programados en el semestre Grupo de Procesos de Liquidación I: 24 autos
Número de autos de providencia de adjudicación programados en el semestre Grupo de Procesos de Liquidación II: 24 autos 
NÚMERO DE AUTOS DE PROVIDENCIA DE ADJUDICACIÓN PROGRAMADOS EN EL SEMESTRE INTENDENCIAS REGIONALES: 6 AUTOS (PROMEDIO ENTRE LAS 6 INTENDENCIAS REGIONALES SE APROXIMA AL ENTERO MAYOR)
Número de autos de providencia de adjudicación programados en el semestre Barranquilla: 4 autos
Número de autos de providencia de adjudicación programados en el semestre Bucaramanga: 4 autos 
Número de autos de providencia de adjudicación programados en el semestre Cali: 6 autos
Número de autos de providencia de adjudicación programados en el semestre Cartagena: 2 autos 
Número de autos de providencia de adjudicación programados en el semestre Manizales: 2 autos
Número de autos de providencia de adjudicación programados en el semestre Medellín: 6 autos
Porcentaje (%) de cumplimiento: 95%</v>
      </c>
      <c r="M80" s="51"/>
      <c r="N80" s="51"/>
      <c r="O80" s="52" t="str">
        <f>+$C$26</f>
        <v>NÚMERO DE AUTOS DE PROVIDENCIA DE ADJUDICACIÓN PROGRAMADOS EN EL SEMESTRE ENTIDAD: 12 AUTOS (PROMEDIO ENTRE LAS INTENDENCIAS REGIONALES Y BOGOTÁ D.C.). SE APROXIMA AL ENTERO MAYOR)
NÚMERO DE AUTOS DE PROVIDENCIA DE ADJUDICACIÓN PROGRAMADOS EN EL SEMESTRE BOGOTÁ D.C.: 18 AUTOS (PROMEDIO ENTRE LAS 2 DIRECCIONES Y LOS 3 GRUPOS DE TRABAJO. SE APROXIMA AL ENTERO MAYOR)
Número de autos de providencia de adjudicación programados en el semestre Grupo de Procesos de Reorganización y Liquidación A: 3 autos 
Número de autos de providencia de adjudicación programados en el semestre Dirección de Procesos de Liquidación I: 15 autos  
Número de autos de providencia de adjudicación programados en el semestre Dirección de Procesos de Liquidación II: 24 autos  
Número de autos de providencia de adjudicación programados en el semestre Grupo de Procesos de Liquidación I: 24 autos
Número de autos de providencia de adjudicación programados en el semestre Grupo de Procesos de Liquidación II: 24 autos 
NÚMERO DE AUTOS DE PROVIDENCIA DE ADJUDICACIÓN PROGRAMADOS EN EL SEMESTRE INTENDENCIAS REGIONALES: 6 AUTOS (PROMEDIO ENTRE LAS 6 INTENDENCIAS REGIONALES SE APROXIMA AL ENTERO MAYOR)
Número de autos de providencia de adjudicación programados en el semestre Barranquilla: 4 autos
Número de autos de providencia de adjudicación programados en el semestre Bucaramanga: 4 autos 
Número de autos de providencia de adjudicación programados en el semestre Cali: 6 autos
Número de autos de providencia de adjudicación programados en el semestre Cartagena: 2 autos 
Número de autos de providencia de adjudicación programados en el semestre Manizales: 2 autos
Número de autos de providencia de adjudicación programados en el semestre Medellín: 6 autos
Porcentaje (%) de cumplimiento: 95%</v>
      </c>
      <c r="P80" s="52" t="str">
        <f>+$C$26</f>
        <v>NÚMERO DE AUTOS DE PROVIDENCIA DE ADJUDICACIÓN PROGRAMADOS EN EL SEMESTRE ENTIDAD: 12 AUTOS (PROMEDIO ENTRE LAS INTENDENCIAS REGIONALES Y BOGOTÁ D.C.). SE APROXIMA AL ENTERO MAYOR)
NÚMERO DE AUTOS DE PROVIDENCIA DE ADJUDICACIÓN PROGRAMADOS EN EL SEMESTRE BOGOTÁ D.C.: 18 AUTOS (PROMEDIO ENTRE LAS 2 DIRECCIONES Y LOS 3 GRUPOS DE TRABAJO. SE APROXIMA AL ENTERO MAYOR)
Número de autos de providencia de adjudicación programados en el semestre Grupo de Procesos de Reorganización y Liquidación A: 3 autos 
Número de autos de providencia de adjudicación programados en el semestre Dirección de Procesos de Liquidación I: 15 autos  
Número de autos de providencia de adjudicación programados en el semestre Dirección de Procesos de Liquidación II: 24 autos  
Número de autos de providencia de adjudicación programados en el semestre Grupo de Procesos de Liquidación I: 24 autos
Número de autos de providencia de adjudicación programados en el semestre Grupo de Procesos de Liquidación II: 24 autos 
NÚMERO DE AUTOS DE PROVIDENCIA DE ADJUDICACIÓN PROGRAMADOS EN EL SEMESTRE INTENDENCIAS REGIONALES: 6 AUTOS (PROMEDIO ENTRE LAS 6 INTENDENCIAS REGIONALES SE APROXIMA AL ENTERO MAYOR)
Número de autos de providencia de adjudicación programados en el semestre Barranquilla: 4 autos
Número de autos de providencia de adjudicación programados en el semestre Bucaramanga: 4 autos 
Número de autos de providencia de adjudicación programados en el semestre Cali: 6 autos
Número de autos de providencia de adjudicación programados en el semestre Cartagena: 2 autos 
Número de autos de providencia de adjudicación programados en el semestre Manizales: 2 autos
Número de autos de providencia de adjudicación programados en el semestre Medellín: 6 autos
Porcentaje (%) de cumplimiento: 95%</v>
      </c>
      <c r="Q80" s="3"/>
    </row>
    <row r="81" spans="1:17" ht="22.5" customHeight="1" thickBot="1" x14ac:dyDescent="0.25">
      <c r="A81" s="3"/>
      <c r="B81" s="251" t="s">
        <v>21</v>
      </c>
      <c r="C81" s="252"/>
      <c r="D81" s="252"/>
      <c r="E81" s="252"/>
      <c r="F81" s="252"/>
      <c r="G81" s="252"/>
      <c r="H81" s="252"/>
      <c r="I81" s="252"/>
      <c r="J81" s="252"/>
      <c r="K81" s="252"/>
      <c r="L81" s="252"/>
      <c r="M81" s="252"/>
      <c r="N81" s="252"/>
      <c r="O81" s="252"/>
      <c r="P81" s="253"/>
      <c r="Q81" s="3"/>
    </row>
    <row r="82" spans="1:17" x14ac:dyDescent="0.2">
      <c r="A82" s="3"/>
      <c r="B82" s="265"/>
      <c r="C82" s="266"/>
      <c r="D82" s="266"/>
      <c r="E82" s="266"/>
      <c r="F82" s="266"/>
      <c r="G82" s="266"/>
      <c r="H82" s="266"/>
      <c r="I82" s="266"/>
      <c r="J82" s="266"/>
      <c r="K82" s="266"/>
      <c r="L82" s="266"/>
      <c r="M82" s="266"/>
      <c r="N82" s="266"/>
      <c r="O82" s="266"/>
      <c r="P82" s="267"/>
      <c r="Q82" s="3"/>
    </row>
    <row r="83" spans="1:17" x14ac:dyDescent="0.2">
      <c r="A83" s="3"/>
      <c r="B83" s="268"/>
      <c r="C83" s="269"/>
      <c r="D83" s="269"/>
      <c r="E83" s="269"/>
      <c r="F83" s="269"/>
      <c r="G83" s="269"/>
      <c r="H83" s="269"/>
      <c r="I83" s="269"/>
      <c r="J83" s="269"/>
      <c r="K83" s="269"/>
      <c r="L83" s="269"/>
      <c r="M83" s="269"/>
      <c r="N83" s="269"/>
      <c r="O83" s="269"/>
      <c r="P83" s="270"/>
      <c r="Q83" s="3"/>
    </row>
    <row r="84" spans="1:17" x14ac:dyDescent="0.2">
      <c r="A84" s="3"/>
      <c r="B84" s="268"/>
      <c r="C84" s="269"/>
      <c r="D84" s="269"/>
      <c r="E84" s="269"/>
      <c r="F84" s="269"/>
      <c r="G84" s="269"/>
      <c r="H84" s="269"/>
      <c r="I84" s="269"/>
      <c r="J84" s="269"/>
      <c r="K84" s="269"/>
      <c r="L84" s="269"/>
      <c r="M84" s="269"/>
      <c r="N84" s="269"/>
      <c r="O84" s="269"/>
      <c r="P84" s="270"/>
      <c r="Q84" s="3"/>
    </row>
    <row r="85" spans="1:17" x14ac:dyDescent="0.2">
      <c r="A85" s="3"/>
      <c r="B85" s="268"/>
      <c r="C85" s="269"/>
      <c r="D85" s="269"/>
      <c r="E85" s="269"/>
      <c r="F85" s="269"/>
      <c r="G85" s="269"/>
      <c r="H85" s="269"/>
      <c r="I85" s="269"/>
      <c r="J85" s="269"/>
      <c r="K85" s="269"/>
      <c r="L85" s="269"/>
      <c r="M85" s="269"/>
      <c r="N85" s="269"/>
      <c r="O85" s="269"/>
      <c r="P85" s="270"/>
      <c r="Q85" s="3"/>
    </row>
    <row r="86" spans="1:17" x14ac:dyDescent="0.2">
      <c r="A86" s="3"/>
      <c r="B86" s="268"/>
      <c r="C86" s="269"/>
      <c r="D86" s="269"/>
      <c r="E86" s="269"/>
      <c r="F86" s="269"/>
      <c r="G86" s="269"/>
      <c r="H86" s="269"/>
      <c r="I86" s="269"/>
      <c r="J86" s="269"/>
      <c r="K86" s="269"/>
      <c r="L86" s="269"/>
      <c r="M86" s="269"/>
      <c r="N86" s="269"/>
      <c r="O86" s="269"/>
      <c r="P86" s="270"/>
      <c r="Q86" s="3"/>
    </row>
    <row r="87" spans="1:17" x14ac:dyDescent="0.2">
      <c r="A87" s="3"/>
      <c r="B87" s="268"/>
      <c r="C87" s="269"/>
      <c r="D87" s="269"/>
      <c r="E87" s="269"/>
      <c r="F87" s="269"/>
      <c r="G87" s="269"/>
      <c r="H87" s="269"/>
      <c r="I87" s="269"/>
      <c r="J87" s="269"/>
      <c r="K87" s="269"/>
      <c r="L87" s="269"/>
      <c r="M87" s="269"/>
      <c r="N87" s="269"/>
      <c r="O87" s="269"/>
      <c r="P87" s="270"/>
      <c r="Q87" s="3"/>
    </row>
    <row r="88" spans="1:17" x14ac:dyDescent="0.2">
      <c r="A88" s="3"/>
      <c r="B88" s="268"/>
      <c r="C88" s="269"/>
      <c r="D88" s="269"/>
      <c r="E88" s="269"/>
      <c r="F88" s="269"/>
      <c r="G88" s="269"/>
      <c r="H88" s="269"/>
      <c r="I88" s="269"/>
      <c r="J88" s="269"/>
      <c r="K88" s="269"/>
      <c r="L88" s="269"/>
      <c r="M88" s="269"/>
      <c r="N88" s="269"/>
      <c r="O88" s="269"/>
      <c r="P88" s="270"/>
      <c r="Q88" s="3"/>
    </row>
    <row r="89" spans="1:17" x14ac:dyDescent="0.2">
      <c r="A89" s="3"/>
      <c r="B89" s="268"/>
      <c r="C89" s="269"/>
      <c r="D89" s="269"/>
      <c r="E89" s="269"/>
      <c r="F89" s="269"/>
      <c r="G89" s="269"/>
      <c r="H89" s="269"/>
      <c r="I89" s="269"/>
      <c r="J89" s="269"/>
      <c r="K89" s="269"/>
      <c r="L89" s="269"/>
      <c r="M89" s="269"/>
      <c r="N89" s="269"/>
      <c r="O89" s="269"/>
      <c r="P89" s="270"/>
      <c r="Q89" s="3"/>
    </row>
    <row r="90" spans="1:17" x14ac:dyDescent="0.2">
      <c r="A90" s="3"/>
      <c r="B90" s="268"/>
      <c r="C90" s="269"/>
      <c r="D90" s="269"/>
      <c r="E90" s="269"/>
      <c r="F90" s="269"/>
      <c r="G90" s="269"/>
      <c r="H90" s="269"/>
      <c r="I90" s="269"/>
      <c r="J90" s="269"/>
      <c r="K90" s="269"/>
      <c r="L90" s="269"/>
      <c r="M90" s="269"/>
      <c r="N90" s="269"/>
      <c r="O90" s="269"/>
      <c r="P90" s="270"/>
      <c r="Q90" s="3"/>
    </row>
    <row r="91" spans="1:17" x14ac:dyDescent="0.2">
      <c r="A91" s="3"/>
      <c r="B91" s="268"/>
      <c r="C91" s="269"/>
      <c r="D91" s="269"/>
      <c r="E91" s="269"/>
      <c r="F91" s="269"/>
      <c r="G91" s="269"/>
      <c r="H91" s="269"/>
      <c r="I91" s="269"/>
      <c r="J91" s="269"/>
      <c r="K91" s="269"/>
      <c r="L91" s="269"/>
      <c r="M91" s="269"/>
      <c r="N91" s="269"/>
      <c r="O91" s="269"/>
      <c r="P91" s="270"/>
      <c r="Q91" s="3"/>
    </row>
    <row r="92" spans="1:17" x14ac:dyDescent="0.2">
      <c r="A92" s="3"/>
      <c r="B92" s="268"/>
      <c r="C92" s="269"/>
      <c r="D92" s="269"/>
      <c r="E92" s="269"/>
      <c r="F92" s="269"/>
      <c r="G92" s="269"/>
      <c r="H92" s="269"/>
      <c r="I92" s="269"/>
      <c r="J92" s="269"/>
      <c r="K92" s="269"/>
      <c r="L92" s="269"/>
      <c r="M92" s="269"/>
      <c r="N92" s="269"/>
      <c r="O92" s="269"/>
      <c r="P92" s="270"/>
      <c r="Q92" s="3"/>
    </row>
    <row r="93" spans="1:17" x14ac:dyDescent="0.2">
      <c r="A93" s="3"/>
      <c r="B93" s="268"/>
      <c r="C93" s="269"/>
      <c r="D93" s="269"/>
      <c r="E93" s="269"/>
      <c r="F93" s="269"/>
      <c r="G93" s="269"/>
      <c r="H93" s="269"/>
      <c r="I93" s="269"/>
      <c r="J93" s="269"/>
      <c r="K93" s="269"/>
      <c r="L93" s="269"/>
      <c r="M93" s="269"/>
      <c r="N93" s="269"/>
      <c r="O93" s="269"/>
      <c r="P93" s="270"/>
      <c r="Q93" s="3"/>
    </row>
    <row r="94" spans="1:17" x14ac:dyDescent="0.2">
      <c r="A94" s="3"/>
      <c r="B94" s="268"/>
      <c r="C94" s="269"/>
      <c r="D94" s="269"/>
      <c r="E94" s="269"/>
      <c r="F94" s="269"/>
      <c r="G94" s="269"/>
      <c r="H94" s="269"/>
      <c r="I94" s="269"/>
      <c r="J94" s="269"/>
      <c r="K94" s="269"/>
      <c r="L94" s="269"/>
      <c r="M94" s="269"/>
      <c r="N94" s="269"/>
      <c r="O94" s="269"/>
      <c r="P94" s="270"/>
      <c r="Q94" s="3"/>
    </row>
    <row r="95" spans="1:17" x14ac:dyDescent="0.2">
      <c r="A95" s="3"/>
      <c r="B95" s="268"/>
      <c r="C95" s="269"/>
      <c r="D95" s="269"/>
      <c r="E95" s="269"/>
      <c r="F95" s="269"/>
      <c r="G95" s="269"/>
      <c r="H95" s="269"/>
      <c r="I95" s="269"/>
      <c r="J95" s="269"/>
      <c r="K95" s="269"/>
      <c r="L95" s="269"/>
      <c r="M95" s="269"/>
      <c r="N95" s="269"/>
      <c r="O95" s="269"/>
      <c r="P95" s="270"/>
      <c r="Q95" s="3"/>
    </row>
    <row r="96" spans="1:17" x14ac:dyDescent="0.2">
      <c r="A96" s="3"/>
      <c r="B96" s="268"/>
      <c r="C96" s="269"/>
      <c r="D96" s="269"/>
      <c r="E96" s="269"/>
      <c r="F96" s="269"/>
      <c r="G96" s="269"/>
      <c r="H96" s="269"/>
      <c r="I96" s="269"/>
      <c r="J96" s="269"/>
      <c r="K96" s="269"/>
      <c r="L96" s="269"/>
      <c r="M96" s="269"/>
      <c r="N96" s="269"/>
      <c r="O96" s="269"/>
      <c r="P96" s="270"/>
      <c r="Q96" s="3"/>
    </row>
    <row r="97" spans="1:19" ht="13.5" thickBot="1" x14ac:dyDescent="0.25">
      <c r="A97" s="3"/>
      <c r="B97" s="271"/>
      <c r="C97" s="272"/>
      <c r="D97" s="272"/>
      <c r="E97" s="272"/>
      <c r="F97" s="272"/>
      <c r="G97" s="272"/>
      <c r="H97" s="272"/>
      <c r="I97" s="272"/>
      <c r="J97" s="272"/>
      <c r="K97" s="272"/>
      <c r="L97" s="272"/>
      <c r="M97" s="272"/>
      <c r="N97" s="272"/>
      <c r="O97" s="272"/>
      <c r="P97" s="273"/>
      <c r="Q97" s="3"/>
    </row>
    <row r="98" spans="1:19" s="4" customFormat="1" ht="3" customHeight="1" thickBot="1" x14ac:dyDescent="0.25">
      <c r="A98" s="274"/>
      <c r="B98" s="274"/>
      <c r="C98" s="274"/>
      <c r="D98" s="274"/>
      <c r="E98" s="274"/>
      <c r="F98" s="274"/>
      <c r="G98" s="274"/>
      <c r="H98" s="274"/>
      <c r="I98" s="274"/>
      <c r="J98" s="274"/>
      <c r="K98" s="274"/>
      <c r="L98" s="274"/>
      <c r="M98" s="274"/>
      <c r="N98" s="274"/>
      <c r="O98" s="274"/>
      <c r="P98" s="274"/>
      <c r="Q98" s="274"/>
      <c r="S98" s="53"/>
    </row>
    <row r="99" spans="1:19" ht="15" customHeight="1" x14ac:dyDescent="0.2">
      <c r="A99" s="3"/>
      <c r="B99" s="275" t="s">
        <v>5</v>
      </c>
      <c r="C99" s="277" t="s">
        <v>196</v>
      </c>
      <c r="D99" s="278"/>
      <c r="E99" s="278"/>
      <c r="F99" s="278"/>
      <c r="G99" s="278"/>
      <c r="H99" s="278"/>
      <c r="I99" s="278"/>
      <c r="J99" s="278"/>
      <c r="K99" s="278"/>
      <c r="L99" s="278"/>
      <c r="M99" s="278"/>
      <c r="N99" s="278"/>
      <c r="O99" s="278"/>
      <c r="P99" s="279"/>
      <c r="Q99" s="3"/>
    </row>
    <row r="100" spans="1:19" ht="49.5" customHeight="1" x14ac:dyDescent="0.2">
      <c r="A100" s="3"/>
      <c r="B100" s="276"/>
      <c r="C100" s="455" t="s">
        <v>210</v>
      </c>
      <c r="D100" s="456"/>
      <c r="E100" s="456"/>
      <c r="F100" s="456"/>
      <c r="G100" s="456"/>
      <c r="H100" s="456"/>
      <c r="I100" s="456"/>
      <c r="J100" s="456"/>
      <c r="K100" s="456"/>
      <c r="L100" s="456"/>
      <c r="M100" s="456"/>
      <c r="N100" s="456"/>
      <c r="O100" s="456"/>
      <c r="P100" s="457"/>
      <c r="Q100" s="3"/>
    </row>
    <row r="101" spans="1:19" ht="15" customHeight="1" x14ac:dyDescent="0.2">
      <c r="A101" s="3"/>
      <c r="B101" s="276"/>
      <c r="Q101" s="3"/>
    </row>
    <row r="102" spans="1:19" ht="49.5" customHeight="1" thickBot="1" x14ac:dyDescent="0.25">
      <c r="A102" s="3"/>
      <c r="B102" s="276"/>
      <c r="C102" s="283" t="s">
        <v>242</v>
      </c>
      <c r="D102" s="284"/>
      <c r="E102" s="284"/>
      <c r="F102" s="284"/>
      <c r="G102" s="284"/>
      <c r="H102" s="284"/>
      <c r="I102" s="284"/>
      <c r="J102" s="284"/>
      <c r="K102" s="284"/>
      <c r="L102" s="284"/>
      <c r="M102" s="284"/>
      <c r="N102" s="284"/>
      <c r="O102" s="284"/>
      <c r="P102" s="285"/>
      <c r="Q102" s="3"/>
    </row>
    <row r="103" spans="1:19" ht="30.75" customHeight="1" thickBot="1" x14ac:dyDescent="0.25">
      <c r="A103" s="3"/>
      <c r="B103" s="54" t="s">
        <v>42</v>
      </c>
      <c r="C103" s="262" t="s">
        <v>197</v>
      </c>
      <c r="D103" s="196"/>
      <c r="E103" s="196"/>
      <c r="F103" s="196"/>
      <c r="G103" s="196"/>
      <c r="H103" s="196"/>
      <c r="I103" s="196"/>
      <c r="J103" s="196"/>
      <c r="K103" s="196"/>
      <c r="L103" s="196"/>
      <c r="M103" s="196"/>
      <c r="N103" s="196"/>
      <c r="O103" s="196"/>
      <c r="P103" s="197"/>
      <c r="Q103" s="3"/>
    </row>
    <row r="104" spans="1:19" ht="27.75" customHeight="1" thickBot="1" x14ac:dyDescent="0.25">
      <c r="A104" s="3"/>
      <c r="B104" s="54" t="s">
        <v>55</v>
      </c>
      <c r="C104" s="263" t="s">
        <v>56</v>
      </c>
      <c r="D104" s="263"/>
      <c r="E104" s="263"/>
      <c r="F104" s="263"/>
      <c r="G104" s="263"/>
      <c r="H104" s="263"/>
      <c r="I104" s="263"/>
      <c r="J104" s="263"/>
      <c r="K104" s="263"/>
      <c r="L104" s="263"/>
      <c r="M104" s="263"/>
      <c r="N104" s="263"/>
      <c r="O104" s="263"/>
      <c r="P104" s="264"/>
      <c r="Q104" s="3"/>
    </row>
    <row r="105" spans="1:19" x14ac:dyDescent="0.2">
      <c r="B105" s="1"/>
    </row>
    <row r="106" spans="1:19" x14ac:dyDescent="0.2">
      <c r="B106" s="1"/>
    </row>
    <row r="107" spans="1:19" x14ac:dyDescent="0.2">
      <c r="B107" s="1"/>
      <c r="C107" s="5"/>
    </row>
    <row r="108" spans="1:19" hidden="1" x14ac:dyDescent="0.2">
      <c r="B108" s="1"/>
      <c r="C108" s="1">
        <v>2018</v>
      </c>
    </row>
    <row r="109" spans="1:19" hidden="1" x14ac:dyDescent="0.2">
      <c r="B109" s="1"/>
      <c r="C109" s="1">
        <v>2019</v>
      </c>
    </row>
    <row r="110" spans="1:19" x14ac:dyDescent="0.2">
      <c r="B110" s="1"/>
    </row>
    <row r="111" spans="1:19" x14ac:dyDescent="0.2">
      <c r="B111" s="1"/>
    </row>
    <row r="112" spans="1:19" x14ac:dyDescent="0.2">
      <c r="B112" s="1"/>
    </row>
    <row r="113" spans="2:16" x14ac:dyDescent="0.2">
      <c r="B113" s="1"/>
    </row>
    <row r="114" spans="2:16" x14ac:dyDescent="0.2">
      <c r="B114" s="1"/>
    </row>
    <row r="115" spans="2:16" s="2" customFormat="1" x14ac:dyDescent="0.2"/>
    <row r="116" spans="2:16" s="2" customFormat="1" x14ac:dyDescent="0.2">
      <c r="B116" s="41"/>
      <c r="C116" s="41"/>
      <c r="D116" s="41"/>
      <c r="E116" s="41"/>
      <c r="F116" s="41"/>
      <c r="G116" s="41"/>
      <c r="H116" s="41"/>
      <c r="I116" s="41"/>
      <c r="J116" s="41"/>
      <c r="K116" s="41"/>
      <c r="L116" s="41"/>
      <c r="M116" s="41"/>
      <c r="N116" s="41"/>
      <c r="O116" s="41"/>
    </row>
    <row r="117" spans="2:16" s="2" customFormat="1" x14ac:dyDescent="0.2">
      <c r="B117" s="41"/>
      <c r="C117" s="41"/>
      <c r="D117" s="41"/>
      <c r="E117" s="41"/>
      <c r="F117" s="41"/>
      <c r="G117" s="41"/>
      <c r="H117" s="41"/>
      <c r="I117" s="41"/>
      <c r="J117" s="41"/>
      <c r="K117" s="41"/>
      <c r="L117" s="41"/>
      <c r="M117" s="41"/>
      <c r="N117" s="41"/>
      <c r="O117" s="41"/>
    </row>
    <row r="118" spans="2:16" s="2" customFormat="1" x14ac:dyDescent="0.2">
      <c r="B118" s="41"/>
      <c r="C118" s="41"/>
      <c r="D118" s="41"/>
      <c r="E118" s="41"/>
      <c r="F118" s="41"/>
      <c r="G118" s="41"/>
      <c r="H118" s="41"/>
      <c r="I118" s="41"/>
      <c r="J118" s="41"/>
      <c r="K118" s="41"/>
      <c r="L118" s="41"/>
      <c r="M118" s="41"/>
      <c r="N118" s="41"/>
      <c r="O118" s="41"/>
    </row>
    <row r="119" spans="2:16" s="2" customFormat="1" x14ac:dyDescent="0.2">
      <c r="B119" s="41"/>
      <c r="C119" s="41"/>
      <c r="D119" s="41"/>
      <c r="E119" s="41"/>
      <c r="F119" s="41"/>
      <c r="G119" s="41"/>
      <c r="H119" s="41"/>
      <c r="I119" s="41"/>
      <c r="J119" s="41"/>
      <c r="K119" s="41"/>
      <c r="L119" s="41"/>
      <c r="M119" s="41"/>
      <c r="N119" s="41"/>
      <c r="O119" s="41"/>
    </row>
    <row r="120" spans="2:16" s="2" customFormat="1" x14ac:dyDescent="0.2">
      <c r="B120" s="36"/>
      <c r="C120" s="36"/>
      <c r="D120" s="36"/>
      <c r="E120" s="36"/>
      <c r="F120" s="36"/>
      <c r="G120" s="41"/>
      <c r="H120" s="41"/>
      <c r="I120" s="41"/>
      <c r="J120" s="41"/>
      <c r="K120" s="41"/>
      <c r="L120" s="41"/>
      <c r="M120" s="41"/>
      <c r="N120" s="41"/>
      <c r="O120" s="41"/>
    </row>
    <row r="121" spans="2:16" s="2" customFormat="1" x14ac:dyDescent="0.2">
      <c r="B121" s="36"/>
      <c r="C121" s="36"/>
      <c r="D121" s="36"/>
      <c r="E121" s="36"/>
      <c r="F121" s="36"/>
      <c r="G121" s="41"/>
      <c r="H121" s="41"/>
      <c r="I121" s="41"/>
      <c r="J121" s="41"/>
      <c r="K121" s="41"/>
      <c r="L121" s="41"/>
      <c r="M121" s="41"/>
      <c r="N121" s="41"/>
      <c r="O121" s="41"/>
    </row>
    <row r="122" spans="2:16" s="2" customFormat="1" x14ac:dyDescent="0.2">
      <c r="B122" s="36"/>
      <c r="C122" s="36"/>
      <c r="D122" s="36"/>
      <c r="E122" s="36"/>
      <c r="F122" s="36"/>
      <c r="G122" s="41"/>
      <c r="H122" s="41"/>
      <c r="I122" s="41"/>
      <c r="J122" s="41"/>
      <c r="K122" s="41"/>
      <c r="L122" s="41"/>
      <c r="M122" s="41"/>
      <c r="N122" s="41"/>
      <c r="O122" s="41"/>
    </row>
    <row r="123" spans="2:16" s="2" customFormat="1" x14ac:dyDescent="0.2">
      <c r="B123" s="36"/>
      <c r="C123" s="36"/>
      <c r="D123" s="36"/>
      <c r="E123" s="36"/>
      <c r="F123" s="36"/>
      <c r="G123" s="41"/>
      <c r="H123" s="41"/>
      <c r="I123" s="41"/>
      <c r="J123" s="41"/>
      <c r="K123" s="41"/>
      <c r="L123" s="41"/>
      <c r="M123" s="41"/>
      <c r="N123" s="41"/>
      <c r="O123" s="41"/>
    </row>
    <row r="124" spans="2:16" s="2" customFormat="1" x14ac:dyDescent="0.2">
      <c r="B124" s="36"/>
      <c r="C124" s="36"/>
      <c r="D124" s="36"/>
      <c r="E124" s="36"/>
      <c r="F124" s="36"/>
      <c r="G124" s="41"/>
      <c r="H124" s="41"/>
      <c r="I124" s="41"/>
      <c r="J124" s="41"/>
      <c r="K124" s="41"/>
      <c r="L124" s="41"/>
      <c r="M124" s="41"/>
      <c r="N124" s="41"/>
      <c r="O124" s="41"/>
    </row>
    <row r="125" spans="2:16" s="2" customFormat="1" x14ac:dyDescent="0.2">
      <c r="B125" s="36"/>
      <c r="C125" s="36"/>
      <c r="D125" s="36"/>
      <c r="E125" s="36"/>
      <c r="F125" s="36"/>
      <c r="G125" s="41"/>
      <c r="H125" s="41"/>
      <c r="I125" s="41"/>
      <c r="J125" s="41"/>
      <c r="K125" s="41"/>
      <c r="L125" s="41"/>
      <c r="M125" s="41"/>
      <c r="N125" s="41"/>
      <c r="O125" s="41"/>
    </row>
    <row r="126" spans="2:16" s="2" customFormat="1" x14ac:dyDescent="0.2">
      <c r="B126" s="36"/>
      <c r="C126" s="36"/>
      <c r="D126" s="36"/>
      <c r="E126" s="36"/>
      <c r="F126" s="36"/>
      <c r="G126" s="41"/>
      <c r="H126" s="41"/>
      <c r="I126" s="41"/>
      <c r="J126" s="41"/>
      <c r="K126" s="41"/>
      <c r="L126" s="41"/>
      <c r="M126" s="41"/>
      <c r="N126" s="41"/>
      <c r="O126" s="41"/>
      <c r="P126" s="35"/>
    </row>
    <row r="127" spans="2:16" s="2" customFormat="1" x14ac:dyDescent="0.2">
      <c r="B127" s="36"/>
      <c r="C127" s="36"/>
      <c r="D127" s="36"/>
      <c r="E127" s="36"/>
      <c r="F127" s="36"/>
      <c r="G127" s="41"/>
      <c r="H127" s="41"/>
      <c r="I127" s="41"/>
      <c r="J127" s="41"/>
      <c r="K127" s="41"/>
      <c r="L127" s="41"/>
      <c r="M127" s="41"/>
      <c r="N127" s="41"/>
      <c r="O127" s="41"/>
      <c r="P127" s="35"/>
    </row>
    <row r="128" spans="2:16" s="2" customFormat="1" x14ac:dyDescent="0.2">
      <c r="B128" s="36"/>
      <c r="C128" s="36"/>
      <c r="D128" s="36"/>
      <c r="E128" s="36"/>
      <c r="F128" s="36"/>
      <c r="G128" s="41"/>
      <c r="H128" s="41"/>
      <c r="I128" s="41"/>
      <c r="J128" s="41"/>
      <c r="K128" s="41"/>
      <c r="L128" s="41"/>
      <c r="M128" s="41"/>
      <c r="N128" s="41"/>
      <c r="O128" s="41"/>
      <c r="P128" s="35"/>
    </row>
    <row r="129" spans="2:17" s="2" customFormat="1" x14ac:dyDescent="0.2">
      <c r="B129" s="36"/>
      <c r="C129" s="36"/>
      <c r="D129" s="36"/>
      <c r="E129" s="36"/>
      <c r="F129" s="36"/>
      <c r="G129" s="41"/>
      <c r="H129" s="41"/>
      <c r="I129" s="41"/>
      <c r="J129" s="41"/>
      <c r="K129" s="41"/>
      <c r="L129" s="41"/>
      <c r="M129" s="41"/>
      <c r="N129" s="41"/>
      <c r="O129" s="41"/>
      <c r="P129" s="35"/>
      <c r="Q129" s="6" t="s">
        <v>47</v>
      </c>
    </row>
    <row r="130" spans="2:17" s="2" customFormat="1" x14ac:dyDescent="0.2">
      <c r="B130" s="7"/>
      <c r="C130" s="7"/>
      <c r="D130" s="36"/>
      <c r="E130" s="36"/>
      <c r="F130" s="36"/>
      <c r="G130" s="41"/>
      <c r="H130" s="41"/>
      <c r="I130" s="41"/>
      <c r="J130" s="41"/>
      <c r="K130" s="41"/>
      <c r="L130" s="41"/>
      <c r="M130" s="41"/>
      <c r="N130" s="41"/>
      <c r="O130" s="41"/>
      <c r="P130" s="35"/>
      <c r="Q130" s="6" t="s">
        <v>48</v>
      </c>
    </row>
    <row r="131" spans="2:17" s="2" customFormat="1" x14ac:dyDescent="0.2">
      <c r="B131" s="7"/>
      <c r="C131" s="7"/>
      <c r="D131" s="36"/>
      <c r="E131" s="36"/>
      <c r="F131" s="36"/>
      <c r="G131" s="41"/>
      <c r="H131" s="41"/>
      <c r="I131" s="41"/>
      <c r="J131" s="41"/>
      <c r="K131" s="41"/>
      <c r="L131" s="41"/>
      <c r="M131" s="41"/>
      <c r="N131" s="41"/>
      <c r="O131" s="41"/>
      <c r="P131" s="35"/>
      <c r="Q131" s="6" t="s">
        <v>50</v>
      </c>
    </row>
    <row r="132" spans="2:17" s="2" customFormat="1" x14ac:dyDescent="0.2">
      <c r="B132" s="7"/>
      <c r="C132" s="7"/>
      <c r="D132" s="36"/>
      <c r="E132" s="36"/>
      <c r="F132" s="36"/>
      <c r="G132" s="41"/>
      <c r="H132" s="41"/>
      <c r="I132" s="41"/>
      <c r="J132" s="41"/>
      <c r="K132" s="41"/>
      <c r="L132" s="41"/>
      <c r="M132" s="41"/>
      <c r="N132" s="41"/>
      <c r="O132" s="41"/>
      <c r="P132" s="35"/>
      <c r="Q132" s="6" t="s">
        <v>49</v>
      </c>
    </row>
    <row r="133" spans="2:17" s="2" customFormat="1" x14ac:dyDescent="0.2">
      <c r="B133" s="36"/>
      <c r="C133" s="7"/>
      <c r="D133" s="36"/>
      <c r="E133" s="36"/>
      <c r="F133" s="36"/>
      <c r="G133" s="41"/>
      <c r="H133" s="41"/>
      <c r="I133" s="41"/>
      <c r="J133" s="41"/>
      <c r="K133" s="41"/>
      <c r="L133" s="41"/>
      <c r="M133" s="42"/>
      <c r="N133" s="41"/>
      <c r="O133" s="41"/>
      <c r="P133" s="35"/>
      <c r="Q133" s="6" t="s">
        <v>51</v>
      </c>
    </row>
    <row r="134" spans="2:17" s="2" customFormat="1" x14ac:dyDescent="0.2">
      <c r="B134" s="36"/>
      <c r="C134" s="7"/>
      <c r="D134" s="36"/>
      <c r="E134" s="36"/>
      <c r="F134" s="36"/>
      <c r="G134" s="41"/>
      <c r="H134" s="41"/>
      <c r="I134" s="41"/>
      <c r="J134" s="41"/>
      <c r="K134" s="41"/>
      <c r="L134" s="41"/>
      <c r="M134" s="41"/>
      <c r="N134" s="41" t="s">
        <v>46</v>
      </c>
      <c r="O134" s="41"/>
      <c r="P134" s="35"/>
      <c r="Q134" s="6" t="s">
        <v>52</v>
      </c>
    </row>
    <row r="135" spans="2:17" s="2" customFormat="1" x14ac:dyDescent="0.2">
      <c r="B135" s="36"/>
      <c r="C135" s="7"/>
      <c r="D135" s="36"/>
      <c r="E135" s="36"/>
      <c r="F135" s="36"/>
      <c r="G135" s="41"/>
      <c r="H135" s="41"/>
      <c r="I135" s="41"/>
      <c r="J135" s="41"/>
      <c r="K135" s="41"/>
      <c r="L135" s="41"/>
      <c r="M135" s="41"/>
      <c r="N135" s="41"/>
      <c r="O135" s="41"/>
      <c r="P135" s="35"/>
    </row>
    <row r="136" spans="2:17" s="2" customFormat="1" x14ac:dyDescent="0.2">
      <c r="B136" s="36"/>
      <c r="C136" s="7"/>
      <c r="D136" s="36"/>
      <c r="E136" s="36"/>
      <c r="F136" s="36"/>
      <c r="G136" s="41"/>
      <c r="H136" s="41"/>
      <c r="I136" s="41"/>
      <c r="J136" s="41"/>
      <c r="K136" s="41"/>
      <c r="L136" s="41"/>
      <c r="M136" s="41"/>
      <c r="N136" s="41"/>
      <c r="O136" s="41"/>
      <c r="P136" s="35"/>
    </row>
    <row r="137" spans="2:17" s="2" customFormat="1" x14ac:dyDescent="0.2">
      <c r="B137" s="36"/>
      <c r="C137" s="36"/>
      <c r="D137" s="36"/>
      <c r="E137" s="36"/>
      <c r="F137" s="36"/>
      <c r="G137" s="41"/>
      <c r="H137" s="41"/>
      <c r="I137" s="41"/>
      <c r="J137" s="41"/>
      <c r="K137" s="41"/>
      <c r="L137" s="41"/>
      <c r="M137" s="41"/>
      <c r="N137" s="41"/>
      <c r="O137" s="41"/>
      <c r="P137" s="35"/>
    </row>
    <row r="138" spans="2:17" s="2" customFormat="1" x14ac:dyDescent="0.2">
      <c r="B138" s="36"/>
      <c r="C138" s="36"/>
      <c r="D138" s="36"/>
      <c r="E138" s="36"/>
      <c r="F138" s="36"/>
      <c r="G138" s="41"/>
      <c r="H138" s="41"/>
      <c r="I138" s="41"/>
      <c r="J138" s="41"/>
      <c r="K138" s="41"/>
      <c r="L138" s="41"/>
      <c r="M138" s="41"/>
      <c r="N138" s="41"/>
      <c r="O138" s="41"/>
      <c r="P138" s="35"/>
    </row>
    <row r="139" spans="2:17" s="2" customFormat="1" x14ac:dyDescent="0.2">
      <c r="B139" s="36"/>
      <c r="C139" s="36"/>
      <c r="D139" s="36"/>
      <c r="E139" s="36"/>
      <c r="F139" s="36"/>
      <c r="G139" s="41"/>
      <c r="H139" s="41"/>
      <c r="I139" s="41"/>
      <c r="J139" s="41"/>
      <c r="K139" s="41"/>
      <c r="L139" s="41"/>
      <c r="M139" s="41"/>
      <c r="N139" s="41"/>
      <c r="O139" s="41"/>
      <c r="P139" s="35"/>
      <c r="Q139" s="6">
        <v>2015</v>
      </c>
    </row>
    <row r="140" spans="2:17" s="2" customFormat="1" ht="12.75" customHeight="1" x14ac:dyDescent="0.2">
      <c r="B140" s="36"/>
      <c r="C140" s="36"/>
      <c r="D140" s="36"/>
      <c r="E140" s="36"/>
      <c r="F140" s="36"/>
      <c r="G140" s="41"/>
      <c r="H140" s="41"/>
      <c r="I140" s="41"/>
      <c r="J140" s="41"/>
      <c r="K140" s="41"/>
      <c r="L140" s="41"/>
      <c r="M140" s="41"/>
      <c r="N140" s="41"/>
      <c r="O140" s="41"/>
      <c r="Q140" s="6">
        <v>2016</v>
      </c>
    </row>
    <row r="141" spans="2:17" s="2" customFormat="1" x14ac:dyDescent="0.2">
      <c r="B141" s="36"/>
      <c r="C141" s="36"/>
      <c r="D141" s="36"/>
      <c r="E141" s="36"/>
      <c r="F141" s="36"/>
      <c r="G141" s="41"/>
      <c r="H141" s="41"/>
      <c r="I141" s="41"/>
      <c r="J141" s="41"/>
      <c r="K141" s="41"/>
      <c r="L141" s="41"/>
      <c r="M141" s="41"/>
      <c r="N141" s="41"/>
      <c r="O141" s="41"/>
      <c r="Q141" s="6">
        <v>2017</v>
      </c>
    </row>
    <row r="142" spans="2:17" s="2" customFormat="1" x14ac:dyDescent="0.2">
      <c r="B142" s="36"/>
      <c r="C142" s="36"/>
      <c r="D142" s="36"/>
      <c r="E142" s="36"/>
      <c r="F142" s="36"/>
      <c r="G142" s="41"/>
      <c r="H142" s="41"/>
      <c r="I142" s="41"/>
      <c r="J142" s="41"/>
      <c r="K142" s="41"/>
      <c r="L142" s="41"/>
      <c r="M142" s="41"/>
      <c r="N142" s="41"/>
      <c r="O142" s="41"/>
      <c r="Q142" s="6">
        <v>2018</v>
      </c>
    </row>
    <row r="143" spans="2:17" s="2" customFormat="1" x14ac:dyDescent="0.2">
      <c r="B143" s="36"/>
      <c r="C143" s="36"/>
      <c r="D143" s="36"/>
      <c r="E143" s="36"/>
      <c r="F143" s="36"/>
      <c r="G143" s="41"/>
      <c r="H143" s="41"/>
      <c r="I143" s="41"/>
      <c r="J143" s="41"/>
      <c r="K143" s="41"/>
      <c r="L143" s="41"/>
      <c r="M143" s="41"/>
      <c r="N143" s="41"/>
      <c r="O143" s="41"/>
    </row>
    <row r="144" spans="2:17" s="2" customFormat="1" x14ac:dyDescent="0.2">
      <c r="B144" s="36"/>
      <c r="C144" s="36"/>
      <c r="D144" s="36"/>
      <c r="E144" s="36"/>
      <c r="F144" s="36"/>
      <c r="G144" s="41"/>
      <c r="H144" s="41"/>
      <c r="I144" s="41"/>
      <c r="J144" s="41"/>
      <c r="K144" s="41"/>
      <c r="L144" s="41"/>
      <c r="M144" s="41"/>
      <c r="N144" s="41"/>
      <c r="O144" s="41"/>
    </row>
    <row r="145" spans="2:15" s="2" customFormat="1" x14ac:dyDescent="0.2">
      <c r="B145" s="37"/>
      <c r="C145" s="36"/>
      <c r="D145" s="36"/>
      <c r="E145" s="36"/>
      <c r="F145" s="36"/>
      <c r="G145" s="41"/>
      <c r="H145" s="41"/>
      <c r="I145" s="41"/>
      <c r="J145" s="41"/>
      <c r="K145" s="41"/>
      <c r="L145" s="41"/>
      <c r="M145" s="41"/>
      <c r="N145" s="41"/>
      <c r="O145" s="41"/>
    </row>
    <row r="146" spans="2:15" s="2" customFormat="1" x14ac:dyDescent="0.2">
      <c r="B146" s="37"/>
      <c r="C146" s="36"/>
      <c r="D146" s="36"/>
      <c r="E146" s="36"/>
      <c r="F146" s="36"/>
      <c r="G146" s="41"/>
      <c r="H146" s="41"/>
      <c r="I146" s="41"/>
      <c r="J146" s="41"/>
      <c r="K146" s="41"/>
      <c r="L146" s="41"/>
      <c r="M146" s="41"/>
      <c r="N146" s="41"/>
      <c r="O146" s="41"/>
    </row>
    <row r="147" spans="2:15" s="2" customFormat="1" x14ac:dyDescent="0.2">
      <c r="B147" s="37"/>
      <c r="C147" s="36"/>
      <c r="D147" s="36"/>
      <c r="E147" s="36"/>
      <c r="F147" s="36"/>
      <c r="G147" s="41"/>
      <c r="H147" s="41"/>
      <c r="I147" s="41"/>
      <c r="J147" s="41"/>
      <c r="K147" s="41"/>
      <c r="L147" s="41"/>
      <c r="M147" s="41"/>
      <c r="N147" s="41"/>
      <c r="O147" s="41"/>
    </row>
    <row r="148" spans="2:15" s="2" customFormat="1" x14ac:dyDescent="0.2">
      <c r="B148" s="37"/>
      <c r="C148" s="36"/>
      <c r="D148" s="36"/>
      <c r="E148" s="36"/>
      <c r="F148" s="36"/>
      <c r="G148" s="41"/>
      <c r="H148" s="41"/>
      <c r="I148" s="41"/>
      <c r="J148" s="41"/>
      <c r="K148" s="41"/>
      <c r="L148" s="41"/>
      <c r="M148" s="41"/>
      <c r="N148" s="41"/>
      <c r="O148" s="41"/>
    </row>
    <row r="149" spans="2:15" s="2" customFormat="1" x14ac:dyDescent="0.2">
      <c r="B149" s="37"/>
      <c r="C149" s="36"/>
      <c r="D149" s="36"/>
      <c r="E149" s="36"/>
      <c r="F149" s="36"/>
      <c r="G149" s="41"/>
      <c r="H149" s="41"/>
      <c r="I149" s="41"/>
      <c r="J149" s="41"/>
      <c r="K149" s="41"/>
      <c r="L149" s="41"/>
      <c r="M149" s="41"/>
      <c r="N149" s="41"/>
      <c r="O149" s="41"/>
    </row>
    <row r="150" spans="2:15" s="2" customFormat="1" x14ac:dyDescent="0.2">
      <c r="B150" s="37"/>
      <c r="C150" s="36"/>
      <c r="D150" s="36"/>
      <c r="E150" s="36"/>
      <c r="F150" s="36"/>
      <c r="G150" s="41"/>
      <c r="H150" s="41"/>
      <c r="I150" s="41"/>
      <c r="J150" s="41"/>
      <c r="K150" s="41"/>
      <c r="L150" s="41"/>
      <c r="M150" s="41"/>
      <c r="N150" s="41"/>
      <c r="O150" s="41"/>
    </row>
    <row r="151" spans="2:15" s="2" customFormat="1" x14ac:dyDescent="0.2">
      <c r="B151" s="37"/>
      <c r="C151" s="36"/>
      <c r="D151" s="36"/>
      <c r="E151" s="36"/>
      <c r="F151" s="36"/>
      <c r="G151" s="41"/>
      <c r="H151" s="41"/>
      <c r="I151" s="41"/>
      <c r="J151" s="41"/>
      <c r="K151" s="41"/>
      <c r="L151" s="41"/>
      <c r="M151" s="41"/>
      <c r="N151" s="41"/>
      <c r="O151" s="41"/>
    </row>
    <row r="152" spans="2:15" s="2" customFormat="1" x14ac:dyDescent="0.2">
      <c r="B152" s="38"/>
      <c r="C152" s="36"/>
      <c r="D152" s="36"/>
      <c r="E152" s="36"/>
      <c r="F152" s="36"/>
      <c r="G152" s="41"/>
      <c r="H152" s="41"/>
      <c r="I152" s="41"/>
      <c r="J152" s="41"/>
      <c r="K152" s="41"/>
      <c r="L152" s="41"/>
      <c r="M152" s="41"/>
      <c r="N152" s="41"/>
      <c r="O152" s="41"/>
    </row>
    <row r="153" spans="2:15" s="2" customFormat="1" x14ac:dyDescent="0.2">
      <c r="B153" s="38"/>
      <c r="C153" s="36"/>
      <c r="D153" s="36"/>
      <c r="E153" s="36"/>
      <c r="F153" s="36"/>
      <c r="G153" s="41"/>
      <c r="H153" s="41"/>
      <c r="I153" s="41"/>
      <c r="J153" s="41"/>
      <c r="K153" s="41"/>
      <c r="L153" s="41"/>
      <c r="M153" s="41"/>
      <c r="N153" s="41"/>
      <c r="O153" s="41"/>
    </row>
    <row r="154" spans="2:15" s="2" customFormat="1" x14ac:dyDescent="0.2">
      <c r="B154" s="36"/>
      <c r="C154" s="36"/>
      <c r="D154" s="36"/>
      <c r="E154" s="36"/>
      <c r="F154" s="36"/>
      <c r="G154" s="41"/>
      <c r="H154" s="41"/>
      <c r="I154" s="41"/>
      <c r="J154" s="41"/>
      <c r="K154" s="41"/>
      <c r="L154" s="41"/>
      <c r="M154" s="41"/>
      <c r="N154" s="41"/>
      <c r="O154" s="41"/>
    </row>
    <row r="155" spans="2:15" s="2" customFormat="1" x14ac:dyDescent="0.2">
      <c r="B155" s="45" t="s">
        <v>109</v>
      </c>
      <c r="C155" s="36"/>
      <c r="D155" s="36"/>
      <c r="E155" s="36"/>
      <c r="F155" s="36"/>
      <c r="G155" s="41"/>
      <c r="H155" s="41"/>
      <c r="I155" s="41"/>
      <c r="J155" s="41"/>
      <c r="K155" s="41"/>
      <c r="L155" s="41"/>
      <c r="M155" s="41"/>
      <c r="N155" s="41"/>
      <c r="O155" s="41"/>
    </row>
    <row r="156" spans="2:15" s="2" customFormat="1" x14ac:dyDescent="0.2">
      <c r="B156" s="45" t="s">
        <v>110</v>
      </c>
      <c r="C156" s="36"/>
      <c r="D156" s="36"/>
      <c r="E156" s="36"/>
      <c r="F156" s="36"/>
      <c r="G156" s="41"/>
      <c r="H156" s="41"/>
      <c r="I156" s="41"/>
      <c r="J156" s="41"/>
      <c r="K156" s="41"/>
      <c r="L156" s="41"/>
      <c r="M156" s="41"/>
      <c r="N156" s="41"/>
      <c r="O156" s="41"/>
    </row>
    <row r="157" spans="2:15" s="2" customFormat="1" x14ac:dyDescent="0.2">
      <c r="B157" s="45" t="s">
        <v>111</v>
      </c>
      <c r="C157" s="36"/>
      <c r="D157" s="36"/>
      <c r="E157" s="36"/>
      <c r="F157" s="36"/>
      <c r="G157" s="41"/>
      <c r="H157" s="41"/>
      <c r="I157" s="41"/>
      <c r="J157" s="41"/>
      <c r="K157" s="41"/>
      <c r="L157" s="41"/>
      <c r="M157" s="41"/>
      <c r="N157" s="41"/>
      <c r="O157" s="41"/>
    </row>
    <row r="158" spans="2:15" s="2" customFormat="1" x14ac:dyDescent="0.2">
      <c r="B158" s="45" t="s">
        <v>112</v>
      </c>
      <c r="C158" s="36"/>
      <c r="D158" s="36"/>
      <c r="E158" s="36"/>
      <c r="F158" s="36"/>
      <c r="G158" s="41"/>
      <c r="H158" s="41"/>
      <c r="I158" s="41"/>
      <c r="J158" s="41"/>
      <c r="K158" s="41"/>
      <c r="L158" s="41"/>
      <c r="M158" s="41"/>
      <c r="N158" s="41"/>
      <c r="O158" s="41"/>
    </row>
    <row r="159" spans="2:15" s="2" customFormat="1" x14ac:dyDescent="0.2">
      <c r="B159" s="45" t="s">
        <v>113</v>
      </c>
      <c r="C159" s="36"/>
      <c r="D159" s="36"/>
      <c r="E159" s="36"/>
      <c r="F159" s="36"/>
      <c r="G159" s="41"/>
      <c r="H159" s="41"/>
      <c r="I159" s="41"/>
      <c r="J159" s="41"/>
      <c r="K159" s="41"/>
      <c r="L159" s="41"/>
      <c r="M159" s="41"/>
      <c r="N159" s="41"/>
      <c r="O159" s="41"/>
    </row>
    <row r="160" spans="2:15" s="2" customFormat="1" x14ac:dyDescent="0.2">
      <c r="B160" s="45" t="s">
        <v>114</v>
      </c>
      <c r="C160" s="36"/>
      <c r="D160" s="36"/>
      <c r="E160" s="36"/>
      <c r="F160" s="36"/>
      <c r="G160" s="41"/>
      <c r="H160" s="41"/>
      <c r="I160" s="41"/>
      <c r="J160" s="41"/>
      <c r="K160" s="41"/>
      <c r="L160" s="41"/>
      <c r="M160" s="41"/>
      <c r="N160" s="41"/>
      <c r="O160" s="41"/>
    </row>
    <row r="161" spans="2:16" s="2" customFormat="1" x14ac:dyDescent="0.2">
      <c r="B161" s="45" t="s">
        <v>115</v>
      </c>
      <c r="C161" s="36"/>
      <c r="D161" s="36"/>
      <c r="E161" s="36"/>
      <c r="F161" s="36"/>
      <c r="G161" s="41"/>
      <c r="H161" s="41"/>
      <c r="I161" s="41"/>
      <c r="J161" s="41"/>
      <c r="K161" s="41"/>
      <c r="L161" s="41"/>
      <c r="M161" s="41"/>
      <c r="N161" s="41"/>
      <c r="O161" s="41"/>
    </row>
    <row r="162" spans="2:16" s="2" customFormat="1" x14ac:dyDescent="0.2">
      <c r="B162" s="43"/>
      <c r="C162" s="36"/>
      <c r="D162" s="36"/>
      <c r="E162" s="36"/>
      <c r="F162" s="36"/>
      <c r="G162" s="41"/>
      <c r="H162" s="41"/>
      <c r="I162" s="41"/>
      <c r="J162" s="41"/>
      <c r="K162" s="41"/>
      <c r="L162" s="41"/>
      <c r="M162" s="41"/>
      <c r="N162" s="41"/>
      <c r="O162" s="41"/>
    </row>
    <row r="163" spans="2:16" s="2" customFormat="1" x14ac:dyDescent="0.2">
      <c r="B163" s="37"/>
      <c r="C163" s="36"/>
      <c r="D163" s="36"/>
      <c r="E163" s="36"/>
      <c r="F163" s="36"/>
      <c r="G163" s="41"/>
      <c r="H163" s="41"/>
      <c r="I163" s="41"/>
      <c r="J163" s="41"/>
      <c r="K163" s="41"/>
      <c r="L163" s="41"/>
      <c r="M163" s="41"/>
      <c r="N163" s="41"/>
      <c r="O163" s="41"/>
    </row>
    <row r="164" spans="2:16" s="3" customFormat="1" x14ac:dyDescent="0.2">
      <c r="B164" s="37"/>
      <c r="C164" s="36"/>
      <c r="D164" s="36"/>
      <c r="E164" s="36"/>
      <c r="F164" s="36"/>
      <c r="G164" s="41"/>
      <c r="H164" s="41"/>
      <c r="I164" s="41"/>
      <c r="J164" s="41"/>
      <c r="K164" s="41"/>
      <c r="L164" s="41"/>
      <c r="M164" s="41"/>
      <c r="N164" s="41"/>
      <c r="O164" s="41"/>
      <c r="P164" s="2"/>
    </row>
    <row r="165" spans="2:16" s="3" customFormat="1" hidden="1" x14ac:dyDescent="0.2">
      <c r="B165" s="36" t="s">
        <v>27</v>
      </c>
      <c r="C165" s="36"/>
      <c r="D165" s="36"/>
      <c r="E165" s="36"/>
      <c r="F165" s="36"/>
      <c r="G165" s="41"/>
      <c r="H165" s="41"/>
      <c r="I165" s="41"/>
      <c r="J165" s="41"/>
      <c r="K165" s="41"/>
      <c r="L165" s="41"/>
      <c r="M165" s="41"/>
      <c r="N165" s="41"/>
      <c r="O165" s="41"/>
      <c r="P165" s="2"/>
    </row>
    <row r="166" spans="2:16" s="3" customFormat="1" hidden="1" x14ac:dyDescent="0.2">
      <c r="B166" s="7" t="s">
        <v>35</v>
      </c>
      <c r="C166" s="36"/>
      <c r="D166" s="36"/>
      <c r="E166" s="36"/>
      <c r="F166" s="36"/>
      <c r="G166" s="41"/>
      <c r="H166" s="41"/>
      <c r="I166" s="41"/>
      <c r="J166" s="41"/>
      <c r="K166" s="41"/>
      <c r="L166" s="41"/>
      <c r="M166" s="41"/>
      <c r="N166" s="41"/>
      <c r="O166" s="41"/>
      <c r="P166" s="2"/>
    </row>
    <row r="167" spans="2:16" s="3" customFormat="1" hidden="1" x14ac:dyDescent="0.2">
      <c r="B167" s="7" t="s">
        <v>84</v>
      </c>
      <c r="C167" s="36"/>
      <c r="D167" s="36"/>
      <c r="E167" s="36"/>
      <c r="F167" s="36"/>
      <c r="G167" s="41"/>
      <c r="H167" s="41"/>
      <c r="I167" s="41"/>
      <c r="J167" s="41"/>
      <c r="K167" s="41"/>
      <c r="L167" s="41"/>
      <c r="M167" s="41"/>
      <c r="N167" s="41"/>
      <c r="O167" s="41"/>
      <c r="P167" s="2"/>
    </row>
    <row r="168" spans="2:16" s="3" customFormat="1" hidden="1" x14ac:dyDescent="0.2">
      <c r="B168" s="7" t="s">
        <v>28</v>
      </c>
      <c r="C168" s="36"/>
      <c r="D168" s="36"/>
      <c r="E168" s="36"/>
      <c r="F168" s="36"/>
      <c r="G168" s="41"/>
      <c r="H168" s="41"/>
      <c r="I168" s="41"/>
      <c r="J168" s="41"/>
      <c r="K168" s="41"/>
      <c r="L168" s="41"/>
      <c r="M168" s="41"/>
      <c r="N168" s="41"/>
      <c r="O168" s="41"/>
      <c r="P168" s="2"/>
    </row>
    <row r="169" spans="2:16" s="3" customFormat="1" hidden="1" x14ac:dyDescent="0.2">
      <c r="B169" s="7" t="s">
        <v>90</v>
      </c>
      <c r="C169" s="36"/>
      <c r="D169" s="36"/>
      <c r="E169" s="36"/>
      <c r="F169" s="36"/>
      <c r="G169" s="41"/>
      <c r="H169" s="41"/>
      <c r="I169" s="41"/>
      <c r="J169" s="41"/>
      <c r="K169" s="41"/>
      <c r="L169" s="41"/>
      <c r="M169" s="41"/>
      <c r="N169" s="41"/>
      <c r="O169" s="41"/>
      <c r="P169" s="2"/>
    </row>
    <row r="170" spans="2:16" s="3" customFormat="1" hidden="1" x14ac:dyDescent="0.2">
      <c r="B170" s="7" t="s">
        <v>106</v>
      </c>
      <c r="C170" s="36"/>
      <c r="D170" s="36"/>
      <c r="E170" s="36"/>
      <c r="F170" s="36"/>
      <c r="G170" s="41"/>
      <c r="H170" s="41"/>
      <c r="I170" s="41"/>
      <c r="J170" s="41"/>
      <c r="K170" s="41"/>
      <c r="L170" s="41"/>
      <c r="M170" s="41"/>
      <c r="N170" s="41"/>
      <c r="O170" s="41"/>
      <c r="P170" s="2"/>
    </row>
    <row r="171" spans="2:16" s="3" customFormat="1" hidden="1" x14ac:dyDescent="0.2">
      <c r="B171" s="7" t="s">
        <v>92</v>
      </c>
      <c r="C171" s="36"/>
      <c r="D171" s="36"/>
      <c r="E171" s="36"/>
      <c r="F171" s="36"/>
      <c r="G171" s="41"/>
      <c r="H171" s="41"/>
      <c r="I171" s="41"/>
      <c r="J171" s="41"/>
      <c r="K171" s="41"/>
      <c r="L171" s="41"/>
      <c r="M171" s="41"/>
      <c r="N171" s="41"/>
      <c r="O171" s="41"/>
      <c r="P171" s="2"/>
    </row>
    <row r="172" spans="2:16" s="3" customFormat="1" hidden="1" x14ac:dyDescent="0.2">
      <c r="B172" s="7" t="s">
        <v>33</v>
      </c>
      <c r="C172" s="36"/>
      <c r="D172" s="36"/>
      <c r="E172" s="36"/>
      <c r="F172" s="36"/>
      <c r="G172" s="41"/>
      <c r="H172" s="41"/>
      <c r="I172" s="41"/>
      <c r="J172" s="41"/>
      <c r="K172" s="41"/>
      <c r="L172" s="41"/>
      <c r="M172" s="41"/>
      <c r="N172" s="41"/>
      <c r="O172" s="41"/>
      <c r="P172" s="2"/>
    </row>
    <row r="173" spans="2:16" s="3" customFormat="1" hidden="1" x14ac:dyDescent="0.2">
      <c r="B173" s="7" t="s">
        <v>81</v>
      </c>
      <c r="C173" s="36"/>
      <c r="D173" s="36"/>
      <c r="E173" s="36"/>
      <c r="F173" s="36"/>
      <c r="G173" s="41"/>
      <c r="H173" s="41"/>
      <c r="I173" s="41"/>
      <c r="J173" s="41"/>
      <c r="K173" s="41"/>
      <c r="L173" s="41"/>
      <c r="M173" s="41"/>
      <c r="N173" s="41"/>
      <c r="O173" s="41"/>
      <c r="P173" s="2"/>
    </row>
    <row r="174" spans="2:16" s="3" customFormat="1" hidden="1" x14ac:dyDescent="0.2">
      <c r="B174" s="7" t="s">
        <v>85</v>
      </c>
      <c r="C174" s="36"/>
      <c r="D174" s="36"/>
      <c r="E174" s="36"/>
      <c r="F174" s="36"/>
      <c r="G174" s="41"/>
      <c r="H174" s="41"/>
      <c r="I174" s="41"/>
      <c r="J174" s="41"/>
      <c r="K174" s="41"/>
      <c r="L174" s="41"/>
      <c r="M174" s="41"/>
      <c r="N174" s="41"/>
      <c r="O174" s="41"/>
      <c r="P174" s="2"/>
    </row>
    <row r="175" spans="2:16" hidden="1" x14ac:dyDescent="0.2">
      <c r="B175" s="40" t="s">
        <v>102</v>
      </c>
      <c r="C175" s="36"/>
      <c r="D175" s="36"/>
      <c r="E175" s="36"/>
      <c r="F175" s="36"/>
      <c r="G175" s="41"/>
      <c r="H175" s="41"/>
      <c r="I175" s="41"/>
      <c r="J175" s="41"/>
      <c r="K175" s="41"/>
      <c r="L175" s="41"/>
      <c r="M175" s="41"/>
      <c r="N175" s="41"/>
      <c r="O175" s="41"/>
      <c r="P175" s="2"/>
    </row>
    <row r="176" spans="2:16" hidden="1" x14ac:dyDescent="0.2">
      <c r="B176" s="7" t="s">
        <v>83</v>
      </c>
      <c r="C176" s="36"/>
      <c r="D176" s="36"/>
      <c r="E176" s="36"/>
      <c r="F176" s="36"/>
      <c r="G176" s="41"/>
      <c r="H176" s="41"/>
      <c r="I176" s="41"/>
      <c r="J176" s="41"/>
      <c r="K176" s="41"/>
      <c r="L176" s="41"/>
      <c r="M176" s="41"/>
      <c r="N176" s="41"/>
      <c r="O176" s="41"/>
      <c r="P176" s="2"/>
    </row>
    <row r="177" spans="2:16" hidden="1" x14ac:dyDescent="0.2">
      <c r="B177" s="7" t="s">
        <v>88</v>
      </c>
      <c r="C177" s="36"/>
      <c r="D177" s="36"/>
      <c r="E177" s="36"/>
      <c r="F177" s="36"/>
      <c r="G177" s="41"/>
      <c r="H177" s="41"/>
      <c r="I177" s="41"/>
      <c r="J177" s="41"/>
      <c r="K177" s="41"/>
      <c r="L177" s="41"/>
      <c r="M177" s="41"/>
      <c r="N177" s="41"/>
      <c r="O177" s="41"/>
      <c r="P177" s="2"/>
    </row>
    <row r="178" spans="2:16" hidden="1" x14ac:dyDescent="0.2">
      <c r="B178" s="7" t="s">
        <v>91</v>
      </c>
      <c r="C178" s="36"/>
      <c r="D178" s="36"/>
      <c r="E178" s="36"/>
      <c r="F178" s="36"/>
      <c r="G178" s="41"/>
      <c r="H178" s="41"/>
      <c r="I178" s="41"/>
      <c r="J178" s="41"/>
      <c r="K178" s="41"/>
      <c r="L178" s="41"/>
      <c r="M178" s="41"/>
      <c r="N178" s="41"/>
      <c r="O178" s="41"/>
      <c r="P178" s="2"/>
    </row>
    <row r="179" spans="2:16" hidden="1" x14ac:dyDescent="0.2">
      <c r="B179" s="7" t="s">
        <v>89</v>
      </c>
      <c r="C179" s="36"/>
      <c r="D179" s="36"/>
      <c r="E179" s="36"/>
      <c r="F179" s="36"/>
      <c r="G179" s="41"/>
      <c r="H179" s="41"/>
      <c r="I179" s="41"/>
      <c r="J179" s="41"/>
      <c r="K179" s="41"/>
      <c r="L179" s="41"/>
      <c r="M179" s="41"/>
      <c r="N179" s="41"/>
      <c r="O179" s="41"/>
      <c r="P179" s="2"/>
    </row>
    <row r="180" spans="2:16" hidden="1" x14ac:dyDescent="0.2">
      <c r="B180" s="7" t="s">
        <v>86</v>
      </c>
      <c r="C180" s="36"/>
      <c r="D180" s="36"/>
      <c r="E180" s="36"/>
      <c r="F180" s="36"/>
      <c r="G180" s="41"/>
      <c r="H180" s="41"/>
      <c r="I180" s="41"/>
      <c r="J180" s="41"/>
      <c r="K180" s="41"/>
      <c r="L180" s="41"/>
      <c r="M180" s="41"/>
      <c r="N180" s="41"/>
      <c r="O180" s="41"/>
      <c r="P180" s="2"/>
    </row>
    <row r="181" spans="2:16" hidden="1" x14ac:dyDescent="0.2">
      <c r="B181" s="7" t="s">
        <v>79</v>
      </c>
      <c r="C181" s="36"/>
      <c r="D181" s="36"/>
      <c r="E181" s="36"/>
      <c r="F181" s="36"/>
      <c r="G181" s="41"/>
      <c r="H181" s="41"/>
      <c r="I181" s="41"/>
      <c r="J181" s="41"/>
      <c r="K181" s="41"/>
      <c r="L181" s="41"/>
      <c r="M181" s="41"/>
      <c r="N181" s="41"/>
      <c r="O181" s="41"/>
      <c r="P181" s="2"/>
    </row>
    <row r="182" spans="2:16" hidden="1" x14ac:dyDescent="0.2">
      <c r="B182" s="7" t="s">
        <v>87</v>
      </c>
      <c r="C182" s="36"/>
      <c r="D182" s="36"/>
      <c r="E182" s="36"/>
      <c r="F182" s="36"/>
      <c r="G182" s="41"/>
      <c r="H182" s="41"/>
      <c r="I182" s="41"/>
      <c r="J182" s="41"/>
      <c r="K182" s="41"/>
      <c r="L182" s="41"/>
      <c r="M182" s="41"/>
      <c r="N182" s="41"/>
      <c r="O182" s="41"/>
      <c r="P182" s="2"/>
    </row>
    <row r="183" spans="2:16" hidden="1" x14ac:dyDescent="0.2">
      <c r="B183" s="7" t="s">
        <v>80</v>
      </c>
      <c r="C183" s="36"/>
      <c r="D183" s="36"/>
      <c r="E183" s="36"/>
      <c r="F183" s="36"/>
      <c r="G183" s="41"/>
      <c r="H183" s="41"/>
      <c r="I183" s="41"/>
      <c r="J183" s="41"/>
      <c r="K183" s="41"/>
      <c r="L183" s="41"/>
      <c r="M183" s="41"/>
      <c r="N183" s="41"/>
      <c r="O183" s="41"/>
      <c r="P183" s="2"/>
    </row>
    <row r="184" spans="2:16" hidden="1" x14ac:dyDescent="0.2">
      <c r="B184" s="7" t="s">
        <v>82</v>
      </c>
      <c r="C184" s="36"/>
      <c r="D184" s="36"/>
      <c r="E184" s="36"/>
      <c r="F184" s="36"/>
      <c r="G184" s="41"/>
      <c r="H184" s="41"/>
      <c r="I184" s="41"/>
      <c r="J184" s="41"/>
      <c r="K184" s="41"/>
      <c r="L184" s="41"/>
      <c r="M184" s="41"/>
      <c r="N184" s="41"/>
      <c r="O184" s="41"/>
      <c r="P184" s="2"/>
    </row>
    <row r="185" spans="2:16" hidden="1" x14ac:dyDescent="0.2">
      <c r="B185" s="7" t="s">
        <v>31</v>
      </c>
      <c r="C185" s="36"/>
      <c r="D185" s="36"/>
      <c r="E185" s="36"/>
      <c r="F185" s="36"/>
      <c r="G185" s="41"/>
      <c r="H185" s="41"/>
      <c r="I185" s="41"/>
      <c r="J185" s="41"/>
      <c r="K185" s="41"/>
      <c r="L185" s="41"/>
      <c r="M185" s="41"/>
      <c r="N185" s="41"/>
      <c r="O185" s="41"/>
      <c r="P185" s="2"/>
    </row>
    <row r="186" spans="2:16" hidden="1" x14ac:dyDescent="0.2">
      <c r="B186" s="7" t="s">
        <v>34</v>
      </c>
      <c r="C186" s="36"/>
      <c r="D186" s="36"/>
      <c r="E186" s="36"/>
      <c r="F186" s="36"/>
      <c r="G186" s="41"/>
      <c r="H186" s="41"/>
      <c r="I186" s="41"/>
      <c r="J186" s="41"/>
      <c r="K186" s="41"/>
      <c r="L186" s="41"/>
      <c r="M186" s="41"/>
      <c r="N186" s="41"/>
      <c r="O186" s="41"/>
      <c r="P186" s="2"/>
    </row>
    <row r="187" spans="2:16" hidden="1" x14ac:dyDescent="0.2">
      <c r="B187" s="7" t="s">
        <v>30</v>
      </c>
      <c r="C187" s="36"/>
      <c r="D187" s="36"/>
      <c r="E187" s="36"/>
      <c r="F187" s="36"/>
      <c r="G187" s="41"/>
      <c r="H187" s="41"/>
      <c r="I187" s="41"/>
      <c r="J187" s="41"/>
      <c r="K187" s="41"/>
      <c r="L187" s="41"/>
      <c r="M187" s="41"/>
      <c r="N187" s="41"/>
      <c r="O187" s="41"/>
      <c r="P187" s="2"/>
    </row>
    <row r="188" spans="2:16" hidden="1" x14ac:dyDescent="0.2">
      <c r="B188" s="7" t="s">
        <v>32</v>
      </c>
      <c r="C188" s="36"/>
      <c r="D188" s="36"/>
      <c r="E188" s="36"/>
      <c r="F188" s="36"/>
      <c r="G188" s="41"/>
      <c r="H188" s="41"/>
      <c r="I188" s="41"/>
      <c r="J188" s="41"/>
      <c r="K188" s="41"/>
      <c r="L188" s="41"/>
      <c r="M188" s="41"/>
      <c r="N188" s="41"/>
      <c r="O188" s="41"/>
      <c r="P188" s="2"/>
    </row>
    <row r="189" spans="2:16" hidden="1" x14ac:dyDescent="0.2">
      <c r="B189" s="7" t="s">
        <v>65</v>
      </c>
      <c r="C189" s="36"/>
      <c r="D189" s="36"/>
      <c r="E189" s="36"/>
      <c r="F189" s="36"/>
      <c r="G189" s="41"/>
      <c r="H189" s="41"/>
      <c r="I189" s="41"/>
      <c r="J189" s="41"/>
      <c r="K189" s="41"/>
      <c r="L189" s="41"/>
      <c r="M189" s="41"/>
      <c r="N189" s="41"/>
      <c r="O189" s="41"/>
      <c r="P189" s="2"/>
    </row>
    <row r="190" spans="2:16" hidden="1" x14ac:dyDescent="0.2">
      <c r="B190" s="7" t="s">
        <v>64</v>
      </c>
      <c r="C190" s="36"/>
      <c r="D190" s="36"/>
      <c r="E190" s="36"/>
      <c r="F190" s="36"/>
      <c r="G190" s="41"/>
      <c r="H190" s="41"/>
      <c r="I190" s="41"/>
      <c r="J190" s="41"/>
      <c r="K190" s="41"/>
      <c r="L190" s="41"/>
      <c r="M190" s="41"/>
      <c r="N190" s="41"/>
      <c r="O190" s="41"/>
      <c r="P190" s="2"/>
    </row>
    <row r="191" spans="2:16" hidden="1" x14ac:dyDescent="0.2">
      <c r="B191" s="7" t="s">
        <v>29</v>
      </c>
      <c r="C191" s="36"/>
      <c r="D191" s="36"/>
      <c r="E191" s="36"/>
      <c r="F191" s="36"/>
      <c r="G191" s="41"/>
      <c r="H191" s="41"/>
      <c r="I191" s="41"/>
      <c r="J191" s="41"/>
      <c r="K191" s="41"/>
      <c r="L191" s="41"/>
      <c r="M191" s="41"/>
      <c r="N191" s="41"/>
      <c r="O191" s="41"/>
      <c r="P191" s="2"/>
    </row>
    <row r="192" spans="2:16" hidden="1" x14ac:dyDescent="0.2">
      <c r="B192" s="7" t="s">
        <v>63</v>
      </c>
      <c r="C192" s="36"/>
      <c r="D192" s="36"/>
      <c r="E192" s="36"/>
      <c r="F192" s="36"/>
      <c r="G192" s="41"/>
      <c r="H192" s="41"/>
      <c r="I192" s="41"/>
      <c r="J192" s="41"/>
      <c r="K192" s="41"/>
      <c r="L192" s="41"/>
      <c r="M192" s="41"/>
      <c r="N192" s="41"/>
      <c r="O192" s="41"/>
      <c r="P192" s="2"/>
    </row>
    <row r="193" spans="2:16" x14ac:dyDescent="0.2">
      <c r="B193" s="36"/>
      <c r="C193" s="36"/>
      <c r="D193" s="36"/>
      <c r="E193" s="36"/>
      <c r="F193" s="36"/>
      <c r="G193" s="41"/>
      <c r="H193" s="41"/>
      <c r="I193" s="41"/>
      <c r="J193" s="41"/>
      <c r="K193" s="41"/>
      <c r="L193" s="41"/>
      <c r="M193" s="41"/>
      <c r="N193" s="41"/>
      <c r="O193" s="41"/>
      <c r="P193" s="2"/>
    </row>
    <row r="194" spans="2:16" x14ac:dyDescent="0.2">
      <c r="B194" s="36"/>
      <c r="C194" s="36"/>
      <c r="D194" s="36"/>
      <c r="E194" s="36"/>
      <c r="F194" s="36"/>
      <c r="G194" s="41"/>
      <c r="H194" s="41"/>
      <c r="I194" s="41"/>
      <c r="J194" s="41"/>
      <c r="K194" s="41"/>
      <c r="L194" s="41"/>
      <c r="M194" s="41"/>
      <c r="N194" s="41"/>
      <c r="O194" s="41"/>
      <c r="P194" s="2"/>
    </row>
    <row r="195" spans="2:16" x14ac:dyDescent="0.2">
      <c r="B195" s="36"/>
      <c r="C195" s="36"/>
      <c r="D195" s="36"/>
      <c r="E195" s="36"/>
      <c r="F195" s="36"/>
      <c r="G195" s="41"/>
      <c r="H195" s="41"/>
      <c r="I195" s="41"/>
      <c r="J195" s="41"/>
      <c r="K195" s="41"/>
      <c r="L195" s="41"/>
      <c r="M195" s="41"/>
      <c r="N195" s="41"/>
      <c r="O195" s="41"/>
      <c r="P195" s="2"/>
    </row>
    <row r="196" spans="2:16" hidden="1" x14ac:dyDescent="0.2">
      <c r="B196" s="36" t="s">
        <v>103</v>
      </c>
      <c r="C196" s="36"/>
      <c r="D196" s="36"/>
      <c r="E196" s="36"/>
      <c r="F196" s="36"/>
      <c r="G196" s="41"/>
      <c r="H196" s="41"/>
      <c r="I196" s="41"/>
      <c r="J196" s="41"/>
      <c r="K196" s="41"/>
      <c r="L196" s="41"/>
      <c r="M196" s="41"/>
      <c r="N196" s="41"/>
      <c r="O196" s="41"/>
      <c r="P196" s="2"/>
    </row>
    <row r="197" spans="2:16" hidden="1" x14ac:dyDescent="0.2">
      <c r="B197" s="7" t="s">
        <v>45</v>
      </c>
      <c r="C197" s="36"/>
      <c r="D197" s="36"/>
      <c r="E197" s="36"/>
      <c r="F197" s="36"/>
      <c r="G197" s="41"/>
      <c r="H197" s="41"/>
      <c r="I197" s="41"/>
      <c r="J197" s="41"/>
      <c r="K197" s="41"/>
      <c r="L197" s="41"/>
      <c r="M197" s="41"/>
      <c r="N197" s="41"/>
      <c r="O197" s="41"/>
    </row>
    <row r="198" spans="2:16" hidden="1" x14ac:dyDescent="0.2">
      <c r="B198" s="7" t="s">
        <v>56</v>
      </c>
      <c r="C198" s="36"/>
      <c r="D198" s="36"/>
      <c r="E198" s="36"/>
      <c r="F198" s="36"/>
      <c r="G198" s="41"/>
      <c r="H198" s="41"/>
      <c r="I198" s="41"/>
      <c r="J198" s="41"/>
      <c r="K198" s="41"/>
      <c r="L198" s="41"/>
      <c r="M198" s="41"/>
      <c r="N198" s="41"/>
      <c r="O198" s="41"/>
    </row>
    <row r="199" spans="2:16" x14ac:dyDescent="0.2">
      <c r="B199" s="41"/>
      <c r="C199" s="36"/>
      <c r="D199" s="36"/>
      <c r="E199" s="36"/>
      <c r="F199" s="36"/>
      <c r="G199" s="41"/>
      <c r="H199" s="41"/>
      <c r="I199" s="41"/>
      <c r="J199" s="41"/>
      <c r="K199" s="41"/>
      <c r="L199" s="41"/>
      <c r="M199" s="41"/>
      <c r="N199" s="41"/>
      <c r="O199" s="41"/>
    </row>
    <row r="200" spans="2:16" x14ac:dyDescent="0.2">
      <c r="B200" s="44"/>
      <c r="C200" s="36"/>
      <c r="D200" s="36"/>
      <c r="E200" s="36"/>
      <c r="F200" s="36"/>
      <c r="G200" s="41"/>
      <c r="H200" s="41"/>
      <c r="I200" s="41"/>
      <c r="J200" s="41"/>
      <c r="K200" s="41"/>
      <c r="L200" s="41"/>
      <c r="M200" s="41"/>
      <c r="N200" s="41"/>
      <c r="O200" s="41"/>
    </row>
    <row r="201" spans="2:16" x14ac:dyDescent="0.2">
      <c r="B201" s="44"/>
      <c r="C201" s="36"/>
      <c r="D201" s="36"/>
      <c r="E201" s="36"/>
      <c r="F201" s="36"/>
      <c r="G201" s="41"/>
      <c r="H201" s="41"/>
      <c r="I201" s="41"/>
      <c r="J201" s="41"/>
      <c r="K201" s="41"/>
      <c r="L201" s="41"/>
      <c r="M201" s="41"/>
      <c r="N201" s="41"/>
      <c r="O201" s="41"/>
    </row>
    <row r="202" spans="2:16" x14ac:dyDescent="0.2">
      <c r="B202" s="44"/>
      <c r="C202" s="36"/>
      <c r="D202" s="36"/>
      <c r="E202" s="36"/>
      <c r="F202" s="36"/>
      <c r="G202" s="41"/>
      <c r="H202" s="41"/>
      <c r="I202" s="41"/>
      <c r="J202" s="41"/>
      <c r="K202" s="41"/>
      <c r="L202" s="41"/>
      <c r="M202" s="41"/>
      <c r="N202" s="41"/>
      <c r="O202" s="41"/>
    </row>
    <row r="203" spans="2:16" x14ac:dyDescent="0.2">
      <c r="B203" s="44"/>
      <c r="C203" s="36"/>
      <c r="D203" s="36"/>
      <c r="E203" s="36"/>
      <c r="F203" s="36"/>
      <c r="G203" s="41"/>
      <c r="H203" s="41"/>
      <c r="I203" s="41"/>
      <c r="J203" s="41"/>
      <c r="K203" s="41"/>
      <c r="L203" s="41"/>
      <c r="M203" s="41"/>
      <c r="N203" s="41"/>
      <c r="O203" s="41"/>
    </row>
    <row r="204" spans="2:16" x14ac:dyDescent="0.2">
      <c r="B204" s="44"/>
      <c r="C204" s="36"/>
      <c r="D204" s="36"/>
      <c r="E204" s="36"/>
      <c r="F204" s="36"/>
      <c r="G204" s="41"/>
      <c r="H204" s="41"/>
      <c r="I204" s="41"/>
      <c r="J204" s="41"/>
      <c r="K204" s="41"/>
      <c r="L204" s="41"/>
      <c r="M204" s="41"/>
      <c r="N204" s="41"/>
      <c r="O204" s="41"/>
    </row>
    <row r="205" spans="2:16" s="2" customFormat="1" hidden="1" x14ac:dyDescent="0.2">
      <c r="B205" s="37" t="s">
        <v>108</v>
      </c>
      <c r="C205" s="36"/>
      <c r="D205" s="36"/>
      <c r="E205" s="36"/>
      <c r="F205" s="36"/>
      <c r="G205" s="36"/>
      <c r="H205" s="36"/>
      <c r="I205" s="36"/>
      <c r="J205" s="36"/>
      <c r="K205" s="36"/>
      <c r="L205" s="36"/>
      <c r="M205" s="36"/>
      <c r="N205" s="36"/>
      <c r="O205" s="36"/>
    </row>
    <row r="206" spans="2:16" s="2" customFormat="1" hidden="1" x14ac:dyDescent="0.2">
      <c r="B206" s="38" t="s">
        <v>107</v>
      </c>
      <c r="C206" s="36"/>
      <c r="D206" s="36"/>
      <c r="E206" s="36"/>
      <c r="F206" s="36"/>
      <c r="G206" s="36"/>
      <c r="H206" s="36"/>
      <c r="I206" s="36"/>
      <c r="J206" s="36"/>
      <c r="K206" s="36"/>
      <c r="L206" s="36"/>
      <c r="M206" s="36"/>
      <c r="N206" s="36"/>
      <c r="O206" s="36"/>
    </row>
    <row r="207" spans="2:16" s="2" customFormat="1" ht="38.25" hidden="1" x14ac:dyDescent="0.2">
      <c r="B207" s="39" t="s">
        <v>53</v>
      </c>
    </row>
    <row r="208" spans="2:16" s="2" customFormat="1" ht="38.25" hidden="1" x14ac:dyDescent="0.2">
      <c r="B208" s="39" t="s">
        <v>97</v>
      </c>
    </row>
    <row r="209" spans="2:15" s="2" customFormat="1" ht="38.25" hidden="1" x14ac:dyDescent="0.2">
      <c r="B209" s="39" t="s">
        <v>98</v>
      </c>
    </row>
    <row r="210" spans="2:15" s="2" customFormat="1" ht="63.75" hidden="1" x14ac:dyDescent="0.2">
      <c r="B210" s="39" t="s">
        <v>99</v>
      </c>
    </row>
    <row r="211" spans="2:15" s="2" customFormat="1" ht="51" hidden="1" x14ac:dyDescent="0.2">
      <c r="B211" s="39" t="s">
        <v>100</v>
      </c>
    </row>
    <row r="212" spans="2:15" s="2" customFormat="1" ht="38.25" hidden="1" x14ac:dyDescent="0.2">
      <c r="B212" s="39" t="s">
        <v>101</v>
      </c>
    </row>
    <row r="213" spans="2:15" s="2" customFormat="1" ht="25.5" hidden="1" x14ac:dyDescent="0.2">
      <c r="B213" s="39" t="s">
        <v>93</v>
      </c>
    </row>
    <row r="214" spans="2:15" s="2" customFormat="1" hidden="1" x14ac:dyDescent="0.2">
      <c r="B214" s="39" t="s">
        <v>66</v>
      </c>
    </row>
    <row r="215" spans="2:15" x14ac:dyDescent="0.2">
      <c r="C215" s="3"/>
      <c r="D215" s="3"/>
      <c r="E215" s="3"/>
      <c r="F215" s="3"/>
      <c r="G215" s="3"/>
      <c r="H215" s="3"/>
      <c r="I215" s="3"/>
      <c r="J215" s="3"/>
      <c r="K215" s="3"/>
      <c r="L215" s="3"/>
      <c r="M215" s="3"/>
      <c r="N215" s="3"/>
      <c r="O215" s="3"/>
    </row>
  </sheetData>
  <sheetProtection formatColumns="0" formatRows="0"/>
  <mergeCells count="114">
    <mergeCell ref="M45:P45"/>
    <mergeCell ref="M46:P46"/>
    <mergeCell ref="M47:P47"/>
    <mergeCell ref="M48:P48"/>
    <mergeCell ref="M49:P49"/>
    <mergeCell ref="C104:P104"/>
    <mergeCell ref="B82:P97"/>
    <mergeCell ref="A98:Q98"/>
    <mergeCell ref="B99:B102"/>
    <mergeCell ref="C99:P99"/>
    <mergeCell ref="C100:P100"/>
    <mergeCell ref="C102:P102"/>
    <mergeCell ref="B63:P63"/>
    <mergeCell ref="B65:B79"/>
    <mergeCell ref="B81:P81"/>
    <mergeCell ref="D70:I70"/>
    <mergeCell ref="J70:O70"/>
    <mergeCell ref="D71:I71"/>
    <mergeCell ref="J71:O71"/>
    <mergeCell ref="D72:I72"/>
    <mergeCell ref="J72:O72"/>
    <mergeCell ref="D67:I67"/>
    <mergeCell ref="J67:O67"/>
    <mergeCell ref="D68:I68"/>
    <mergeCell ref="M58:P58"/>
    <mergeCell ref="M59:P59"/>
    <mergeCell ref="C103:P103"/>
    <mergeCell ref="D77:I77"/>
    <mergeCell ref="J77:O77"/>
    <mergeCell ref="D78:I78"/>
    <mergeCell ref="J78:O78"/>
    <mergeCell ref="D73:I73"/>
    <mergeCell ref="J73:O73"/>
    <mergeCell ref="D74:I74"/>
    <mergeCell ref="J74:O74"/>
    <mergeCell ref="D75:I75"/>
    <mergeCell ref="J75:O75"/>
    <mergeCell ref="M61:P61"/>
    <mergeCell ref="J68:O68"/>
    <mergeCell ref="D69:I69"/>
    <mergeCell ref="J69:O69"/>
    <mergeCell ref="D76:I76"/>
    <mergeCell ref="J76:O76"/>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40:B50"/>
    <mergeCell ref="B51:B61"/>
    <mergeCell ref="D79:I79"/>
    <mergeCell ref="J79:O79"/>
    <mergeCell ref="D66:I66"/>
    <mergeCell ref="J66:O66"/>
    <mergeCell ref="M50:P50"/>
    <mergeCell ref="C51:G61"/>
    <mergeCell ref="H51:L61"/>
    <mergeCell ref="M51:P51"/>
    <mergeCell ref="M52:P52"/>
    <mergeCell ref="M53:P53"/>
    <mergeCell ref="M54:P54"/>
    <mergeCell ref="M55:P55"/>
    <mergeCell ref="M56:P56"/>
    <mergeCell ref="M57:P57"/>
    <mergeCell ref="M60:P60"/>
    <mergeCell ref="C40:G50"/>
    <mergeCell ref="H40:L50"/>
    <mergeCell ref="M40:P40"/>
    <mergeCell ref="M41:P41"/>
    <mergeCell ref="M42:P42"/>
    <mergeCell ref="M43:P43"/>
    <mergeCell ref="M44:P44"/>
  </mergeCells>
  <conditionalFormatting sqref="D66:O79">
    <cfRule type="cellIs" dxfId="67" priority="5" operator="equal">
      <formula>0</formula>
    </cfRule>
    <cfRule type="cellIs" dxfId="66" priority="7" stopIfTrue="1" operator="lessThan">
      <formula>0.85</formula>
    </cfRule>
    <cfRule type="cellIs" dxfId="65" priority="8" stopIfTrue="1" operator="between">
      <formula>0.85</formula>
      <formula>0.94</formula>
    </cfRule>
    <cfRule type="cellIs" dxfId="64" priority="9" stopIfTrue="1" operator="greaterThanOrEqual">
      <formula>0.95</formula>
    </cfRule>
  </conditionalFormatting>
  <conditionalFormatting sqref="P66:P79">
    <cfRule type="cellIs" dxfId="63" priority="1" stopIfTrue="1" operator="equal">
      <formula>0</formula>
    </cfRule>
    <cfRule type="cellIs" dxfId="62" priority="2" stopIfTrue="1" operator="lessThan">
      <formula>0.85</formula>
    </cfRule>
    <cfRule type="cellIs" dxfId="61" priority="3" stopIfTrue="1" operator="between">
      <formula>0.85</formula>
      <formula>0.94</formula>
    </cfRule>
    <cfRule type="cellIs" dxfId="60" priority="4" stopIfTrue="1" operator="greaterThanOrEqual">
      <formula>0.95</formula>
    </cfRule>
  </conditionalFormatting>
  <dataValidations count="6">
    <dataValidation type="list" allowBlank="1" showInputMessage="1" showErrorMessage="1" sqref="C104:P104" xr:uid="{00000000-0002-0000-0400-000000000000}">
      <formula1>$B$197:$B$198</formula1>
    </dataValidation>
    <dataValidation type="list" allowBlank="1" showInputMessage="1" showErrorMessage="1" sqref="C12:P12" xr:uid="{00000000-0002-0000-0400-000001000000}">
      <formula1>$B$166:$B$192</formula1>
    </dataValidation>
    <dataValidation type="list" allowBlank="1" showInputMessage="1" showErrorMessage="1" sqref="C10:I10" xr:uid="{00000000-0002-0000-0400-000002000000}">
      <formula1>"2022,2023,2024,2025,2026,2027"</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32:P32 C36:P36 C34:P34" xr:uid="{00000000-0002-0000-0400-000004000000}">
      <formula1>$Q$129:$Q$134</formula1>
    </dataValidation>
    <dataValidation type="list" allowBlank="1" showInputMessage="1" showErrorMessage="1" sqref="C18:P18" xr:uid="{00000000-0002-0000-0400-000005000000}">
      <formula1>$B$155:$B$161</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51"/>
  <sheetViews>
    <sheetView tabSelected="1" topLeftCell="A31" zoomScale="80" zoomScaleNormal="80" workbookViewId="0">
      <selection activeCell="E34" sqref="E34"/>
    </sheetView>
  </sheetViews>
  <sheetFormatPr baseColWidth="10" defaultColWidth="11.42578125" defaultRowHeight="30" customHeight="1" x14ac:dyDescent="0.2"/>
  <cols>
    <col min="1" max="1" width="28.5703125" style="19" customWidth="1"/>
    <col min="2" max="2" width="27" style="19" bestFit="1" customWidth="1"/>
    <col min="3" max="8" width="15.7109375" style="19" customWidth="1"/>
    <col min="9" max="9" width="5.28515625" style="19" customWidth="1"/>
    <col min="10" max="10" width="10.7109375" style="19" customWidth="1"/>
    <col min="11" max="11" width="27.5703125" style="19" bestFit="1" customWidth="1"/>
    <col min="12" max="14" width="11.42578125" style="19"/>
    <col min="15" max="15" width="11.42578125" style="94" hidden="1" customWidth="1"/>
    <col min="16" max="16384" width="11.42578125" style="19"/>
  </cols>
  <sheetData>
    <row r="1" spans="1:18" ht="30" customHeight="1" x14ac:dyDescent="0.2">
      <c r="A1" s="300"/>
      <c r="B1" s="301" t="s">
        <v>36</v>
      </c>
      <c r="C1" s="302"/>
      <c r="D1" s="302"/>
      <c r="E1" s="302"/>
      <c r="F1" s="302"/>
      <c r="G1" s="302"/>
      <c r="H1" s="302"/>
      <c r="I1" s="303"/>
      <c r="J1" s="434" t="s">
        <v>37</v>
      </c>
      <c r="K1" s="300"/>
      <c r="L1" s="93"/>
      <c r="M1" s="93"/>
      <c r="P1" s="93"/>
      <c r="Q1" s="93"/>
      <c r="R1" s="93"/>
    </row>
    <row r="2" spans="1:18" ht="30" customHeight="1" x14ac:dyDescent="0.2">
      <c r="A2" s="300"/>
      <c r="B2" s="301" t="s">
        <v>57</v>
      </c>
      <c r="C2" s="302"/>
      <c r="D2" s="302"/>
      <c r="E2" s="302"/>
      <c r="F2" s="302"/>
      <c r="G2" s="302"/>
      <c r="H2" s="302"/>
      <c r="I2" s="303"/>
      <c r="J2" s="434" t="s">
        <v>104</v>
      </c>
      <c r="K2" s="300"/>
      <c r="L2" s="93"/>
      <c r="M2" s="93"/>
      <c r="O2" s="95">
        <v>0.8</v>
      </c>
      <c r="P2" s="93"/>
      <c r="Q2" s="93"/>
      <c r="R2" s="93"/>
    </row>
    <row r="3" spans="1:18" ht="30" customHeight="1" x14ac:dyDescent="0.2">
      <c r="A3" s="300"/>
      <c r="B3" s="301" t="s">
        <v>58</v>
      </c>
      <c r="C3" s="302"/>
      <c r="D3" s="302"/>
      <c r="E3" s="302"/>
      <c r="F3" s="302"/>
      <c r="G3" s="302"/>
      <c r="H3" s="302"/>
      <c r="I3" s="303"/>
      <c r="J3" s="434" t="s">
        <v>105</v>
      </c>
      <c r="K3" s="300"/>
      <c r="L3" s="93"/>
      <c r="M3" s="93"/>
      <c r="O3" s="95">
        <v>0.79998999999999998</v>
      </c>
      <c r="P3" s="93"/>
      <c r="Q3" s="93"/>
      <c r="R3" s="93"/>
    </row>
    <row r="4" spans="1:18" ht="30" customHeight="1" x14ac:dyDescent="0.2">
      <c r="A4" s="300"/>
      <c r="B4" s="301" t="s">
        <v>59</v>
      </c>
      <c r="C4" s="302"/>
      <c r="D4" s="302"/>
      <c r="E4" s="302"/>
      <c r="F4" s="302"/>
      <c r="G4" s="302"/>
      <c r="H4" s="302"/>
      <c r="I4" s="303"/>
      <c r="J4" s="300" t="s">
        <v>41</v>
      </c>
      <c r="K4" s="300"/>
      <c r="L4" s="96"/>
      <c r="M4" s="96"/>
      <c r="O4" s="95">
        <v>0.65</v>
      </c>
      <c r="P4" s="96"/>
      <c r="Q4" s="96"/>
      <c r="R4" s="96"/>
    </row>
    <row r="5" spans="1:18" ht="18" x14ac:dyDescent="0.2">
      <c r="A5" s="26"/>
      <c r="B5" s="26"/>
      <c r="C5" s="91"/>
      <c r="D5" s="91"/>
      <c r="E5" s="91"/>
      <c r="F5" s="91"/>
      <c r="G5" s="91"/>
      <c r="H5" s="91"/>
      <c r="I5" s="26"/>
      <c r="J5" s="26"/>
      <c r="K5" s="26"/>
      <c r="L5" s="96"/>
      <c r="M5" s="96"/>
      <c r="O5" s="95">
        <v>0.64999899999999999</v>
      </c>
      <c r="P5" s="96"/>
      <c r="Q5" s="96"/>
      <c r="R5" s="96"/>
    </row>
    <row r="6" spans="1:18" ht="21" customHeight="1" x14ac:dyDescent="0.2">
      <c r="A6" s="30" t="s">
        <v>0</v>
      </c>
      <c r="B6" s="308" t="str">
        <f>IF('3. Autos providencia adjudicaci'!$C$12="","",'3. Autos providencia adjudicaci'!$C$12)</f>
        <v>LIQUIDACIÓN JUDICIAL</v>
      </c>
      <c r="C6" s="308"/>
      <c r="D6" s="308"/>
      <c r="E6" s="308"/>
      <c r="F6" s="308"/>
      <c r="G6" s="308"/>
      <c r="H6" s="308"/>
      <c r="I6" s="308"/>
      <c r="J6" s="308"/>
      <c r="K6" s="308"/>
      <c r="O6" s="95"/>
    </row>
    <row r="7" spans="1:18" ht="11.25" customHeight="1" thickBot="1" x14ac:dyDescent="0.25">
      <c r="A7" s="26"/>
      <c r="B7" s="26"/>
      <c r="C7" s="26"/>
      <c r="D7" s="26"/>
      <c r="E7" s="26"/>
      <c r="F7" s="26"/>
      <c r="G7" s="26"/>
      <c r="H7" s="26"/>
      <c r="I7" s="26"/>
      <c r="J7" s="26"/>
      <c r="K7" s="26"/>
      <c r="O7" s="95"/>
    </row>
    <row r="8" spans="1:18" s="18" customFormat="1" ht="30" customHeight="1" x14ac:dyDescent="0.2">
      <c r="A8" s="439" t="s">
        <v>60</v>
      </c>
      <c r="B8" s="441" t="s">
        <v>20</v>
      </c>
      <c r="C8" s="441" t="str">
        <f>'3. Autos providencia adjudicaci'!C14</f>
        <v>Autos de providencia de adjudicación proferidos</v>
      </c>
      <c r="D8" s="441"/>
      <c r="E8" s="441"/>
      <c r="F8" s="441"/>
      <c r="G8" s="441"/>
      <c r="H8" s="441"/>
      <c r="I8" s="441" t="s">
        <v>62</v>
      </c>
      <c r="J8" s="441"/>
      <c r="K8" s="443"/>
      <c r="O8" s="94"/>
    </row>
    <row r="9" spans="1:18" s="18" customFormat="1" ht="30" customHeight="1" x14ac:dyDescent="0.2">
      <c r="A9" s="470"/>
      <c r="B9" s="309"/>
      <c r="C9" s="118" t="s">
        <v>153</v>
      </c>
      <c r="D9" s="118" t="s">
        <v>61</v>
      </c>
      <c r="E9" s="118" t="s">
        <v>154</v>
      </c>
      <c r="F9" s="118"/>
      <c r="G9" s="118" t="s">
        <v>10</v>
      </c>
      <c r="H9" s="118" t="s">
        <v>61</v>
      </c>
      <c r="I9" s="309"/>
      <c r="J9" s="309"/>
      <c r="K9" s="467"/>
      <c r="O9" s="94"/>
    </row>
    <row r="10" spans="1:18" ht="90" customHeight="1" x14ac:dyDescent="0.2">
      <c r="A10" s="471" t="s">
        <v>170</v>
      </c>
      <c r="B10" s="103" t="str">
        <f>IF('3. Autos providencia adjudicaci'!$B$40="","",'3. Autos providencia adjudicaci'!$B$40)</f>
        <v>Número promedio de autos de providencia de adjudicación proferidos</v>
      </c>
      <c r="C10" s="104">
        <f>(C13+C16)/2</f>
        <v>19.033333333333331</v>
      </c>
      <c r="D10" s="289">
        <f>IF(C10=0,"0",C10/C11)</f>
        <v>1.6431654676258991</v>
      </c>
      <c r="E10" s="104">
        <f>(E13+E16)/2</f>
        <v>14</v>
      </c>
      <c r="F10" s="289">
        <f>IF(E10=0,"0",E10/E11)</f>
        <v>1.149110807113543</v>
      </c>
      <c r="G10" s="104">
        <f>+C10+E10</f>
        <v>33.033333333333331</v>
      </c>
      <c r="H10" s="289">
        <f>IF(G10=0,"0",G10/G11)</f>
        <v>1.3899018232819074</v>
      </c>
      <c r="I10" s="468"/>
      <c r="J10" s="468"/>
      <c r="K10" s="469"/>
    </row>
    <row r="11" spans="1:18" ht="117.75" customHeight="1" thickBot="1" x14ac:dyDescent="0.25">
      <c r="A11" s="448"/>
      <c r="B11" s="133" t="str">
        <f>IF('3. Autos providencia adjudicaci'!$B$51="","",'3. Autos providencia adjudicaci'!$B$51)</f>
        <v>Número de autos de providencia de adjudicación programados</v>
      </c>
      <c r="C11" s="149">
        <f>(C14+C17)/2</f>
        <v>11.583333333333334</v>
      </c>
      <c r="D11" s="409"/>
      <c r="E11" s="149">
        <f>(E14+E17)/2</f>
        <v>12.183333333333334</v>
      </c>
      <c r="F11" s="409"/>
      <c r="G11" s="149">
        <f>+C11+E11</f>
        <v>23.766666666666666</v>
      </c>
      <c r="H11" s="409"/>
      <c r="I11" s="451"/>
      <c r="J11" s="451"/>
      <c r="K11" s="452"/>
    </row>
    <row r="12" spans="1:18" ht="5.25" customHeight="1" thickBot="1" x14ac:dyDescent="0.25">
      <c r="A12" s="406"/>
      <c r="B12" s="406"/>
      <c r="C12" s="406"/>
      <c r="D12" s="406"/>
      <c r="E12" s="406"/>
      <c r="F12" s="406"/>
      <c r="G12" s="406"/>
      <c r="H12" s="406"/>
      <c r="I12" s="406"/>
      <c r="J12" s="406"/>
      <c r="K12" s="406"/>
    </row>
    <row r="13" spans="1:18" ht="117.75" customHeight="1" x14ac:dyDescent="0.2">
      <c r="A13" s="465" t="s">
        <v>151</v>
      </c>
      <c r="B13" s="145" t="str">
        <f>IF('3. Autos providencia adjudicaci'!$B$40="","",'3. Autos providencia adjudicaci'!$B$40)</f>
        <v>Número promedio de autos de providencia de adjudicación proferidos</v>
      </c>
      <c r="C13" s="132">
        <f>(C19+C21+C23+C25+C27)/5</f>
        <v>20.399999999999999</v>
      </c>
      <c r="D13" s="408">
        <f>IF(C13=0,"0",C13/C14)</f>
        <v>1.1333333333333333</v>
      </c>
      <c r="E13" s="132">
        <f>(E21+E23+E25+E27+E29)/5</f>
        <v>18</v>
      </c>
      <c r="F13" s="408">
        <f>IF(E13=0,"0",E13/E14)</f>
        <v>0.9375</v>
      </c>
      <c r="G13" s="132">
        <f>+C13+E13</f>
        <v>38.4</v>
      </c>
      <c r="H13" s="408">
        <f>IF(G13=0,"0",G13/G14)</f>
        <v>1.032258064516129</v>
      </c>
      <c r="I13" s="435"/>
      <c r="J13" s="435"/>
      <c r="K13" s="436"/>
    </row>
    <row r="14" spans="1:18" ht="117.75" customHeight="1" thickBot="1" x14ac:dyDescent="0.25">
      <c r="A14" s="466"/>
      <c r="B14" s="146" t="str">
        <f>IF('3. Autos providencia adjudicaci'!$B$51="","",'3. Autos providencia adjudicaci'!$B$51)</f>
        <v>Número de autos de providencia de adjudicación programados</v>
      </c>
      <c r="C14" s="135">
        <f>(C20+C22+C24+C26+C28)/5</f>
        <v>18</v>
      </c>
      <c r="D14" s="409"/>
      <c r="E14" s="151">
        <f>(E20+E22+E24+E26+E28+E30)/5</f>
        <v>19.2</v>
      </c>
      <c r="F14" s="409"/>
      <c r="G14" s="151">
        <f>+C14+E14</f>
        <v>37.200000000000003</v>
      </c>
      <c r="H14" s="409"/>
      <c r="I14" s="437"/>
      <c r="J14" s="437"/>
      <c r="K14" s="438"/>
    </row>
    <row r="15" spans="1:18" ht="5.25" customHeight="1" thickBot="1" x14ac:dyDescent="0.25">
      <c r="A15" s="406"/>
      <c r="B15" s="406"/>
      <c r="C15" s="406"/>
      <c r="D15" s="406"/>
      <c r="E15" s="406"/>
      <c r="F15" s="406"/>
      <c r="G15" s="406"/>
      <c r="H15" s="406"/>
      <c r="I15" s="406"/>
      <c r="J15" s="406"/>
      <c r="K15" s="406"/>
    </row>
    <row r="16" spans="1:18" ht="90" customHeight="1" x14ac:dyDescent="0.2">
      <c r="A16" s="463" t="s">
        <v>152</v>
      </c>
      <c r="B16" s="147" t="str">
        <f>IF('3. Autos providencia adjudicaci'!$B$40="","",'3. Autos providencia adjudicaci'!$B$40)</f>
        <v>Número promedio de autos de providencia de adjudicación proferidos</v>
      </c>
      <c r="C16" s="137">
        <f>(C30+C32+C34+C36+C38+C40)/6</f>
        <v>17.666666666666668</v>
      </c>
      <c r="D16" s="408">
        <f>IF(C16=0,"0",C16/C17)</f>
        <v>3.4193548387096775</v>
      </c>
      <c r="E16" s="137">
        <f>(E30+E32+E34+E36+E38+E40)/6</f>
        <v>10</v>
      </c>
      <c r="F16" s="408">
        <f>IF(E16=0,"0",E16/E17)</f>
        <v>1.9354838709677418</v>
      </c>
      <c r="G16" s="137">
        <f>+C16+E16</f>
        <v>27.666666666666668</v>
      </c>
      <c r="H16" s="408">
        <f>IF(G16=0,"0",G16/G17)</f>
        <v>2.6774193548387095</v>
      </c>
      <c r="I16" s="415"/>
      <c r="J16" s="415"/>
      <c r="K16" s="416"/>
    </row>
    <row r="17" spans="1:11" ht="117.75" customHeight="1" thickBot="1" x14ac:dyDescent="0.25">
      <c r="A17" s="464"/>
      <c r="B17" s="148" t="str">
        <f>IF('3. Autos providencia adjudicaci'!$B$51="","",'3. Autos providencia adjudicaci'!$B$51)</f>
        <v>Número de autos de providencia de adjudicación programados</v>
      </c>
      <c r="C17" s="142">
        <f>(C31+C33+C35+C37+C39+C41)/6</f>
        <v>5.166666666666667</v>
      </c>
      <c r="D17" s="409"/>
      <c r="E17" s="142">
        <f>(E31+E33+E35+E37+E39+E41)/6</f>
        <v>5.166666666666667</v>
      </c>
      <c r="F17" s="409"/>
      <c r="G17" s="110">
        <f>+C17+E17</f>
        <v>10.333333333333334</v>
      </c>
      <c r="H17" s="409"/>
      <c r="I17" s="417"/>
      <c r="J17" s="417"/>
      <c r="K17" s="418"/>
    </row>
    <row r="18" spans="1:11" ht="6.75" customHeight="1" thickBot="1" x14ac:dyDescent="0.25">
      <c r="A18" s="138"/>
      <c r="B18" s="139"/>
      <c r="C18" s="140"/>
      <c r="D18" s="140"/>
      <c r="E18" s="140"/>
      <c r="F18" s="140"/>
      <c r="G18" s="140"/>
      <c r="H18" s="140"/>
      <c r="I18" s="139"/>
      <c r="J18" s="139"/>
      <c r="K18" s="141"/>
    </row>
    <row r="19" spans="1:11" ht="90" customHeight="1" x14ac:dyDescent="0.2">
      <c r="A19" s="425" t="str">
        <f>'3. Autos providencia adjudicaci'!M40</f>
        <v>Grupo de Procesos de Reorganización y Liquidación A</v>
      </c>
      <c r="B19" s="31" t="str">
        <f>IF('3. Autos providencia adjudicaci'!$B$40="","",'3. Autos providencia adjudicaci'!$B$40)</f>
        <v>Número promedio de autos de providencia de adjudicación proferidos</v>
      </c>
      <c r="C19" s="33">
        <v>2</v>
      </c>
      <c r="D19" s="408">
        <f>IF(C19=0,"0",C19/C20)</f>
        <v>0.66666666666666663</v>
      </c>
      <c r="E19" s="33"/>
      <c r="F19" s="408" t="str">
        <f>IF(E19=0,"0",E19/E20)</f>
        <v>0</v>
      </c>
      <c r="G19" s="33">
        <f t="shared" ref="G19:G28" si="0">+C19+E19</f>
        <v>2</v>
      </c>
      <c r="H19" s="408">
        <f>IF(G19=0,"0",G19/G20)</f>
        <v>0.33333333333333331</v>
      </c>
      <c r="I19" s="461" t="s">
        <v>208</v>
      </c>
      <c r="J19" s="461"/>
      <c r="K19" s="462"/>
    </row>
    <row r="20" spans="1:11" ht="117.75" customHeight="1" x14ac:dyDescent="0.2">
      <c r="A20" s="421"/>
      <c r="B20" s="32" t="str">
        <f>IF('3. Autos providencia adjudicaci'!$B$51="","",'3. Autos providencia adjudicaci'!$B$51)</f>
        <v>Número de autos de providencia de adjudicación programados</v>
      </c>
      <c r="C20" s="34">
        <v>3</v>
      </c>
      <c r="D20" s="289"/>
      <c r="E20" s="34">
        <v>3</v>
      </c>
      <c r="F20" s="289"/>
      <c r="G20" s="34">
        <f t="shared" si="0"/>
        <v>6</v>
      </c>
      <c r="H20" s="289"/>
      <c r="I20" s="419"/>
      <c r="J20" s="419"/>
      <c r="K20" s="420"/>
    </row>
    <row r="21" spans="1:11" ht="90" customHeight="1" x14ac:dyDescent="0.2">
      <c r="A21" s="421" t="str">
        <f>'3. Autos providencia adjudicaci'!M41</f>
        <v>Dirección de Procesos de Liquidación I</v>
      </c>
      <c r="B21" s="32" t="str">
        <f>IF('3. Autos providencia adjudicaci'!$B$40="","",'3. Autos providencia adjudicaci'!$B$40)</f>
        <v>Número promedio de autos de providencia de adjudicación proferidos</v>
      </c>
      <c r="C21" s="34">
        <v>19</v>
      </c>
      <c r="D21" s="289">
        <f>IF(C21=0,"0",C21/C22)</f>
        <v>1.2666666666666666</v>
      </c>
      <c r="E21" s="34">
        <v>15</v>
      </c>
      <c r="F21" s="289">
        <f>IF(E21=0,"0",E21/E22)</f>
        <v>1</v>
      </c>
      <c r="G21" s="34">
        <f t="shared" si="0"/>
        <v>34</v>
      </c>
      <c r="H21" s="289">
        <f>IF(G21=0,"0",G21/G22)</f>
        <v>1.1333333333333333</v>
      </c>
      <c r="I21" s="413" t="s">
        <v>232</v>
      </c>
      <c r="J21" s="413"/>
      <c r="K21" s="414"/>
    </row>
    <row r="22" spans="1:11" ht="117.75" customHeight="1" x14ac:dyDescent="0.2">
      <c r="A22" s="421"/>
      <c r="B22" s="32" t="str">
        <f>IF('3. Autos providencia adjudicaci'!$B$51="","",'3. Autos providencia adjudicaci'!$B$51)</f>
        <v>Número de autos de providencia de adjudicación programados</v>
      </c>
      <c r="C22" s="34">
        <v>15</v>
      </c>
      <c r="D22" s="289"/>
      <c r="E22" s="34">
        <v>15</v>
      </c>
      <c r="F22" s="289"/>
      <c r="G22" s="34">
        <f t="shared" si="0"/>
        <v>30</v>
      </c>
      <c r="H22" s="289"/>
      <c r="I22" s="419"/>
      <c r="J22" s="419"/>
      <c r="K22" s="420"/>
    </row>
    <row r="23" spans="1:11" ht="90" customHeight="1" x14ac:dyDescent="0.2">
      <c r="A23" s="421" t="str">
        <f>'2. Audiencias resolución objeci'!M42</f>
        <v>Dirección de Procesos de Liquidación II</v>
      </c>
      <c r="B23" s="32" t="str">
        <f>IF('3. Autos providencia adjudicaci'!$B$40="","",'3. Autos providencia adjudicaci'!$B$40)</f>
        <v>Número promedio de autos de providencia de adjudicación proferidos</v>
      </c>
      <c r="C23" s="34">
        <v>22</v>
      </c>
      <c r="D23" s="289">
        <f>IF(C23=0,"0",C23/C24)</f>
        <v>0.91666666666666663</v>
      </c>
      <c r="E23" s="34">
        <v>15</v>
      </c>
      <c r="F23" s="289">
        <f>IF(E23=0,"0",E23/E24)</f>
        <v>0.625</v>
      </c>
      <c r="G23" s="34">
        <f t="shared" si="0"/>
        <v>37</v>
      </c>
      <c r="H23" s="289">
        <f>IF(G23=0,"0",G23/G24)</f>
        <v>0.77083333333333337</v>
      </c>
      <c r="I23" s="413" t="s">
        <v>233</v>
      </c>
      <c r="J23" s="413"/>
      <c r="K23" s="414"/>
    </row>
    <row r="24" spans="1:11" ht="117.75" customHeight="1" x14ac:dyDescent="0.2">
      <c r="A24" s="421"/>
      <c r="B24" s="32" t="str">
        <f>IF('3. Autos providencia adjudicaci'!$B$51="","",'3. Autos providencia adjudicaci'!$B$51)</f>
        <v>Número de autos de providencia de adjudicación programados</v>
      </c>
      <c r="C24" s="34">
        <v>24</v>
      </c>
      <c r="D24" s="289"/>
      <c r="E24" s="34">
        <v>24</v>
      </c>
      <c r="F24" s="289"/>
      <c r="G24" s="34">
        <f t="shared" si="0"/>
        <v>48</v>
      </c>
      <c r="H24" s="289"/>
      <c r="I24" s="419"/>
      <c r="J24" s="419"/>
      <c r="K24" s="420"/>
    </row>
    <row r="25" spans="1:11" ht="90" customHeight="1" x14ac:dyDescent="0.2">
      <c r="A25" s="421" t="str">
        <f>'2. Audiencias resolución objeci'!M43</f>
        <v>Grupo de Procesos de Liquidación I</v>
      </c>
      <c r="B25" s="32" t="str">
        <f>IF('3. Autos providencia adjudicaci'!$B$40="","",'3. Autos providencia adjudicaci'!$B$40)</f>
        <v>Número promedio de autos de providencia de adjudicación proferidos</v>
      </c>
      <c r="C25" s="34">
        <v>30</v>
      </c>
      <c r="D25" s="289">
        <f>IF(C25=0,"0",C25/C26)</f>
        <v>1.25</v>
      </c>
      <c r="E25" s="34">
        <v>23</v>
      </c>
      <c r="F25" s="289">
        <f>IF(E25=0,"0",E25/E26)</f>
        <v>0.95833333333333337</v>
      </c>
      <c r="G25" s="34">
        <f t="shared" si="0"/>
        <v>53</v>
      </c>
      <c r="H25" s="289">
        <f>IF(G25=0,"0",G25/G26)</f>
        <v>1.1041666666666667</v>
      </c>
      <c r="I25" s="413" t="s">
        <v>234</v>
      </c>
      <c r="J25" s="413"/>
      <c r="K25" s="414"/>
    </row>
    <row r="26" spans="1:11" ht="117.75" customHeight="1" x14ac:dyDescent="0.2">
      <c r="A26" s="421"/>
      <c r="B26" s="32" t="str">
        <f>IF('3. Autos providencia adjudicaci'!$B$51="","",'3. Autos providencia adjudicaci'!$B$51)</f>
        <v>Número de autos de providencia de adjudicación programados</v>
      </c>
      <c r="C26" s="34">
        <v>24</v>
      </c>
      <c r="D26" s="289"/>
      <c r="E26" s="34">
        <v>24</v>
      </c>
      <c r="F26" s="289"/>
      <c r="G26" s="34">
        <f t="shared" si="0"/>
        <v>48</v>
      </c>
      <c r="H26" s="289"/>
      <c r="I26" s="419"/>
      <c r="J26" s="419"/>
      <c r="K26" s="420"/>
    </row>
    <row r="27" spans="1:11" ht="90" customHeight="1" x14ac:dyDescent="0.2">
      <c r="A27" s="421" t="str">
        <f>'2. Audiencias resolución objeci'!M44</f>
        <v>Grupo de Procesos de Liquidación II</v>
      </c>
      <c r="B27" s="32" t="str">
        <f>IF('3. Autos providencia adjudicaci'!$B$40="","",'3. Autos providencia adjudicaci'!$B$40)</f>
        <v>Número promedio de autos de providencia de adjudicación proferidos</v>
      </c>
      <c r="C27" s="34">
        <v>29</v>
      </c>
      <c r="D27" s="289">
        <f>IF(C27=0,"0",C27/C28)</f>
        <v>1.2083333333333333</v>
      </c>
      <c r="E27" s="34">
        <v>37</v>
      </c>
      <c r="F27" s="289">
        <f>IF(E27=0,"0",E27/E28)</f>
        <v>1.5416666666666667</v>
      </c>
      <c r="G27" s="34">
        <f t="shared" si="0"/>
        <v>66</v>
      </c>
      <c r="H27" s="289">
        <f>IF(G27=0,"0",G27/G28)</f>
        <v>1.375</v>
      </c>
      <c r="I27" s="413" t="s">
        <v>230</v>
      </c>
      <c r="J27" s="413"/>
      <c r="K27" s="414"/>
    </row>
    <row r="28" spans="1:11" ht="117.75" customHeight="1" thickBot="1" x14ac:dyDescent="0.25">
      <c r="A28" s="422"/>
      <c r="B28" s="57" t="str">
        <f>IF('3. Autos providencia adjudicaci'!$B$51="","",'3. Autos providencia adjudicaci'!$B$51)</f>
        <v>Número de autos de providencia de adjudicación programados</v>
      </c>
      <c r="C28" s="58">
        <v>24</v>
      </c>
      <c r="D28" s="409"/>
      <c r="E28" s="58">
        <v>24</v>
      </c>
      <c r="F28" s="409"/>
      <c r="G28" s="58">
        <f t="shared" si="0"/>
        <v>48</v>
      </c>
      <c r="H28" s="409"/>
      <c r="I28" s="423"/>
      <c r="J28" s="423"/>
      <c r="K28" s="424"/>
    </row>
    <row r="29" spans="1:11" ht="9.75" customHeight="1" thickBot="1" x14ac:dyDescent="0.25">
      <c r="A29" s="406"/>
      <c r="B29" s="406"/>
      <c r="C29" s="406"/>
      <c r="D29" s="406"/>
      <c r="E29" s="406"/>
      <c r="F29" s="406"/>
      <c r="G29" s="406"/>
      <c r="H29" s="406"/>
      <c r="I29" s="406"/>
      <c r="J29" s="406"/>
      <c r="K29" s="406"/>
    </row>
    <row r="30" spans="1:11" ht="90" customHeight="1" x14ac:dyDescent="0.2">
      <c r="A30" s="425" t="str">
        <f>'2. Audiencias resolución objeci'!M45</f>
        <v>Intendecia Regional Barranquilla</v>
      </c>
      <c r="B30" s="31" t="str">
        <f>IF('3. Autos providencia adjudicaci'!$B$40="","",'3. Autos providencia adjudicaci'!$B$40)</f>
        <v>Número promedio de autos de providencia de adjudicación proferidos</v>
      </c>
      <c r="C30" s="33">
        <v>20</v>
      </c>
      <c r="D30" s="408">
        <f>IF(C30=0,"0",C30/C31)</f>
        <v>6.666666666666667</v>
      </c>
      <c r="E30" s="33">
        <v>6</v>
      </c>
      <c r="F30" s="408">
        <f>IF(E30=0,"0",E30/E31)</f>
        <v>2</v>
      </c>
      <c r="G30" s="33">
        <f>+C30+E30</f>
        <v>26</v>
      </c>
      <c r="H30" s="408">
        <f>IF(G30=0,"0",G30/G31)</f>
        <v>4.333333333333333</v>
      </c>
      <c r="I30" s="426" t="s">
        <v>250</v>
      </c>
      <c r="J30" s="426"/>
      <c r="K30" s="427"/>
    </row>
    <row r="31" spans="1:11" ht="117.75" customHeight="1" x14ac:dyDescent="0.2">
      <c r="A31" s="421"/>
      <c r="B31" s="32" t="str">
        <f>IF('3. Autos providencia adjudicaci'!$B$51="","",'3. Autos providencia adjudicaci'!$B$51)</f>
        <v>Número de autos de providencia de adjudicación programados</v>
      </c>
      <c r="C31" s="34">
        <v>3</v>
      </c>
      <c r="D31" s="289"/>
      <c r="E31" s="34">
        <v>3</v>
      </c>
      <c r="F31" s="289"/>
      <c r="G31" s="34">
        <f t="shared" ref="G31:G41" si="1">+C31+E31</f>
        <v>6</v>
      </c>
      <c r="H31" s="289"/>
      <c r="I31" s="419" t="s">
        <v>249</v>
      </c>
      <c r="J31" s="419"/>
      <c r="K31" s="420"/>
    </row>
    <row r="32" spans="1:11" ht="90" customHeight="1" x14ac:dyDescent="0.2">
      <c r="A32" s="421" t="str">
        <f>'2. Audiencias resolución objeci'!M46</f>
        <v>Intendecia Regional Bucaramanga</v>
      </c>
      <c r="B32" s="32" t="str">
        <f>IF('3. Autos providencia adjudicaci'!$B$40="","",'3. Autos providencia adjudicaci'!$B$40)</f>
        <v>Número promedio de autos de providencia de adjudicación proferidos</v>
      </c>
      <c r="C32" s="34">
        <v>14</v>
      </c>
      <c r="D32" s="289">
        <f>IF(C32=0,"0",C32/C33)</f>
        <v>3.5</v>
      </c>
      <c r="E32" s="34">
        <v>10</v>
      </c>
      <c r="F32" s="289">
        <f>IF(E32=0,"0",E32/E33)</f>
        <v>2.5</v>
      </c>
      <c r="G32" s="34">
        <f t="shared" si="1"/>
        <v>24</v>
      </c>
      <c r="H32" s="289">
        <f>IF(G32=0,"0",G32/G33)</f>
        <v>3</v>
      </c>
      <c r="I32" s="413" t="s">
        <v>204</v>
      </c>
      <c r="J32" s="413"/>
      <c r="K32" s="414"/>
    </row>
    <row r="33" spans="1:11" ht="117.75" customHeight="1" x14ac:dyDescent="0.2">
      <c r="A33" s="421"/>
      <c r="B33" s="32" t="str">
        <f>IF('3. Autos providencia adjudicaci'!$B$51="","",'3. Autos providencia adjudicaci'!$B$51)</f>
        <v>Número de autos de providencia de adjudicación programados</v>
      </c>
      <c r="C33" s="34">
        <v>4</v>
      </c>
      <c r="D33" s="289"/>
      <c r="E33" s="34">
        <v>4</v>
      </c>
      <c r="F33" s="289"/>
      <c r="G33" s="34">
        <f t="shared" si="1"/>
        <v>8</v>
      </c>
      <c r="H33" s="289"/>
      <c r="I33" s="413" t="s">
        <v>225</v>
      </c>
      <c r="J33" s="413"/>
      <c r="K33" s="414"/>
    </row>
    <row r="34" spans="1:11" ht="90" customHeight="1" x14ac:dyDescent="0.2">
      <c r="A34" s="421" t="str">
        <f>'2. Audiencias resolución objeci'!M47</f>
        <v>Intendecia Regional Cali</v>
      </c>
      <c r="B34" s="32" t="str">
        <f>IF('3. Autos providencia adjudicaci'!$B$40="","",'3. Autos providencia adjudicaci'!$B$40)</f>
        <v>Número promedio de autos de providencia de adjudicación proferidos</v>
      </c>
      <c r="C34" s="34">
        <v>12</v>
      </c>
      <c r="D34" s="289">
        <f>IF(C34=0,"0",C34/C35)</f>
        <v>2</v>
      </c>
      <c r="E34" s="34">
        <v>11</v>
      </c>
      <c r="F34" s="289">
        <f>IF(E34=0,"0",E34/E35)</f>
        <v>1.8333333333333333</v>
      </c>
      <c r="G34" s="34">
        <f t="shared" si="1"/>
        <v>23</v>
      </c>
      <c r="H34" s="289">
        <f>IF(G34=0,"0",G34/G35)</f>
        <v>1.9166666666666667</v>
      </c>
      <c r="I34" s="413" t="s">
        <v>253</v>
      </c>
      <c r="J34" s="413"/>
      <c r="K34" s="414"/>
    </row>
    <row r="35" spans="1:11" ht="117.75" customHeight="1" x14ac:dyDescent="0.2">
      <c r="A35" s="421"/>
      <c r="B35" s="32" t="str">
        <f>IF('3. Autos providencia adjudicaci'!$B$51="","",'3. Autos providencia adjudicaci'!$B$51)</f>
        <v>Número de autos de providencia de adjudicación programados</v>
      </c>
      <c r="C35" s="34">
        <v>6</v>
      </c>
      <c r="D35" s="289"/>
      <c r="E35" s="34">
        <v>6</v>
      </c>
      <c r="F35" s="289"/>
      <c r="G35" s="34">
        <f t="shared" si="1"/>
        <v>12</v>
      </c>
      <c r="H35" s="289"/>
      <c r="I35" s="419" t="s">
        <v>212</v>
      </c>
      <c r="J35" s="419"/>
      <c r="K35" s="420"/>
    </row>
    <row r="36" spans="1:11" ht="90" customHeight="1" x14ac:dyDescent="0.2">
      <c r="A36" s="421" t="str">
        <f>'2. Audiencias resolución objeci'!M48</f>
        <v>Intendecia Regional Cartagena</v>
      </c>
      <c r="B36" s="32" t="str">
        <f>IF('3. Autos providencia adjudicaci'!$B$40="","",'3. Autos providencia adjudicaci'!$B$40)</f>
        <v>Número promedio de autos de providencia de adjudicación proferidos</v>
      </c>
      <c r="C36" s="34">
        <v>8</v>
      </c>
      <c r="D36" s="289">
        <f>IF(C36=0,"0",C36/C37)</f>
        <v>1.3333333333333333</v>
      </c>
      <c r="E36" s="34">
        <v>3</v>
      </c>
      <c r="F36" s="289">
        <f>IF(E36=0,"0",E36/E37)</f>
        <v>0.5</v>
      </c>
      <c r="G36" s="34">
        <f t="shared" si="1"/>
        <v>11</v>
      </c>
      <c r="H36" s="289">
        <f>IF(G36=0,"0",G36/G37)</f>
        <v>0.91666666666666663</v>
      </c>
      <c r="I36" s="413" t="s">
        <v>209</v>
      </c>
      <c r="J36" s="413"/>
      <c r="K36" s="414"/>
    </row>
    <row r="37" spans="1:11" ht="117.75" customHeight="1" x14ac:dyDescent="0.2">
      <c r="A37" s="421"/>
      <c r="B37" s="32" t="str">
        <f>IF('3. Autos providencia adjudicaci'!$B$51="","",'3. Autos providencia adjudicaci'!$B$51)</f>
        <v>Número de autos de providencia de adjudicación programados</v>
      </c>
      <c r="C37" s="34">
        <v>6</v>
      </c>
      <c r="D37" s="289"/>
      <c r="E37" s="34">
        <v>6</v>
      </c>
      <c r="F37" s="289"/>
      <c r="G37" s="34">
        <f t="shared" si="1"/>
        <v>12</v>
      </c>
      <c r="H37" s="289"/>
      <c r="I37" s="419" t="s">
        <v>241</v>
      </c>
      <c r="J37" s="419"/>
      <c r="K37" s="420"/>
    </row>
    <row r="38" spans="1:11" ht="90" customHeight="1" x14ac:dyDescent="0.2">
      <c r="A38" s="421" t="str">
        <f>'2. Audiencias resolución objeci'!M49</f>
        <v>Intendecia Regional Manizales</v>
      </c>
      <c r="B38" s="32" t="str">
        <f>IF('3. Autos providencia adjudicaci'!$B$40="","",'3. Autos providencia adjudicaci'!$B$40)</f>
        <v>Número promedio de autos de providencia de adjudicación proferidos</v>
      </c>
      <c r="C38" s="34">
        <v>5</v>
      </c>
      <c r="D38" s="289">
        <f>IF(C38=0,"0",C38/C39)</f>
        <v>2.5</v>
      </c>
      <c r="E38" s="34">
        <v>4</v>
      </c>
      <c r="F38" s="289">
        <f>IF(E38=0,"0",E38/E39)</f>
        <v>2</v>
      </c>
      <c r="G38" s="34">
        <f t="shared" si="1"/>
        <v>9</v>
      </c>
      <c r="H38" s="289">
        <f>IF(G38=0,"0",G38/G39)</f>
        <v>2.25</v>
      </c>
      <c r="I38" s="413"/>
      <c r="J38" s="413"/>
      <c r="K38" s="414"/>
    </row>
    <row r="39" spans="1:11" ht="117.75" customHeight="1" x14ac:dyDescent="0.2">
      <c r="A39" s="421"/>
      <c r="B39" s="32" t="str">
        <f>IF('3. Autos providencia adjudicaci'!$B$51="","",'3. Autos providencia adjudicaci'!$B$51)</f>
        <v>Número de autos de providencia de adjudicación programados</v>
      </c>
      <c r="C39" s="34">
        <v>2</v>
      </c>
      <c r="D39" s="289"/>
      <c r="E39" s="34">
        <v>2</v>
      </c>
      <c r="F39" s="289"/>
      <c r="G39" s="34">
        <f t="shared" si="1"/>
        <v>4</v>
      </c>
      <c r="H39" s="289"/>
      <c r="I39" s="419" t="s">
        <v>246</v>
      </c>
      <c r="J39" s="419"/>
      <c r="K39" s="420"/>
    </row>
    <row r="40" spans="1:11" ht="90" customHeight="1" x14ac:dyDescent="0.2">
      <c r="A40" s="421" t="str">
        <f>'2. Audiencias resolución objeci'!M50</f>
        <v>Intendecia Regional Medellín</v>
      </c>
      <c r="B40" s="32" t="str">
        <f>IF('3. Autos providencia adjudicaci'!$B$40="","",'3. Autos providencia adjudicaci'!$B$40)</f>
        <v>Número promedio de autos de providencia de adjudicación proferidos</v>
      </c>
      <c r="C40" s="34">
        <v>47</v>
      </c>
      <c r="D40" s="289">
        <f>IF(C40=0,"0",C40/C41)</f>
        <v>4.7</v>
      </c>
      <c r="E40" s="34">
        <v>26</v>
      </c>
      <c r="F40" s="289">
        <f>IF(E40=0,"0",E40/E41)</f>
        <v>2.6</v>
      </c>
      <c r="G40" s="34">
        <f>+C40+E40</f>
        <v>73</v>
      </c>
      <c r="H40" s="289">
        <f>IF(G40=0,"0",G40/G41)</f>
        <v>3.65</v>
      </c>
      <c r="I40" s="413" t="s">
        <v>206</v>
      </c>
      <c r="J40" s="413"/>
      <c r="K40" s="414"/>
    </row>
    <row r="41" spans="1:11" ht="117.75" customHeight="1" thickBot="1" x14ac:dyDescent="0.25">
      <c r="A41" s="422"/>
      <c r="B41" s="57" t="str">
        <f>IF('3. Autos providencia adjudicaci'!$B$51="","",'3. Autos providencia adjudicaci'!$B$51)</f>
        <v>Número de autos de providencia de adjudicación programados</v>
      </c>
      <c r="C41" s="58">
        <v>10</v>
      </c>
      <c r="D41" s="409"/>
      <c r="E41" s="58">
        <v>10</v>
      </c>
      <c r="F41" s="409"/>
      <c r="G41" s="58">
        <f t="shared" si="1"/>
        <v>20</v>
      </c>
      <c r="H41" s="409"/>
      <c r="I41" s="423" t="s">
        <v>228</v>
      </c>
      <c r="J41" s="423"/>
      <c r="K41" s="424"/>
    </row>
    <row r="71" spans="15:15" ht="30" customHeight="1" x14ac:dyDescent="0.2">
      <c r="O71" s="97"/>
    </row>
    <row r="141" spans="15:15" ht="30" customHeight="1" x14ac:dyDescent="0.2">
      <c r="O141" s="85"/>
    </row>
    <row r="142" spans="15:15" ht="30" customHeight="1" x14ac:dyDescent="0.2">
      <c r="O142" s="85"/>
    </row>
    <row r="143" spans="15:15" ht="30" customHeight="1" x14ac:dyDescent="0.2">
      <c r="O143" s="85"/>
    </row>
    <row r="144" spans="15:15" ht="30" customHeight="1" x14ac:dyDescent="0.2">
      <c r="O144" s="85"/>
    </row>
    <row r="145" spans="15:15" ht="30" customHeight="1" x14ac:dyDescent="0.2">
      <c r="O145" s="85"/>
    </row>
    <row r="146" spans="15:15" ht="30" customHeight="1" x14ac:dyDescent="0.2">
      <c r="O146" s="85"/>
    </row>
    <row r="147" spans="15:15" ht="30" customHeight="1" x14ac:dyDescent="0.2">
      <c r="O147" s="85"/>
    </row>
    <row r="148" spans="15:15" ht="30" customHeight="1" x14ac:dyDescent="0.2">
      <c r="O148" s="85"/>
    </row>
    <row r="149" spans="15:15" ht="30" customHeight="1" x14ac:dyDescent="0.2">
      <c r="O149" s="85"/>
    </row>
    <row r="150" spans="15:15" ht="30" customHeight="1" x14ac:dyDescent="0.2">
      <c r="O150" s="85"/>
    </row>
    <row r="151" spans="15:15" ht="30" customHeight="1" x14ac:dyDescent="0.2">
      <c r="O151" s="85"/>
    </row>
  </sheetData>
  <sheetProtection formatColumns="0" formatRows="0"/>
  <mergeCells count="101">
    <mergeCell ref="F10:F11"/>
    <mergeCell ref="A1:A4"/>
    <mergeCell ref="B1:I1"/>
    <mergeCell ref="J1:K1"/>
    <mergeCell ref="B2:I2"/>
    <mergeCell ref="J2:K2"/>
    <mergeCell ref="B3:I3"/>
    <mergeCell ref="J3:K3"/>
    <mergeCell ref="B4:I4"/>
    <mergeCell ref="J4:K4"/>
    <mergeCell ref="B6:K6"/>
    <mergeCell ref="C8:H8"/>
    <mergeCell ref="I8:K9"/>
    <mergeCell ref="I10:K10"/>
    <mergeCell ref="H10:H11"/>
    <mergeCell ref="I11:K11"/>
    <mergeCell ref="A8:A9"/>
    <mergeCell ref="B8:B9"/>
    <mergeCell ref="A10:A11"/>
    <mergeCell ref="D10:D11"/>
    <mergeCell ref="A15:K15"/>
    <mergeCell ref="A16:A17"/>
    <mergeCell ref="D16:D17"/>
    <mergeCell ref="F16:F17"/>
    <mergeCell ref="H16:H17"/>
    <mergeCell ref="I16:K16"/>
    <mergeCell ref="I17:K17"/>
    <mergeCell ref="A12:K12"/>
    <mergeCell ref="A13:A14"/>
    <mergeCell ref="D13:D14"/>
    <mergeCell ref="F13:F14"/>
    <mergeCell ref="H13:H14"/>
    <mergeCell ref="I13:K13"/>
    <mergeCell ref="I14:K14"/>
    <mergeCell ref="A19:A20"/>
    <mergeCell ref="D19:D20"/>
    <mergeCell ref="F19:F20"/>
    <mergeCell ref="H19:H20"/>
    <mergeCell ref="I19:K19"/>
    <mergeCell ref="I20:K20"/>
    <mergeCell ref="A21:A22"/>
    <mergeCell ref="D21:D22"/>
    <mergeCell ref="F21:F22"/>
    <mergeCell ref="H21:H22"/>
    <mergeCell ref="I21:K21"/>
    <mergeCell ref="I22:K22"/>
    <mergeCell ref="A23:A24"/>
    <mergeCell ref="D23:D24"/>
    <mergeCell ref="F23:F24"/>
    <mergeCell ref="H23:H24"/>
    <mergeCell ref="I23:K23"/>
    <mergeCell ref="I24:K24"/>
    <mergeCell ref="A25:A26"/>
    <mergeCell ref="D25:D26"/>
    <mergeCell ref="F25:F26"/>
    <mergeCell ref="H25:H26"/>
    <mergeCell ref="I25:K25"/>
    <mergeCell ref="I26:K26"/>
    <mergeCell ref="A27:A28"/>
    <mergeCell ref="D27:D28"/>
    <mergeCell ref="F27:F28"/>
    <mergeCell ref="H27:H28"/>
    <mergeCell ref="I27:K27"/>
    <mergeCell ref="I28:K28"/>
    <mergeCell ref="A29:K29"/>
    <mergeCell ref="A30:A31"/>
    <mergeCell ref="D30:D31"/>
    <mergeCell ref="F30:F31"/>
    <mergeCell ref="H30:H31"/>
    <mergeCell ref="I30:K30"/>
    <mergeCell ref="I31:K31"/>
    <mergeCell ref="A32:A33"/>
    <mergeCell ref="D32:D33"/>
    <mergeCell ref="F32:F33"/>
    <mergeCell ref="H32:H33"/>
    <mergeCell ref="I32:K32"/>
    <mergeCell ref="I33:K33"/>
    <mergeCell ref="A34:A35"/>
    <mergeCell ref="D34:D35"/>
    <mergeCell ref="F34:F35"/>
    <mergeCell ref="H34:H35"/>
    <mergeCell ref="I34:K34"/>
    <mergeCell ref="I35:K35"/>
    <mergeCell ref="A40:A41"/>
    <mergeCell ref="D40:D41"/>
    <mergeCell ref="F40:F41"/>
    <mergeCell ref="H40:H41"/>
    <mergeCell ref="I40:K40"/>
    <mergeCell ref="I41:K41"/>
    <mergeCell ref="A36:A37"/>
    <mergeCell ref="D36:D37"/>
    <mergeCell ref="F36:F37"/>
    <mergeCell ref="H36:H37"/>
    <mergeCell ref="I36:K36"/>
    <mergeCell ref="I37:K37"/>
    <mergeCell ref="A38:A39"/>
    <mergeCell ref="D38:D39"/>
    <mergeCell ref="F38:F39"/>
    <mergeCell ref="H38:H39"/>
    <mergeCell ref="I38:K38"/>
    <mergeCell ref="I39:K39"/>
  </mergeCells>
  <conditionalFormatting sqref="D10:D11">
    <cfRule type="cellIs" dxfId="59" priority="181" stopIfTrue="1" operator="between">
      <formula>0.85</formula>
      <formula>0.94</formula>
    </cfRule>
    <cfRule type="cellIs" dxfId="58" priority="180" stopIfTrue="1" operator="lessThan">
      <formula>0.85</formula>
    </cfRule>
    <cfRule type="cellIs" dxfId="57" priority="65" stopIfTrue="1" operator="equal">
      <formula>0</formula>
    </cfRule>
    <cfRule type="cellIs" dxfId="56" priority="182" stopIfTrue="1" operator="greaterThanOrEqual">
      <formula>0.95</formula>
    </cfRule>
  </conditionalFormatting>
  <conditionalFormatting sqref="D13:D14">
    <cfRule type="cellIs" dxfId="55" priority="54" stopIfTrue="1" operator="lessThan">
      <formula>0.85</formula>
    </cfRule>
    <cfRule type="cellIs" dxfId="54" priority="56" stopIfTrue="1" operator="greaterThanOrEqual">
      <formula>0.95</formula>
    </cfRule>
    <cfRule type="cellIs" dxfId="53" priority="55" stopIfTrue="1" operator="between">
      <formula>0.85</formula>
      <formula>0.94</formula>
    </cfRule>
    <cfRule type="cellIs" dxfId="52" priority="53" stopIfTrue="1" operator="equal">
      <formula>0</formula>
    </cfRule>
  </conditionalFormatting>
  <conditionalFormatting sqref="D16:D17">
    <cfRule type="cellIs" dxfId="51" priority="44" stopIfTrue="1" operator="greaterThanOrEqual">
      <formula>0.95</formula>
    </cfRule>
    <cfRule type="cellIs" dxfId="50" priority="43" stopIfTrue="1" operator="between">
      <formula>0.85</formula>
      <formula>0.94</formula>
    </cfRule>
    <cfRule type="cellIs" dxfId="49" priority="42" stopIfTrue="1" operator="lessThan">
      <formula>0.85</formula>
    </cfRule>
    <cfRule type="cellIs" dxfId="48" priority="41" stopIfTrue="1" operator="equal">
      <formula>0</formula>
    </cfRule>
  </conditionalFormatting>
  <conditionalFormatting sqref="D19:D28">
    <cfRule type="cellIs" dxfId="47" priority="29" stopIfTrue="1" operator="equal">
      <formula>0</formula>
    </cfRule>
    <cfRule type="cellIs" dxfId="46" priority="30" stopIfTrue="1" operator="lessThan">
      <formula>0.85</formula>
    </cfRule>
    <cfRule type="cellIs" dxfId="45" priority="31" stopIfTrue="1" operator="between">
      <formula>0.85</formula>
      <formula>0.94</formula>
    </cfRule>
    <cfRule type="cellIs" dxfId="44" priority="32" stopIfTrue="1" operator="greaterThanOrEqual">
      <formula>0.95</formula>
    </cfRule>
  </conditionalFormatting>
  <conditionalFormatting sqref="D30:D41">
    <cfRule type="cellIs" dxfId="43" priority="9" stopIfTrue="1" operator="equal">
      <formula>0</formula>
    </cfRule>
    <cfRule type="cellIs" dxfId="42" priority="10" stopIfTrue="1" operator="lessThan">
      <formula>0.85</formula>
    </cfRule>
    <cfRule type="cellIs" dxfId="41" priority="11" stopIfTrue="1" operator="between">
      <formula>0.85</formula>
      <formula>0.94</formula>
    </cfRule>
    <cfRule type="cellIs" dxfId="40" priority="12" stopIfTrue="1" operator="greaterThanOrEqual">
      <formula>0.95</formula>
    </cfRule>
  </conditionalFormatting>
  <conditionalFormatting sqref="F10:F11">
    <cfRule type="cellIs" dxfId="39" priority="61" stopIfTrue="1" operator="equal">
      <formula>0</formula>
    </cfRule>
    <cfRule type="cellIs" dxfId="38" priority="64" stopIfTrue="1" operator="greaterThanOrEqual">
      <formula>0.95</formula>
    </cfRule>
    <cfRule type="cellIs" dxfId="37" priority="63" stopIfTrue="1" operator="between">
      <formula>0.85</formula>
      <formula>0.94</formula>
    </cfRule>
    <cfRule type="cellIs" dxfId="36" priority="62" stopIfTrue="1" operator="lessThan">
      <formula>0.85</formula>
    </cfRule>
  </conditionalFormatting>
  <conditionalFormatting sqref="F13:F14">
    <cfRule type="cellIs" dxfId="35" priority="52" stopIfTrue="1" operator="greaterThanOrEqual">
      <formula>0.95</formula>
    </cfRule>
    <cfRule type="cellIs" dxfId="34" priority="51" stopIfTrue="1" operator="between">
      <formula>0.85</formula>
      <formula>0.94</formula>
    </cfRule>
    <cfRule type="cellIs" dxfId="33" priority="50" stopIfTrue="1" operator="lessThan">
      <formula>0.85</formula>
    </cfRule>
    <cfRule type="cellIs" dxfId="32" priority="49" stopIfTrue="1" operator="equal">
      <formula>0</formula>
    </cfRule>
  </conditionalFormatting>
  <conditionalFormatting sqref="F16:F17">
    <cfRule type="cellIs" dxfId="31" priority="37" stopIfTrue="1" operator="equal">
      <formula>0</formula>
    </cfRule>
    <cfRule type="cellIs" dxfId="30" priority="38" stopIfTrue="1" operator="lessThan">
      <formula>0.85</formula>
    </cfRule>
    <cfRule type="cellIs" dxfId="29" priority="39" stopIfTrue="1" operator="between">
      <formula>0.85</formula>
      <formula>0.94</formula>
    </cfRule>
    <cfRule type="cellIs" dxfId="28" priority="40" stopIfTrue="1" operator="greaterThanOrEqual">
      <formula>0.95</formula>
    </cfRule>
  </conditionalFormatting>
  <conditionalFormatting sqref="F19:F28">
    <cfRule type="cellIs" dxfId="27" priority="20" stopIfTrue="1" operator="greaterThanOrEqual">
      <formula>0.95</formula>
    </cfRule>
    <cfRule type="cellIs" dxfId="26" priority="19" stopIfTrue="1" operator="between">
      <formula>0.85</formula>
      <formula>0.94</formula>
    </cfRule>
    <cfRule type="cellIs" dxfId="25" priority="18" stopIfTrue="1" operator="lessThan">
      <formula>0.85</formula>
    </cfRule>
    <cfRule type="cellIs" dxfId="24" priority="17" stopIfTrue="1" operator="equal">
      <formula>0</formula>
    </cfRule>
  </conditionalFormatting>
  <conditionalFormatting sqref="F30:F41">
    <cfRule type="cellIs" dxfId="23" priority="7" stopIfTrue="1" operator="between">
      <formula>0.85</formula>
      <formula>0.94</formula>
    </cfRule>
    <cfRule type="cellIs" dxfId="22" priority="6" stopIfTrue="1" operator="lessThan">
      <formula>0.85</formula>
    </cfRule>
    <cfRule type="cellIs" dxfId="21" priority="5" stopIfTrue="1" operator="equal">
      <formula>0</formula>
    </cfRule>
    <cfRule type="cellIs" dxfId="20" priority="8" stopIfTrue="1" operator="greaterThanOrEqual">
      <formula>0.95</formula>
    </cfRule>
  </conditionalFormatting>
  <conditionalFormatting sqref="H10:H11">
    <cfRule type="cellIs" dxfId="19" priority="57" stopIfTrue="1" operator="equal">
      <formula>0</formula>
    </cfRule>
    <cfRule type="cellIs" dxfId="18" priority="58" stopIfTrue="1" operator="lessThan">
      <formula>0.85</formula>
    </cfRule>
    <cfRule type="cellIs" dxfId="17" priority="59" stopIfTrue="1" operator="between">
      <formula>0.85</formula>
      <formula>0.94</formula>
    </cfRule>
    <cfRule type="cellIs" dxfId="16" priority="60" stopIfTrue="1" operator="greaterThanOrEqual">
      <formula>0.95</formula>
    </cfRule>
  </conditionalFormatting>
  <conditionalFormatting sqref="H13:H14">
    <cfRule type="cellIs" dxfId="15" priority="45" stopIfTrue="1" operator="equal">
      <formula>0</formula>
    </cfRule>
    <cfRule type="cellIs" dxfId="14" priority="46" stopIfTrue="1" operator="lessThan">
      <formula>0.85</formula>
    </cfRule>
    <cfRule type="cellIs" dxfId="13" priority="47" stopIfTrue="1" operator="between">
      <formula>0.85</formula>
      <formula>0.94</formula>
    </cfRule>
    <cfRule type="cellIs" dxfId="12" priority="48" stopIfTrue="1" operator="greaterThanOrEqual">
      <formula>0.95</formula>
    </cfRule>
  </conditionalFormatting>
  <conditionalFormatting sqref="H16:H17">
    <cfRule type="cellIs" dxfId="11" priority="36" stopIfTrue="1" operator="greaterThanOrEqual">
      <formula>0.95</formula>
    </cfRule>
    <cfRule type="cellIs" dxfId="10" priority="35" stopIfTrue="1" operator="between">
      <formula>0.85</formula>
      <formula>0.94</formula>
    </cfRule>
    <cfRule type="cellIs" dxfId="9" priority="34" stopIfTrue="1" operator="lessThan">
      <formula>0.85</formula>
    </cfRule>
    <cfRule type="cellIs" dxfId="8" priority="33" stopIfTrue="1" operator="equal">
      <formula>0</formula>
    </cfRule>
  </conditionalFormatting>
  <conditionalFormatting sqref="H19:H28">
    <cfRule type="cellIs" dxfId="7" priority="16" stopIfTrue="1" operator="greaterThanOrEqual">
      <formula>0.95</formula>
    </cfRule>
    <cfRule type="cellIs" dxfId="6" priority="14" stopIfTrue="1" operator="lessThan">
      <formula>0.85</formula>
    </cfRule>
    <cfRule type="cellIs" dxfId="5" priority="13" stopIfTrue="1" operator="equal">
      <formula>0</formula>
    </cfRule>
    <cfRule type="cellIs" dxfId="4" priority="15" stopIfTrue="1" operator="between">
      <formula>0.85</formula>
      <formula>0.94</formula>
    </cfRule>
  </conditionalFormatting>
  <conditionalFormatting sqref="H30:H41">
    <cfRule type="cellIs" dxfId="3" priority="1" stopIfTrue="1" operator="equal">
      <formula>0</formula>
    </cfRule>
    <cfRule type="cellIs" dxfId="2" priority="4" stopIfTrue="1" operator="greaterThanOrEqual">
      <formula>0.95</formula>
    </cfRule>
    <cfRule type="cellIs" dxfId="1" priority="3" stopIfTrue="1" operator="between">
      <formula>0.85</formula>
      <formula>0.94</formula>
    </cfRule>
    <cfRule type="cellIs" dxfId="0" priority="2" stopIfTrue="1" operator="lessThan">
      <formula>0.85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2.xml><?xml version="1.0" encoding="utf-8"?>
<ds:datastoreItem xmlns:ds="http://schemas.openxmlformats.org/officeDocument/2006/customXml" ds:itemID="{28C8F0F5-4F09-40F0-8570-B4A724965AD8}">
  <ds:schemaRefs>
    <ds:schemaRef ds:uri="http://schemas.microsoft.com/office/2006/metadata/customXsn"/>
  </ds:schemaRefs>
</ds:datastoreItem>
</file>

<file path=customXml/itemProps3.xml><?xml version="1.0" encoding="utf-8"?>
<ds:datastoreItem xmlns:ds="http://schemas.openxmlformats.org/officeDocument/2006/customXml" ds:itemID="{179D415A-3918-4AD2-9D09-3D3A1E41566F}">
  <ds:schemaRefs>
    <ds:schemaRef ds:uri="http://schemas.microsoft.com/sharepoint/v3"/>
    <ds:schemaRef ds:uri="http://schemas.microsoft.com/office/2006/documentManagement/types"/>
    <ds:schemaRef ds:uri="http://schemas.microsoft.com/office/2006/metadata/properties"/>
    <ds:schemaRef ds:uri="http://purl.org/dc/elements/1.1/"/>
    <ds:schemaRef ds:uri="http://purl.org/dc/dcmitype/"/>
    <ds:schemaRef ds:uri="ff8e3638-9d45-4162-afb4-6d390653d547"/>
    <ds:schemaRef ds:uri="http://www.w3.org/XML/1998/namespace"/>
    <ds:schemaRef ds:uri="http://schemas.microsoft.com/office/infopath/2007/PartnerControls"/>
    <ds:schemaRef ds:uri="http://schemas.openxmlformats.org/package/2006/metadata/core-properties"/>
    <ds:schemaRef ds:uri="http://schemas.microsoft.com/sharepoint/v4"/>
    <ds:schemaRef ds:uri="http://purl.org/dc/terms/"/>
  </ds:schemaRefs>
</ds:datastoreItem>
</file>

<file path=customXml/itemProps4.xml><?xml version="1.0" encoding="utf-8"?>
<ds:datastoreItem xmlns:ds="http://schemas.openxmlformats.org/officeDocument/2006/customXml" ds:itemID="{46A49FB6-8977-4BCF-A72D-C4BCADA69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6.xml><?xml version="1.0" encoding="utf-8"?>
<ds:datastoreItem xmlns:ds="http://schemas.openxmlformats.org/officeDocument/2006/customXml" ds:itemID="{7EF58F7B-E4CF-4B24-8509-C4C443908C42}">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Pronunciamiento admisiones</vt:lpstr>
      <vt:lpstr>1.1. Registro pronunciamiento a</vt:lpstr>
      <vt:lpstr>2. Audiencias resolución objeci</vt:lpstr>
      <vt:lpstr>2.1. Registro audiencias resol </vt:lpstr>
      <vt:lpstr>3. Autos providencia adjudicaci</vt:lpstr>
      <vt:lpstr>3.1. Registro autos providencia</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Sandra Soledad Rico Florez</cp:lastModifiedBy>
  <cp:lastPrinted>2022-11-22T18:45:25Z</cp:lastPrinted>
  <dcterms:created xsi:type="dcterms:W3CDTF">2012-02-20T19:54:14Z</dcterms:created>
  <dcterms:modified xsi:type="dcterms:W3CDTF">2025-01-20T16:20:53Z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