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intranet/DSS/OAP/DOCS/Documentos/Año_2024/02_IndicadoresdeGestion/11_RecuperacionEmpresarial/"/>
    </mc:Choice>
  </mc:AlternateContent>
  <xr:revisionPtr revIDLastSave="0" documentId="13_ncr:1_{F85969EF-B9B5-4C5B-8544-77B1E6064B2A}" xr6:coauthVersionLast="47" xr6:coauthVersionMax="47" xr10:uidLastSave="{00000000-0000-0000-0000-000000000000}"/>
  <bookViews>
    <workbookView xWindow="-120" yWindow="-120" windowWidth="24240" windowHeight="13140" tabRatio="833" xr2:uid="{00000000-000D-0000-FFFF-FFFF00000000}"/>
  </bookViews>
  <sheets>
    <sheet name="1. Pronunciamiento admisiones" sheetId="15" r:id="rId1"/>
    <sheet name="1.1. Registro pronunciamiento a" sheetId="20" r:id="rId2"/>
    <sheet name="2. Audiencias resolución objeci" sheetId="14" r:id="rId3"/>
    <sheet name="2.1. Registro audiencias resol " sheetId="19" r:id="rId4"/>
    <sheet name="3. Audiencias acuerdo de reorga" sheetId="32" r:id="rId5"/>
    <sheet name="3.1. Registro acuerdo de reor" sheetId="33" r:id="rId6"/>
    <sheet name="4. Autos confirma acuerdo o liq" sheetId="13" r:id="rId7"/>
    <sheet name="4.1. Registro autos confirma ac" sheetId="18" r:id="rId8"/>
    <sheet name="5. Seguimiento sujetos acuerdo" sheetId="34" r:id="rId9"/>
    <sheet name="5.1. Registro seguimiento sujet" sheetId="35" r:id="rId10"/>
    <sheet name="6. Númeronaudiencias realizadas" sheetId="36" r:id="rId11"/>
    <sheet name="6.1. Registro número audiencias" sheetId="37"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9" l="1"/>
  <c r="J34" i="19"/>
  <c r="I35" i="19"/>
  <c r="I34" i="19"/>
  <c r="H34" i="19"/>
  <c r="F34" i="19"/>
  <c r="D34" i="19"/>
  <c r="F27" i="37"/>
  <c r="F28" i="37"/>
  <c r="D25" i="37"/>
  <c r="O55" i="15"/>
  <c r="N55" i="15"/>
  <c r="M55" i="15"/>
  <c r="L55" i="15"/>
  <c r="K55" i="15"/>
  <c r="J55" i="15"/>
  <c r="I55" i="15"/>
  <c r="H55" i="15"/>
  <c r="G55" i="15"/>
  <c r="E55" i="15"/>
  <c r="D55" i="15"/>
  <c r="D24" i="37" l="1"/>
  <c r="F28" i="33" l="1"/>
  <c r="A19" i="19" l="1"/>
  <c r="C14" i="33" l="1"/>
  <c r="D34" i="35"/>
  <c r="F34" i="35"/>
  <c r="H34" i="35"/>
  <c r="J34" i="35" l="1"/>
  <c r="C17" i="33"/>
  <c r="C11" i="33" s="1"/>
  <c r="D28" i="19" l="1"/>
  <c r="D110" i="37" l="1"/>
  <c r="D111" i="37"/>
  <c r="F110" i="37"/>
  <c r="F111" i="37"/>
  <c r="H110" i="37"/>
  <c r="H111" i="37"/>
  <c r="G17" i="18"/>
  <c r="G16" i="18"/>
  <c r="E17" i="18"/>
  <c r="E16" i="18"/>
  <c r="C17" i="18"/>
  <c r="C16" i="18"/>
  <c r="G14" i="18"/>
  <c r="G13" i="18"/>
  <c r="E14" i="18"/>
  <c r="E13" i="18"/>
  <c r="C14" i="18"/>
  <c r="C13" i="18"/>
  <c r="B14" i="18"/>
  <c r="B13" i="18"/>
  <c r="J75" i="13"/>
  <c r="J73" i="13"/>
  <c r="J71" i="13"/>
  <c r="J69" i="13"/>
  <c r="J68" i="13"/>
  <c r="J66" i="13"/>
  <c r="J65" i="13"/>
  <c r="G17" i="33"/>
  <c r="G16" i="33"/>
  <c r="E17" i="33"/>
  <c r="E16" i="33"/>
  <c r="C16" i="33"/>
  <c r="D16" i="33" s="1"/>
  <c r="D66" i="32" s="1"/>
  <c r="C13" i="33"/>
  <c r="G14" i="33"/>
  <c r="G13" i="33"/>
  <c r="E14" i="33"/>
  <c r="E13" i="33"/>
  <c r="B14" i="33"/>
  <c r="B13" i="33"/>
  <c r="J65" i="14"/>
  <c r="J76" i="14"/>
  <c r="J74" i="14"/>
  <c r="J72" i="14"/>
  <c r="J70" i="14"/>
  <c r="J69" i="14"/>
  <c r="J67" i="14"/>
  <c r="J66" i="14"/>
  <c r="B38" i="19"/>
  <c r="P52" i="15"/>
  <c r="L52" i="15"/>
  <c r="H52" i="15"/>
  <c r="D52" i="15"/>
  <c r="H13" i="18" l="1"/>
  <c r="L65" i="13" s="1"/>
  <c r="F13" i="18"/>
  <c r="H65" i="13" s="1"/>
  <c r="G10" i="33"/>
  <c r="E10" i="33"/>
  <c r="J111" i="37"/>
  <c r="E10" i="18"/>
  <c r="G10" i="18"/>
  <c r="J110" i="37"/>
  <c r="E11" i="33"/>
  <c r="C10" i="18"/>
  <c r="G11" i="33"/>
  <c r="C10" i="33"/>
  <c r="G11" i="18"/>
  <c r="E11" i="18"/>
  <c r="C11" i="18"/>
  <c r="I14" i="18"/>
  <c r="I13" i="18"/>
  <c r="D13" i="18"/>
  <c r="D65" i="13" s="1"/>
  <c r="I13" i="33"/>
  <c r="F13" i="33"/>
  <c r="H65" i="32" s="1"/>
  <c r="H13" i="33"/>
  <c r="L65" i="32" s="1"/>
  <c r="I14" i="33"/>
  <c r="D13" i="33"/>
  <c r="D65" i="32" s="1"/>
  <c r="I10" i="33" l="1"/>
  <c r="J13" i="18"/>
  <c r="P65" i="13" s="1"/>
  <c r="J13" i="33"/>
  <c r="P65" i="32" s="1"/>
  <c r="C17" i="19" l="1"/>
  <c r="C14" i="20"/>
  <c r="C11" i="20" s="1"/>
  <c r="C13" i="20"/>
  <c r="C10" i="20" s="1"/>
  <c r="G13" i="20"/>
  <c r="G14" i="20"/>
  <c r="E14" i="20"/>
  <c r="E11" i="20" s="1"/>
  <c r="E13" i="20"/>
  <c r="B14" i="20"/>
  <c r="B13" i="20"/>
  <c r="B11" i="20"/>
  <c r="B10" i="20"/>
  <c r="C14" i="19"/>
  <c r="E14" i="19"/>
  <c r="B11" i="19"/>
  <c r="B10" i="19"/>
  <c r="B10" i="33"/>
  <c r="F13" i="20" l="1"/>
  <c r="H47" i="15" s="1"/>
  <c r="H13" i="20"/>
  <c r="L47" i="15" s="1"/>
  <c r="I11" i="20"/>
  <c r="E10" i="20"/>
  <c r="I10" i="20" s="1"/>
  <c r="C11" i="19"/>
  <c r="I14" i="20"/>
  <c r="I13" i="20"/>
  <c r="D13" i="20"/>
  <c r="D47" i="15" s="1"/>
  <c r="D28" i="37"/>
  <c r="H28" i="37"/>
  <c r="H27" i="37"/>
  <c r="H26" i="37"/>
  <c r="H25" i="37"/>
  <c r="F26" i="37"/>
  <c r="F25" i="37"/>
  <c r="G27" i="37"/>
  <c r="D27" i="37"/>
  <c r="D26" i="37"/>
  <c r="H24" i="37"/>
  <c r="H23" i="37"/>
  <c r="F24" i="37"/>
  <c r="F23" i="37"/>
  <c r="D23" i="37"/>
  <c r="D50" i="37"/>
  <c r="H41" i="37"/>
  <c r="H40" i="37"/>
  <c r="F41" i="37"/>
  <c r="F40" i="37"/>
  <c r="D41" i="37"/>
  <c r="D40" i="37"/>
  <c r="H51" i="37"/>
  <c r="H50" i="37"/>
  <c r="F51" i="37"/>
  <c r="F50" i="37"/>
  <c r="G50" i="37" s="1"/>
  <c r="H64" i="36" s="1"/>
  <c r="D51" i="37"/>
  <c r="H38" i="37"/>
  <c r="H37" i="37"/>
  <c r="F38" i="37"/>
  <c r="F37" i="37"/>
  <c r="D37" i="37"/>
  <c r="D38" i="37"/>
  <c r="H36" i="37"/>
  <c r="H35" i="37"/>
  <c r="F36" i="37"/>
  <c r="F35" i="37"/>
  <c r="D36" i="37"/>
  <c r="D35" i="37"/>
  <c r="H33" i="37"/>
  <c r="H34" i="37"/>
  <c r="F34" i="37"/>
  <c r="F33" i="37"/>
  <c r="D34" i="37"/>
  <c r="D33" i="37"/>
  <c r="J58" i="37"/>
  <c r="C58" i="37"/>
  <c r="I57" i="37"/>
  <c r="E57" i="37"/>
  <c r="C57" i="37"/>
  <c r="C56" i="37"/>
  <c r="I55" i="37"/>
  <c r="G55" i="37"/>
  <c r="J55" i="37"/>
  <c r="C55" i="37"/>
  <c r="C54" i="37"/>
  <c r="I53" i="37"/>
  <c r="E53" i="37"/>
  <c r="C53" i="37"/>
  <c r="C51" i="37"/>
  <c r="C50" i="37"/>
  <c r="J48" i="37"/>
  <c r="C48" i="37"/>
  <c r="I47" i="37"/>
  <c r="G47" i="37"/>
  <c r="E47" i="37"/>
  <c r="C47" i="37"/>
  <c r="C46" i="37"/>
  <c r="I45" i="37"/>
  <c r="G45" i="37"/>
  <c r="C45" i="37"/>
  <c r="J44" i="37"/>
  <c r="C44" i="37"/>
  <c r="I43" i="37"/>
  <c r="E43" i="37"/>
  <c r="C43" i="37"/>
  <c r="C41" i="37"/>
  <c r="C40" i="37"/>
  <c r="H61" i="37"/>
  <c r="H60" i="37"/>
  <c r="F61" i="37"/>
  <c r="F60" i="37"/>
  <c r="G60" i="37" s="1"/>
  <c r="H65" i="36" s="1"/>
  <c r="H71" i="37"/>
  <c r="H70" i="37"/>
  <c r="F71" i="37"/>
  <c r="F70" i="37"/>
  <c r="G70" i="37" s="1"/>
  <c r="H66" i="36" s="1"/>
  <c r="D71" i="37"/>
  <c r="D70" i="37"/>
  <c r="H81" i="37"/>
  <c r="H80" i="37"/>
  <c r="G80" i="37"/>
  <c r="H67" i="36" s="1"/>
  <c r="D81" i="37"/>
  <c r="D80" i="37"/>
  <c r="H91" i="37"/>
  <c r="H90" i="37"/>
  <c r="I90" i="37" s="1"/>
  <c r="L68" i="36" s="1"/>
  <c r="E90" i="37"/>
  <c r="D68" i="36" s="1"/>
  <c r="H101" i="37"/>
  <c r="H100" i="37"/>
  <c r="I100" i="37" s="1"/>
  <c r="L69" i="36" s="1"/>
  <c r="F101" i="37"/>
  <c r="F100" i="37"/>
  <c r="D100" i="37"/>
  <c r="D101" i="37"/>
  <c r="I110" i="37"/>
  <c r="L70" i="36" s="1"/>
  <c r="G110" i="37"/>
  <c r="H70" i="36" s="1"/>
  <c r="E110" i="37"/>
  <c r="D70" i="36" s="1"/>
  <c r="J118" i="37"/>
  <c r="C118" i="37"/>
  <c r="G117" i="37"/>
  <c r="E117" i="37"/>
  <c r="C117" i="37"/>
  <c r="J116" i="37"/>
  <c r="C116" i="37"/>
  <c r="I115" i="37"/>
  <c r="G115" i="37"/>
  <c r="J115" i="37"/>
  <c r="C115" i="37"/>
  <c r="J114" i="37"/>
  <c r="C114" i="37"/>
  <c r="I113" i="37"/>
  <c r="E113" i="37"/>
  <c r="C113" i="37"/>
  <c r="C111" i="37"/>
  <c r="C110" i="37"/>
  <c r="J108" i="37"/>
  <c r="C108" i="37"/>
  <c r="I107" i="37"/>
  <c r="G107" i="37"/>
  <c r="J107" i="37"/>
  <c r="K107" i="37" s="1"/>
  <c r="C107" i="37"/>
  <c r="J106" i="37"/>
  <c r="C106" i="37"/>
  <c r="I105" i="37"/>
  <c r="G105" i="37"/>
  <c r="J105" i="37"/>
  <c r="K105" i="37" s="1"/>
  <c r="C105" i="37"/>
  <c r="C104" i="37"/>
  <c r="I103" i="37"/>
  <c r="G103" i="37"/>
  <c r="E103" i="37"/>
  <c r="C103" i="37"/>
  <c r="C101" i="37"/>
  <c r="C100" i="37"/>
  <c r="J98" i="37"/>
  <c r="C98" i="37"/>
  <c r="J97" i="37"/>
  <c r="K97" i="37" s="1"/>
  <c r="G97" i="37"/>
  <c r="E97" i="37"/>
  <c r="C97" i="37"/>
  <c r="C96" i="37"/>
  <c r="I95" i="37"/>
  <c r="G95" i="37"/>
  <c r="J95" i="37"/>
  <c r="K95" i="37" s="1"/>
  <c r="C95" i="37"/>
  <c r="J94" i="37"/>
  <c r="C94" i="37"/>
  <c r="I93" i="37"/>
  <c r="E93" i="37"/>
  <c r="C93" i="37"/>
  <c r="C91" i="37"/>
  <c r="C90" i="37"/>
  <c r="C88" i="37"/>
  <c r="I87" i="37"/>
  <c r="G87" i="37"/>
  <c r="E87" i="37"/>
  <c r="C87" i="37"/>
  <c r="J86" i="37"/>
  <c r="C86" i="37"/>
  <c r="I85" i="37"/>
  <c r="G85" i="37"/>
  <c r="J85" i="37"/>
  <c r="C85" i="37"/>
  <c r="J84" i="37"/>
  <c r="C84" i="37"/>
  <c r="I83" i="37"/>
  <c r="E83" i="37"/>
  <c r="C83" i="37"/>
  <c r="C81" i="37"/>
  <c r="C80" i="37"/>
  <c r="J78" i="37"/>
  <c r="C78" i="37"/>
  <c r="I77" i="37"/>
  <c r="G77" i="37"/>
  <c r="E77" i="37"/>
  <c r="C77" i="37"/>
  <c r="C76" i="37"/>
  <c r="I75" i="37"/>
  <c r="G75" i="37"/>
  <c r="C75" i="37"/>
  <c r="J74" i="37"/>
  <c r="C74" i="37"/>
  <c r="I73" i="37"/>
  <c r="E73" i="37"/>
  <c r="C73" i="37"/>
  <c r="C71" i="37"/>
  <c r="C70" i="37"/>
  <c r="J68" i="37"/>
  <c r="C68" i="37"/>
  <c r="I67" i="37"/>
  <c r="G67" i="37"/>
  <c r="J67" i="37"/>
  <c r="C67" i="37"/>
  <c r="C66" i="37"/>
  <c r="I65" i="37"/>
  <c r="G65" i="37"/>
  <c r="J65" i="37"/>
  <c r="C65" i="37"/>
  <c r="C64" i="37"/>
  <c r="I63" i="37"/>
  <c r="G63" i="37"/>
  <c r="E63" i="37"/>
  <c r="C63" i="37"/>
  <c r="C61" i="37"/>
  <c r="C60" i="37"/>
  <c r="C38" i="37"/>
  <c r="C37" i="37"/>
  <c r="C36" i="37"/>
  <c r="C35" i="37"/>
  <c r="C34" i="37"/>
  <c r="C33" i="37"/>
  <c r="C31" i="37"/>
  <c r="C30" i="37"/>
  <c r="C28" i="37"/>
  <c r="C27" i="37"/>
  <c r="C26" i="37"/>
  <c r="C25" i="37"/>
  <c r="C24" i="37"/>
  <c r="C23" i="37"/>
  <c r="C21" i="37"/>
  <c r="C20" i="37"/>
  <c r="C18" i="37"/>
  <c r="C17" i="37"/>
  <c r="C16" i="37"/>
  <c r="C15" i="37"/>
  <c r="C14" i="37"/>
  <c r="C13" i="37"/>
  <c r="P68" i="34"/>
  <c r="L68" i="34"/>
  <c r="H68" i="34"/>
  <c r="D68" i="34"/>
  <c r="I80" i="37" l="1"/>
  <c r="L67" i="36" s="1"/>
  <c r="I60" i="37"/>
  <c r="L65" i="36" s="1"/>
  <c r="I37" i="37"/>
  <c r="F14" i="37"/>
  <c r="I25" i="37"/>
  <c r="I27" i="37"/>
  <c r="I40" i="37"/>
  <c r="G25" i="37"/>
  <c r="G40" i="37"/>
  <c r="G23" i="37"/>
  <c r="F13" i="37"/>
  <c r="I50" i="37"/>
  <c r="L64" i="36" s="1"/>
  <c r="I33" i="37"/>
  <c r="I70" i="37"/>
  <c r="L66" i="36" s="1"/>
  <c r="E70" i="37"/>
  <c r="D66" i="36" s="1"/>
  <c r="G100" i="37"/>
  <c r="H69" i="36" s="1"/>
  <c r="G35" i="37"/>
  <c r="G37" i="37"/>
  <c r="E23" i="37"/>
  <c r="D13" i="37"/>
  <c r="K115" i="37"/>
  <c r="J13" i="20"/>
  <c r="P47" i="15" s="1"/>
  <c r="K85" i="37"/>
  <c r="G90" i="37"/>
  <c r="H68" i="36" s="1"/>
  <c r="F16" i="37"/>
  <c r="D20" i="37"/>
  <c r="H16" i="37"/>
  <c r="H18" i="37"/>
  <c r="D15" i="37"/>
  <c r="F21" i="37"/>
  <c r="H13" i="37"/>
  <c r="F18" i="37"/>
  <c r="H14" i="37"/>
  <c r="H17" i="37"/>
  <c r="F20" i="37"/>
  <c r="F15" i="37"/>
  <c r="D21" i="37"/>
  <c r="D14" i="37"/>
  <c r="D18" i="37"/>
  <c r="H20" i="37"/>
  <c r="D16" i="37"/>
  <c r="D17" i="37"/>
  <c r="H21" i="37"/>
  <c r="F17" i="37"/>
  <c r="H15" i="37"/>
  <c r="H30" i="37"/>
  <c r="K67" i="37"/>
  <c r="E33" i="37"/>
  <c r="E37" i="37"/>
  <c r="J33" i="37"/>
  <c r="J51" i="37"/>
  <c r="H31" i="37"/>
  <c r="F31" i="37"/>
  <c r="D30" i="37"/>
  <c r="I35" i="37"/>
  <c r="F30" i="37"/>
  <c r="J34" i="37"/>
  <c r="D31" i="37"/>
  <c r="J53" i="37"/>
  <c r="J50" i="37"/>
  <c r="J40" i="37"/>
  <c r="J45" i="37"/>
  <c r="J56" i="37"/>
  <c r="K55" i="37" s="1"/>
  <c r="J41" i="37"/>
  <c r="J46" i="37"/>
  <c r="J43" i="37"/>
  <c r="K43" i="37" s="1"/>
  <c r="J57" i="37"/>
  <c r="K57" i="37" s="1"/>
  <c r="G53" i="37"/>
  <c r="G43" i="37"/>
  <c r="J47" i="37"/>
  <c r="K47" i="37" s="1"/>
  <c r="J54" i="37"/>
  <c r="E50" i="37"/>
  <c r="E55" i="37"/>
  <c r="E40" i="37"/>
  <c r="E45" i="37"/>
  <c r="J26" i="37"/>
  <c r="J28" i="37"/>
  <c r="J24" i="37"/>
  <c r="J101" i="37"/>
  <c r="J25" i="37"/>
  <c r="J60" i="37"/>
  <c r="J91" i="37"/>
  <c r="J113" i="37"/>
  <c r="K113" i="37" s="1"/>
  <c r="J27" i="37"/>
  <c r="J37" i="37"/>
  <c r="J64" i="37"/>
  <c r="J38" i="37"/>
  <c r="J75" i="37"/>
  <c r="J104" i="37"/>
  <c r="J61" i="37"/>
  <c r="J23" i="37"/>
  <c r="J73" i="37"/>
  <c r="K73" i="37" s="1"/>
  <c r="J81" i="37"/>
  <c r="J36" i="37"/>
  <c r="J70" i="37"/>
  <c r="J35" i="37"/>
  <c r="J71" i="37"/>
  <c r="J83" i="37"/>
  <c r="K83" i="37" s="1"/>
  <c r="J87" i="37"/>
  <c r="K87" i="37" s="1"/>
  <c r="K110" i="37"/>
  <c r="P70" i="36" s="1"/>
  <c r="J117" i="37"/>
  <c r="K117" i="37" s="1"/>
  <c r="J100" i="37"/>
  <c r="J93" i="37"/>
  <c r="K93" i="37" s="1"/>
  <c r="J76" i="37"/>
  <c r="J66" i="37"/>
  <c r="K65" i="37" s="1"/>
  <c r="J88" i="37"/>
  <c r="J90" i="37"/>
  <c r="J96" i="37"/>
  <c r="J80" i="37"/>
  <c r="G113" i="37"/>
  <c r="I117" i="37"/>
  <c r="E115" i="37"/>
  <c r="J103" i="37"/>
  <c r="E107" i="37"/>
  <c r="E100" i="37"/>
  <c r="D69" i="36" s="1"/>
  <c r="E105" i="37"/>
  <c r="G93" i="37"/>
  <c r="I97" i="37"/>
  <c r="E95" i="37"/>
  <c r="G83" i="37"/>
  <c r="E80" i="37"/>
  <c r="D67" i="36" s="1"/>
  <c r="E85" i="37"/>
  <c r="G73" i="37"/>
  <c r="J77" i="37"/>
  <c r="K77" i="37" s="1"/>
  <c r="E75" i="37"/>
  <c r="E67" i="37"/>
  <c r="E60" i="37"/>
  <c r="D65" i="36" s="1"/>
  <c r="J63" i="37"/>
  <c r="E65" i="37"/>
  <c r="G33" i="37"/>
  <c r="E35" i="37"/>
  <c r="E25" i="37"/>
  <c r="I23" i="37"/>
  <c r="E27" i="37"/>
  <c r="E14" i="35"/>
  <c r="E13" i="35"/>
  <c r="C14" i="35"/>
  <c r="C13" i="35"/>
  <c r="G14" i="35"/>
  <c r="G13" i="35"/>
  <c r="H13" i="35" s="1"/>
  <c r="L61" i="34" s="1"/>
  <c r="A40" i="35"/>
  <c r="A37" i="35"/>
  <c r="A34" i="35"/>
  <c r="A31" i="35"/>
  <c r="A28" i="35"/>
  <c r="A25" i="35"/>
  <c r="A19" i="35"/>
  <c r="A16" i="35"/>
  <c r="G23" i="35"/>
  <c r="G22" i="35"/>
  <c r="E23" i="35"/>
  <c r="E22" i="35"/>
  <c r="C23" i="35"/>
  <c r="C22" i="35"/>
  <c r="D40" i="35"/>
  <c r="D70" i="34" s="1"/>
  <c r="I41" i="35"/>
  <c r="B41" i="35"/>
  <c r="H40" i="35"/>
  <c r="L70" i="34" s="1"/>
  <c r="F40" i="35"/>
  <c r="H70" i="34" s="1"/>
  <c r="B40" i="35"/>
  <c r="I38" i="35"/>
  <c r="B38" i="35"/>
  <c r="H37" i="35"/>
  <c r="L69" i="34" s="1"/>
  <c r="F37" i="35"/>
  <c r="H69" i="34" s="1"/>
  <c r="D37" i="35"/>
  <c r="D69" i="34" s="1"/>
  <c r="B37" i="35"/>
  <c r="B35" i="35"/>
  <c r="B34" i="35"/>
  <c r="B32" i="35"/>
  <c r="H31" i="35"/>
  <c r="L67" i="34" s="1"/>
  <c r="F31" i="35"/>
  <c r="H67" i="34" s="1"/>
  <c r="B31" i="35"/>
  <c r="B29" i="35"/>
  <c r="H28" i="35"/>
  <c r="L66" i="34" s="1"/>
  <c r="F28" i="35"/>
  <c r="H66" i="34" s="1"/>
  <c r="B28" i="35"/>
  <c r="I26" i="35"/>
  <c r="B26" i="35"/>
  <c r="H25" i="35"/>
  <c r="L65" i="34" s="1"/>
  <c r="F25" i="35"/>
  <c r="H65" i="34" s="1"/>
  <c r="I25" i="35"/>
  <c r="B25" i="35"/>
  <c r="B23" i="35"/>
  <c r="B22" i="35"/>
  <c r="I20" i="35"/>
  <c r="B20" i="35"/>
  <c r="F19" i="35"/>
  <c r="H63" i="34" s="1"/>
  <c r="D19" i="35"/>
  <c r="D63" i="34" s="1"/>
  <c r="B19" i="35"/>
  <c r="I17" i="35"/>
  <c r="B17" i="35"/>
  <c r="H16" i="35"/>
  <c r="L62" i="34" s="1"/>
  <c r="F16" i="35"/>
  <c r="H62" i="34" s="1"/>
  <c r="I16" i="35"/>
  <c r="B16" i="35"/>
  <c r="B14" i="35"/>
  <c r="B13" i="35"/>
  <c r="K75" i="37" l="1"/>
  <c r="H22" i="35"/>
  <c r="L64" i="34" s="1"/>
  <c r="I30" i="37"/>
  <c r="L62" i="36" s="1"/>
  <c r="I13" i="37"/>
  <c r="I20" i="37"/>
  <c r="L61" i="36" s="1"/>
  <c r="K23" i="37"/>
  <c r="I17" i="37"/>
  <c r="I15" i="37"/>
  <c r="H11" i="37"/>
  <c r="D64" i="36"/>
  <c r="D63" i="36"/>
  <c r="J16" i="35"/>
  <c r="P62" i="34" s="1"/>
  <c r="G20" i="37"/>
  <c r="H61" i="36" s="1"/>
  <c r="K103" i="37"/>
  <c r="G15" i="37"/>
  <c r="G17" i="37"/>
  <c r="F22" i="35"/>
  <c r="H64" i="34" s="1"/>
  <c r="K45" i="37"/>
  <c r="K27" i="37"/>
  <c r="K25" i="37"/>
  <c r="K50" i="37"/>
  <c r="P64" i="36" s="1"/>
  <c r="K53" i="37"/>
  <c r="J16" i="37"/>
  <c r="G11" i="35"/>
  <c r="K80" i="37"/>
  <c r="P67" i="36" s="1"/>
  <c r="J25" i="35"/>
  <c r="P65" i="34" s="1"/>
  <c r="K70" i="37"/>
  <c r="P66" i="36" s="1"/>
  <c r="K100" i="37"/>
  <c r="P69" i="36" s="1"/>
  <c r="E20" i="37"/>
  <c r="D61" i="36" s="1"/>
  <c r="K40" i="37"/>
  <c r="P63" i="36" s="1"/>
  <c r="G30" i="37"/>
  <c r="H62" i="36" s="1"/>
  <c r="C10" i="35"/>
  <c r="G13" i="37"/>
  <c r="K90" i="37"/>
  <c r="P68" i="36" s="1"/>
  <c r="E11" i="35"/>
  <c r="E10" i="35"/>
  <c r="C11" i="35"/>
  <c r="J18" i="37"/>
  <c r="J17" i="37"/>
  <c r="E17" i="37"/>
  <c r="E15" i="37"/>
  <c r="F11" i="37"/>
  <c r="D11" i="37"/>
  <c r="J20" i="37"/>
  <c r="J15" i="37"/>
  <c r="J21" i="37"/>
  <c r="J14" i="37"/>
  <c r="D10" i="37"/>
  <c r="K35" i="37"/>
  <c r="J30" i="37"/>
  <c r="H10" i="37"/>
  <c r="F10" i="37"/>
  <c r="K37" i="37"/>
  <c r="J13" i="37"/>
  <c r="K63" i="37"/>
  <c r="E30" i="37"/>
  <c r="D62" i="36" s="1"/>
  <c r="K33" i="37"/>
  <c r="E13" i="37"/>
  <c r="K60" i="37"/>
  <c r="P65" i="36" s="1"/>
  <c r="J31" i="37"/>
  <c r="I14" i="35"/>
  <c r="G10" i="35"/>
  <c r="I13" i="35"/>
  <c r="F13" i="35"/>
  <c r="H61" i="34" s="1"/>
  <c r="I22" i="35"/>
  <c r="I23" i="35"/>
  <c r="J28" i="35"/>
  <c r="P66" i="34" s="1"/>
  <c r="I37" i="35"/>
  <c r="J37" i="35" s="1"/>
  <c r="P69" i="34" s="1"/>
  <c r="I32" i="35"/>
  <c r="I31" i="35"/>
  <c r="I19" i="35"/>
  <c r="J19" i="35" s="1"/>
  <c r="P63" i="34" s="1"/>
  <c r="H19" i="35"/>
  <c r="L63" i="34" s="1"/>
  <c r="I40" i="35"/>
  <c r="J40" i="35" s="1"/>
  <c r="P70" i="34" s="1"/>
  <c r="D22" i="35"/>
  <c r="D64" i="34" s="1"/>
  <c r="D31" i="35"/>
  <c r="D67" i="34" s="1"/>
  <c r="D28" i="35"/>
  <c r="D66" i="34" s="1"/>
  <c r="D25" i="35"/>
  <c r="D65" i="34" s="1"/>
  <c r="D16" i="35"/>
  <c r="D62" i="34" s="1"/>
  <c r="D13" i="35"/>
  <c r="D61" i="34" s="1"/>
  <c r="I28" i="18"/>
  <c r="J13" i="35" l="1"/>
  <c r="P61" i="34" s="1"/>
  <c r="J31" i="35"/>
  <c r="P67" i="34" s="1"/>
  <c r="K20" i="37"/>
  <c r="P61" i="36" s="1"/>
  <c r="K15" i="37"/>
  <c r="K17" i="37"/>
  <c r="I10" i="35"/>
  <c r="K13" i="37"/>
  <c r="J22" i="35"/>
  <c r="P64" i="34" s="1"/>
  <c r="K30" i="37"/>
  <c r="P62" i="36" s="1"/>
  <c r="C11" i="37"/>
  <c r="C10" i="37"/>
  <c r="I10" i="37"/>
  <c r="L60" i="36" s="1"/>
  <c r="G10" i="37"/>
  <c r="H60" i="36" s="1"/>
  <c r="D8" i="37"/>
  <c r="C6" i="37"/>
  <c r="P71" i="36"/>
  <c r="O71" i="36"/>
  <c r="L71" i="36"/>
  <c r="I71" i="36"/>
  <c r="F71" i="36"/>
  <c r="J11" i="37" l="1"/>
  <c r="J10" i="37"/>
  <c r="E10" i="37"/>
  <c r="D60" i="36" s="1"/>
  <c r="K10" i="37" l="1"/>
  <c r="P60" i="36" s="1"/>
  <c r="B11" i="35"/>
  <c r="B10" i="35"/>
  <c r="I11" i="35" l="1"/>
  <c r="H10" i="35"/>
  <c r="L60" i="34" s="1"/>
  <c r="F10" i="35"/>
  <c r="H60" i="34" s="1"/>
  <c r="C8" i="35"/>
  <c r="B6" i="35"/>
  <c r="P71" i="34"/>
  <c r="O71" i="34"/>
  <c r="L71" i="34"/>
  <c r="I71" i="34"/>
  <c r="F71" i="34"/>
  <c r="D38" i="18"/>
  <c r="D76" i="13" s="1"/>
  <c r="I26" i="18"/>
  <c r="I25" i="18"/>
  <c r="I24" i="18"/>
  <c r="I23" i="18"/>
  <c r="I22" i="18"/>
  <c r="I21" i="18"/>
  <c r="I19" i="18"/>
  <c r="I20" i="18"/>
  <c r="I39" i="18"/>
  <c r="I38" i="18"/>
  <c r="I37" i="18"/>
  <c r="I36" i="18"/>
  <c r="J36" i="18" s="1"/>
  <c r="P75" i="13" s="1"/>
  <c r="I35" i="18"/>
  <c r="I34" i="18"/>
  <c r="I33" i="18"/>
  <c r="I32" i="18"/>
  <c r="I31" i="18"/>
  <c r="I30" i="18"/>
  <c r="I29" i="18"/>
  <c r="H38" i="18"/>
  <c r="L76" i="13" s="1"/>
  <c r="F38" i="18"/>
  <c r="H76" i="13" s="1"/>
  <c r="H36" i="18"/>
  <c r="L75" i="13" s="1"/>
  <c r="F36" i="18"/>
  <c r="H75" i="13" s="1"/>
  <c r="D36" i="18"/>
  <c r="D75" i="13" s="1"/>
  <c r="H34" i="18"/>
  <c r="L74" i="13" s="1"/>
  <c r="F34" i="18"/>
  <c r="H74" i="13" s="1"/>
  <c r="D34" i="18"/>
  <c r="D74" i="13" s="1"/>
  <c r="H32" i="18"/>
  <c r="L73" i="13" s="1"/>
  <c r="F32" i="18"/>
  <c r="H73" i="13" s="1"/>
  <c r="D32" i="18"/>
  <c r="D73" i="13" s="1"/>
  <c r="H30" i="18"/>
  <c r="L72" i="13" s="1"/>
  <c r="F30" i="18"/>
  <c r="H72" i="13" s="1"/>
  <c r="D30" i="18"/>
  <c r="D72" i="13" s="1"/>
  <c r="H28" i="18"/>
  <c r="L71" i="13" s="1"/>
  <c r="F28" i="18"/>
  <c r="H71" i="13" s="1"/>
  <c r="D28" i="18"/>
  <c r="D71" i="13" s="1"/>
  <c r="H25" i="18"/>
  <c r="L70" i="13" s="1"/>
  <c r="F25" i="18"/>
  <c r="H70" i="13" s="1"/>
  <c r="D25" i="18"/>
  <c r="D70" i="13" s="1"/>
  <c r="D23" i="18"/>
  <c r="D69" i="13" s="1"/>
  <c r="F23" i="18"/>
  <c r="H69" i="13" s="1"/>
  <c r="H23" i="18"/>
  <c r="L69" i="13" s="1"/>
  <c r="H21" i="18"/>
  <c r="L68" i="13" s="1"/>
  <c r="F21" i="18"/>
  <c r="H68" i="13" s="1"/>
  <c r="D21" i="18"/>
  <c r="D68" i="13" s="1"/>
  <c r="H19" i="18"/>
  <c r="L67" i="13" s="1"/>
  <c r="F19" i="18"/>
  <c r="H67" i="13" s="1"/>
  <c r="H10" i="18"/>
  <c r="L64" i="13" s="1"/>
  <c r="F10" i="18"/>
  <c r="A38" i="18"/>
  <c r="A36" i="18"/>
  <c r="A34" i="18"/>
  <c r="A32" i="18"/>
  <c r="A30" i="18"/>
  <c r="A28" i="18"/>
  <c r="A25" i="18"/>
  <c r="A23" i="18"/>
  <c r="A21" i="18"/>
  <c r="A19" i="18"/>
  <c r="B39" i="18"/>
  <c r="B38" i="18"/>
  <c r="B37" i="18"/>
  <c r="B36" i="18"/>
  <c r="B35" i="18"/>
  <c r="B34" i="18"/>
  <c r="B33" i="18"/>
  <c r="B32" i="18"/>
  <c r="B31" i="18"/>
  <c r="B30" i="18"/>
  <c r="B29" i="18"/>
  <c r="B28" i="18"/>
  <c r="B26" i="18"/>
  <c r="B25" i="18"/>
  <c r="B24" i="18"/>
  <c r="B23" i="18"/>
  <c r="B22" i="18"/>
  <c r="B21" i="18"/>
  <c r="B20" i="18"/>
  <c r="B19" i="18"/>
  <c r="B17" i="18"/>
  <c r="B16" i="18"/>
  <c r="B10" i="18"/>
  <c r="C8" i="18"/>
  <c r="J32" i="18" l="1"/>
  <c r="P73" i="13" s="1"/>
  <c r="J38" i="18"/>
  <c r="P76" i="13" s="1"/>
  <c r="J30" i="18"/>
  <c r="P72" i="13" s="1"/>
  <c r="J34" i="18"/>
  <c r="P74" i="13" s="1"/>
  <c r="J62" i="34"/>
  <c r="H64" i="13"/>
  <c r="H16" i="18"/>
  <c r="L66" i="13" s="1"/>
  <c r="J76" i="13"/>
  <c r="J72" i="13"/>
  <c r="J74" i="13"/>
  <c r="J70" i="13"/>
  <c r="J10" i="35"/>
  <c r="P60" i="34" s="1"/>
  <c r="D10" i="35"/>
  <c r="D60" i="34" s="1"/>
  <c r="I11" i="18"/>
  <c r="I10" i="18"/>
  <c r="A38" i="33"/>
  <c r="A36" i="33"/>
  <c r="A34" i="33"/>
  <c r="A32" i="33"/>
  <c r="A30" i="33"/>
  <c r="A28" i="33"/>
  <c r="A25" i="33"/>
  <c r="A23" i="33"/>
  <c r="A21" i="33"/>
  <c r="A19" i="33"/>
  <c r="B39" i="33"/>
  <c r="B38" i="33"/>
  <c r="B37" i="33"/>
  <c r="B36" i="33"/>
  <c r="B35" i="33"/>
  <c r="B34" i="33"/>
  <c r="B33" i="33"/>
  <c r="B32" i="33"/>
  <c r="B31" i="33"/>
  <c r="B30" i="33"/>
  <c r="B29" i="33"/>
  <c r="B28" i="33"/>
  <c r="B26" i="33"/>
  <c r="B25" i="33"/>
  <c r="B24" i="33"/>
  <c r="B23" i="33"/>
  <c r="B22" i="33"/>
  <c r="B21" i="33"/>
  <c r="B20" i="33"/>
  <c r="B19" i="33"/>
  <c r="B17" i="33"/>
  <c r="B16" i="33"/>
  <c r="B11" i="33"/>
  <c r="I39" i="33"/>
  <c r="I38" i="33"/>
  <c r="H38" i="33"/>
  <c r="L76" i="32" s="1"/>
  <c r="F38" i="33"/>
  <c r="H76" i="32" s="1"/>
  <c r="D38" i="33"/>
  <c r="D76" i="32" s="1"/>
  <c r="I37" i="33"/>
  <c r="I36" i="33"/>
  <c r="H36" i="33"/>
  <c r="L75" i="32" s="1"/>
  <c r="F36" i="33"/>
  <c r="H75" i="32" s="1"/>
  <c r="D36" i="33"/>
  <c r="D75" i="32" s="1"/>
  <c r="I35" i="33"/>
  <c r="I34" i="33"/>
  <c r="H34" i="33"/>
  <c r="L74" i="32" s="1"/>
  <c r="F34" i="33"/>
  <c r="H74" i="32" s="1"/>
  <c r="D34" i="33"/>
  <c r="D74" i="32" s="1"/>
  <c r="I33" i="33"/>
  <c r="I32" i="33"/>
  <c r="H32" i="33"/>
  <c r="L73" i="32" s="1"/>
  <c r="F32" i="33"/>
  <c r="H73" i="32" s="1"/>
  <c r="D32" i="33"/>
  <c r="D73" i="32" s="1"/>
  <c r="I31" i="33"/>
  <c r="I30" i="33"/>
  <c r="H30" i="33"/>
  <c r="L72" i="32" s="1"/>
  <c r="F30" i="33"/>
  <c r="H72" i="32" s="1"/>
  <c r="D30" i="33"/>
  <c r="D72" i="32" s="1"/>
  <c r="I29" i="33"/>
  <c r="I28" i="33"/>
  <c r="H28" i="33"/>
  <c r="L71" i="32" s="1"/>
  <c r="H71" i="32"/>
  <c r="D28" i="33"/>
  <c r="D71" i="32" s="1"/>
  <c r="I26" i="33"/>
  <c r="I25" i="33"/>
  <c r="H25" i="33"/>
  <c r="L70" i="32" s="1"/>
  <c r="F25" i="33"/>
  <c r="H70" i="32" s="1"/>
  <c r="D25" i="33"/>
  <c r="D70" i="32" s="1"/>
  <c r="I24" i="33"/>
  <c r="I23" i="33"/>
  <c r="H23" i="33"/>
  <c r="L69" i="32" s="1"/>
  <c r="F23" i="33"/>
  <c r="H69" i="32" s="1"/>
  <c r="D23" i="33"/>
  <c r="D69" i="32" s="1"/>
  <c r="I22" i="33"/>
  <c r="I21" i="33"/>
  <c r="H21" i="33"/>
  <c r="L68" i="32" s="1"/>
  <c r="F21" i="33"/>
  <c r="H68" i="32" s="1"/>
  <c r="D21" i="33"/>
  <c r="D68" i="32" s="1"/>
  <c r="I20" i="33"/>
  <c r="I19" i="33"/>
  <c r="H19" i="33"/>
  <c r="L67" i="32" s="1"/>
  <c r="F19" i="33"/>
  <c r="H67" i="32" s="1"/>
  <c r="D19" i="33"/>
  <c r="D67" i="32" s="1"/>
  <c r="H16" i="33"/>
  <c r="L66" i="32" s="1"/>
  <c r="F16" i="33"/>
  <c r="H66" i="32" s="1"/>
  <c r="H10" i="33"/>
  <c r="L64" i="32" s="1"/>
  <c r="F10" i="33"/>
  <c r="H64" i="32" s="1"/>
  <c r="C8" i="33"/>
  <c r="B6" i="33"/>
  <c r="B32" i="32"/>
  <c r="I39" i="19"/>
  <c r="I38" i="19"/>
  <c r="I37" i="19"/>
  <c r="I36" i="19"/>
  <c r="I33" i="19"/>
  <c r="I32" i="19"/>
  <c r="I31" i="19"/>
  <c r="I30" i="19"/>
  <c r="I29" i="19"/>
  <c r="I28" i="19"/>
  <c r="I26" i="19"/>
  <c r="I25" i="19"/>
  <c r="I24" i="19"/>
  <c r="I23" i="19"/>
  <c r="I22" i="19"/>
  <c r="I21" i="19"/>
  <c r="I20" i="19"/>
  <c r="I19" i="19"/>
  <c r="H38" i="19"/>
  <c r="F38" i="19"/>
  <c r="D38" i="19"/>
  <c r="H36" i="19"/>
  <c r="F36" i="19"/>
  <c r="D36" i="19"/>
  <c r="H32" i="19"/>
  <c r="F32" i="19"/>
  <c r="D32" i="19"/>
  <c r="H30" i="19"/>
  <c r="F30" i="19"/>
  <c r="D30" i="19"/>
  <c r="H28" i="19"/>
  <c r="F28" i="19"/>
  <c r="H25" i="19"/>
  <c r="L70" i="14" s="1"/>
  <c r="F25" i="19"/>
  <c r="H70" i="14" s="1"/>
  <c r="D25" i="19"/>
  <c r="D70" i="14" s="1"/>
  <c r="H23" i="19"/>
  <c r="L69" i="14" s="1"/>
  <c r="F23" i="19"/>
  <c r="D23" i="19"/>
  <c r="D69" i="14" s="1"/>
  <c r="H21" i="19"/>
  <c r="L68" i="14" s="1"/>
  <c r="F21" i="19"/>
  <c r="D21" i="19"/>
  <c r="D68" i="14" s="1"/>
  <c r="H19" i="19"/>
  <c r="L67" i="14" s="1"/>
  <c r="F19" i="19"/>
  <c r="G13" i="19"/>
  <c r="H13" i="19" s="1"/>
  <c r="L65" i="14" s="1"/>
  <c r="G16" i="19"/>
  <c r="G17" i="19"/>
  <c r="G14" i="19"/>
  <c r="E13" i="19"/>
  <c r="C8" i="19"/>
  <c r="C13" i="19"/>
  <c r="C8" i="20"/>
  <c r="J23" i="33" l="1"/>
  <c r="P69" i="32" s="1"/>
  <c r="J32" i="33"/>
  <c r="P73" i="32" s="1"/>
  <c r="J25" i="33"/>
  <c r="P70" i="32" s="1"/>
  <c r="J34" i="33"/>
  <c r="P74" i="32" s="1"/>
  <c r="J19" i="33"/>
  <c r="P67" i="32" s="1"/>
  <c r="J28" i="33"/>
  <c r="P71" i="32" s="1"/>
  <c r="J36" i="33"/>
  <c r="P75" i="32" s="1"/>
  <c r="G10" i="19"/>
  <c r="J21" i="33"/>
  <c r="P68" i="32" s="1"/>
  <c r="J38" i="33"/>
  <c r="P76" i="32" s="1"/>
  <c r="I17" i="33"/>
  <c r="H69" i="14"/>
  <c r="J75" i="14"/>
  <c r="J73" i="14"/>
  <c r="H68" i="14"/>
  <c r="J71" i="14"/>
  <c r="H67" i="14"/>
  <c r="L76" i="14"/>
  <c r="H76" i="14"/>
  <c r="D76" i="14"/>
  <c r="L75" i="14"/>
  <c r="H75" i="14"/>
  <c r="D75" i="14"/>
  <c r="L74" i="14"/>
  <c r="H74" i="14"/>
  <c r="D74" i="14"/>
  <c r="L73" i="14"/>
  <c r="H73" i="14"/>
  <c r="D73" i="14"/>
  <c r="L72" i="14"/>
  <c r="H72" i="14"/>
  <c r="D72" i="14"/>
  <c r="L71" i="14"/>
  <c r="H71" i="14"/>
  <c r="D71" i="14"/>
  <c r="J30" i="33"/>
  <c r="P72" i="32" s="1"/>
  <c r="G11" i="19"/>
  <c r="H16" i="19"/>
  <c r="I11" i="33"/>
  <c r="J10" i="33" s="1"/>
  <c r="P64" i="32" s="1"/>
  <c r="I14" i="19"/>
  <c r="I16" i="33"/>
  <c r="D10" i="33"/>
  <c r="D64" i="32" s="1"/>
  <c r="I13" i="19"/>
  <c r="H10" i="19" l="1"/>
  <c r="L64" i="14" s="1"/>
  <c r="J16" i="33"/>
  <c r="P66" i="32" s="1"/>
  <c r="L66" i="14"/>
  <c r="B32" i="14"/>
  <c r="A10" i="20" l="1"/>
  <c r="B6" i="20"/>
  <c r="B6" i="18" l="1"/>
  <c r="B11" i="18"/>
  <c r="J28" i="18"/>
  <c r="P71" i="13" s="1"/>
  <c r="J25" i="18"/>
  <c r="P70" i="13" s="1"/>
  <c r="J23" i="18"/>
  <c r="P69" i="13" s="1"/>
  <c r="J21" i="18"/>
  <c r="P68" i="13" s="1"/>
  <c r="J19" i="18"/>
  <c r="P67" i="13" s="1"/>
  <c r="D19" i="18"/>
  <c r="D67" i="13" s="1"/>
  <c r="I17" i="18"/>
  <c r="F16" i="18"/>
  <c r="H66" i="13" s="1"/>
  <c r="I16" i="18"/>
  <c r="J64" i="13"/>
  <c r="J67" i="13" l="1"/>
  <c r="J63" i="34"/>
  <c r="J10" i="18"/>
  <c r="P64" i="13" s="1"/>
  <c r="J16" i="18"/>
  <c r="P66" i="13" s="1"/>
  <c r="D16" i="18"/>
  <c r="D66" i="13" s="1"/>
  <c r="D10" i="18"/>
  <c r="D64" i="13" s="1"/>
  <c r="J32" i="19" l="1"/>
  <c r="J30" i="19"/>
  <c r="J25" i="19"/>
  <c r="P70" i="14" s="1"/>
  <c r="J19" i="19"/>
  <c r="P67" i="14" s="1"/>
  <c r="E16" i="19"/>
  <c r="E10" i="19" s="1"/>
  <c r="E17" i="19"/>
  <c r="E11" i="19" s="1"/>
  <c r="I11" i="19" s="1"/>
  <c r="C16" i="19"/>
  <c r="C10" i="19" s="1"/>
  <c r="F13" i="19"/>
  <c r="H65" i="14" s="1"/>
  <c r="A38" i="19"/>
  <c r="A36" i="19"/>
  <c r="A34" i="19"/>
  <c r="A32" i="19"/>
  <c r="A30" i="19"/>
  <c r="A28" i="19"/>
  <c r="A25" i="19"/>
  <c r="A23" i="19"/>
  <c r="A21" i="19"/>
  <c r="B17" i="19"/>
  <c r="B16" i="19"/>
  <c r="B6" i="19"/>
  <c r="B39" i="19"/>
  <c r="B37" i="19"/>
  <c r="B36" i="19"/>
  <c r="B35" i="19"/>
  <c r="B34" i="19"/>
  <c r="B33" i="19"/>
  <c r="B32" i="19"/>
  <c r="B31" i="19"/>
  <c r="B30" i="19"/>
  <c r="B28" i="19"/>
  <c r="B26" i="19"/>
  <c r="B25" i="19"/>
  <c r="B24" i="19"/>
  <c r="B23" i="19"/>
  <c r="B22" i="19"/>
  <c r="B21" i="19"/>
  <c r="B20" i="19"/>
  <c r="D19" i="19"/>
  <c r="D67" i="14" s="1"/>
  <c r="B19" i="19"/>
  <c r="B14" i="19"/>
  <c r="B13" i="19"/>
  <c r="I10" i="19" l="1"/>
  <c r="P74" i="14"/>
  <c r="P73" i="14"/>
  <c r="P72" i="14"/>
  <c r="D10" i="19"/>
  <c r="F16" i="19"/>
  <c r="J64" i="14"/>
  <c r="I17" i="19"/>
  <c r="I16" i="19"/>
  <c r="D13" i="19"/>
  <c r="D65" i="14" s="1"/>
  <c r="D16" i="19"/>
  <c r="J38" i="19"/>
  <c r="J36" i="19"/>
  <c r="J28" i="19"/>
  <c r="J23" i="19"/>
  <c r="P69" i="14" s="1"/>
  <c r="J21" i="19"/>
  <c r="P68" i="14" s="1"/>
  <c r="P76" i="14" l="1"/>
  <c r="P75" i="14"/>
  <c r="H66" i="14"/>
  <c r="J68" i="14"/>
  <c r="D66" i="14"/>
  <c r="P71" i="14"/>
  <c r="D64" i="14"/>
  <c r="F10" i="19"/>
  <c r="J10" i="19"/>
  <c r="J16" i="19"/>
  <c r="B30" i="20"/>
  <c r="B28" i="20"/>
  <c r="B26" i="20"/>
  <c r="B24" i="20"/>
  <c r="B22" i="20"/>
  <c r="B20" i="20"/>
  <c r="B17" i="20"/>
  <c r="B29" i="20"/>
  <c r="B27" i="20"/>
  <c r="B25" i="20"/>
  <c r="B23" i="20"/>
  <c r="B21" i="20"/>
  <c r="B19" i="20"/>
  <c r="B16" i="20"/>
  <c r="I30" i="20"/>
  <c r="I29" i="20"/>
  <c r="H29" i="20"/>
  <c r="L54" i="15" s="1"/>
  <c r="F29" i="20"/>
  <c r="H54" i="15" s="1"/>
  <c r="D29" i="20"/>
  <c r="D54" i="15" s="1"/>
  <c r="I28" i="20"/>
  <c r="I27" i="20"/>
  <c r="H27" i="20"/>
  <c r="L53" i="15" s="1"/>
  <c r="F27" i="20"/>
  <c r="H53" i="15" s="1"/>
  <c r="D27" i="20"/>
  <c r="D53" i="15" s="1"/>
  <c r="I24" i="20"/>
  <c r="I23" i="20"/>
  <c r="H23" i="20"/>
  <c r="L51" i="15" s="1"/>
  <c r="F23" i="20"/>
  <c r="H51" i="15" s="1"/>
  <c r="D23" i="20"/>
  <c r="D51" i="15" s="1"/>
  <c r="I22" i="20"/>
  <c r="I21" i="20"/>
  <c r="H21" i="20"/>
  <c r="L50" i="15" s="1"/>
  <c r="F21" i="20"/>
  <c r="H50" i="15" s="1"/>
  <c r="D21" i="20"/>
  <c r="D50" i="15" s="1"/>
  <c r="I20" i="20"/>
  <c r="I19" i="20"/>
  <c r="H19" i="20"/>
  <c r="L49" i="15" s="1"/>
  <c r="F19" i="20"/>
  <c r="H49" i="15" s="1"/>
  <c r="D19" i="20"/>
  <c r="D49" i="15" s="1"/>
  <c r="I17" i="20"/>
  <c r="I16" i="20"/>
  <c r="H16" i="20"/>
  <c r="L48" i="15" s="1"/>
  <c r="F16" i="20"/>
  <c r="H48" i="15" s="1"/>
  <c r="D16" i="20"/>
  <c r="D48" i="15" s="1"/>
  <c r="J16" i="20" l="1"/>
  <c r="P48" i="15" s="1"/>
  <c r="J27" i="20"/>
  <c r="P53" i="15" s="1"/>
  <c r="J19" i="20"/>
  <c r="P49" i="15" s="1"/>
  <c r="J29" i="20"/>
  <c r="P54" i="15" s="1"/>
  <c r="J21" i="20"/>
  <c r="P50" i="15" s="1"/>
  <c r="J23" i="20"/>
  <c r="P51" i="15" s="1"/>
  <c r="H64" i="14"/>
  <c r="P66" i="14"/>
  <c r="P64" i="14"/>
  <c r="J10" i="20"/>
  <c r="P46" i="15" s="1"/>
  <c r="H10" i="20" l="1"/>
  <c r="L46" i="15" s="1"/>
  <c r="F10" i="20"/>
  <c r="H46" i="15" s="1"/>
  <c r="D10" i="20"/>
  <c r="D46" i="15" s="1"/>
  <c r="P55" i="15"/>
  <c r="F55" i="15"/>
  <c r="P77" i="13"/>
  <c r="O77" i="13"/>
  <c r="L77" i="13"/>
  <c r="I77" i="13"/>
  <c r="F77" i="13"/>
  <c r="J13" i="19" l="1"/>
  <c r="P6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A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<sst xmlns="http://schemas.openxmlformats.org/spreadsheetml/2006/main" count="1290" uniqueCount="401">
  <si>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</si>
  <si>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</si>
  <si>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</si>
  <si>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</si>
  <si>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</si>
  <si>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</si>
  <si>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</si>
  <si>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</si>
  <si>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</si>
  <si>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</si>
  <si>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</si>
  <si>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</si>
  <si>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</si>
  <si>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</si>
  <si>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</si>
  <si>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</si>
  <si>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</si>
  <si>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</si>
  <si>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</si>
  <si>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</si>
  <si>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</si>
  <si>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</si>
  <si>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</si>
  <si>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</si>
  <si>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</si>
  <si>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</si>
  <si>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</si>
  <si>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</si>
  <si>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</si>
  <si>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</si>
  <si>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</si>
  <si>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</si>
  <si>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</si>
  <si>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</si>
  <si>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</si>
  <si>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</si>
  <si>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</si>
  <si>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</si>
  <si>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</si>
  <si>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</si>
  <si>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</si>
  <si>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</si>
  <si>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</si>
  <si>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</si>
  <si>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</si>
  <si>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</si>
  <si>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</si>
  <si>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</si>
  <si>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</si>
  <si>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</si>
  <si>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</si>
  <si>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</si>
  <si>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</si>
  <si>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</si>
  <si>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</si>
  <si>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</si>
  <si>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</si>
  <si>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</si>
  <si>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</si>
  <si>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</si>
  <si>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</si>
  <si>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</si>
  <si>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</si>
  <si>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</si>
  <si>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</si>
  <si>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</si>
  <si>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</si>
  <si>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</si>
  <si>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</si>
  <si>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</si>
  <si>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</si>
  <si>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</si>
  <si>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</si>
  <si>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</si>
  <si>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</si>
  <si>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</si>
  <si>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</si>
  <si>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</si>
  <si>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</si>
  <si>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</si>
  <si>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</si>
  <si>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</si>
  <si>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</si>
  <si>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</si>
  <si>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</si>
  <si>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</si>
  <si>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</si>
  <si>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</si>
  <si>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</si>
  <si>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</si>
  <si>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</si>
  <si>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</si>
  <si>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</si>
  <si>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</si>
  <si>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</si>
  <si>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</si>
  <si>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</si>
  <si>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</si>
  <si>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</si>
  <si>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</si>
  <si>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</si>
  <si>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</si>
  <si>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</si>
  <si>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</si>
  <si>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</si>
  <si>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</si>
  <si>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</si>
  <si>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</si>
  <si>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</si>
  <si>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</si>
  <si>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</si>
  <si>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</si>
  <si>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</si>
  <si>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</si>
  <si>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</si>
  <si>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</si>
  <si>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Eficacia</t>
  </si>
  <si>
    <t>Base de datos cuadro de cifras</t>
  </si>
  <si>
    <t>Número de autos</t>
  </si>
  <si>
    <t>Coordinador Grupo de Admisiones e
Intendentes Regionales</t>
  </si>
  <si>
    <t>Coordinador Grupo de Admisiones</t>
  </si>
  <si>
    <t>Intendencia Barranquilla</t>
  </si>
  <si>
    <t>Intendencia Cartagena</t>
  </si>
  <si>
    <t>Intendencia Bucaramanga</t>
  </si>
  <si>
    <t>Itendencia Cali</t>
  </si>
  <si>
    <t xml:space="preserve">Intendencia Manizales </t>
  </si>
  <si>
    <t>Intendencia Medellín</t>
  </si>
  <si>
    <t>CUATRIMESTRE I</t>
  </si>
  <si>
    <t>CUATRIMESTRE II</t>
  </si>
  <si>
    <t>CUATRIMESTRE III</t>
  </si>
  <si>
    <t>Análisis Cuatrimestre 1:</t>
  </si>
  <si>
    <t>Análisis Cuatrimestre 2:</t>
  </si>
  <si>
    <t>Análisis Cuatrimestre 3:</t>
  </si>
  <si>
    <t>NÚMERO</t>
  </si>
  <si>
    <t>Número de audiencias programadas</t>
  </si>
  <si>
    <t>Grupo de Procesos de Reorganización y Liquidación A</t>
  </si>
  <si>
    <t>Intendecia Regional Barranquilla</t>
  </si>
  <si>
    <t>Intendecia Regional Bucaramanga</t>
  </si>
  <si>
    <t>Intendecia Regional Cali</t>
  </si>
  <si>
    <t>Intendecia Regional Cartagena</t>
  </si>
  <si>
    <t>Intendecia Regional Manizales</t>
  </si>
  <si>
    <t>Intendecia Regional Medellín</t>
  </si>
  <si>
    <t>DELGATURA DE PROCEDIMIENTOS DE INSOLVENCIA</t>
  </si>
  <si>
    <t>Porcentaje</t>
  </si>
  <si>
    <t xml:space="preserve">BOGOTÁ D.C. </t>
  </si>
  <si>
    <t>INTENDENCIAS REGIONALES</t>
  </si>
  <si>
    <t>RESULTADO BOGOTÁ D.C.</t>
  </si>
  <si>
    <t>Dirección de Procesos de Reorganización I</t>
  </si>
  <si>
    <t>Grupo de Procesos de Reorganización II</t>
  </si>
  <si>
    <t>Dirección de Procesos de Reorganización II</t>
  </si>
  <si>
    <t>Medir el cumplimiento de las audiencias programadas para la confirmación del acuerdo de reorganización.</t>
  </si>
  <si>
    <t>Audiencias celebradas para la confirmación del acuerdo de reorganización.</t>
  </si>
  <si>
    <t>Análisis cuatrimestre 1:</t>
  </si>
  <si>
    <t>Análisis cuatrimestre 2:</t>
  </si>
  <si>
    <t>Análisis cualtrimestre 3:</t>
  </si>
  <si>
    <t>Menor a 65%</t>
  </si>
  <si>
    <t>DM</t>
  </si>
  <si>
    <t>Número</t>
  </si>
  <si>
    <t>RESULTADO DIRECCIÓN</t>
  </si>
  <si>
    <t xml:space="preserve">RESULTADO GRUPO </t>
  </si>
  <si>
    <t xml:space="preserve">Seguimiento a procesos con un Acuerdo de Insolvencia en Ejecución </t>
  </si>
  <si>
    <t xml:space="preserve">Medir la eficacia de las actuaciones a los acuerdos de insolvencia en ejecución </t>
  </si>
  <si>
    <t>Mayor o igual a 70%</t>
  </si>
  <si>
    <t>Entre 60% y 70%</t>
  </si>
  <si>
    <t>Menor a 60%</t>
  </si>
  <si>
    <t>DM - SIGS</t>
  </si>
  <si>
    <t xml:space="preserve"> Grupo de Acuerdos de Insolvencia en Ejecución C</t>
  </si>
  <si>
    <t>Dirección de Acuerdos de Insolvencia en Ejecución y</t>
  </si>
  <si>
    <t xml:space="preserve">Dirección de Acuerdos de Insolvencia en Ejecución y </t>
  </si>
  <si>
    <t>Grupo de Acuerdos de Insolvencia en Ejecución C</t>
  </si>
  <si>
    <t>Número de audiencias realizadas
           ------------------------------------------------------------ * 100%
Número de audiencias convocadas</t>
  </si>
  <si>
    <t>Mayor o igual a 90%</t>
  </si>
  <si>
    <t>Entre 65% y 89%</t>
  </si>
  <si>
    <t>Número de audiencias realizadas</t>
  </si>
  <si>
    <t>Número de audiencias convocadas</t>
  </si>
  <si>
    <t xml:space="preserve">DM </t>
  </si>
  <si>
    <t>Solicitudes a procesos de reorganización y validación judicial trámitadas durante el período evaluado</t>
  </si>
  <si>
    <t xml:space="preserve"> Medir la porción de solicitudes a procesos de reorganización y validación judicial tramitadas durante el periodo evaluado</t>
  </si>
  <si>
    <t>Número de solicitudes a procesos de reorganización y validación judicial tramitadas durante el periodo evaluado
        ---------------------------------------------------------------------------------------------------------------------------------------------------------------------------------------------------------------------------  x 100
Total de solicitudes a procesos de reorganización y validación judicial que debían ser tramitadas durante el período evaluado</t>
  </si>
  <si>
    <t>Número de solicitudes a procesos de reorganización y validación judicial tramitadas durante el periodo evaluado</t>
  </si>
  <si>
    <t>Total de solicitudes a procesos de reorganización y validación judicial que debían ser tramitadas durante el período evaluado</t>
  </si>
  <si>
    <t>Mayor o igual a 85%</t>
  </si>
  <si>
    <t>Entre 75% y el 84%</t>
  </si>
  <si>
    <t>menor al 75%</t>
  </si>
  <si>
    <t>Mayor o igual al 95%</t>
  </si>
  <si>
    <t>Entre 85% y el 94%</t>
  </si>
  <si>
    <t>Menor a 85%</t>
  </si>
  <si>
    <t xml:space="preserve">Dirección de Acuerdos de Insolvencia en Ejecución  </t>
  </si>
  <si>
    <t>Intendencia Regional Barranquilla</t>
  </si>
  <si>
    <t>Intendencia Regional Bucaramanga</t>
  </si>
  <si>
    <t>Intendencia Regional Cali</t>
  </si>
  <si>
    <t>Intendencia Regional Cartagena</t>
  </si>
  <si>
    <t>Intendencia Regional Manizales</t>
  </si>
  <si>
    <t xml:space="preserve">Intendencia Regional Medellín </t>
  </si>
  <si>
    <t xml:space="preserve">Dirección de Acuerdos de Insolvencia en Ejecución 
Grupo de Acuerdos de Insolvencia en Ejecución C
Intendencias Regionales </t>
  </si>
  <si>
    <t xml:space="preserve">Dirección de Acuerdos de Insolvencia en Ejecución 
Grupo de Acuerdos de Insolvencia en Ejecución C
</t>
  </si>
  <si>
    <t xml:space="preserve">Dirección de Acuerdos de Insolvencia en Ejecución 
</t>
  </si>
  <si>
    <t xml:space="preserve">
Grupo de Acuerdos de Insolvencia en Ejecución C
</t>
  </si>
  <si>
    <t xml:space="preserve">
Intendencias Regionales 
</t>
  </si>
  <si>
    <t>RESULTADO INTENDENCIAS REGIONALES</t>
  </si>
  <si>
    <t>RESULTADO BARRANQUILLA</t>
  </si>
  <si>
    <t>RESULTADO BUCARAMANGA</t>
  </si>
  <si>
    <t>RESULTADO CALI</t>
  </si>
  <si>
    <t xml:space="preserve">RESULTADO CARTAGENA </t>
  </si>
  <si>
    <t>RESULTADO MANIZALES</t>
  </si>
  <si>
    <t xml:space="preserve">RESULTADO MEDELLÍN </t>
  </si>
  <si>
    <t>RESULTADO BOGOTA D.C.</t>
  </si>
  <si>
    <t>TIPO DE AUDIENCIA</t>
  </si>
  <si>
    <t>TOTAL AUDIENCIAS</t>
  </si>
  <si>
    <t xml:space="preserve">Intendencias Regionales
</t>
  </si>
  <si>
    <t>Intendencias Regionales</t>
  </si>
  <si>
    <t xml:space="preserve">Intendencia Regional Barranquilla </t>
  </si>
  <si>
    <t xml:space="preserve">Intendencias Regional Bucaramanga </t>
  </si>
  <si>
    <t xml:space="preserve">DIntendencias Regional Bucaramanga </t>
  </si>
  <si>
    <t xml:space="preserve">Intendencia Regional Cartagena </t>
  </si>
  <si>
    <t>Intendencia Regional Medellín</t>
  </si>
  <si>
    <t>AUDIENCIAS DE INCUMPLIMIENTO AL ACUERDO</t>
  </si>
  <si>
    <t>AUDIENCIAS DE REFORMAS AL ACUERDO</t>
  </si>
  <si>
    <t xml:space="preserve"> AUDIENCIAS DE INCIDENCIAS</t>
  </si>
  <si>
    <t xml:space="preserve"> 
Grupo de Acuerdos de Insolvencia en Ejecución C
</t>
  </si>
  <si>
    <t xml:space="preserve">Grupo de Acuerdos de Insolvencia en Ejecución C
</t>
  </si>
  <si>
    <t xml:space="preserve">RESULTADO BARRANQUILLA </t>
  </si>
  <si>
    <t>RESULTADO CARTAGENA</t>
  </si>
  <si>
    <t>RESULTADO MEDELLÍN</t>
  </si>
  <si>
    <t>Audiencias celebradas para resolución de objeciones y/o autos proferidos que aprueban el proyecto de calificación y graduación de créditos y derechos a voto</t>
  </si>
  <si>
    <t>Número de audiencias celebradas para la resolución de objeciones y/o autos proferidos para la aprobación del proyecto
            ------------------------------------------------------------------------------------------------------------------------------------------------------------------------------------------ x 100%
Número de audiencias que se estiman celebrar y/o autos que se estiman proferir durante el periodo evaluado</t>
  </si>
  <si>
    <t>Número de audiencias que se estiman celebrar y/o autos que se estiman proferir durante el periodo evaluado</t>
  </si>
  <si>
    <t>BOGOTÁ D.C.
INTENDENCIAS REGIONALES</t>
  </si>
  <si>
    <t>RESULTADO ENTIDAD</t>
  </si>
  <si>
    <t>RESULTADO INTENDENCIA REGIONAL</t>
  </si>
  <si>
    <t>RESULTADO GRUPO ADMISIONES</t>
  </si>
  <si>
    <t>RESULTADO VIGENCIA 2024</t>
  </si>
  <si>
    <t>Medir el cumplimiento de las audiencias que se estiman celebrar para resolver las objeciones al proyecto de calificación y graduación de créditos y derechos a voto y/o autos proferidos para su aprobación y pasar a la etapa del acuerdo de reorganización.</t>
  </si>
  <si>
    <r>
      <t xml:space="preserve">Número de audiencias celebradas para la resolución de objeciones y/o autos proferidos para la aprobación del proyecto: </t>
    </r>
    <r>
      <rPr>
        <sz val="10"/>
        <rFont val="Arial"/>
        <family val="2"/>
      </rPr>
      <t xml:space="preserve">corresponde al número de las audiencias celebradas durante el semestre para resolver la objeciones a la presentación del proyecto de calificación y graduación de créditos y derechos de voto y/o los autos proferidos para la aprobación del mismo. 
</t>
    </r>
    <r>
      <rPr>
        <b/>
        <sz val="10"/>
        <rFont val="Arial"/>
        <family val="2"/>
      </rPr>
      <t xml:space="preserve">Número de audiencias que se estiman celebrar y/o autos que se estiman proferir durante el periodo evaluado: </t>
    </r>
    <r>
      <rPr>
        <sz val="10"/>
        <rFont val="Arial"/>
        <family val="2"/>
      </rPr>
      <t>corresponde al número de audiencias que se estiman celebrar y/o autos que se estiman proferir durante el periodo evaluado</t>
    </r>
    <r>
      <rPr>
        <b/>
        <sz val="10"/>
        <rFont val="Arial"/>
        <family val="2"/>
      </rPr>
      <t>.</t>
    </r>
  </si>
  <si>
    <t>Número de audiencias celebradas para la resolución de objeciones y/o autos proferidos para la aprobación del proyecto</t>
  </si>
  <si>
    <t>VIGENCIA 2024</t>
  </si>
  <si>
    <t>RESULTADO GRUPO DE REORGANIZACIÓN Y LIQUIDACIÓN A</t>
  </si>
  <si>
    <t>RESULTADO DIRECCIÓN DE PROCESOS DE REORGANIZACIÓN I</t>
  </si>
  <si>
    <t>RESULTADO DIRECCIÓN DE PROCESOS DE REORGANIZACIÓN II</t>
  </si>
  <si>
    <t>RESULTADO GRUPO DE PROCESOS DE REORGANIZACIÓN II</t>
  </si>
  <si>
    <r>
      <t xml:space="preserve">Número de solicitudes a procesos de reorganización y validación judicial tramitadas durante el periodo evaluado: </t>
    </r>
    <r>
      <rPr>
        <sz val="10"/>
        <rFont val="Arial"/>
        <family val="2"/>
      </rPr>
      <t xml:space="preserve">corresponde al número de solicitudes al proceso de reorganización y validación judicial tramitas (con pronunciamiento de admisión, inadmisión o rechazo)  de acuerdo a los tiempos establecidos internamente (3 meses). 
</t>
    </r>
    <r>
      <rPr>
        <b/>
        <sz val="10"/>
        <rFont val="Arial"/>
        <family val="2"/>
      </rPr>
      <t xml:space="preserve">Total de solicitudes a procesos de reorganización y validación judicial que debían ser tramitadas durante el período evaluado: </t>
    </r>
    <r>
      <rPr>
        <sz val="10"/>
        <rFont val="Arial"/>
        <family val="2"/>
      </rPr>
      <t xml:space="preserve"> corresponde al número de solicitudes al proceso de reorganización y validación judicial que debían ser tramitadas (con pronunciamiento de admisión, inadmisión o rechazo)  de acuerdo a los tiempos establecidos internamente (3 meses). </t>
    </r>
    <r>
      <rPr>
        <b/>
        <sz val="10"/>
        <rFont val="Arial"/>
        <family val="2"/>
      </rPr>
      <t xml:space="preserve">
Nota: </t>
    </r>
    <r>
      <rPr>
        <sz val="10"/>
        <rFont val="Arial"/>
        <family val="2"/>
      </rPr>
      <t xml:space="preserve">el trámite de las solicitudes de admisión (con pronunciamiento de admisión, inadmisión o rechazo) estan sujetas a la asignación del auxiliar de justicia. </t>
    </r>
  </si>
  <si>
    <t>Número de audiencias celebradas para la confirmación del acuerdo de reorganización
          ---------------------------------------------------------------------------------------------------------------------------------------------------  x 100%
Número de audiencias programadas</t>
  </si>
  <si>
    <r>
      <t xml:space="preserve">Número de audiencias celebradas para la confirmación del acuerdo de reorganización: </t>
    </r>
    <r>
      <rPr>
        <sz val="10"/>
        <rFont val="Arial"/>
        <family val="2"/>
      </rPr>
      <t xml:space="preserve">corresponde al número promedio de las audiencias celebradas durante el semestre para la confirmación del acuerdo de reorganización.
</t>
    </r>
    <r>
      <rPr>
        <b/>
        <sz val="10"/>
        <rFont val="Arial"/>
        <family val="2"/>
      </rPr>
      <t xml:space="preserve">Número de audiencias programadas: </t>
    </r>
    <r>
      <rPr>
        <sz val="10"/>
        <rFont val="Arial"/>
        <family val="2"/>
      </rPr>
      <t>corresponde al número promedio de audiencias programadas en el cuatrimestre.</t>
    </r>
  </si>
  <si>
    <t>Número de audiencias celebradas para la confirmación del acuerdo de reorganización</t>
  </si>
  <si>
    <t xml:space="preserve">BOGOTÁ D.C. 
INTENDENCIAS REGIONALES </t>
  </si>
  <si>
    <t>Audiencias realizadas para el seguimiento a acuerdos en ejecución (audiencias de incumplimiento al acuerdo, audiencias de reformas al acuerdo y audiencias de incidencias)</t>
  </si>
  <si>
    <t>Medir el cumplimiento en las audiencias convocadas para el seguimiento a acuerdos en ejecución (audiencias de incumplimiento al acuerdo, audiencias de reformas al acuerdo y audiencias de incidencias)</t>
  </si>
  <si>
    <r>
      <t xml:space="preserve">Número de audiencias realizadas: </t>
    </r>
    <r>
      <rPr>
        <sz val="10"/>
        <rFont val="Arial"/>
        <family val="2"/>
      </rPr>
      <t>corresponde al número de audiencias (audiencias de incumplimiento al acuerdo, audiencias de reformas al acuerdo y audiencias de incidencias) efectivamente realizadas durante el periodo por la Dirección de Acuerdos de Insolvencia en Ejecución, el Grupo de Acuerdos de Insolvencia en Ejecución C y las Intendencias Regionales.</t>
    </r>
    <r>
      <rPr>
        <b/>
        <sz val="10"/>
        <rFont val="Arial"/>
        <family val="2"/>
      </rPr>
      <t xml:space="preserve">
Número de audiencias convocadas:</t>
    </r>
    <r>
      <rPr>
        <sz val="10"/>
        <rFont val="Arial"/>
        <family val="2"/>
      </rPr>
      <t xml:space="preserve"> corresponde al número de audiencias convocadas (audiencias de incumplimiento al acuerdo, audiencias de reformas al acuerdo y audiencias de incidencias) durante la vigencia evaluada por la Dirección de Acuerdos de Insolvencia en Ejecución, el Grupo de Acuerdos de Insolvencia en Ejecución C y las Intendencias Regionales.</t>
    </r>
  </si>
  <si>
    <t>Actas de audiencia y/o autos que confirman el acuerdo o decretan la liquidación</t>
  </si>
  <si>
    <t>Medir la eficacia de la expedición de actas de audiencia y/o autos que confirman el acuerdo o decretan la liquidación</t>
  </si>
  <si>
    <t>Número de actas de audiencia y/o autos que confirman el acuerdo o decretan la liquidación
           --------------------------------------------------------------------------------------------------------------------------------------------------------------------  x 100%
Número de actas de audiencia y/o autos que confirman el acuerdo o decretan la liquidación programados</t>
  </si>
  <si>
    <r>
      <t xml:space="preserve">Número de actas de audiencia y/o autos que confirman el acuerdo o decretan la liquidación: </t>
    </r>
    <r>
      <rPr>
        <sz val="10"/>
        <rFont val="Arial"/>
        <family val="2"/>
      </rPr>
      <t xml:space="preserve">es el número de  actas de audiencia y/o autos que confirman el acuerdo o decretan la liquidación proferidos durante el tiempo de medición.
</t>
    </r>
    <r>
      <rPr>
        <b/>
        <sz val="10"/>
        <rFont val="Arial"/>
        <family val="2"/>
      </rPr>
      <t xml:space="preserve">Número de actas de audiencia y/o autos que confirman el acuerdo o decretan la liquidación programados: </t>
    </r>
    <r>
      <rPr>
        <sz val="10"/>
        <rFont val="Arial"/>
        <family val="2"/>
      </rPr>
      <t>es el número de actas de audiencia y/o autos que confirman el acuerdo o decretan la liquidación que se estiman proferir durante el tiempo de medición.</t>
    </r>
  </si>
  <si>
    <t>Número de actas de audiencia y/o autos que confirman el acuerdo o decretan la liquidación</t>
  </si>
  <si>
    <t>Número de actas de audiencia y/o autos que confirman el acuerdo o decretan la liquidación programados</t>
  </si>
  <si>
    <t>I. Cuatrimestre: (01-01-24 al 30-04-24) En el periodo se convocaron 2, y se confirmaron 2 acuerdos. Ver Actas radicadas 2024-07-001093 y 1097; una de las tres no presentó el acuerdo y se decretó una liquidación por adjudicación</t>
  </si>
  <si>
    <t>0</t>
  </si>
  <si>
    <t xml:space="preserve">I. CUATRIMESTRE: (01-01-24 AL 30-04-2024): En el periodo se recibieron (8) solicitudes atendidas así: Inadmitida y finalmente rechazada (1) Rechazadas (3) tres; Admitidas (4) cuatro. </t>
  </si>
  <si>
    <t xml:space="preserve">I Cuatrimestre. (01-01-24 a 30-04-24) : En el periodo se pronunció mediante (6) autos en el marco de (5) acuerdos en ejecución, y se convocó a 3 concursadas a una audiencia de incumplimiento </t>
  </si>
  <si>
    <t>I. PERIODO: No hubo convocatoria</t>
  </si>
  <si>
    <t>I. PERIODO: Hubo 9 convocatorias</t>
  </si>
  <si>
    <t>1 CUATRIMESTRE: De los 388 acuerdos en ejecucion dentro del periodo evaluado, presentan actuaciones 49 de las 51  solicitudes por incumplimiento. Las actuaciones realizada fueron 90 autos, 30 oficios, y 17 actas. Durante este periodo 5 sociedades pasaron a liquidacion.</t>
  </si>
  <si>
    <t>1 CUATRIMESTRE: Se convocaron 8 audiencias de incumplimiento al acuerdo, se realizaron 6 audiencias y 2 se reprogramo la fecha.  Durante este periodo 5 sociedades pasaron a liquidacion.</t>
  </si>
  <si>
    <t>1 CUATRIMESTRE: Se convocaron 6 audiencias de reforma al acuerdo, se realizaron 6 audiencias.  Durante este periodo 6 sociedades se confirmaron la reforma al acuerdo.</t>
  </si>
  <si>
    <t>1 CUATRIMESTRE: No se ha convocado audiencia de incidentes</t>
  </si>
  <si>
    <t xml:space="preserve">Análisis cuatrimestre 1: </t>
  </si>
  <si>
    <t>I Cuatrimestre - se confirmaron 7 acuerdos de reorganización, 5 de reorganización ordinaria Ley 1116 y 2 NEAR, y se decreto la Liquidación Judicial en 2 sociedades.  Soporte en carpeta de evidencias.</t>
  </si>
  <si>
    <t>I Cuatrimestre - se celebraron 19 audiencias para la confirmación delacuerdo en 11 procesos de Reorganización, 9 sociedades en reorganización ordinaria Ley 1116 y 2 NEAR en 8 procesos de decreto receso. Soporte en carpeta de evidencias.</t>
  </si>
  <si>
    <t>I Cuatrimestre - se celebraron 13 audiencias en 9 procesos de Reorganización, 7 en reorganización ordinaria Ley 1116 y 2 NEAR, en 4 procesos de decreto receso. Soporte en carpeta de evidencias.</t>
  </si>
  <si>
    <r>
      <rPr>
        <b/>
        <sz val="10"/>
        <rFont val="Arial"/>
        <family val="2"/>
      </rPr>
      <t xml:space="preserve">1° Cuatrimestre: </t>
    </r>
    <r>
      <rPr>
        <sz val="10"/>
        <rFont val="Arial"/>
        <family val="2"/>
      </rPr>
      <t>Se evidencia 17 actuaciones de las cuales hay 4 Actas De Audiencia De Incumplimiento Y 13 Autos que en su mayoria  corresponden a requerimientos.</t>
    </r>
  </si>
  <si>
    <r>
      <t xml:space="preserve">1° Cuatrimestre: </t>
    </r>
    <r>
      <rPr>
        <sz val="10"/>
        <rFont val="Arial"/>
        <family val="2"/>
      </rPr>
      <t>De las Audiencias Celbradas duarante el periodo; Se decreto Por Acta 2 Liquidaciones Por fracaso del acuerdo, 2 Por Imcumplimiento Del Acuerdo y 5 Actas De Confirmación Del Acuerdo. Para un total de 9 Actas</t>
    </r>
  </si>
  <si>
    <t xml:space="preserve">1° Cuatrimestre: Se realizarón 17 Audiencias durante el periodo;  2 Fracaso de la Negociación, 4 Confirma De Acuerdo De Reorganización, 1 Confirma acuerdo dentro de la liquidación, 2 Decreta Liquidación Popr Incumplimiento Del acuerdo, 2 Aplaza Audiencia De Incumplimiento, 1  Ordena Seguir Adelante Con El Acuerdo 3 Audiencia De Objeciones y Aprobación Del Proyecto y 2 Aplaxza audiencia de confirmación. </t>
  </si>
  <si>
    <t>1 Cuatrimestre: Se tomaron las solicitudes de admision recibidas desde 01/10/2023 hasta el 31/03/2024. De las 31 solicitudes a proceso de reorganización: 15 admitidas, 9 rechazadas, 1 desistida,  4 inadmitidas en termino de respuesta y 1 en estudio inicial dentro de los términos definidos.</t>
  </si>
  <si>
    <t>I. Cuatrimestre:  De las 12 audiencias realizadas, 6 confirmaron  acuerdo de reorganizacion, 5 decretaron la apertura de liquidacion judicial y 1 se decretó liquidacion por adjudicación</t>
  </si>
  <si>
    <r>
      <rPr>
        <b/>
        <sz val="10"/>
        <rFont val="Arial"/>
        <family val="2"/>
      </rPr>
      <t>1° Cuatrimestre:</t>
    </r>
    <r>
      <rPr>
        <sz val="10"/>
        <rFont val="Arial"/>
        <family val="2"/>
      </rPr>
      <t xml:space="preserve"> Se llevo a cabo 4 Audiencias De Confirmacion De Reorganización Y 1 Dentro Del Proceso de Liquidación.</t>
    </r>
  </si>
  <si>
    <t>1° Cuatrimestre: Se  celebro 1 sola audiencia De Reforma, la cual fue confirmada.</t>
  </si>
  <si>
    <t xml:space="preserve"> AUDIENCIAS DE INCIDENTES</t>
  </si>
  <si>
    <r>
      <t xml:space="preserve">NÚMERO DE AUDIENCIAS QUE SE ESTIMAN CELEBRAR Y/O AUTOS QUE SE ESTIMAN PROFERIR EN EL CUATRIMESTRE ENTIDAD: 9 AUDIENCIAS Y/O AUTOS (PROMEDIO ENTRE INTENDENCIAS REGIONALES Y BOGOTÁ D.C.. SE APROXIMA AL ENTERO MAYOR)
NÚMERO DE AUDIENCIAS QUE SE ESTIMAN CELEBRAR Y/O AUTOS QUE SE ESTIMAN PROFERIR EN EL CUATRIMESTRE BOGOTÁ D.C.: 12 AUDIENCIAS Y/O AUTOS (PROMEDIO ENTRE LAS 2 DIRECCIONES Y LOS 2 GRUPOS DE TRABAJO INTENDENCIAS REGIONALES. SE APROXIMA AL ENTERO MAYOR)
</t>
    </r>
    <r>
      <rPr>
        <sz val="10"/>
        <rFont val="Arial"/>
        <family val="2"/>
      </rPr>
      <t xml:space="preserve">
Número de audiencias que se estiman celebrar y/o autos que se estiman proferir en el cuatrimestre Grupo de Procesos de Reorganización y Liquidación A: 12 audiencias y/o autos  
Número de audiencias que se estiman celebrar y/o autos que se estiman proferir en el cuatrimestre Dirección de Procesos de Reorganización I: 12 audiencias y/o autos 
Número de audiencias que se estiman celebrar y/o autos que se estiman proferir en el cuatrimestre Dirección de Procesos de Reorganización II: 12 audiencias y/o autos  
Número de audiencias que se estiman celebrar y/o autos que se estiman proferir en el cuatrimestreGrupo de Procesos de Reorganización II: 12 audiecnas y/o autos </t>
    </r>
    <r>
      <rPr>
        <sz val="10"/>
        <color rgb="FFFF0000"/>
        <rFont val="Arial"/>
        <family val="2"/>
      </rPr>
      <t xml:space="preserve">
</t>
    </r>
    <r>
      <rPr>
        <b/>
        <sz val="10"/>
        <color rgb="FFFF0000"/>
        <rFont val="Arial"/>
        <family val="2"/>
      </rPr>
      <t xml:space="preserve">
</t>
    </r>
    <r>
      <rPr>
        <b/>
        <sz val="10"/>
        <rFont val="Arial"/>
        <family val="2"/>
      </rPr>
      <t xml:space="preserve">NÚMERO DE AUDIENCIAS QUE SE ESTIMAN CELEBRAR Y/O AUTOS QUE SE ESTIMAN PROFERIR EN EL CUATRIMESTRE INTENDENCIAS REGIONALES: 6 AUDIENCIAS Y/O AUTOS (PROMEDIO ENTRE LAS 6 INTENDENCIAS REGIONALES. SE APROXIMA AL ENTERO MAYOR) 
</t>
    </r>
    <r>
      <rPr>
        <sz val="10"/>
        <rFont val="Arial"/>
        <family val="2"/>
      </rPr>
      <t xml:space="preserve">Número de audiencias que se estiman celebrar y/o autos que se estiman proferir en el cuatrimestre Barranquilla: 4 audiencias y/o autos
Número de audiencias que se estiman celebrar y/o autos que se estiman proferir en el cuatrimestre Bucaramanga: 4 audiencias y/o autos
Número de audiencias que se estiman celebrar y/o autos que se estiman proferir en el cuatrimestre Cali: 6 audiencias y/o autos </t>
    </r>
    <r>
      <rPr>
        <sz val="10"/>
        <color rgb="FFFF0000"/>
        <rFont val="Arial"/>
        <family val="2"/>
      </rPr>
      <t xml:space="preserve"> </t>
    </r>
    <r>
      <rPr>
        <sz val="10"/>
        <rFont val="Arial"/>
        <family val="2"/>
      </rPr>
      <t xml:space="preserve">
Número de audiencias que se estiman celebrar y/o autos que se estiman proferir en el cuatrimestre Cartagena: 2 audiencias y/o autos 
Número de audiencias que se estiman celebrar y/o autos que se estiman proferir en el cuatrimestre Manizales: 2 audiencias y/o autos
Número de audiencias que se estiman celebrar y/o autos que se estiman proferir en el cuatrimestre Medellín: 6 audiencias y/o autos
</t>
    </r>
    <r>
      <rPr>
        <b/>
        <sz val="10"/>
        <rFont val="Arial"/>
        <family val="2"/>
      </rPr>
      <t xml:space="preserve">
Porcentaje (%) de cumplimiento: 95</t>
    </r>
    <r>
      <rPr>
        <sz val="10"/>
        <rFont val="Arial"/>
        <family val="2"/>
      </rPr>
      <t>%</t>
    </r>
  </si>
  <si>
    <r>
      <t xml:space="preserve">NÚMERO DE AUDIENCIAS PROGRAMADAS EN EL CUATRIMESTRE ENTIDAD: 7 AUDIENCIAS (PROMEDIO ENTRE INTENDENCIAS REGIONALES Y BOGOTÁ D.C.. SE APROXIMA AL ENTERO MAYOR)
NÚMERO DE AUDIENCIAS PROGRAMADAS EN EL CUATRIMESTRE BOGOTÁ D.C.: 9 AUDIENCIAS (PROMEDIO ENTRE LAS 2 DIRECCIONES Y LOS 2 GRUPOS DE TRABAJO INTENDENCIAS REGIONALES. SE APROXIMA AL ENTERO MAYOR)
</t>
    </r>
    <r>
      <rPr>
        <sz val="10"/>
        <rFont val="Arial"/>
        <family val="2"/>
      </rPr>
      <t xml:space="preserve">Número de audiencias programadas en el cuatrimestre Grupo de Procesos de Reorganización y Liquidación A: 12 audiencias  
Número de audiencias programadas en el cuatrimestre Dirección de Procesos de Reorganización I: 8 audiencias </t>
    </r>
    <r>
      <rPr>
        <sz val="10"/>
        <color rgb="FFFF0000"/>
        <rFont val="Arial"/>
        <family val="2"/>
      </rPr>
      <t xml:space="preserve"> </t>
    </r>
    <r>
      <rPr>
        <sz val="10"/>
        <rFont val="Arial"/>
        <family val="2"/>
      </rPr>
      <t xml:space="preserve">
Número de audiencias programadas en el cuatrimestre Dirección de Procesos de Reorganización II: 8 audiencias
Número de audiencias programadas en el cuatrimestre Grupo de Procesos de Reorganización II: 8 audiencias </t>
    </r>
    <r>
      <rPr>
        <sz val="10"/>
        <color rgb="FFFF0000"/>
        <rFont val="Arial"/>
        <family val="2"/>
      </rPr>
      <t xml:space="preserve">
</t>
    </r>
    <r>
      <rPr>
        <b/>
        <sz val="10"/>
        <color rgb="FFFF0000"/>
        <rFont val="Arial"/>
        <family val="2"/>
      </rPr>
      <t xml:space="preserve">
</t>
    </r>
    <r>
      <rPr>
        <b/>
        <sz val="10"/>
        <rFont val="Arial"/>
        <family val="2"/>
      </rPr>
      <t xml:space="preserve">NÚMERO DE AUDIENCIAS PROGRAMADAS EN EL CUATRIMESTRE INTENDENCIAS REGIONALES: 5 AUDIENCIAS (PROMEDIO ENTRE LAS 6 INTENDENCIAS REGIONALES. SE APROXIMA AL ENTERO MAYOR)
</t>
    </r>
    <r>
      <rPr>
        <sz val="10"/>
        <rFont val="Arial"/>
        <family val="2"/>
      </rPr>
      <t>Número de audiencias programadas en el cuatrimestre Barranquilla: 4 audiencias 
Número de audiencias programadas en el cuatrimestre Bucaramanga: 4 audiencias 
Número de audiencias programadas en el cuatrimestre Cali: 6 audiencias</t>
    </r>
    <r>
      <rPr>
        <sz val="10"/>
        <color rgb="FFFF0000"/>
        <rFont val="Arial"/>
        <family val="2"/>
      </rPr>
      <t xml:space="preserve"> </t>
    </r>
    <r>
      <rPr>
        <sz val="10"/>
        <rFont val="Arial"/>
        <family val="2"/>
      </rPr>
      <t xml:space="preserve">
Número de audiencias programadas en el cuatrimestre Cartagena: 2 audiencias 
Número de audiencias programadas en el cuatrimestre Manizales:</t>
    </r>
    <r>
      <rPr>
        <sz val="10"/>
        <color rgb="FFFF0000"/>
        <rFont val="Arial"/>
        <family val="2"/>
      </rPr>
      <t xml:space="preserve"> 2</t>
    </r>
    <r>
      <rPr>
        <sz val="10"/>
        <rFont val="Arial"/>
        <family val="2"/>
      </rPr>
      <t xml:space="preserve"> audiencias
Número de audiencias programadas en el cuatrimestre Medellín: 6 audiencias
</t>
    </r>
    <r>
      <rPr>
        <b/>
        <sz val="10"/>
        <rFont val="Arial"/>
        <family val="2"/>
      </rPr>
      <t xml:space="preserve">
Porcentaje (%) de cumplimiento: 95%</t>
    </r>
  </si>
  <si>
    <r>
      <t>NÚMERO DE AUDIENCIAS Y/O AUTOS QUE CONFIRMAN EL ACUERDO O DECRETAN LA LIQUIDACIÓN PROGRAMADOS EN EL CUATRIMESTRE ENTIDAD.: 8 ACTAS DE AUDIENCIA Y/O  (PROMEDIO ENTRE INTENDENCIAS REGIONALES Y BOGOTÁ D.C.. SE APROXIMA AL ENTERO MAYOR)
NÚMERO DE AUDIENCIAS Y/O AUTOS QUE CONFIRMAN EL ACUERDO O DECRETAN LA LIQUIDACIÓN PROGRAMADOS EN EL CUATRIMESTRE BOGOTÁ D.C.: 11 ACTAS DE AUDIENCIA Y/O (PROMEDIO ENTRE LAS 2 DIRECCIONES Y LOS 2 GRUPOS DE TRABAJO. SE APROXIMA AL ENTERO MAYOR)</t>
    </r>
    <r>
      <rPr>
        <sz val="10"/>
        <rFont val="Arial"/>
        <family val="2"/>
      </rPr>
      <t xml:space="preserve">
Número de actas de audiencia y/o autos que confirman el acuerdo o decretan la liquidación programados en el cuatrimestre Grupo de Procesos de Reorganización y Liquidación A: 8 actas y/o autos  
Número de actas de audiencia y/o autos que confirman el acuerdo o decretan la liquidación programados en el cuatrimestre Dirección de Procesos de Reorganización I: 12 actas y/o autos 
Número de actas de audiencia y/o autos que confirman el acuerdo o decretan la liquidación programados en el cuatrimestre Dirección de Procesos de Reorganización II: 12 actas y/o autos </t>
    </r>
    <r>
      <rPr>
        <sz val="10"/>
        <color rgb="FFFF0000"/>
        <rFont val="Arial"/>
        <family val="2"/>
      </rPr>
      <t xml:space="preserve"> </t>
    </r>
    <r>
      <rPr>
        <sz val="10"/>
        <rFont val="Arial"/>
        <family val="2"/>
      </rPr>
      <t xml:space="preserve">
Número de actas de audiencia y/o autos que confirman el acuerdo o decretan la liquidación programados en el cuatrimestre Grupo de Procesos de Reorganización II: 12 actas y/o autos</t>
    </r>
    <r>
      <rPr>
        <sz val="10"/>
        <color rgb="FFFF0000"/>
        <rFont val="Arial"/>
        <family val="2"/>
      </rPr>
      <t xml:space="preserve">
</t>
    </r>
    <r>
      <rPr>
        <b/>
        <sz val="10"/>
        <color rgb="FFFF0000"/>
        <rFont val="Arial"/>
        <family val="2"/>
      </rPr>
      <t xml:space="preserve">
</t>
    </r>
    <r>
      <rPr>
        <b/>
        <sz val="10"/>
        <rFont val="Arial"/>
        <family val="2"/>
      </rPr>
      <t xml:space="preserve">NÚMERO DE AUDIENCIAS Y/O AUTOS QUE CONFIRMAN EL ACUERDO O DECRETAN LA LIQUIDACIÓN PROGRAMADOS EN EL CUATRIMESTRE INTENDENCIAS REGIONALES: 5 ACTAS DE AUDIENCIA Y/O (PROMEDIO ENTRE LAS 6 INTENDENCIAS REGIONALES. SE APROXIMA AL ENTERO MAYOR)
</t>
    </r>
    <r>
      <rPr>
        <sz val="10"/>
        <rFont val="Arial"/>
        <family val="2"/>
      </rPr>
      <t xml:space="preserve">Número de actas de audiencia y/o autos que confirman el acuerdo o decretan la liquidación programados en el cuatrimestre Barranquilla: 4 actas y/o autos 
Número de actas de audiencia y/o autos que confirman el acuerdo o decretan la liquidación programados en el cuatrimestre Bucaramanga: 4 actas y/o autos 
Número de actas de audiencia y/o autos que confirman el acuerdo o decretan la liquidación programados en el cuatrimestre Cali: 6 actas y/o autos 
Número de actas de audiencia y/o autos que confirman el acuerdo o decretan la liquidación programados en el cuatrimestre Cartagena: 2 actas y/o autos 
Número de actas de audiencia y/o autos que confirman el acuerdo o decretan la liquidación programados en el cuatrimestre Manizales: 2 actas y/o autos
Número de actas de audiencia y/o autos que confirman el acuerdo o decretan la liquidación programados en el cuatrimestre Medellín: 6 actas y/o autos
</t>
    </r>
    <r>
      <rPr>
        <b/>
        <sz val="10"/>
        <rFont val="Arial"/>
        <family val="2"/>
      </rPr>
      <t xml:space="preserve">
Porcentaje (%) de cumplimiento: 95%</t>
    </r>
  </si>
  <si>
    <t>1 CUATRIMESTRE-  Se celebro  22 audiencias / auto para la resolución de objeciones ( 19 audiencias Reorganización abreviada (Dec 772) ,   1 audiencia NEAR (Dec 560), 1 audiencia Reorganziacion (Ley 1116) y 1 auto Reorganziacion (Ley 1116).</t>
  </si>
  <si>
    <t>1 CUATRIMESTRE-  Se celebro 26 audiencias para la confirmación del acuerdo de reorganziacion ( 19 eran Reorganización abreviada (Dec 772) , 1 NEAR (Dec 560),  5 eran Reorganziacion (Ley 1116), 1 fue confirmación de acuerdo dentro proceso de liquidacion judicial (Ley 1116)).</t>
  </si>
  <si>
    <t xml:space="preserve">1 CUATRIMESTRE-  Existen  26 actas de audiencia y/o autos que confirman el acuerdo o decretan la liquidación audiencia,:   20 eran Reorganización abreviada (Dec 772) , 1 NEAR (Dec 560), 5  Reorganizacion (Ley 1116) y 1 confirmación de acuerdo dentro proceso de liquidacion judicial, bajo Ley 1116. </t>
  </si>
  <si>
    <t xml:space="preserve">Número de acuerdos en ejecución con actuaciones dentro del periodo evaluado 
        --------------------------------------------------------------------------------------------------------------------------------------------------------- x 100%
Número de acuerdos en ejecución en el periodo evaluado </t>
  </si>
  <si>
    <r>
      <t xml:space="preserve">Número de acuerdos en ejecución con actuaciones dentro del periodo evaluado: </t>
    </r>
    <r>
      <rPr>
        <sz val="10"/>
        <rFont val="Arial"/>
        <family val="2"/>
      </rPr>
      <t xml:space="preserve">corresponde al número sociedades o personas naturales que estando en un acuerdo de reorganización la Entidad debe adelantar algún tipo de actuación por incumplimiento a este acuerdo. 
</t>
    </r>
    <r>
      <rPr>
        <b/>
        <sz val="10"/>
        <rFont val="Arial"/>
        <family val="2"/>
      </rPr>
      <t xml:space="preserve">
Número de acuerdos en ejecución en el periodo evaluado :</t>
    </r>
    <r>
      <rPr>
        <sz val="10"/>
        <rFont val="Arial"/>
        <family val="2"/>
      </rPr>
      <t xml:space="preserve"> se refiere al total de sociedades o personas naturales de las cuales la Entidad ha recibido alguna solicitud por incumplimiento al acuerdo de reorganización.  </t>
    </r>
  </si>
  <si>
    <t xml:space="preserve">Número de acuerdos en ejecución con actuaciones dentro del periodo evaluado </t>
  </si>
  <si>
    <t xml:space="preserve">Número de acuerdos en ejecución en el periodo evaluado </t>
  </si>
  <si>
    <t>I. CUATRIMESTRE: (01-01-24 HASTA 30-04-24) Se convocaron 3 se intalaron pero 2 se suspendiero; 1 una se realizó y se decretó la liquidación por adj.</t>
  </si>
  <si>
    <r>
      <rPr>
        <b/>
        <sz val="10"/>
        <rFont val="Arial"/>
        <family val="2"/>
      </rPr>
      <t>1 Cuatrimestre:</t>
    </r>
    <r>
      <rPr>
        <sz val="10"/>
        <rFont val="Arial"/>
        <family val="2"/>
      </rPr>
      <t xml:space="preserve"> Durante el primer cuatrimestre se realizaron actuaciones a 449 procesos de los 555 promedio a cargo, estas incluyeron el estudio y consecuente proyección de respuestas, asi como el archivo de respuesta de requerimientos, actualización en SIGS y bases internas,  junto con la revisión constante de todos los procesos a cargo para materializar el seguimiento.</t>
    </r>
  </si>
  <si>
    <t>I Cuatrimestre - se celebraron 16 audiencias en el primer cuatrimestre, de las cuales se lograron aprobar 15 sociedades. Soporte en evidencias
II Cuatrimestre, se celebraron 21 audiencias de resolución de objeciones, y se aprobó el proyecto por Auto en 1 sociedad</t>
  </si>
  <si>
    <t>Se celebraron 15 audiencias, de las cuales se confirmaron 7 procesos y 3 fracasaron. Soporte en evidencias
II Cuatrimestre, se celebraron 26 audiencias de confirmación, de las cuales se confirmaron satisfactoriamente 5 procesos.</t>
  </si>
  <si>
    <t>Se profirieron 6 autos de confirmación de acuerdo y 11 autos de liquidación
II Cuatrimestre, se profirieron 5 Autos de confirmación y 5 de liquidación</t>
  </si>
  <si>
    <t>Cuatrimestre 1: Durante estre periodo se tramitaron 15 procesos del mes de diciembre de las cuales 11 fueron admitidas y 4 rechazadas.  De las 56 solicitudes presentadas en el periodo, 12 fueron rechazadas, 14 admitidas, 16 inadmitidas y 14 en su mayoria de finales de abril fueron tramitadas en el periodo siguiente. Para un total de 57 solicitudes</t>
  </si>
  <si>
    <t>Cuatrimestre 1: De las audiencias realizadas en el periodo fueron confirmadas 11 validaciones (near), 4 fracasos (near), 2 de breviadas y 6 de 1116</t>
  </si>
  <si>
    <t>Cuatrimestre 1: En el periodo  se realizó requerimiento por incumplimiento a 119 proceoss de los 450 en ejecución</t>
  </si>
  <si>
    <t>Cuatrimestre 1: Durante el cautrimestre se realizaron 31 audiencias  de incumlimiento</t>
  </si>
  <si>
    <t xml:space="preserve">En el segundo cuatrimestre: Se recibieron 307 los cuales se discrimina asi: (i) 103 solicitudes de Liquidaciòn Judicial, (ii) 196 de Reorganizaciòn y (iii) 8 de validaciòn Extrajudicial </t>
  </si>
  <si>
    <t xml:space="preserve">Para el segundo cuatrimestre fueron admitidas: (i) 165 solicitudes (Procesos de Reorganizaciòn y Liquidaciòn), (ii) 136 solicitudes rechazadas y (iii) Desistidas 21.   </t>
  </si>
  <si>
    <r>
      <t>1° Cuatrimestre:</t>
    </r>
    <r>
      <rPr>
        <sz val="10"/>
        <rFont val="Arial"/>
        <family val="2"/>
      </rPr>
      <t xml:space="preserve"> 43 solicitudes De Reorganización Recibidas: Admitias 25, Rechazadas 11, En estudiode inadmisión con reequerimiento 4, En Estudio en termino de tramite 2 y 1  Desisitimiento.</t>
    </r>
    <r>
      <rPr>
        <b/>
        <sz val="10"/>
        <rFont val="Arial"/>
        <family val="2"/>
      </rPr>
      <t xml:space="preserve">                                               2°</t>
    </r>
    <r>
      <rPr>
        <sz val="10"/>
        <rFont val="Arial"/>
        <family val="2"/>
      </rPr>
      <t xml:space="preserve"> Cuatrimestre: 31 solicitudes De Reorganización Recibidas: Admitias 13, Rechazadas 6, En estudiode inadmisión con reequerimiento 6, En Estudio en termino de tramite 6.</t>
    </r>
  </si>
  <si>
    <t>1 cuatrimestre: Se convocaron 53 audiencias y se realizaron en su totalidad // 2 cuatrimestre: Durante el segundo cuatrimestre se convocaron  74 audiencias y se realizaron en su totalidad.</t>
  </si>
  <si>
    <r>
      <rPr>
        <b/>
        <sz val="10"/>
        <rFont val="Arial"/>
        <family val="2"/>
      </rPr>
      <t xml:space="preserve">1° Cuatrimestre: </t>
    </r>
    <r>
      <rPr>
        <sz val="10"/>
        <rFont val="Arial"/>
        <family val="2"/>
      </rPr>
      <t xml:space="preserve">Se llevo a cabo 3 Audiencias De Objeciones y 2 Autos De Calificcaión Y Graduación De Creditos para un total de 5.                                   </t>
    </r>
    <r>
      <rPr>
        <b/>
        <sz val="10"/>
        <rFont val="Arial"/>
        <family val="2"/>
      </rPr>
      <t>2° Cuatrimestre:</t>
    </r>
    <r>
      <rPr>
        <sz val="10"/>
        <rFont val="Arial"/>
        <family val="2"/>
      </rPr>
      <t xml:space="preserve"> Se llevo a cabo 5 Audiencias De Objeciones y se profirieron 5 Autos De Calificcaión Y Graduación De Creditos.</t>
    </r>
  </si>
  <si>
    <t>1° Cuatrimestre: Se celebro 5 audiencia: 2 Audiencia De Incumplimiento Del Acuerdo De Reorganización- 2 Pasa A liquidación,  Aplazamientos y 1  Decreta Sigue Adelante Con El Acuerdo</t>
  </si>
  <si>
    <t>I CUATRIMESTRE:  Se realizó seguimiento a 39 procesosos en ejecución por incumpliento del acuerdo  de los 90 que hay en Ejecución
II CUATRIMESTRE : Seguimiento a 21 procesos  por incumplimiento del acurdo de los 90 en Ejecucioon</t>
  </si>
  <si>
    <t>II Cuatrimestre: Se confirmaron  1 acuerdo de reorganización y 2 de  Validación Judicial, se decretó la terminacion de 3 acuerdos de reornación que pasaron a Liquidación Judicial</t>
  </si>
  <si>
    <t>II Cuatrimestre: Se confirmaron  1 acuerdo de reorganización y 2 de  Validación Judicial</t>
  </si>
  <si>
    <t>II. CUATRIMESTRE:  Se convocaron y realizaron 2 audiencias</t>
  </si>
  <si>
    <t>II. CUATRIMESTRE: Se tramitaron 14 Soliciudes entre Acuerdos de reorganizacion y Validación Judicial</t>
  </si>
  <si>
    <t>II. CUATRIMESTRE: 01-05-24 AL 31-08-24) En lo que va del periodo se han recibido (15) así: (3) rechazadas, (12) admitidas</t>
  </si>
  <si>
    <t>II: PERIODO: Hubo 5 convocatorias</t>
  </si>
  <si>
    <t>2 CUATRIMESTRE-  Se celebraron 6 audiencias y 1 auto para la resolución de objeciones</t>
  </si>
  <si>
    <t>I CUATRIMESTRE-  De las 10 audiencias de confirmacion de acuerdo celebradas:
4 confirma acuerdo; 3 confirma reforma de acuerdo; 1  Desistimiento de reforma de acuerdo; 1  No confirma reforma de acuerdo; 1 Declara fracaso y apertura de Liq. X Adjudicación</t>
  </si>
  <si>
    <t>I CUATRIMESTRE: NO HUBO AUDIENCIA DE INCIDENTES
II CUATRIMESTRE: NO HUBO AUDIENCIA DE INCIDENTES</t>
  </si>
  <si>
    <t>II CUATRIMESTRE: 2  AUDIENCIAS CONFIRMARON REFORMA DE ACUERDO Y 2 AUDIENCIAS NO CONFIRMARON REFORMA DE ACUERDO</t>
  </si>
  <si>
    <t>II CUATRIMESTRE: 4  AUDIENCIAS DECRETARON LA TERMINACIÓN REORGANIZACIÓN Y APERTURA LIQUIDACIÓN JUDICIAL. 3 AUDIENCIAS SUBSANARON EL INCUMPLIMIENTO</t>
  </si>
  <si>
    <t>CUATRIMESTRE l</t>
  </si>
  <si>
    <t>CUATRIMESTRE ll</t>
  </si>
  <si>
    <t>CUATRIMESTRE lll</t>
  </si>
  <si>
    <r>
      <rPr>
        <b/>
        <sz val="10"/>
        <rFont val="Arial"/>
        <family val="2"/>
      </rPr>
      <t>1 Cuatrimestre</t>
    </r>
    <r>
      <rPr>
        <sz val="10"/>
        <rFont val="Arial"/>
        <family val="2"/>
      </rPr>
      <t>: De las 68 solicitudes a proceso de reorganización: 46 admitidas, 18 rechazadas y 4 en termino de respuesta a la inadmisión, dentro de los términos establecidos internamente. Se resalta que 11 de las admitidas y 5 de las rechazadas ya tenía inadmisión en el anterior periodo de seguimiento.</t>
    </r>
  </si>
  <si>
    <r>
      <rPr>
        <b/>
        <sz val="9"/>
        <rFont val="Arial"/>
        <family val="2"/>
      </rPr>
      <t>2 Cuatrimestre</t>
    </r>
    <r>
      <rPr>
        <sz val="9"/>
        <rFont val="Arial"/>
        <family val="2"/>
      </rPr>
      <t xml:space="preserve">: De las 47 solicitudes a proceso de reorganización: 23 admitidas, 14 rechazadas y 10 en termino de respuesta a la inadmisión dentro de los términos establecidos internamente. Se resalta que 4 de las admitidas ya tenía inadmisión en el anterior periodo de seguimiento.
</t>
    </r>
    <r>
      <rPr>
        <b/>
        <sz val="9"/>
        <rFont val="Arial"/>
        <family val="2"/>
      </rPr>
      <t>3 Cuatrimestre:</t>
    </r>
    <r>
      <rPr>
        <sz val="9"/>
        <rFont val="Arial"/>
        <family val="2"/>
      </rPr>
      <t xml:space="preserve"> De las 47 solicitudes a proceso de reorganización: 21 admitidas, 15 rechazadas, 1 desistida y 10 en termino de respuesta a la inadmisión dentro de los términos establecidos internamente. </t>
    </r>
  </si>
  <si>
    <t>INT. CGENA.:En el periodo se recibieron (8) solicitudes atendidas así: Inadmitida y finalmente rechazada (1) Rechazadas (3) tres; Admitidas (4) cuatro. (Mirar soportes que evidencian los indicadores en la carpeta de Evidencias que está ubicada en el Proceso de Liquidaciones).
INT BUCARAMANGA:  1 Cuatrimestre: De las 68 solicitudes a proceso de reorganización: 46 admitidas, 18 rechazadas y 4 en termino de respuesta a la inadmisión, dentro de los términos establecidos internamente. Se resalta que 11 de las admitidas y 5 de las rechazadas ya tenía inadmisión en el anterior periodo de seguimiento.</t>
  </si>
  <si>
    <t>INT. CGENA.:En lo que va del periodo se han recibido (15) así: (5) inadmitidas, (2) rechazadas, (6) admitidas, de estas venían dos del periodo anterior y  (5) se encuentran en estudio.
INT BUCARAMANGA: 2 Cuatrimestre: De las 47 solicitudes a proceso de reorganización: 23 admitidas, 14 rechazadas y 10 en termino de respuesta a la inadmisión dentro de los términos establecidos internamente. Se resalta que 4 de las admitidas ya tenía inadmisión en el anterior periodo de seguimiento.</t>
  </si>
  <si>
    <t>INT BUCARAMANGA: 3 Cuatrimestre: De las 47 solicitudes a proceso de reorganización: 21 admitidas, 15 rechazadas, 1 desistida y 10 en termino de respuesta a la inadmisión dentro de los términos establecidos internamente.</t>
  </si>
  <si>
    <t>2 CUATRIMESTRE-  Se celebró 17 audiencias / auto para la resolución de objeciones ( 13 audiencias Reorganización Abreviada (Dec 772)  y 4 autos Reorganización ( Ley 1116)).
3 CUATRIMESTRE-  Se celebró 10 audiencias / auto para la resolución de objeciones ( 5 audiencias y 5 autos Reorganización ).</t>
  </si>
  <si>
    <r>
      <t xml:space="preserve">Grupo de Procesos de Reorganización y Liquidación A: </t>
    </r>
    <r>
      <rPr>
        <sz val="10"/>
        <rFont val="Arial"/>
        <family val="2"/>
      </rPr>
      <t>Se celebraron 13 audiencias en 9 procesos de Reorganización, 7 de reorganización ordinaria Ley 1116 y 2 NEAR, en 4 procesos de decreto receso. Soporte en carpeta de evidencias.
INT. CGENA.: Celebró 4 (4) en tres procesos de Reorganización, aprobando sólo (2)   proyectos. en el tercer convocado correspondía a un proceso abreviado que en esa Audiencia se decretó la liquidaión por adjudicación.
INT B/MANGA: 1 CUATRIMESTRE-  Se celebro  22 audiencias / auto para la resolución de objeciones ( 19 audiencias Reorganización abreviada (Dec 772) ,   1 audiencia NEAR (Dec 560), 1 audiencia Reorganziacion (Ley 1116) y 1 auto Reorganziacion (Ley 1116).</t>
    </r>
  </si>
  <si>
    <r>
      <t xml:space="preserve">Grupo Dirección de Procesos de Reorganización II: </t>
    </r>
    <r>
      <rPr>
        <sz val="10"/>
        <rFont val="Arial"/>
        <family val="2"/>
      </rPr>
      <t xml:space="preserve">Se celebraron 20 audiencias de resolución de objeciones entre procesos 1116 y NEAR.   </t>
    </r>
    <r>
      <rPr>
        <b/>
        <sz val="10"/>
        <rFont val="Arial"/>
        <family val="2"/>
      </rPr>
      <t xml:space="preserve">Grupo de Procesos de Reorganización II: </t>
    </r>
    <r>
      <rPr>
        <sz val="10"/>
        <rFont val="Arial"/>
        <family val="2"/>
      </rPr>
      <t xml:space="preserve">Los procesos de Reorganización Abreviada concentran en la misma diligencia la resolución de objeciones y confirmación del acuerdo de Reorganización.
INT B/MANGA: 2 CUATRIMESTRE-  Se celebró 17 audiencias / auto para la resolución de objeciones ( 13 audiencias Reorganización Abreviada (Dec 772)  y 4 autos Reorganización ( Ley 1116)).
</t>
    </r>
  </si>
  <si>
    <r>
      <t xml:space="preserve">Grupo Dirección de Procesos de Reorganización II:  </t>
    </r>
    <r>
      <rPr>
        <sz val="10"/>
        <rFont val="Arial"/>
        <family val="2"/>
      </rPr>
      <t xml:space="preserve">se celebaron 13 audiencias de resolución de objeciones entre procesos 1116 y NEAR  </t>
    </r>
    <r>
      <rPr>
        <b/>
        <sz val="10"/>
        <rFont val="Arial"/>
        <family val="2"/>
      </rPr>
      <t xml:space="preserve"> Grupo de Procesos de Reorganización II: </t>
    </r>
    <r>
      <rPr>
        <sz val="10"/>
        <rFont val="Arial"/>
        <family val="2"/>
      </rPr>
      <t>Los procesos de Reorganización Abreviada concentran en la misma diligencia la resolución de objeciones y confirmación Reorganización.
INT. CGENA.: Celebró en el periodo tres 3 audiencias de resolución objeciones y emitió 6 autos de aprobación proyectos de graduación y calificación de Créditos, para (9) actuaciones.</t>
    </r>
    <r>
      <rPr>
        <b/>
        <sz val="10"/>
        <rFont val="Arial"/>
        <family val="2"/>
      </rPr>
      <t xml:space="preserve">
INT B/MANGA: 3 CUATRIMESTRE-  Se celebró 10 audiencias / auto para la resolución de objeciones ( 5 audiencias y 5 autos Reorganización ).</t>
    </r>
  </si>
  <si>
    <t>2 CUATRIMESTRE-  Se celebro 18 audiencias para la confirmación del acuerdo de reorganziacion ( 13 eran Reorganización abreviada (Dec 772) ,   5 eran Reorganziacion (Ley 1116), 1 fue confirmación de acuerdo dentro proceso de liquidacion judicial simplificada (Dec 772)).
3 CUATRIMESTRE-  Se celebro 4 audiencias para la confirmación del acuerdo de reorganziacion ( 1 eran Reorganización abreviada (Dec 772) ,   3  Reorganziacion (Ley 1116).</t>
  </si>
  <si>
    <r>
      <t xml:space="preserve">Grupo de Procesos de Reorganización y Liquidación A: </t>
    </r>
    <r>
      <rPr>
        <sz val="10"/>
        <rFont val="Arial"/>
        <family val="2"/>
      </rPr>
      <t>I Cuatrimestre - se celebraron 19 audiencias para la confirmación del acuerdo en 11 procesos de Reorganización, 9 en reorganización ordinaria Ley 1116 y 2 NEAR, en 8 procesos de decreto receso.Soporte en carpeta de evidencias.
Int. Cartagena: En el periodo celebró tres audiencias (2) confirmaron acuerdo y uno fue decretado la liquidación por adjudicación
INT B/MANGA: 1 CUATRIMESTRE-  Se celebro 26 audiencias para la confirmación del acuerdo de reorganziacion ( 19 eran Reorganización abreviada (Dec 772) , 1 NEAR (Dec 560),  5 eran Reorganziacion (Ley 1116), 1 fue confirmación de acuerdo dentro proceso de liquidacion judicial (Ley 1116)).</t>
    </r>
  </si>
  <si>
    <r>
      <t xml:space="preserve">Grupo Dirección de Procesos de Reorganización II:  </t>
    </r>
    <r>
      <rPr>
        <sz val="10"/>
        <rFont val="Arial"/>
        <family val="2"/>
      </rPr>
      <t xml:space="preserve">El Grupo celebró 14 audiencias de confirmación del acuerdo 10 se confirmaron y 4 procesos fracasaron de los NEAR.  </t>
    </r>
    <r>
      <rPr>
        <b/>
        <sz val="10"/>
        <rFont val="Arial"/>
        <family val="2"/>
      </rPr>
      <t xml:space="preserve">Grupo de Procesos de Reorganización II: </t>
    </r>
    <r>
      <rPr>
        <sz val="10"/>
        <rFont val="Arial"/>
        <family val="2"/>
      </rPr>
      <t xml:space="preserve"> I Cuatrimestre: El Grupo celebró 15 audiencias de confirmación del acuerdo.</t>
    </r>
    <r>
      <rPr>
        <b/>
        <sz val="10"/>
        <rFont val="Arial"/>
        <family val="2"/>
      </rPr>
      <t xml:space="preserve">
INT B/MANGA: 2 CUATRIMESTRE-  Se celebro 18 audiencias para la confirmación del acuerdo de reorganziacion ( 13 eran Reorganización abreviada (Dec 772) ,   5 eran Reorganziacion (Ley 1116), 1 fue confirmación de acuerdo dentro proceso de liquidacion judicial simplificada (Dec 772)).</t>
    </r>
  </si>
  <si>
    <t>Int. Cartagena: En el periodo no celebró audiencia.
INT B/MANGA; 3 CUATRIMESTRE-  Se celebro 4 audiencias para la confirmación del acuerdo de reorganziacion ( 1 eran Reorganización abreviada (Dec 772) ,   3  Reorganziacion (Ley 1116).</t>
  </si>
  <si>
    <t>2 CUATRIMESTRE-  Se celebro 19 audiencias para la confirmación del acuerdo de reorganziacion ( 14 eran Reorganización abreviada (Dec 772) ,   5 eran Reorganziacion (Ley 1116), 1 fue confirmación de acuerdo dentro proceso de liquidacion judicial simplificada (Dec 772), y 1 se decreto la liquidacion por adjudicacion).
3 CUATRIMESTRE-  Se celebro 5 audiencias para la confirmación del acuerdo de reorganziacion ( 1 eran Reorganización abreviada (Dec 772) ,   3  Reorganziacion (Ley 1116). Y 1 auto liq por adjudicación</t>
  </si>
  <si>
    <r>
      <t xml:space="preserve">Grupo de Procesos de Reorganización y Liquidación A: </t>
    </r>
    <r>
      <rPr>
        <sz val="10"/>
        <rFont val="Arial"/>
        <family val="2"/>
      </rPr>
      <t xml:space="preserve">I Cuatrimestre - se confirmaron 7 acuerdos de reorganización, 5 de reorganización ordinaria Ley 1116  y 2 NEAR, y se decreto la Liquidación Judicial en 2 sociedades.  Soporte en carpeta de evidencias. 
</t>
    </r>
    <r>
      <rPr>
        <b/>
        <sz val="10"/>
        <rFont val="Arial"/>
        <family val="2"/>
      </rPr>
      <t>Grupo Dirección de Procesos de Reorganización II</t>
    </r>
    <r>
      <rPr>
        <sz val="10"/>
        <rFont val="Arial"/>
        <family val="2"/>
      </rPr>
      <t xml:space="preserve">: I Cuatrimestre: El grupo profirió 7 autos que decretaron liquidación y 14 actas de confirmación del acuerdo.
</t>
    </r>
    <r>
      <rPr>
        <b/>
        <sz val="10"/>
        <rFont val="Arial"/>
        <family val="2"/>
      </rPr>
      <t>Grupo de Procesos de Reorganización II:I Cuatrimestre</t>
    </r>
    <r>
      <rPr>
        <sz val="10"/>
        <rFont val="Arial"/>
        <family val="2"/>
      </rPr>
      <t xml:space="preserve">: El grupo profirió 3 autos que decretaron liquidación y 15 actas de confirmación del acuerdo.
Int. Cartagena: En la Dependencia, se aprobaron 2 acuerdos y se profirió un auto decretando la Liquidación por Adjuficiación de un proceso que se convocó para confirmar y no presentó el acuerdo
</t>
    </r>
    <r>
      <rPr>
        <b/>
        <sz val="10"/>
        <rFont val="Arial"/>
        <family val="2"/>
      </rPr>
      <t>INT B/MANGA: 1 CUATRIMESTRE-  Existen  26 actas de audiencia y/o autos que confirman el acuerdo o decretan la liquidación audiencia,:   20 eran Reorganización abreviada (Dec 772) , 1 NEAR (Dec 560), 5  Reorganizacion (Ley 1116) y 1 confirmación de acuerdo dentro proceso de liquidacion judicial, bajo Ley 1116</t>
    </r>
  </si>
  <si>
    <t>Int. Reg. Cartagena:  En el periodo no se confirmaron acuerdos
INT B/MANGA: 2 CUATRIMESTRE-  Se celebro 19 audiencias para la confirmación del acuerdo de reorganziacion ( 14 eran Reorganización abreviada (Dec 772) ,   5 eran Reorganziacion (Ley 1116), 1 fue confirmación de acuerdo dentro proceso de liquidacion judicial simplificada (Dec 772), y 1 se decreto la liquidacion por adjudicacion).</t>
  </si>
  <si>
    <t>INT B/MANGA: 3 CUATRIMESTRE-  Se celebro 5 audiencias para la confirmación del acuerdo de reorganziacion ( 1 eran Reorganización abreviada (Dec 772) ,   3  Reorganziacion (Ley 1116). Y 1 auto liq por adjudicación</t>
  </si>
  <si>
    <t>2 CUATRIMESTRE: De los 400 acuerdos en ejecucion dentro del periodo evaluado, presentan actuaciones 37 de las 41  solicitudes por incumplimiento. Se convoco a 7 concursados a audiencia de incumplimiento, decretando 3 liquidacion.
3 CUATRIMESTRE: De los 400 acuerdos en ejecucion dentro del periodo evaluado, presentan actuaciones 44 de las 49  solicitudes por incumplimiento. Se convoco a 1 concursados a audiencia de incumplimiento, decretando 1 liquidacion.</t>
  </si>
  <si>
    <r>
      <t xml:space="preserve">GAIEC: </t>
    </r>
    <r>
      <rPr>
        <sz val="10"/>
        <rFont val="Arial"/>
        <family val="2"/>
      </rPr>
      <t>Durante el primer cuatrimestre se realizaron actuaciones a 574 procesos de los 582 a cargo, estas incluyerin el estudio y consecuente proyección de respuestas, asi como el archivo de respeuesta de requerimientos, actualización en SIGS y bases internas,  junto con la revisión constante de todos los proesos a cargo para materializar el seguimiento.</t>
    </r>
    <r>
      <rPr>
        <b/>
        <sz val="10"/>
        <rFont val="Arial"/>
        <family val="2"/>
      </rPr>
      <t xml:space="preserve">
Int. Cartagena: </t>
    </r>
    <r>
      <rPr>
        <sz val="10"/>
        <rFont val="Arial"/>
        <family val="2"/>
      </rPr>
      <t xml:space="preserve">En el periodo de los (101) procesos en Ejecución, la Dependencia emitió (78) actuaciones entre jurídicas y contables, en respuestas, estudios y requerimientos en el margo del seguimiento que se les realiza a los procesos en ejecución. </t>
    </r>
    <r>
      <rPr>
        <b/>
        <sz val="10"/>
        <rFont val="Arial"/>
        <family val="2"/>
      </rPr>
      <t xml:space="preserve">
DAIE: </t>
    </r>
    <r>
      <rPr>
        <sz val="10"/>
        <rFont val="Arial"/>
        <family val="2"/>
      </rPr>
      <t>Durante el primer cuatrimestre se realizaron actuaciones a 449 procesos de los 555 promedio a cargo, estas incluyeron el estudio y consecuente proyección de respuestas, asi como el archivo de respuesta de requerimientos, actualización en SIGS y bases internas,  junto con la revisión constante de todos los procesos a cargo para materializar el seguimiento</t>
    </r>
    <r>
      <rPr>
        <b/>
        <sz val="10"/>
        <rFont val="Arial"/>
        <family val="2"/>
      </rPr>
      <t xml:space="preserve">
INT B/MANGA: 1 CUATRIMESTRE: De los 388 acuerdos en ejecucion dentro del periodo evaluado, presentan actuaciones 49 de las 51  solicitudes por incumplimiento. Las actuaciones realizada fueron 90 autos, 30 oficios, y 17 actas. Durante este periodo 5 sociedades pasaron a liquidacion.</t>
    </r>
  </si>
  <si>
    <r>
      <t>GAIEC; D</t>
    </r>
    <r>
      <rPr>
        <sz val="10"/>
        <rFont val="Arial"/>
        <family val="2"/>
      </rPr>
      <t>urante el segundo cuatrimestre se realizaron actuaciones sobre 562 procesos de la totalidad de 596, estas actuaciones incluyen el estudio de solicitudes, su archivo, asi como la proyección de providencias, actualización en el SIGS y la realización de audiencias.
Int. Cartagena: En el periodo de los (101) procesos en Ejecución, la Dependencia emitió (28) actuaciones entre jurídicas y contables, en respuestas, estudios y requerimientos en el marco del seguimiento que se les realiza a los procesos en ejecución. 
INT B/MANGA: 2 CUATRIMESTRE: De los 400 acuerdos en ejecucion dentro del periodo evaluado, presentan actuaciones 37 de las 41  solicitudes por incumplimiento. Se convoco a 7 concursados a audiencia de incumplimiento, decretando 3 liquidacion.</t>
    </r>
  </si>
  <si>
    <t>2 CUATRIMESTRE: Se convocaron y realizo 7 audiencias de incumplimiento al acuerdo.  Decretando 3 liquidacion
3 CUATRIMESTRE: Se convocaron y realizo 7 audiencias de incumplimiento al acuerdo.  Decretando 1 liquidacion</t>
  </si>
  <si>
    <t>2 CUATRIMESTRE: Se convocaron y realizo 2 audiencias de reforma al acuerdo, confirmando las reformas
3 CUATRIMESTRE: Se convocaron y realizo 1 audiencias de reforma al acuerdo, confirmando la reforma</t>
  </si>
  <si>
    <t>2 CUATRIMESTRE: Se convoca y realizo 1 audiencia de incidente
3 CUATRIMESTRE: No se convoco, ni realizo audiencia de incidentes</t>
  </si>
  <si>
    <r>
      <t xml:space="preserve">GAIEC: </t>
    </r>
    <r>
      <rPr>
        <sz val="10"/>
        <rFont val="Arial"/>
        <family val="2"/>
      </rPr>
      <t>Durante el 1 cuatrimestre el Grupo de Acuerdos de Insolvencia en Ejecución C, convocó 53 audiencias y se realizaron en su totalidad, 41 de incumplimientos al acuerdo, 9 para confirmar reforma al acuerdo, y 3 de trámites incidentales.</t>
    </r>
    <r>
      <rPr>
        <b/>
        <sz val="10"/>
        <rFont val="Arial"/>
        <family val="2"/>
      </rPr>
      <t xml:space="preserve">
INT. CGENA.: </t>
    </r>
    <r>
      <rPr>
        <sz val="10"/>
        <rFont val="Arial"/>
        <family val="2"/>
      </rPr>
      <t xml:space="preserve">En el periodo, la Dependencia convocó (8) Audiencias en (5) procesos en trámite. y (4) convocatorias a Audiencia de Incumplimiento en (4) procesos en Ejecuciónpara atender peteciones de incumplimiento se realizaron y no se decretó el incumplimiento
</t>
    </r>
    <r>
      <rPr>
        <b/>
        <sz val="10"/>
        <rFont val="Arial"/>
        <family val="2"/>
      </rPr>
      <t>DAIE:</t>
    </r>
    <r>
      <rPr>
        <sz val="10"/>
        <rFont val="Arial"/>
        <family val="2"/>
      </rPr>
      <t xml:space="preserve"> Durante el 1 cuatrimestre la Direccion de Acuerdos de Insolvencia en Ejecución , convocó 54 audiencias y se realizaron en su totalidad, 28 de incumplimientos al acuerdo, 24 para confirmar reforma al acuerdo y 2 de trámites incidentales.
INT B/MANGA: Durante el 1 cuatrimestre convocó 14 audiencias y se realizaron en su totalidad, 8 de incumplimientos al acuerdo, 6 para confirmar reforma al acuerdo y 0 de trámites incidentales.</t>
    </r>
  </si>
  <si>
    <t>Durante el 1 cuatrimestre convocó 14 audiencias y se realizaron en su totalidad, 8 de incumplimientos al acuerdo, 6 para confirmar reforma al acuerdo y 0 de trámites incidentales.</t>
  </si>
  <si>
    <t>Durante el 2 cuatrimestre convocó 10 audiencias y se realizaron en su totalidad, 7 de incumplimientos al acuerdo, 2 para confirmar reforma al acuerdo y 1 de trámites incidentales.
Durante el 3 cuatrimestre convocó 8 audiencias y se realizaron en su totalidad, 7 de incumplimientos al acuerdo, 1 para confirmar reforma al acuerdo y 0 de trámites incidentales.</t>
  </si>
  <si>
    <r>
      <rPr>
        <b/>
        <u/>
        <sz val="9"/>
        <rFont val="Arial"/>
        <family val="2"/>
      </rPr>
      <t>Cuatrimestre 2</t>
    </r>
    <r>
      <rPr>
        <sz val="9"/>
        <rFont val="Arial"/>
        <family val="2"/>
      </rPr>
      <t xml:space="preserve">: Se recibieron 68 solicitudes (10 validación y 58 reorganizazión) de las cuales 22 admitidas 18 rechazadas, 18 inadmitidas y 10 en estudio actual que ingresaron fin de mes (28 de agosto) para estudio del mes siguiente dentro del término. </t>
    </r>
    <r>
      <rPr>
        <b/>
        <u/>
        <sz val="9"/>
        <rFont val="Arial"/>
        <family val="2"/>
      </rPr>
      <t>Cuatrimestre 3:</t>
    </r>
    <r>
      <rPr>
        <sz val="9"/>
        <rFont val="Arial"/>
        <family val="2"/>
      </rPr>
      <t xml:space="preserve"> Se recibieron 78 solicitudes (4 validación y 74 reorganizazión) de las cuales 23 admitidas, 20  rechazadas, 3 desistidas, 22 inadmitidas y 10 en estudio actual que ingresaron fin de mes  para estudio en el mes de enero por suspensión de terminos</t>
    </r>
  </si>
  <si>
    <r>
      <rPr>
        <b/>
        <u/>
        <sz val="9"/>
        <rFont val="Arial"/>
        <family val="2"/>
      </rPr>
      <t>Cuatrimestre 2</t>
    </r>
    <r>
      <rPr>
        <sz val="9"/>
        <rFont val="Arial"/>
        <family val="2"/>
      </rPr>
      <t xml:space="preserve">: Se cancelaron y reprogramaron 6 audiencias de incumplimiento. </t>
    </r>
    <r>
      <rPr>
        <b/>
        <u/>
        <sz val="9"/>
        <rFont val="Arial"/>
        <family val="2"/>
      </rPr>
      <t xml:space="preserve">Cuatrimestre 3: </t>
    </r>
    <r>
      <rPr>
        <sz val="9"/>
        <rFont val="Arial"/>
        <family val="2"/>
      </rPr>
      <t>Se cancelaron y reprogramaron 8 audiencias de incumplimiento</t>
    </r>
  </si>
  <si>
    <t>Cuatrimestre 1: Se cumplio agenda</t>
  </si>
  <si>
    <r>
      <rPr>
        <b/>
        <u/>
        <sz val="9"/>
        <rFont val="Arial"/>
        <family val="2"/>
      </rPr>
      <t>Cuatrimestre 2</t>
    </r>
    <r>
      <rPr>
        <sz val="9"/>
        <rFont val="Arial"/>
        <family val="2"/>
      </rPr>
      <t xml:space="preserve">: Se cumplio agenda. </t>
    </r>
    <r>
      <rPr>
        <b/>
        <u/>
        <sz val="9"/>
        <rFont val="Arial"/>
        <family val="2"/>
      </rPr>
      <t xml:space="preserve">Cuatrimestre 3: </t>
    </r>
    <r>
      <rPr>
        <sz val="9"/>
        <rFont val="Arial"/>
        <family val="2"/>
      </rPr>
      <t>Se  reprogramaron 1de reforma acuerdo</t>
    </r>
  </si>
  <si>
    <r>
      <rPr>
        <b/>
        <u/>
        <sz val="9"/>
        <rFont val="Arial"/>
        <family val="2"/>
      </rPr>
      <t>Cuatrimestre 2</t>
    </r>
    <r>
      <rPr>
        <sz val="9"/>
        <rFont val="Arial"/>
        <family val="2"/>
      </rPr>
      <t xml:space="preserve">: Se cumplio agenda. </t>
    </r>
    <r>
      <rPr>
        <b/>
        <u/>
        <sz val="9"/>
        <rFont val="Arial"/>
        <family val="2"/>
      </rPr>
      <t xml:space="preserve">Cuatrimestre 3: </t>
    </r>
    <r>
      <rPr>
        <sz val="9"/>
        <rFont val="Arial"/>
        <family val="2"/>
      </rPr>
      <t>Se cumplio agenda</t>
    </r>
  </si>
  <si>
    <r>
      <rPr>
        <b/>
        <u/>
        <sz val="10"/>
        <rFont val="Arial"/>
        <family val="2"/>
      </rPr>
      <t>Cuatrimestre 2:</t>
    </r>
    <r>
      <rPr>
        <sz val="10"/>
        <rFont val="Arial"/>
        <family val="2"/>
      </rPr>
      <t xml:space="preserve"> se realizaron 6 audiencias: 5 confirman acuerdo y 1 a liquidanción por adjudicación.  Se decreto por auto 3 liquidaciones por adjudicación. </t>
    </r>
    <r>
      <rPr>
        <b/>
        <u/>
        <sz val="10"/>
        <rFont val="Arial"/>
        <family val="2"/>
      </rPr>
      <t>Cuatrimestre 3</t>
    </r>
    <r>
      <rPr>
        <sz val="10"/>
        <rFont val="Arial"/>
        <family val="2"/>
      </rPr>
      <t>: se realizaron 13 audiencias de confirman acuerdo y   Se decreto por auto 10 liquidaciones por adjudicación</t>
    </r>
  </si>
  <si>
    <r>
      <rPr>
        <b/>
        <u/>
        <sz val="9"/>
        <rFont val="Arial"/>
        <family val="2"/>
      </rPr>
      <t>Cuatrimestre 2:</t>
    </r>
    <r>
      <rPr>
        <sz val="9"/>
        <rFont val="Arial"/>
        <family val="2"/>
      </rPr>
      <t xml:space="preserve"> Se tienen 461 procesos en ejecución, durante el periodo evaluado se recibieron 114 radicados de entada con requerimientos y se generaron 188 radicados y providencias de respuesta, valor superior por las actuaciones de secretaría sobre el mismo radicado. </t>
    </r>
    <r>
      <rPr>
        <b/>
        <u/>
        <sz val="9"/>
        <rFont val="Arial"/>
        <family val="2"/>
      </rPr>
      <t xml:space="preserve">Cuatrimestre 3: </t>
    </r>
    <r>
      <rPr>
        <sz val="9"/>
        <rFont val="Arial"/>
        <family val="2"/>
      </rPr>
      <t>Se tienen 453 procesos en ejecución, durante el periodo evaluado se recibieron 56 radicados de entada con requerimientos de incumplimiento, de solicitud de terminación del acuerdo por no poder cumplir, de reforma del acuerdo</t>
    </r>
  </si>
  <si>
    <r>
      <rPr>
        <b/>
        <sz val="10"/>
        <rFont val="Arial"/>
        <family val="2"/>
      </rPr>
      <t xml:space="preserve">I Cuatrimestre </t>
    </r>
    <r>
      <rPr>
        <sz val="10"/>
        <rFont val="Arial"/>
        <family val="2"/>
      </rPr>
      <t xml:space="preserve">: El Grupo celebró 14 audiencias de confirmación del acuerdo 10 se confirmaron y 4 procesos fracasaron de los NEAR.
</t>
    </r>
    <r>
      <rPr>
        <b/>
        <sz val="10"/>
        <rFont val="Arial"/>
        <family val="2"/>
      </rPr>
      <t>II Cuatrimestre :</t>
    </r>
    <r>
      <rPr>
        <sz val="10"/>
        <rFont val="Arial"/>
        <family val="2"/>
      </rPr>
      <t xml:space="preserve"> El Grupo celebró 39 audiencias de confirmación del acuerdo se confirmaron 16 procesos y 1 proceso fracaso de los NEAR.  </t>
    </r>
    <r>
      <rPr>
        <b/>
        <sz val="10"/>
        <rFont val="Arial"/>
        <family val="2"/>
      </rPr>
      <t xml:space="preserve">III Cuatrimestre </t>
    </r>
    <r>
      <rPr>
        <sz val="10"/>
        <rFont val="Arial"/>
        <family val="2"/>
      </rPr>
      <t>: El grupo celebró 17 audiencias de confirmación del acuerdo.</t>
    </r>
  </si>
  <si>
    <r>
      <rPr>
        <b/>
        <sz val="10"/>
        <rFont val="Arial"/>
        <family val="2"/>
      </rPr>
      <t>I Cuatrimestre</t>
    </r>
    <r>
      <rPr>
        <sz val="10"/>
        <rFont val="Arial"/>
        <family val="2"/>
      </rPr>
      <t xml:space="preserve">: El Grupo celebró 15 audiencias de confirmación del acuerdo.
</t>
    </r>
    <r>
      <rPr>
        <b/>
        <sz val="10"/>
        <rFont val="Arial"/>
        <family val="2"/>
      </rPr>
      <t>II Cuatrimestre</t>
    </r>
    <r>
      <rPr>
        <sz val="10"/>
        <rFont val="Arial"/>
        <family val="2"/>
      </rPr>
      <t>: El Grupo celebró 36 audienca de confirmación del acuerdo.</t>
    </r>
    <r>
      <rPr>
        <b/>
        <sz val="10"/>
        <rFont val="Arial"/>
        <family val="2"/>
      </rPr>
      <t xml:space="preserve"> III Cuatrimestre</t>
    </r>
    <r>
      <rPr>
        <sz val="10"/>
        <rFont val="Arial"/>
        <family val="2"/>
      </rPr>
      <t xml:space="preserve"> : El grupo celebró 24 audiencias de confirmación del acuerdo.</t>
    </r>
  </si>
  <si>
    <r>
      <rPr>
        <b/>
        <sz val="10"/>
        <rFont val="Arial"/>
        <family val="2"/>
      </rPr>
      <t>I Cuatrimestre:</t>
    </r>
    <r>
      <rPr>
        <sz val="10"/>
        <rFont val="Arial"/>
        <family val="2"/>
      </rPr>
      <t xml:space="preserve"> El grupo profirió 7 autos que decretaron liquidación y 14 actas de confirmación del acuerdo.
</t>
    </r>
    <r>
      <rPr>
        <b/>
        <sz val="10"/>
        <rFont val="Arial"/>
        <family val="2"/>
      </rPr>
      <t>II Cuatrimestre</t>
    </r>
    <r>
      <rPr>
        <sz val="10"/>
        <rFont val="Arial"/>
        <family val="2"/>
      </rPr>
      <t xml:space="preserve">: El grupo profirió 2 autos que decretaron liquidación y 16 actas de confirmación del acuerdo </t>
    </r>
    <r>
      <rPr>
        <b/>
        <sz val="10"/>
        <rFont val="Arial"/>
        <family val="2"/>
      </rPr>
      <t xml:space="preserve"> III Cuatrimestre:</t>
    </r>
    <r>
      <rPr>
        <sz val="10"/>
        <rFont val="Arial"/>
        <family val="2"/>
      </rPr>
      <t xml:space="preserve"> El grupo profirió 4 autos que decretaron liquidación</t>
    </r>
    <r>
      <rPr>
        <b/>
        <sz val="10"/>
        <rFont val="Arial"/>
        <family val="2"/>
      </rPr>
      <t xml:space="preserve"> </t>
    </r>
    <r>
      <rPr>
        <sz val="10"/>
        <rFont val="Arial"/>
        <family val="2"/>
      </rPr>
      <t>y 2 actas de confirmación del acuerdo.</t>
    </r>
  </si>
  <si>
    <r>
      <rPr>
        <b/>
        <sz val="10"/>
        <rFont val="Arial"/>
        <family val="2"/>
      </rPr>
      <t>I Cuatrimestre:</t>
    </r>
    <r>
      <rPr>
        <sz val="10"/>
        <rFont val="Arial"/>
        <family val="2"/>
      </rPr>
      <t xml:space="preserve"> El grupo profirió 3 autos que decretaron liquidación y 15 actas de confirmación del acuerdo.
</t>
    </r>
    <r>
      <rPr>
        <b/>
        <sz val="10"/>
        <rFont val="Arial"/>
        <family val="2"/>
      </rPr>
      <t>II Cuatrimestre:</t>
    </r>
    <r>
      <rPr>
        <sz val="10"/>
        <rFont val="Arial"/>
        <family val="2"/>
      </rPr>
      <t xml:space="preserve"> El grupo profirió 11 autos que decretaron liquidación judicial y 13 autos de confirmación del acuerdo. </t>
    </r>
    <r>
      <rPr>
        <b/>
        <sz val="10"/>
        <rFont val="Arial"/>
        <family val="2"/>
      </rPr>
      <t>III Cuatrimestre</t>
    </r>
    <r>
      <rPr>
        <sz val="10"/>
        <rFont val="Arial"/>
        <family val="2"/>
      </rPr>
      <t xml:space="preserve">: El grupo profirió 5 actas de liquidación y 4 actas de confirmación del acuerdo. </t>
    </r>
  </si>
  <si>
    <r>
      <rPr>
        <b/>
        <u/>
        <sz val="9"/>
        <rFont val="Arial"/>
        <family val="2"/>
      </rPr>
      <t xml:space="preserve">Cuatrimiestre 1: </t>
    </r>
    <r>
      <rPr>
        <sz val="9"/>
        <rFont val="Arial"/>
        <family val="2"/>
      </rPr>
      <t>Se realizaron 28 audiencias de resolución de objeciones 5 de procesos de 1116, 15 de procesos NEAR y 6 Abreviadas.  De los procesos NEAR en dos procesos se aplazó audiencia y se realizó dentro del mismo cuatrimestre</t>
    </r>
    <r>
      <rPr>
        <b/>
        <u/>
        <sz val="9"/>
        <rFont val="Arial"/>
        <family val="2"/>
      </rPr>
      <t xml:space="preserve"> Cuatrimestre 2:</t>
    </r>
    <r>
      <rPr>
        <sz val="9"/>
        <rFont val="Arial"/>
        <family val="2"/>
      </rPr>
      <t xml:space="preserve"> Se realizaron 14 audiciencias y  7 autos de aprobación de proyectos. </t>
    </r>
    <r>
      <rPr>
        <b/>
        <u/>
        <sz val="9"/>
        <rFont val="Arial"/>
        <family val="2"/>
      </rPr>
      <t>Cuatrimestre 3:</t>
    </r>
    <r>
      <rPr>
        <sz val="9"/>
        <rFont val="Arial"/>
        <family val="2"/>
      </rPr>
      <t xml:space="preserve"> Se realizaron 10 audiciencias y  15 autos de aprobación de proyectos</t>
    </r>
  </si>
  <si>
    <r>
      <rPr>
        <b/>
        <sz val="10"/>
        <rFont val="Arial"/>
        <family val="2"/>
      </rPr>
      <t>Cuatrimstre 1:</t>
    </r>
    <r>
      <rPr>
        <sz val="10"/>
        <rFont val="Arial"/>
        <family val="2"/>
      </rPr>
      <t xml:space="preserve"> De las audiencias realizadas en el periodo fueron confirmadas 11 validaciones (near), 4 fracasos (near), 2 de breviadas y 6 de 1116 </t>
    </r>
    <r>
      <rPr>
        <b/>
        <sz val="10"/>
        <rFont val="Arial"/>
        <family val="2"/>
      </rPr>
      <t>Cuatrimestre 2:</t>
    </r>
    <r>
      <rPr>
        <sz val="10"/>
        <rFont val="Arial"/>
        <family val="2"/>
      </rPr>
      <t xml:space="preserve"> de las 6 audiencias realizadas se confirmaron 5  acuerdos (3 reorganización y 2 validación) y 1 a liquidación por adjudicación. </t>
    </r>
    <r>
      <rPr>
        <b/>
        <sz val="10"/>
        <rFont val="Arial"/>
        <family val="2"/>
      </rPr>
      <t>Cuatrimestre 3:</t>
    </r>
    <r>
      <rPr>
        <sz val="10"/>
        <rFont val="Arial"/>
        <family val="2"/>
      </rPr>
      <t xml:space="preserve"> de las 13 audiencias realizadas se confirmaron 13  acuerdos de reorganización</t>
    </r>
  </si>
  <si>
    <r>
      <rPr>
        <b/>
        <sz val="10"/>
        <rFont val="Arial"/>
        <family val="2"/>
      </rPr>
      <t>1 Cuatrimestre:</t>
    </r>
    <r>
      <rPr>
        <sz val="10"/>
        <rFont val="Arial"/>
        <family val="2"/>
      </rPr>
      <t xml:space="preserve"> Durante el primer cuatrimestre se realizaron actuaciones a 574 procesos de los 582 a cargo, estas incluyerin el estudio y consecuente proyección de respuestas, asi como el archivo de respeuesta de requerimientos, actualización en SIGS y bases internas,  junto con la revisión constante de todos los procesos a cargo para materializar el seguimiento. </t>
    </r>
    <r>
      <rPr>
        <b/>
        <sz val="10"/>
        <rFont val="Arial"/>
        <family val="2"/>
      </rPr>
      <t xml:space="preserve">2 Cuatrimestre; </t>
    </r>
    <r>
      <rPr>
        <sz val="10"/>
        <rFont val="Arial"/>
        <family val="2"/>
      </rPr>
      <t xml:space="preserve">Durante el segundo cuatrimestre se realizaron actuaciones sobre 562 procesos de la totalidad de 596, estas actuaciones incluyen el estudio de solicitudes, su archivo, asi como la proyección de providencias, actualización en el SIGS y la realización de audiencias. </t>
    </r>
    <r>
      <rPr>
        <b/>
        <sz val="10"/>
        <rFont val="Arial"/>
        <family val="2"/>
      </rPr>
      <t xml:space="preserve">3 Cuatrimestre: </t>
    </r>
    <r>
      <rPr>
        <sz val="10"/>
        <rFont val="Arial"/>
        <family val="2"/>
      </rPr>
      <t>Durante este cuatrimestre se reporto gestión de 594 procesos, el movimiento incluye la recepción de solicitudes, archivo de estas, proyección de radicados. De igual manera, incluye la revisión de todos los expedientes por los seguimientos ordenados por la Coordianción, y la creación de expedientes que realizaron los ponentes en razón al lanzamiento del nuevo gestor GEDES.</t>
    </r>
  </si>
  <si>
    <r>
      <t>INT B/MANGA: 3 CUATRIMESTRE: De los 400 acuerdos en ejecucion dentro del periodo evaluado, presentan actuaciones 44 de las 49  solicitudes por incumplimiento. Se convoco a 1 concursados a audiencia de incumplimiento, decretando 1 liquidacion. // GAIEC:</t>
    </r>
    <r>
      <rPr>
        <sz val="10"/>
        <rFont val="Arial"/>
        <family val="2"/>
      </rPr>
      <t xml:space="preserve"> Durante este cuatrimestre se reporto gestión de 594 procesos, el movimiento incluye la recepción de solicitudes, archivo de estas, proyección de radicados. De igual manera, incluye la revisión de todos los expedientes por los seguimientos ordenados por la Coordianción, y la creación de expedientes que realizaron los ponentes en razón al lanzamiento del nuevo gestor GEDES.</t>
    </r>
  </si>
  <si>
    <t>1 cuatrimestre: De las 53 audiencias convocadas 3 fueron de incidentes en las que se dispuso entre otras el cierre de la instancia por agotar el objeto que promovio el miismo. // 2 cuatrimestre: No se conovcaron audiencias para conocer de incidentes. // 3 Cuatrimestre: No se convocaron audiencias para conocer de incidentes.</t>
  </si>
  <si>
    <t>1 cuatrimestre: De las 53 audiencias convocadas 9 fueron de reforma al acuerdo, estas se realizaron en su totalidad, y en 5 de ellas se confirmó la reforma propuesta. //2 cuatrimestre: Se realizaron 6 audiencias de reforma en las que se confirmaron los textos propuestos. // 3 cuatrimestre: Se realizaron 4 audiencias de reforma, en las que se confirmaro los textos propuestos.</t>
  </si>
  <si>
    <t>1 cuatrimestre: De las 53 audiencias convocadas 41 fueron de incumplimiento al acuerdo, estas se realizaron en su totalidad,  en 10 de ellas se declaró el incumplimiento del acuerdo, en 3 se confirmó reforma al acuerdo como formula de normalización,  y en 3 de ellas se normalizaron las obligaciones y se supero el incumplimiento. En las demas se decretaron recesos. // 2 Cuatrimestre:  De las 68 audiencias de incumplimiento, en 44 se decretaron recesos,  en 3 se confirmaron reformas como formula de normalización, en 13 se decretaron liquidaciones judiciales y  en 8 se superaron los incumplimiento acreditando el concursado la normalización de la mora. // 3 Cuatrimestre: De las 40 audiencias de incumplimiento, en 39 se decretaron receso y en 1 se decretó la liquidación judicial.</t>
  </si>
  <si>
    <t xml:space="preserve"> AUDIENCIAS DE INCIDENTERS</t>
  </si>
  <si>
    <r>
      <rPr>
        <b/>
        <sz val="10"/>
        <rFont val="Arial"/>
        <family val="2"/>
      </rPr>
      <t xml:space="preserve">I Cuatrimestre: </t>
    </r>
    <r>
      <rPr>
        <sz val="10"/>
        <rFont val="Arial"/>
        <family val="2"/>
      </rPr>
      <t xml:space="preserve">se celebreron 20 audiencias, entre procesos 1116 y Near. Evidencias carpeta adjunta. 
</t>
    </r>
    <r>
      <rPr>
        <b/>
        <sz val="10"/>
        <rFont val="Arial"/>
        <family val="2"/>
      </rPr>
      <t xml:space="preserve"> II Cuatrimestre:</t>
    </r>
    <r>
      <rPr>
        <sz val="10"/>
        <rFont val="Arial"/>
        <family val="2"/>
      </rPr>
      <t xml:space="preserve"> se celebaron 13 audiencias de resolución de objeciones. ]Evidencia Carpeta adjunta </t>
    </r>
    <r>
      <rPr>
        <b/>
        <sz val="10"/>
        <rFont val="Arial"/>
        <family val="2"/>
      </rPr>
      <t>III Cuatrimestr</t>
    </r>
    <r>
      <rPr>
        <sz val="10"/>
        <rFont val="Arial"/>
        <family val="2"/>
      </rPr>
      <t>e se celebraron 8 audiencias de resolución de objeciones</t>
    </r>
  </si>
  <si>
    <r>
      <rPr>
        <b/>
        <sz val="10"/>
        <rFont val="Arial"/>
        <family val="2"/>
      </rPr>
      <t>I Cuatrimestre</t>
    </r>
    <r>
      <rPr>
        <sz val="10"/>
        <rFont val="Arial"/>
        <family val="2"/>
      </rPr>
      <t xml:space="preserve"> se celebraron 40 audiencias entre resolución de objeciones y/o confirmaciones del acuerdo. 
</t>
    </r>
    <r>
      <rPr>
        <b/>
        <sz val="10"/>
        <rFont val="Arial"/>
        <family val="2"/>
      </rPr>
      <t>II Cuatrimeste</t>
    </r>
    <r>
      <rPr>
        <sz val="10"/>
        <rFont val="Arial"/>
        <family val="2"/>
      </rPr>
      <t xml:space="preserve"> se celebraron 13 audienca de resolución de objeciones.
</t>
    </r>
    <r>
      <rPr>
        <b/>
        <sz val="10"/>
        <rFont val="Arial"/>
        <family val="2"/>
      </rPr>
      <t>III Cuatrimestre</t>
    </r>
    <r>
      <rPr>
        <sz val="10"/>
        <rFont val="Arial"/>
        <family val="2"/>
      </rPr>
      <t xml:space="preserve"> se celebraron 15 audiencias de resolución de objeciones
</t>
    </r>
  </si>
  <si>
    <r>
      <rPr>
        <b/>
        <sz val="10"/>
        <rFont val="Arial"/>
        <family val="2"/>
      </rPr>
      <t>1er Cuatrimestre:</t>
    </r>
    <r>
      <rPr>
        <sz val="10"/>
        <rFont val="Arial"/>
        <family val="2"/>
      </rPr>
      <t xml:space="preserve"> Durante este periodo se realizaron 2 audiencias de incidente asi: 1 de fijacion de honorarios y 1 de imposión de multas.
</t>
    </r>
    <r>
      <rPr>
        <b/>
        <sz val="10"/>
        <rFont val="Arial"/>
        <family val="2"/>
      </rPr>
      <t>2do Cuatrimestre:</t>
    </r>
    <r>
      <rPr>
        <sz val="10"/>
        <rFont val="Arial"/>
        <family val="2"/>
      </rPr>
      <t xml:space="preserve"> Durante este periodo se realizo 1 audiencia de incidente asi: 1 de postergacion de credito e imposicion de multa.</t>
    </r>
  </si>
  <si>
    <r>
      <rPr>
        <b/>
        <sz val="9"/>
        <rFont val="Arial"/>
        <family val="2"/>
      </rPr>
      <t>3er Cuatrimestre:</t>
    </r>
    <r>
      <rPr>
        <sz val="9"/>
        <rFont val="Arial"/>
        <family val="2"/>
      </rPr>
      <t xml:space="preserve"> Durante este periodo se realizó 1 audiencia de incidente asi:  1 de imposión de multa.</t>
    </r>
  </si>
  <si>
    <r>
      <rPr>
        <b/>
        <sz val="10"/>
        <rFont val="Arial"/>
        <family val="2"/>
      </rPr>
      <t>1er Cuatrimestre:</t>
    </r>
    <r>
      <rPr>
        <sz val="10"/>
        <rFont val="Arial"/>
        <family val="2"/>
      </rPr>
      <t xml:space="preserve"> Durante este periodo se realizaron 28 audiencias de incumplimiento asi: en 19 se decreto receso, en 5 se normalizo el incumplimiento y en 4 se decreto la liquidacion judicial por incumplimeinto del acuerdo.
</t>
    </r>
    <r>
      <rPr>
        <b/>
        <sz val="10"/>
        <rFont val="Arial"/>
        <family val="2"/>
      </rPr>
      <t>2do Cuatrimestre:</t>
    </r>
    <r>
      <rPr>
        <sz val="10"/>
        <rFont val="Arial"/>
        <family val="2"/>
      </rPr>
      <t xml:space="preserve"> Durante este periodo se realizaron 34 audiencias de incumplimiento asi: en 12 se decreto receso, en 6 se normalizo el incumplimiento y en 14 se decreto la liquidacion judicial por incumplimeinto del acuerdo.</t>
    </r>
  </si>
  <si>
    <r>
      <rPr>
        <b/>
        <sz val="9"/>
        <rFont val="Arial"/>
        <family val="2"/>
      </rPr>
      <t>3er Cuatrimestre:</t>
    </r>
    <r>
      <rPr>
        <sz val="9"/>
        <rFont val="Arial"/>
        <family val="2"/>
      </rPr>
      <t xml:space="preserve"> Durante este periodo se realizaron 18 audiencias de incumplimiento asi: en 15 se decreto receso, en 1 se normalizo el incumplimiento y en 2 se decreto la liquidacion judicial por incumplimeinto del acuerdo.</t>
    </r>
  </si>
  <si>
    <r>
      <rPr>
        <b/>
        <sz val="10"/>
        <rFont val="Arial"/>
        <family val="2"/>
      </rPr>
      <t>1er Cuatrimestre</t>
    </r>
    <r>
      <rPr>
        <sz val="10"/>
        <rFont val="Arial"/>
        <family val="2"/>
      </rPr>
      <t xml:space="preserve">: Durante este periodo se realizaron 24 audiencias de reforma asi: en 10 se decreto receso, en 11 se confirmo la reforma del acuerdo, en 1 desistieron de la soliciyud y en 2 se no se confirmo la reforma y se aperturo la Audiencia de Incumplimiento del acuerdo.
</t>
    </r>
    <r>
      <rPr>
        <b/>
        <sz val="10"/>
        <rFont val="Arial"/>
        <family val="2"/>
      </rPr>
      <t xml:space="preserve">2do Cuatrimestre: </t>
    </r>
    <r>
      <rPr>
        <sz val="10"/>
        <rFont val="Arial"/>
        <family val="2"/>
      </rPr>
      <t>Durante este periodo se realizaron 29 audiencias de reforma asi: en 9 se decreto receso, en 15 se confirmo la reforma del acuerdo, en 1 desistieron de la soliciyud y en 4 se no se confirmo la reforma y se aperturo la Audiencia de Incumplimiento del acuerdo</t>
    </r>
  </si>
  <si>
    <r>
      <rPr>
        <b/>
        <sz val="9"/>
        <rFont val="Arial"/>
        <family val="2"/>
      </rPr>
      <t>3er Cuatrimestre:</t>
    </r>
    <r>
      <rPr>
        <sz val="9"/>
        <rFont val="Arial"/>
        <family val="2"/>
      </rPr>
      <t xml:space="preserve"> Durante este periodo se realizaron 32 audiencias de reforma asi: en 20 se decreto receso, en 9 se confirmo la reforma del acuerdo, en 1 desistieron de la soliciyud y en 2 se no se confirmo la reforma y se aperturo la Audiencia de Incumplimiento del acuerdo.</t>
    </r>
  </si>
  <si>
    <r>
      <t xml:space="preserve">GAIEC: </t>
    </r>
    <r>
      <rPr>
        <sz val="10"/>
        <rFont val="Arial"/>
        <family val="2"/>
      </rPr>
      <t xml:space="preserve">Durante el segundo cuatrimestre se convocaron  74 audiencias y se realizaron en su totalidad, 68 de incumplimiento y 6 de reforma.
</t>
    </r>
    <r>
      <rPr>
        <b/>
        <sz val="10"/>
        <rFont val="Arial"/>
        <family val="2"/>
      </rPr>
      <t>DAIE</t>
    </r>
    <r>
      <rPr>
        <sz val="10"/>
        <rFont val="Arial"/>
        <family val="2"/>
      </rPr>
      <t>: Durante el 2 cuatrimestre la Direccion de Acuerdos de Insolvencia en Ejecución , convocó 64 audiencias y se realizaron en su totalidad, 34 de incumplimientos al acuerdo, 29 para confirmar reforma al acuerdo y 1 de trámites incidentales
INT. CGENA.: En el periodo, la Dependencia convocó (5) Audiencias en (3) procesos en trámite. y (2) convocatorias a Audiencia de Incumplimiento en (2) procesos en Ejecuciónpara atender peticiones de incumplimiento se realizaron y no se decretó el incumplimiento</t>
    </r>
    <r>
      <rPr>
        <b/>
        <sz val="10"/>
        <rFont val="Arial"/>
        <family val="2"/>
      </rPr>
      <t xml:space="preserve">
INT B/MANGA: Durante el 2 cuatrimestre convocó 10 audiencias y se realizaron en su totalidad, 7 de incumplimientos al acuerdo, 2 para confirmar reforma al acuerdo y 1 de trámites incidentales.</t>
    </r>
  </si>
  <si>
    <r>
      <t xml:space="preserve">DAIE: </t>
    </r>
    <r>
      <rPr>
        <sz val="10"/>
        <rFont val="Arial"/>
        <family val="2"/>
      </rPr>
      <t>Durante el 3 cuatrimestre la Direccion de Acuerdos de Insolvencia en Ejecución , convocó 64 audiencias y se realizaron en su totalidad, 18 de incumplimientos al acuerdo, 32 para confirmar reforma al acuerdo y 1 de trámites incidentales</t>
    </r>
    <r>
      <rPr>
        <b/>
        <sz val="10"/>
        <rFont val="Arial"/>
        <family val="2"/>
      </rPr>
      <t xml:space="preserve">
INT B/MANGA: </t>
    </r>
    <r>
      <rPr>
        <sz val="10"/>
        <rFont val="Arial"/>
        <family val="2"/>
      </rPr>
      <t>Durante el 3 cuatrimestre convocó 8 audiencias y se realizaron en su totalidad, 7 de incumplimientos al acuerdo, 1 para confirmar reforma al acuerdo y 0 de trámites incidentales.   // GAIEC: Durente el cuatrimestre se realizaron 44audiencias, 4 de ellas de reforma en las que se confirmaron las reformas, 40 de incumplimiento, en 39 de las cuales se decretaron recesos y en 1 se ordenó la liquidación judicial</t>
    </r>
    <r>
      <rPr>
        <b/>
        <sz val="10"/>
        <rFont val="Arial"/>
        <family val="2"/>
      </rPr>
      <t>.</t>
    </r>
  </si>
  <si>
    <t>III. CUATRIMESTRE:   Se tramitaron 5 Soliciudes entre Acuerdos de reorganizacion y Validación Judicial</t>
  </si>
  <si>
    <t xml:space="preserve">III.CUATRIMESTRE: Fueron convocadas y realizadas 3 audiencias </t>
  </si>
  <si>
    <t xml:space="preserve">III. Fue realizada una audiencia de confirmación del acuerdo de reorganización </t>
  </si>
  <si>
    <t>III. Fueron realizadas 3 audiencias de incumplimiento, e las cuales en 2 se decreto la terminación del acuerdo y apertura de la liquidación,</t>
  </si>
  <si>
    <t>III.CUATRIMESTRE. Fue realizado seguimiento a 37 acuerdos de reorganización en ejecución</t>
  </si>
  <si>
    <t>I.Cuatrimestre: (01-01-24 a 30-04-24) En el periodo se convocaron (3) se realizaron las audiencias dos se aprobaron y una se fue a liquidación por adjudicación.</t>
  </si>
  <si>
    <t>II Cuatrimestre: No se convocaron
III. Cuatrimeste: En el periodo se convocaron (5) audiencias todas realizadas con resultados de Acuerdos confirmados.</t>
  </si>
  <si>
    <t xml:space="preserve">II. CUATRIMESTRE: (01-05-2024 HASTA 31-08-24) En lo corrido del periodo se estimo celebrar 2 y se realizaron 3, y se emitieron 6 autos de aprobación de proyectos de CyGdC…
III. CUATRIMESTRE (01-09-24 AL 20-12-24) En el periodo se conocaron cinco (5) audiencias y se realizaron 4, </t>
  </si>
  <si>
    <t xml:space="preserve">II Cuatrimestre: En lo corrido del periodo no se ha convocado audiencia referente a confirmar un acuerdo
III. Cuatrimeste: En el periodo se convocaron (5) audiencias todas realizadas </t>
  </si>
  <si>
    <t>II Cuatrimestre. (=1-05- al 31-08-2024)   En lo corrido del periodo,  se realizaron dos  2 audiencias de incumplimiento y se emitieron 26 autos dentro del marco del seguimiento a los procesos en ejecución 
III Cuatrimestre: En el periodo se no se realizaron audiencias de incumplimiento. Se atendieron peticiones en 10 procesos con autos. y se hicieron requerimientos dentros de los procesos de ejecución mediante (7) autos.</t>
  </si>
  <si>
    <t xml:space="preserve">I. PERIODO: Hubo 3 convocatorias y se realizaon absteniendose el juez de decRetar el incumplimiento </t>
  </si>
  <si>
    <t>II PERIODO: No hubo
III PERIODO: No hubo</t>
  </si>
  <si>
    <r>
      <t xml:space="preserve">3° Cuatrimestre: Se recibieron 62 Solicitudes durante el periodo. Asi:  </t>
    </r>
    <r>
      <rPr>
        <sz val="9"/>
        <rFont val="Arial"/>
        <family val="2"/>
      </rPr>
      <t>Admitidas 17, Rechazadas 11, En estudiode inadmisión con reequerimiento 22, En Tramite 11    y (1 )un Desestimiento.</t>
    </r>
  </si>
  <si>
    <r>
      <t xml:space="preserve">3° Cuatrimestre: </t>
    </r>
    <r>
      <rPr>
        <sz val="9"/>
        <rFont val="Arial"/>
        <family val="2"/>
      </rPr>
      <t>Se profirieron 15 actos administrativos entre autos y actas de objeciones y aprobación del proyecto</t>
    </r>
  </si>
  <si>
    <r>
      <rPr>
        <b/>
        <sz val="9"/>
        <rFont val="Arial"/>
        <family val="2"/>
      </rPr>
      <t xml:space="preserve">2° Cuatrimestre: </t>
    </r>
    <r>
      <rPr>
        <sz val="9"/>
        <rFont val="Arial"/>
        <family val="2"/>
      </rPr>
      <t xml:space="preserve">Se llevo a cabo 4 Audiencias De Confirmacion De Reorganización                                           </t>
    </r>
    <r>
      <rPr>
        <b/>
        <sz val="9"/>
        <rFont val="Arial"/>
        <family val="2"/>
      </rPr>
      <t xml:space="preserve">3° Cuatrimestre: </t>
    </r>
    <r>
      <rPr>
        <sz val="9"/>
        <rFont val="Arial"/>
        <family val="2"/>
      </rPr>
      <t>Se realizaron 8 Audiencias De Confirmación De Acuerdo</t>
    </r>
  </si>
  <si>
    <r>
      <rPr>
        <b/>
        <sz val="10"/>
        <rFont val="Arial"/>
        <family val="2"/>
      </rPr>
      <t xml:space="preserve">1° Cuatrimestre: </t>
    </r>
    <r>
      <rPr>
        <sz val="10"/>
        <rFont val="Arial"/>
        <family val="2"/>
      </rPr>
      <t>No se celebro audiencia De Incidente</t>
    </r>
  </si>
  <si>
    <r>
      <rPr>
        <b/>
        <sz val="9"/>
        <rFont val="Arial"/>
        <family val="2"/>
      </rPr>
      <t>2° Cuatrimestre:</t>
    </r>
    <r>
      <rPr>
        <sz val="9"/>
        <rFont val="Arial"/>
        <family val="2"/>
      </rPr>
      <t xml:space="preserve"> No se celebro audiencia De Incidente   </t>
    </r>
    <r>
      <rPr>
        <b/>
        <sz val="9"/>
        <rFont val="Arial"/>
        <family val="2"/>
      </rPr>
      <t>3° Cuatrimestre:</t>
    </r>
    <r>
      <rPr>
        <sz val="9"/>
        <rFont val="Arial"/>
        <family val="2"/>
      </rPr>
      <t xml:space="preserve"> No se celebro audiencia De Incidente Durante el periodo</t>
    </r>
  </si>
  <si>
    <r>
      <t xml:space="preserve">2° Cuatrimestre. No se realizaron Audiencia De Incumplimiento durante el periodo.                                               </t>
    </r>
    <r>
      <rPr>
        <b/>
        <sz val="9"/>
        <rFont val="Arial"/>
        <family val="2"/>
      </rPr>
      <t xml:space="preserve">3° Cuatrimestre. </t>
    </r>
    <r>
      <rPr>
        <sz val="9"/>
        <rFont val="Arial"/>
        <family val="2"/>
      </rPr>
      <t>Se realizaron 2 Audiencias De Incumplimiento durante el periodo.</t>
    </r>
  </si>
  <si>
    <r>
      <rPr>
        <b/>
        <sz val="9"/>
        <rFont val="Arial"/>
        <family val="2"/>
      </rPr>
      <t xml:space="preserve">2° Cuatrimestre: </t>
    </r>
    <r>
      <rPr>
        <sz val="9"/>
        <rFont val="Arial"/>
        <family val="2"/>
      </rPr>
      <t xml:space="preserve">Se evidencia 18 actuaciones dentro de los procesos de insolvencia en ejeccución.  </t>
    </r>
    <r>
      <rPr>
        <b/>
        <sz val="9"/>
        <rFont val="Arial"/>
        <family val="2"/>
      </rPr>
      <t>3° Cuatrimestre: Se generaron 9 Actos Administrativos durante el periodo referente actuaciones en los procesos en Ejecución</t>
    </r>
  </si>
  <si>
    <r>
      <t xml:space="preserve">2° Cuatrimestre: Se  celebro 4 audiencias De Reforma    </t>
    </r>
    <r>
      <rPr>
        <b/>
        <sz val="9"/>
        <rFont val="Arial"/>
        <family val="2"/>
      </rPr>
      <t xml:space="preserve">3° Cuatrimestre: </t>
    </r>
    <r>
      <rPr>
        <sz val="9"/>
        <rFont val="Arial"/>
        <family val="2"/>
      </rPr>
      <t>Se celebraron 6 Audiencias De Reforma durante el periodo.</t>
    </r>
  </si>
  <si>
    <r>
      <rPr>
        <b/>
        <sz val="9"/>
        <rFont val="Arial"/>
        <family val="2"/>
      </rPr>
      <t>2° Cuatrimestre:</t>
    </r>
    <r>
      <rPr>
        <sz val="9"/>
        <rFont val="Arial"/>
        <family val="2"/>
      </rPr>
      <t xml:space="preserve"> De las Audiencias Celbradas duarante el periodo; Se decreto Por Acta 1 Liquidaciones Por fracaso del acuerdo, 4 Actas De Confirmación Del Acuerdo.                                                                  </t>
    </r>
    <r>
      <rPr>
        <b/>
        <sz val="9"/>
        <rFont val="Arial"/>
        <family val="2"/>
      </rPr>
      <t xml:space="preserve">3° Cuatrimestre: </t>
    </r>
    <r>
      <rPr>
        <sz val="9"/>
        <rFont val="Arial"/>
        <family val="2"/>
      </rPr>
      <t>Durante el periodo se celebranrón 8 Audiencias De Confirmación De Acuerdo  Y Dos Incumplieron acuerdo y pasaron a Liquidación Judicial</t>
    </r>
  </si>
  <si>
    <t>2 Cuatrimestre: Se tomaron las solicitudes de admision recibidas desde 01/04/2023 hasta el 31/07/2024. De las 33 solicitudes a proceso de reorganización: 6 admitidas, 3 rechazadas, 7 inadmitidas en termino de respuesta y 17 en estudio inicial dentro de los términos definidos.
3 Cuatrimestre: Se tomaron las solicitudes de admision recibidas desde 01/08/2023 hasta el 31/12/2024. De las 33 solicitudes a proceso de reorganización: 4 admitidas, 1 rechazada, 4 inadmitidas y 24 en estudio inicial dentro de los términos definidos.</t>
  </si>
  <si>
    <t xml:space="preserve">I CUATRIMESTRE: 38 autos de incumplimiento de acuerdo, que dieron trámite a las denuncias de incumplimiento presentadas entre el 01/12/2024 y el 30/03/2024
II CUATRIMESTRE: 33 autos / oficios de incumplimiento de acuerdo, que dieron trámite a las denuncias de incumplimiento presentadas
</t>
  </si>
  <si>
    <t>III CUATRIMESTRE: 56 autos / oficios de incumplimiento de acuerdo, que dieron trámite a las denuncias de incumplimiento presentadas</t>
  </si>
  <si>
    <t xml:space="preserve">III CUATRIMESTRE: 4  AUDIENCIAS DECRETARON LA TERMINACIÓN REORGANIZACIÓN Y APERTURA LIQUIDACIÓN JUDICIAL. </t>
  </si>
  <si>
    <t>III CUATRIMESTRE: 2  AUDIENCIAS CONFIRMARON REFORMA DE ACUERDO</t>
  </si>
  <si>
    <t>III CUATRIMESTRE: NO HUBO AUDIENCIA DE INCIDENTES</t>
  </si>
  <si>
    <t xml:space="preserve">3 CUATRIMESTRE-  Se celebraron 7 audiencias  para la resolución de objeciones 
</t>
  </si>
  <si>
    <t>II CUATRIMESTRE-  De las 16 audiencias de confirmacion de acuerdo celebradas: 14 confirma acuerdo; 2 confirma reforma de acuerdo; 1  No confirma reforma de acuerdo
IIi CUATRIMESTRE-  De las 7 audiencias de confirmacion de acuerdo celebradas: 5 confirma acuerdo; 2 confirma reforma de acuerdo</t>
  </si>
  <si>
    <t>II. Cuatrimestre:  14 actas de audiencia confirma  acuerdo de reorganizacion, 5 autos decretaron liquidacion por adjudicación
IIi CUATRIMESTRE-  8 audiencias de confirmacion de acuerdo celebradas: 5 confirma acuerdo; 2 confirma reforma de acuerdo; 1 Auto  No confirma acuerdo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</si>
</sst>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2"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b/>
      <sz val="10"/>
      <color rgb="FFFF0000"/>
      <name val="Arial"/>
      <family val="2"/>
    </font>
    <font>
      <b/>
      <sz val="10"/>
      <color theme="1"/>
      <name val="Arial"/>
      <family val="2"/>
    </font>
    <font>
      <b/>
      <sz val="9"/>
      <name val="Arial"/>
      <family val="2"/>
    </font>
    <font>
      <b/>
      <u/>
      <sz val="9"/>
      <name val="Arial"/>
      <family val="2"/>
    </font>
    <font>
      <b/>
      <u/>
      <sz val="1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0" fontId="1" fillId="23" borderId="4" applyNumberFormat="0" applyFont="0" applyAlignment="0" applyProtection="0"/>
    <xf numFmtId="9" fontId="1" fillId="0" borderId="0" applyFont="0" applyFill="0" applyBorder="0" applyAlignment="0" applyProtection="0"/>
  </cellStyleXfs>
  <cellXfs count="651">
    <xf numFmtId="0" fontId="0" fillId="0" borderId="0" xfId="0"/>
    <xf numFmtId="0" fontId="34" fillId="29" borderId="21" xfId="0" applyFont="1" applyFill="1" applyBorder="1" applyAlignment="1">
      <alignment horizontal="center" vertical="center" wrapText="1"/>
    </xf>
    <xf numFmtId="0" fontId="0" fillId="25" borderId="0" xfId="0" applyFill="1" applyProtection="1">
      <protection locked="0"/>
    </xf>
    <xf numFmtId="0" fontId="33"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0" fillId="25" borderId="0" xfId="0" applyFill="1" applyAlignment="1" applyProtection="1">
      <alignment wrapText="1"/>
      <protection locked="0"/>
    </xf>
    <xf numFmtId="0" fontId="34" fillId="25" borderId="0" xfId="0" applyFont="1" applyFill="1" applyProtection="1">
      <protection locked="0"/>
    </xf>
    <xf numFmtId="0" fontId="34" fillId="30" borderId="0" xfId="0" applyFont="1" applyFill="1" applyProtection="1">
      <protection locked="0"/>
    </xf>
    <xf numFmtId="0" fontId="3" fillId="24" borderId="10" xfId="32" applyFont="1" applyFill="1" applyBorder="1" applyAlignment="1">
      <alignment vertical="center" wrapText="1"/>
    </xf>
    <xf numFmtId="0" fontId="3" fillId="24" borderId="10" xfId="0" applyFont="1" applyFill="1" applyBorder="1"/>
    <xf numFmtId="0" fontId="2" fillId="26" borderId="9" xfId="0" applyFont="1" applyFill="1" applyBorder="1" applyAlignment="1">
      <alignment horizontal="center" wrapText="1"/>
    </xf>
    <xf numFmtId="0" fontId="2" fillId="25" borderId="15" xfId="32" applyFont="1" applyFill="1" applyBorder="1"/>
    <xf numFmtId="0" fontId="2" fillId="25" borderId="20" xfId="32" applyFont="1" applyFill="1" applyBorder="1" applyAlignment="1">
      <alignment horizontal="center"/>
    </xf>
    <xf numFmtId="0" fontId="2" fillId="25" borderId="22" xfId="32" applyFont="1" applyFill="1" applyBorder="1" applyAlignment="1">
      <alignment horizontal="center"/>
    </xf>
    <xf numFmtId="0" fontId="2" fillId="25" borderId="19" xfId="32" applyFont="1" applyFill="1" applyBorder="1" applyAlignment="1">
      <alignment horizontal="center"/>
    </xf>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0" fillId="30" borderId="0" xfId="0" applyFill="1" applyAlignment="1">
      <alignment horizontal="center" vertical="center"/>
    </xf>
    <xf numFmtId="0" fontId="0" fillId="30" borderId="0" xfId="0" applyFill="1"/>
    <xf numFmtId="0" fontId="22" fillId="30" borderId="0" xfId="0" applyFont="1" applyFill="1" applyAlignment="1">
      <alignment horizontal="center"/>
    </xf>
    <xf numFmtId="0" fontId="0" fillId="30" borderId="0" xfId="0" applyFill="1" applyAlignment="1">
      <alignment horizontal="left"/>
    </xf>
    <xf numFmtId="0" fontId="23" fillId="30" borderId="0" xfId="0" applyFont="1" applyFill="1" applyAlignment="1">
      <alignment horizontal="center" vertical="center"/>
    </xf>
    <xf numFmtId="0" fontId="1" fillId="0" borderId="20" xfId="32" applyBorder="1" applyAlignment="1">
      <alignment horizontal="center" vertical="center" wrapText="1"/>
    </xf>
    <xf numFmtId="0" fontId="1" fillId="0" borderId="24" xfId="32"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32" fillId="25" borderId="0" xfId="0" applyFont="1" applyFill="1" applyProtection="1">
      <protection locked="0"/>
    </xf>
    <xf numFmtId="0" fontId="33" fillId="30" borderId="0" xfId="0" applyFont="1" applyFill="1" applyProtection="1">
      <protection locked="0"/>
    </xf>
    <xf numFmtId="0" fontId="33" fillId="30" borderId="0" xfId="0" applyFont="1" applyFill="1" applyAlignment="1" applyProtection="1">
      <alignment vertical="center" wrapText="1"/>
      <protection locked="0"/>
    </xf>
    <xf numFmtId="0" fontId="33" fillId="30" borderId="0" xfId="0" applyFont="1" applyFill="1" applyAlignment="1" applyProtection="1">
      <alignment horizontal="center" vertical="center" wrapText="1"/>
      <protection locked="0"/>
    </xf>
    <xf numFmtId="0" fontId="34" fillId="30" borderId="0" xfId="0" applyFont="1" applyFill="1" applyAlignment="1" applyProtection="1">
      <alignment horizontal="center" vertical="center" wrapText="1"/>
      <protection locked="0"/>
    </xf>
    <xf numFmtId="0" fontId="34" fillId="30" borderId="0" xfId="0" applyFont="1" applyFill="1" applyAlignment="1" applyProtection="1">
      <alignment vertical="center" wrapText="1"/>
      <protection locked="0"/>
    </xf>
    <xf numFmtId="0" fontId="1" fillId="30" borderId="0" xfId="0" applyFont="1" applyFill="1" applyProtection="1">
      <protection locked="0"/>
    </xf>
    <xf numFmtId="0" fontId="2" fillId="30" borderId="0" xfId="0" applyFont="1" applyFill="1" applyProtection="1">
      <protection locked="0"/>
    </xf>
    <xf numFmtId="0" fontId="2" fillId="30" borderId="0" xfId="0" applyFont="1" applyFill="1" applyAlignment="1" applyProtection="1">
      <alignment horizontal="center" vertical="center" wrapText="1"/>
      <protection locked="0"/>
    </xf>
    <xf numFmtId="0" fontId="1" fillId="30" borderId="0" xfId="0" applyFont="1" applyFill="1" applyAlignment="1" applyProtection="1">
      <alignment vertical="center" wrapText="1"/>
      <protection locked="0"/>
    </xf>
    <xf numFmtId="0" fontId="34" fillId="30" borderId="0" xfId="0" applyFont="1" applyFill="1" applyAlignment="1" applyProtection="1">
      <alignment horizontal="left" vertical="center"/>
      <protection locked="0"/>
    </xf>
    <xf numFmtId="0" fontId="3" fillId="24" borderId="16" xfId="0" applyFont="1" applyFill="1" applyBorder="1" applyAlignment="1">
      <alignment horizontal="center"/>
    </xf>
    <xf numFmtId="0" fontId="35" fillId="25" borderId="0" xfId="0" applyFont="1" applyFill="1" applyProtection="1">
      <protection locked="0"/>
    </xf>
    <xf numFmtId="0" fontId="2" fillId="25" borderId="10" xfId="0" applyFont="1" applyFill="1" applyBorder="1" applyAlignment="1" applyProtection="1">
      <alignment horizontal="center"/>
      <protection locked="0"/>
    </xf>
    <xf numFmtId="0" fontId="3" fillId="25" borderId="11" xfId="0" applyFont="1" applyFill="1" applyBorder="1" applyAlignment="1" applyProtection="1">
      <alignment horizontal="center"/>
      <protection locked="0"/>
    </xf>
    <xf numFmtId="0" fontId="3" fillId="25" borderId="0" xfId="0" applyFont="1" applyFill="1" applyAlignment="1" applyProtection="1">
      <alignment horizontal="center"/>
      <protection locked="0"/>
    </xf>
    <xf numFmtId="0" fontId="3" fillId="25" borderId="9" xfId="0" applyFont="1" applyFill="1" applyBorder="1" applyProtection="1">
      <protection locked="0"/>
    </xf>
    <xf numFmtId="0" fontId="3" fillId="25" borderId="23" xfId="0" applyFont="1" applyFill="1" applyBorder="1" applyProtection="1">
      <protection locked="0"/>
    </xf>
    <xf numFmtId="9" fontId="3" fillId="25" borderId="23" xfId="0" applyNumberFormat="1" applyFont="1" applyFill="1" applyBorder="1" applyProtection="1">
      <protection locked="0"/>
    </xf>
    <xf numFmtId="0" fontId="33" fillId="0" borderId="0" xfId="0" applyFont="1" applyProtection="1">
      <protection locked="0"/>
    </xf>
    <xf numFmtId="0" fontId="3" fillId="24" borderId="9" xfId="0" applyFont="1" applyFill="1" applyBorder="1" applyAlignment="1">
      <alignment vertical="center" wrapText="1"/>
    </xf>
    <xf numFmtId="0" fontId="1" fillId="25" borderId="16" xfId="0" applyFont="1" applyFill="1" applyBorder="1" applyAlignment="1" applyProtection="1">
      <alignment horizontal="justify" vertical="center" wrapText="1"/>
      <protection locked="0"/>
    </xf>
    <xf numFmtId="0" fontId="1" fillId="25" borderId="14" xfId="0" applyFont="1" applyFill="1" applyBorder="1" applyAlignment="1" applyProtection="1">
      <alignment horizontal="justify" vertical="center" wrapText="1"/>
      <protection locked="0"/>
    </xf>
    <xf numFmtId="0" fontId="1" fillId="0" borderId="50" xfId="32" applyBorder="1" applyAlignment="1">
      <alignment horizontal="center" vertical="center" wrapText="1"/>
    </xf>
    <xf numFmtId="0" fontId="1" fillId="0" borderId="50" xfId="0" applyFont="1" applyBorder="1" applyAlignment="1" applyProtection="1">
      <alignment horizontal="center" vertical="center" wrapText="1"/>
      <protection locked="0"/>
    </xf>
    <xf numFmtId="0" fontId="1" fillId="0" borderId="17" xfId="32" applyBorder="1" applyAlignment="1">
      <alignment horizontal="center" vertical="center" wrapText="1"/>
    </xf>
    <xf numFmtId="0" fontId="1" fillId="0" borderId="17" xfId="0" applyFont="1" applyBorder="1" applyAlignment="1" applyProtection="1">
      <alignment horizontal="center" vertical="center" wrapText="1"/>
      <protection locked="0"/>
    </xf>
    <xf numFmtId="0" fontId="1" fillId="0" borderId="21" xfId="32"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2" fillId="25" borderId="15" xfId="32" applyFont="1" applyFill="1" applyBorder="1" applyAlignment="1">
      <alignment vertical="center"/>
    </xf>
    <xf numFmtId="0" fontId="2" fillId="25" borderId="14" xfId="32" applyFont="1" applyFill="1" applyBorder="1" applyAlignment="1">
      <alignment vertical="center"/>
    </xf>
    <xf numFmtId="0" fontId="3" fillId="24" borderId="10" xfId="32" applyFont="1" applyFill="1" applyBorder="1" applyAlignment="1">
      <alignment horizontal="center" vertical="center" wrapText="1"/>
    </xf>
    <xf numFmtId="0" fontId="0" fillId="25" borderId="0" xfId="0" applyFill="1" applyAlignment="1" applyProtection="1">
      <alignment vertical="center"/>
      <protection locked="0"/>
    </xf>
    <xf numFmtId="0" fontId="33" fillId="25" borderId="0" xfId="0" applyFont="1" applyFill="1" applyAlignment="1" applyProtection="1">
      <alignment vertical="center"/>
      <protection locked="0"/>
    </xf>
    <xf numFmtId="0" fontId="1" fillId="25" borderId="0" xfId="0" applyFont="1" applyFill="1" applyAlignment="1" applyProtection="1">
      <alignment vertical="center"/>
      <protection locked="0"/>
    </xf>
    <xf numFmtId="0" fontId="3" fillId="24" borderId="10" xfId="0" applyFont="1" applyFill="1" applyBorder="1" applyAlignment="1">
      <alignment vertical="center"/>
    </xf>
    <xf numFmtId="0" fontId="2" fillId="26" borderId="9" xfId="0" applyFont="1" applyFill="1" applyBorder="1" applyAlignment="1">
      <alignment horizontal="center" vertical="center" wrapText="1"/>
    </xf>
    <xf numFmtId="0" fontId="2" fillId="25" borderId="10" xfId="0" applyFont="1" applyFill="1" applyBorder="1" applyAlignment="1" applyProtection="1">
      <alignment horizontal="center" vertical="center"/>
      <protection locked="0"/>
    </xf>
    <xf numFmtId="0" fontId="3" fillId="24" borderId="10" xfId="32" applyFont="1" applyFill="1" applyBorder="1" applyAlignment="1">
      <alignment vertical="center"/>
    </xf>
    <xf numFmtId="0" fontId="3" fillId="25" borderId="11" xfId="0" applyFont="1" applyFill="1" applyBorder="1" applyAlignment="1" applyProtection="1">
      <alignment horizontal="center" vertical="center"/>
      <protection locked="0"/>
    </xf>
    <xf numFmtId="0" fontId="3" fillId="25" borderId="0" xfId="0" applyFont="1" applyFill="1" applyAlignment="1" applyProtection="1">
      <alignment horizontal="center" vertical="center"/>
      <protection locked="0"/>
    </xf>
    <xf numFmtId="0" fontId="3" fillId="25" borderId="12" xfId="0" applyFont="1" applyFill="1" applyBorder="1" applyAlignment="1">
      <alignment horizontal="center" vertical="center"/>
    </xf>
    <xf numFmtId="0" fontId="3" fillId="25" borderId="11" xfId="0" applyFont="1" applyFill="1" applyBorder="1" applyAlignment="1">
      <alignment horizontal="center" vertical="center"/>
    </xf>
    <xf numFmtId="0" fontId="3" fillId="25" borderId="13" xfId="0" applyFont="1" applyFill="1" applyBorder="1" applyAlignment="1">
      <alignment horizontal="center" vertical="center"/>
    </xf>
    <xf numFmtId="0" fontId="2" fillId="25" borderId="20" xfId="32" applyFont="1" applyFill="1" applyBorder="1" applyAlignment="1">
      <alignment horizontal="center" vertical="center"/>
    </xf>
    <xf numFmtId="0" fontId="2" fillId="25" borderId="19" xfId="32" applyFont="1" applyFill="1" applyBorder="1" applyAlignment="1">
      <alignment horizontal="center" vertical="center"/>
    </xf>
    <xf numFmtId="0" fontId="0" fillId="0" borderId="0" xfId="0" applyAlignment="1" applyProtection="1">
      <alignment vertical="center"/>
      <protection locked="0"/>
    </xf>
    <xf numFmtId="0" fontId="0" fillId="25" borderId="0" xfId="0" applyFill="1" applyAlignment="1" applyProtection="1">
      <alignment vertical="center" wrapText="1"/>
      <protection locked="0"/>
    </xf>
    <xf numFmtId="0" fontId="1" fillId="30" borderId="0" xfId="0" applyFont="1" applyFill="1" applyAlignment="1" applyProtection="1">
      <alignment vertical="center"/>
      <protection locked="0"/>
    </xf>
    <xf numFmtId="0" fontId="33" fillId="30" borderId="0" xfId="0" applyFont="1" applyFill="1" applyAlignment="1" applyProtection="1">
      <alignment vertical="center"/>
      <protection locked="0"/>
    </xf>
    <xf numFmtId="0" fontId="32" fillId="25" borderId="0" xfId="0" applyFont="1" applyFill="1" applyAlignment="1" applyProtection="1">
      <alignment vertical="center"/>
      <protection locked="0"/>
    </xf>
    <xf numFmtId="0" fontId="34" fillId="30" borderId="0" xfId="0" applyFont="1" applyFill="1" applyAlignment="1" applyProtection="1">
      <alignment vertical="center"/>
      <protection locked="0"/>
    </xf>
    <xf numFmtId="0" fontId="2" fillId="30" borderId="0" xfId="0" applyFont="1" applyFill="1" applyAlignment="1" applyProtection="1">
      <alignment vertical="center"/>
      <protection locked="0"/>
    </xf>
    <xf numFmtId="0" fontId="1" fillId="25" borderId="0" xfId="0" applyFont="1" applyFill="1" applyAlignment="1" applyProtection="1">
      <alignment horizontal="center" vertical="center"/>
      <protection locked="0"/>
    </xf>
    <xf numFmtId="165" fontId="2" fillId="31" borderId="18" xfId="34" applyNumberFormat="1" applyFont="1" applyFill="1" applyBorder="1" applyAlignment="1" applyProtection="1">
      <alignment horizontal="center" vertical="center"/>
    </xf>
    <xf numFmtId="0" fontId="3" fillId="25" borderId="29" xfId="0" applyFont="1" applyFill="1" applyBorder="1" applyAlignment="1" applyProtection="1">
      <alignment vertical="center"/>
      <protection locked="0"/>
    </xf>
    <xf numFmtId="9" fontId="3" fillId="25" borderId="29" xfId="0" applyNumberFormat="1" applyFont="1" applyFill="1" applyBorder="1" applyAlignment="1" applyProtection="1">
      <alignment vertical="center"/>
      <protection locked="0"/>
    </xf>
    <xf numFmtId="0" fontId="2" fillId="25" borderId="16" xfId="32" applyFont="1" applyFill="1" applyBorder="1" applyAlignment="1">
      <alignment vertical="center"/>
    </xf>
    <xf numFmtId="165" fontId="2" fillId="31" borderId="41" xfId="34" applyNumberFormat="1" applyFont="1" applyFill="1" applyBorder="1" applyAlignment="1" applyProtection="1">
      <alignment horizontal="center" vertical="center"/>
    </xf>
    <xf numFmtId="0" fontId="34" fillId="29" borderId="17" xfId="0" applyFont="1" applyFill="1" applyBorder="1" applyAlignment="1">
      <alignment horizontal="center" vertical="center" wrapText="1"/>
    </xf>
    <xf numFmtId="0" fontId="22" fillId="30" borderId="0" xfId="0" applyFont="1" applyFill="1" applyAlignment="1">
      <alignment horizontal="center" vertical="center"/>
    </xf>
    <xf numFmtId="164" fontId="0" fillId="0" borderId="0" xfId="0" applyNumberFormat="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33" fillId="25" borderId="0" xfId="0" applyFont="1" applyFill="1" applyAlignment="1" applyProtection="1">
      <alignment horizontal="center" vertical="center"/>
      <protection locked="0"/>
    </xf>
    <xf numFmtId="0" fontId="35" fillId="25"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1" fillId="25" borderId="0" xfId="0" applyFont="1" applyFill="1" applyAlignment="1" applyProtection="1">
      <alignment horizontal="left" vertical="center"/>
      <protection locked="0"/>
    </xf>
    <xf numFmtId="0" fontId="3" fillId="24" borderId="10" xfId="0" applyFont="1" applyFill="1" applyBorder="1" applyAlignment="1">
      <alignment horizontal="left" vertical="center"/>
    </xf>
    <xf numFmtId="0" fontId="0" fillId="25" borderId="0" xfId="0" applyFill="1" applyAlignment="1" applyProtection="1">
      <alignment horizontal="left" vertical="center"/>
      <protection locked="0"/>
    </xf>
    <xf numFmtId="0" fontId="33" fillId="25" borderId="0" xfId="0" applyFont="1" applyFill="1" applyAlignment="1" applyProtection="1">
      <alignment horizontal="left" vertical="center"/>
      <protection locked="0"/>
    </xf>
    <xf numFmtId="0" fontId="3" fillId="24" borderId="10" xfId="32" applyFont="1" applyFill="1" applyBorder="1" applyAlignment="1">
      <alignment horizontal="center" vertical="center"/>
    </xf>
    <xf numFmtId="0" fontId="0" fillId="25" borderId="0" xfId="0" applyFill="1" applyAlignment="1" applyProtection="1">
      <alignment horizontal="center" vertical="center"/>
      <protection locked="0"/>
    </xf>
    <xf numFmtId="0" fontId="34" fillId="29" borderId="24" xfId="0" applyFont="1" applyFill="1" applyBorder="1" applyAlignment="1">
      <alignment horizontal="center" vertical="center" wrapText="1"/>
    </xf>
    <xf numFmtId="1" fontId="1" fillId="0" borderId="24" xfId="0" applyNumberFormat="1" applyFont="1" applyBorder="1" applyAlignment="1" applyProtection="1">
      <alignment horizontal="center" vertical="center" wrapText="1"/>
      <protection locked="0"/>
    </xf>
    <xf numFmtId="1" fontId="1" fillId="0" borderId="17" xfId="0" applyNumberFormat="1" applyFont="1" applyBorder="1" applyAlignment="1" applyProtection="1">
      <alignment horizontal="center" vertical="center" wrapText="1"/>
      <protection locked="0"/>
    </xf>
    <xf numFmtId="0" fontId="38" fillId="25" borderId="10" xfId="0" applyFont="1" applyFill="1" applyBorder="1" applyAlignment="1" applyProtection="1">
      <alignment horizontal="center"/>
      <protection locked="0"/>
    </xf>
    <xf numFmtId="0" fontId="1" fillId="0" borderId="0" xfId="0" applyFont="1" applyAlignment="1">
      <alignment horizontal="center" vertical="center" wrapText="1"/>
    </xf>
    <xf numFmtId="0" fontId="0" fillId="0" borderId="34" xfId="0" applyBorder="1" applyAlignment="1">
      <alignment horizontal="center" vertical="center"/>
    </xf>
    <xf numFmtId="0" fontId="1" fillId="32" borderId="24" xfId="32" applyFill="1" applyBorder="1" applyAlignment="1">
      <alignment horizontal="center" vertical="center" wrapText="1"/>
    </xf>
    <xf numFmtId="0" fontId="1" fillId="32" borderId="24" xfId="0" applyFont="1" applyFill="1" applyBorder="1" applyAlignment="1" applyProtection="1">
      <alignment horizontal="center" vertical="center" wrapText="1"/>
      <protection locked="0"/>
    </xf>
    <xf numFmtId="1" fontId="1" fillId="32" borderId="24" xfId="0" applyNumberFormat="1" applyFont="1" applyFill="1" applyBorder="1" applyAlignment="1" applyProtection="1">
      <alignment horizontal="center" vertical="center" wrapText="1"/>
      <protection locked="0"/>
    </xf>
    <xf numFmtId="0" fontId="1" fillId="33" borderId="24" xfId="32" applyFill="1" applyBorder="1" applyAlignment="1">
      <alignment horizontal="center" vertical="center" wrapText="1"/>
    </xf>
    <xf numFmtId="0" fontId="1" fillId="33" borderId="24" xfId="0" applyFont="1" applyFill="1" applyBorder="1" applyAlignment="1" applyProtection="1">
      <alignment horizontal="center" vertical="center" wrapText="1"/>
      <protection locked="0"/>
    </xf>
    <xf numFmtId="1" fontId="1" fillId="33" borderId="24" xfId="0" applyNumberFormat="1" applyFont="1" applyFill="1" applyBorder="1" applyAlignment="1" applyProtection="1">
      <alignment horizontal="center" vertical="center" wrapText="1"/>
      <protection locked="0"/>
    </xf>
    <xf numFmtId="0" fontId="1" fillId="34" borderId="24" xfId="32" applyFill="1" applyBorder="1" applyAlignment="1">
      <alignment horizontal="center" vertical="center" wrapText="1"/>
    </xf>
    <xf numFmtId="0" fontId="1" fillId="34" borderId="24" xfId="0" applyFont="1" applyFill="1" applyBorder="1" applyAlignment="1" applyProtection="1">
      <alignment horizontal="center" vertical="center" wrapText="1"/>
      <protection locked="0"/>
    </xf>
    <xf numFmtId="1" fontId="1" fillId="34" borderId="24" xfId="0" applyNumberFormat="1" applyFont="1" applyFill="1" applyBorder="1" applyAlignment="1" applyProtection="1">
      <alignment horizontal="center" vertical="center" wrapText="1"/>
      <protection locked="0"/>
    </xf>
    <xf numFmtId="0" fontId="3" fillId="25" borderId="28" xfId="0" applyFont="1" applyFill="1" applyBorder="1" applyProtection="1">
      <protection locked="0"/>
    </xf>
    <xf numFmtId="0" fontId="3" fillId="25" borderId="29" xfId="0" applyFont="1" applyFill="1" applyBorder="1" applyProtection="1">
      <protection locked="0"/>
    </xf>
    <xf numFmtId="9" fontId="3" fillId="25" borderId="29" xfId="0" applyNumberFormat="1" applyFont="1" applyFill="1" applyBorder="1" applyProtection="1">
      <protection locked="0"/>
    </xf>
    <xf numFmtId="0" fontId="3" fillId="25" borderId="24" xfId="0" applyFont="1" applyFill="1" applyBorder="1" applyAlignment="1">
      <alignment horizontal="center"/>
    </xf>
    <xf numFmtId="0" fontId="2" fillId="25" borderId="24" xfId="32" applyFont="1" applyFill="1" applyBorder="1"/>
    <xf numFmtId="0" fontId="2" fillId="25" borderId="24" xfId="32" applyFont="1" applyFill="1" applyBorder="1" applyAlignment="1">
      <alignment horizontal="center"/>
    </xf>
    <xf numFmtId="0" fontId="2" fillId="25" borderId="24" xfId="32" applyFont="1" applyFill="1" applyBorder="1" applyAlignment="1">
      <alignment vertical="center"/>
    </xf>
    <xf numFmtId="0" fontId="2" fillId="25" borderId="24" xfId="32" applyFont="1" applyFill="1" applyBorder="1" applyAlignment="1">
      <alignment vertical="center" wrapText="1"/>
    </xf>
    <xf numFmtId="0" fontId="3" fillId="25" borderId="16" xfId="0" applyFont="1" applyFill="1" applyBorder="1" applyAlignment="1">
      <alignment horizontal="center"/>
    </xf>
    <xf numFmtId="0" fontId="3" fillId="25" borderId="41" xfId="0" applyFont="1" applyFill="1" applyBorder="1" applyAlignment="1">
      <alignment horizontal="center"/>
    </xf>
    <xf numFmtId="0" fontId="2" fillId="25" borderId="41" xfId="32" applyFont="1" applyFill="1" applyBorder="1" applyAlignment="1">
      <alignment horizontal="center"/>
    </xf>
    <xf numFmtId="0" fontId="2" fillId="25" borderId="17" xfId="32" applyFont="1" applyFill="1" applyBorder="1" applyAlignment="1">
      <alignment vertical="center" wrapText="1"/>
    </xf>
    <xf numFmtId="0" fontId="1" fillId="0" borderId="0" xfId="32" applyAlignment="1">
      <alignment horizontal="center" vertical="center" wrapText="1"/>
    </xf>
    <xf numFmtId="0" fontId="1" fillId="0" borderId="0" xfId="0"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1" fontId="1" fillId="0" borderId="0" xfId="0" applyNumberFormat="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1" fillId="34" borderId="17" xfId="32" applyFill="1" applyBorder="1" applyAlignment="1">
      <alignment horizontal="center" vertical="center" wrapText="1"/>
    </xf>
    <xf numFmtId="0" fontId="1" fillId="34" borderId="17" xfId="0" applyFont="1" applyFill="1" applyBorder="1" applyAlignment="1" applyProtection="1">
      <alignment horizontal="center" vertical="center" wrapText="1"/>
      <protection locked="0"/>
    </xf>
    <xf numFmtId="1" fontId="1" fillId="34" borderId="17" xfId="0" applyNumberFormat="1" applyFont="1" applyFill="1" applyBorder="1" applyAlignment="1" applyProtection="1">
      <alignment horizontal="center" vertical="center" wrapText="1"/>
      <protection locked="0"/>
    </xf>
    <xf numFmtId="0" fontId="1" fillId="33" borderId="17" xfId="32" applyFill="1" applyBorder="1" applyAlignment="1">
      <alignment horizontal="center" vertical="center" wrapText="1"/>
    </xf>
    <xf numFmtId="0" fontId="1" fillId="33" borderId="17" xfId="0" applyFont="1" applyFill="1" applyBorder="1" applyAlignment="1" applyProtection="1">
      <alignment horizontal="center" vertical="center" wrapText="1"/>
      <protection locked="0"/>
    </xf>
    <xf numFmtId="1" fontId="1" fillId="33" borderId="17" xfId="0" applyNumberFormat="1" applyFont="1" applyFill="1" applyBorder="1" applyAlignment="1" applyProtection="1">
      <alignment horizontal="center" vertical="center" wrapText="1"/>
      <protection locked="0"/>
    </xf>
    <xf numFmtId="0" fontId="1" fillId="32" borderId="17" xfId="32" applyFill="1" applyBorder="1" applyAlignment="1">
      <alignment horizontal="center" vertical="center" wrapText="1"/>
    </xf>
    <xf numFmtId="0" fontId="1" fillId="32" borderId="17" xfId="0" applyFont="1" applyFill="1" applyBorder="1" applyAlignment="1" applyProtection="1">
      <alignment horizontal="center" vertical="center" wrapText="1"/>
      <protection locked="0"/>
    </xf>
    <xf numFmtId="1" fontId="1" fillId="32" borderId="17" xfId="0" applyNumberFormat="1" applyFont="1" applyFill="1" applyBorder="1" applyAlignment="1" applyProtection="1">
      <alignment horizontal="center" vertical="center" wrapText="1"/>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 fillId="34" borderId="20" xfId="32" applyFill="1" applyBorder="1" applyAlignment="1">
      <alignment horizontal="center" vertical="center" wrapText="1"/>
    </xf>
    <xf numFmtId="0" fontId="1" fillId="34" borderId="20" xfId="0" applyFont="1" applyFill="1" applyBorder="1" applyAlignment="1" applyProtection="1">
      <alignment horizontal="center" vertical="center" wrapText="1"/>
      <protection locked="0"/>
    </xf>
    <xf numFmtId="1" fontId="1" fillId="34" borderId="20" xfId="0" applyNumberFormat="1" applyFont="1" applyFill="1" applyBorder="1" applyAlignment="1" applyProtection="1">
      <alignment horizontal="center" vertical="center" wrapText="1"/>
      <protection locked="0"/>
    </xf>
    <xf numFmtId="0" fontId="1" fillId="33" borderId="20" xfId="32" applyFill="1" applyBorder="1" applyAlignment="1">
      <alignment horizontal="center" vertical="center" wrapText="1"/>
    </xf>
    <xf numFmtId="0" fontId="1" fillId="33" borderId="20" xfId="0" applyFont="1" applyFill="1" applyBorder="1" applyAlignment="1" applyProtection="1">
      <alignment horizontal="center" vertical="center" wrapText="1"/>
      <protection locked="0"/>
    </xf>
    <xf numFmtId="1" fontId="1" fillId="33" borderId="20" xfId="0" applyNumberFormat="1" applyFont="1" applyFill="1" applyBorder="1" applyAlignment="1" applyProtection="1">
      <alignment horizontal="center" vertical="center" wrapText="1"/>
      <protection locked="0"/>
    </xf>
    <xf numFmtId="0" fontId="1" fillId="32" borderId="20" xfId="32" applyFill="1" applyBorder="1" applyAlignment="1">
      <alignment horizontal="center" vertical="center" wrapText="1"/>
    </xf>
    <xf numFmtId="0" fontId="1" fillId="32" borderId="20" xfId="0" applyFont="1" applyFill="1" applyBorder="1" applyAlignment="1" applyProtection="1">
      <alignment horizontal="center" vertical="center" wrapText="1"/>
      <protection locked="0"/>
    </xf>
    <xf numFmtId="1" fontId="1" fillId="32" borderId="20" xfId="0" applyNumberFormat="1" applyFont="1" applyFill="1" applyBorder="1" applyAlignment="1" applyProtection="1">
      <alignment horizontal="center" vertical="center" wrapText="1"/>
      <protection locked="0"/>
    </xf>
    <xf numFmtId="0" fontId="1" fillId="33" borderId="50" xfId="32" applyFill="1" applyBorder="1" applyAlignment="1">
      <alignment horizontal="center" vertical="center" wrapText="1"/>
    </xf>
    <xf numFmtId="0" fontId="1" fillId="33" borderId="50" xfId="0" applyFont="1" applyFill="1" applyBorder="1" applyAlignment="1" applyProtection="1">
      <alignment horizontal="center" vertical="center" wrapText="1"/>
      <protection locked="0"/>
    </xf>
    <xf numFmtId="0" fontId="1" fillId="32" borderId="50" xfId="32" applyFill="1" applyBorder="1" applyAlignment="1">
      <alignment horizontal="center" vertical="center" wrapText="1"/>
    </xf>
    <xf numFmtId="0" fontId="1" fillId="32" borderId="50" xfId="0" applyFont="1" applyFill="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lignment horizontal="center" vertical="center" wrapText="1"/>
    </xf>
    <xf numFmtId="0" fontId="1" fillId="0" borderId="23" xfId="32" applyBorder="1" applyAlignment="1">
      <alignment horizontal="center" vertical="center" wrapText="1"/>
    </xf>
    <xf numFmtId="10" fontId="2" fillId="0" borderId="23" xfId="0" applyNumberFormat="1" applyFont="1" applyBorder="1" applyAlignment="1" applyProtection="1">
      <alignment horizontal="center" vertical="center" wrapText="1"/>
      <protection locked="0"/>
    </xf>
    <xf numFmtId="165" fontId="2" fillId="0" borderId="23" xfId="34" applyNumberFormat="1" applyFont="1" applyFill="1" applyBorder="1" applyAlignment="1" applyProtection="1">
      <alignment horizontal="center" vertical="center"/>
      <protection locked="0"/>
    </xf>
    <xf numFmtId="0" fontId="31" fillId="0" borderId="23" xfId="0" applyFont="1" applyBorder="1" applyAlignment="1" applyProtection="1">
      <alignment horizontal="left" vertical="top" wrapText="1"/>
      <protection locked="0"/>
    </xf>
    <xf numFmtId="0" fontId="31" fillId="0" borderId="25" xfId="0" applyFont="1" applyBorder="1" applyAlignment="1" applyProtection="1">
      <alignment horizontal="left" vertical="top" wrapText="1"/>
      <protection locked="0"/>
    </xf>
    <xf numFmtId="0" fontId="2" fillId="25" borderId="53" xfId="32" applyFont="1" applyFill="1" applyBorder="1" applyAlignment="1">
      <alignment vertical="center"/>
    </xf>
    <xf numFmtId="0" fontId="3" fillId="24" borderId="12" xfId="32" applyFont="1" applyFill="1" applyBorder="1" applyAlignment="1">
      <alignment vertical="center" wrapText="1"/>
    </xf>
    <xf numFmtId="0" fontId="3" fillId="24" borderId="26" xfId="32" applyFont="1" applyFill="1" applyBorder="1" applyAlignment="1">
      <alignment vertical="center" wrapText="1"/>
    </xf>
    <xf numFmtId="0" fontId="3" fillId="25" borderId="28" xfId="0" applyFont="1" applyFill="1" applyBorder="1" applyAlignment="1" applyProtection="1">
      <alignment vertical="center"/>
      <protection locked="0"/>
    </xf>
    <xf numFmtId="0" fontId="3" fillId="24" borderId="28" xfId="32" applyFont="1" applyFill="1" applyBorder="1" applyAlignment="1">
      <alignment vertical="center" wrapText="1"/>
    </xf>
    <xf numFmtId="0" fontId="1" fillId="34" borderId="50" xfId="32" applyFill="1" applyBorder="1" applyAlignment="1">
      <alignment horizontal="center" vertical="center" wrapText="1"/>
    </xf>
    <xf numFmtId="0" fontId="1" fillId="34" borderId="52" xfId="32" applyFill="1" applyBorder="1" applyAlignment="1">
      <alignment horizontal="center" vertical="center" wrapText="1"/>
    </xf>
    <xf numFmtId="0" fontId="2" fillId="25" borderId="20" xfId="32" applyFont="1" applyFill="1" applyBorder="1"/>
    <xf numFmtId="0" fontId="1" fillId="35" borderId="20" xfId="32" applyFill="1" applyBorder="1" applyAlignment="1">
      <alignment horizontal="center" vertical="center" wrapText="1"/>
    </xf>
    <xf numFmtId="0" fontId="1" fillId="35" borderId="20" xfId="0" applyFont="1" applyFill="1" applyBorder="1" applyAlignment="1" applyProtection="1">
      <alignment horizontal="center" vertical="center" wrapText="1"/>
      <protection locked="0"/>
    </xf>
    <xf numFmtId="1" fontId="1" fillId="35" borderId="20" xfId="0" applyNumberFormat="1" applyFont="1" applyFill="1" applyBorder="1" applyAlignment="1" applyProtection="1">
      <alignment horizontal="center" vertical="center" wrapText="1"/>
      <protection locked="0"/>
    </xf>
    <xf numFmtId="0" fontId="1" fillId="35" borderId="24" xfId="32" applyFill="1" applyBorder="1" applyAlignment="1">
      <alignment horizontal="center" vertical="center" wrapText="1"/>
    </xf>
    <xf numFmtId="0" fontId="1" fillId="35" borderId="24" xfId="0" applyFont="1" applyFill="1" applyBorder="1" applyAlignment="1" applyProtection="1">
      <alignment horizontal="center" vertical="center" wrapText="1"/>
      <protection locked="0"/>
    </xf>
    <xf numFmtId="1" fontId="1" fillId="35" borderId="24" xfId="0" applyNumberFormat="1" applyFont="1" applyFill="1" applyBorder="1" applyAlignment="1" applyProtection="1">
      <alignment horizontal="center" vertical="center" wrapText="1"/>
      <protection locked="0"/>
    </xf>
    <xf numFmtId="0" fontId="3" fillId="24" borderId="15" xfId="0" applyFont="1" applyFill="1" applyBorder="1" applyAlignment="1">
      <alignment horizontal="center" vertical="center"/>
    </xf>
    <xf numFmtId="1" fontId="1" fillId="32" borderId="50" xfId="0" applyNumberFormat="1" applyFont="1" applyFill="1" applyBorder="1" applyAlignment="1" applyProtection="1">
      <alignment horizontal="center" vertical="center" wrapText="1"/>
      <protection locked="0"/>
    </xf>
    <xf numFmtId="9" fontId="2" fillId="31" borderId="41" xfId="34" applyFont="1" applyFill="1" applyBorder="1" applyAlignment="1" applyProtection="1">
      <alignment horizontal="center" vertical="center"/>
    </xf>
    <xf numFmtId="9" fontId="2" fillId="31" borderId="18" xfId="34" applyFont="1" applyFill="1" applyBorder="1" applyAlignment="1" applyProtection="1">
      <alignment horizontal="center" vertical="center"/>
    </xf>
    <xf numFmtId="0" fontId="3" fillId="24" borderId="53" xfId="0" applyFont="1" applyFill="1" applyBorder="1" applyAlignment="1">
      <alignment horizontal="center" vertical="center"/>
    </xf>
    <xf numFmtId="165" fontId="2" fillId="31" borderId="41" xfId="34" applyNumberFormat="1" applyFont="1" applyFill="1" applyBorder="1" applyAlignment="1" applyProtection="1">
      <alignment horizontal="center"/>
    </xf>
    <xf numFmtId="0" fontId="2" fillId="25" borderId="17" xfId="32" applyFont="1" applyFill="1" applyBorder="1"/>
    <xf numFmtId="165" fontId="2" fillId="31" borderId="18" xfId="34" applyNumberFormat="1" applyFont="1" applyFill="1" applyBorder="1" applyAlignment="1" applyProtection="1">
      <alignment horizontal="center"/>
    </xf>
    <xf numFmtId="1" fontId="1" fillId="0" borderId="20" xfId="0" applyNumberFormat="1" applyFont="1" applyBorder="1" applyAlignment="1" applyProtection="1">
      <alignment horizontal="center" vertical="center" wrapText="1"/>
      <protection locked="0"/>
    </xf>
    <xf numFmtId="0" fontId="1" fillId="30" borderId="24" xfId="0" applyFont="1" applyFill="1" applyBorder="1" applyAlignment="1" applyProtection="1">
      <alignment horizontal="center" vertical="center" wrapText="1"/>
      <protection locked="0"/>
    </xf>
    <xf numFmtId="0" fontId="34" fillId="25" borderId="28" xfId="0" applyFont="1" applyFill="1" applyBorder="1" applyProtection="1">
      <protection locked="0"/>
    </xf>
    <xf numFmtId="0" fontId="34" fillId="25" borderId="29" xfId="0" applyFont="1" applyFill="1" applyBorder="1" applyProtection="1">
      <protection locked="0"/>
    </xf>
    <xf numFmtId="9" fontId="34" fillId="25" borderId="29" xfId="0" applyNumberFormat="1" applyFont="1" applyFill="1" applyBorder="1" applyProtection="1">
      <protection locked="0"/>
    </xf>
    <xf numFmtId="0" fontId="38" fillId="25" borderId="28" xfId="0" applyFont="1" applyFill="1" applyBorder="1" applyAlignment="1" applyProtection="1">
      <alignment vertical="center"/>
      <protection locked="0"/>
    </xf>
    <xf numFmtId="0" fontId="38" fillId="25" borderId="29" xfId="0" applyFont="1" applyFill="1" applyBorder="1" applyAlignment="1" applyProtection="1">
      <alignment vertical="center"/>
      <protection locked="0"/>
    </xf>
    <xf numFmtId="9" fontId="38" fillId="25" borderId="29" xfId="0" applyNumberFormat="1" applyFont="1" applyFill="1" applyBorder="1" applyAlignment="1" applyProtection="1">
      <alignment vertical="center"/>
      <protection locked="0"/>
    </xf>
    <xf numFmtId="0" fontId="2" fillId="25" borderId="34" xfId="32" applyFont="1" applyFill="1" applyBorder="1" applyAlignment="1">
      <alignment horizontal="center"/>
    </xf>
    <xf numFmtId="0" fontId="2" fillId="25" borderId="35" xfId="32" applyFont="1" applyFill="1" applyBorder="1" applyAlignment="1">
      <alignment horizontal="center"/>
    </xf>
    <xf numFmtId="0" fontId="2" fillId="25" borderId="36" xfId="32" applyFont="1" applyFill="1" applyBorder="1" applyAlignment="1">
      <alignment horizontal="center"/>
    </xf>
    <xf numFmtId="165" fontId="2" fillId="31" borderId="24" xfId="34" applyNumberFormat="1" applyFont="1" applyFill="1" applyBorder="1" applyAlignment="1" applyProtection="1">
      <alignment horizontal="center"/>
    </xf>
    <xf numFmtId="0" fontId="3" fillId="24" borderId="16" xfId="32" applyFont="1" applyFill="1" applyBorder="1" applyAlignment="1">
      <alignment horizontal="center" vertical="center" wrapText="1"/>
    </xf>
    <xf numFmtId="0" fontId="3" fillId="24" borderId="14" xfId="32" applyFont="1" applyFill="1" applyBorder="1" applyAlignment="1">
      <alignment horizontal="center" vertical="center" wrapText="1"/>
    </xf>
    <xf numFmtId="0" fontId="1" fillId="25" borderId="26" xfId="32" applyFill="1" applyBorder="1" applyAlignment="1" applyProtection="1">
      <alignment horizontal="center"/>
      <protection locked="0"/>
    </xf>
    <xf numFmtId="0" fontId="1" fillId="25" borderId="0" xfId="32" applyFill="1" applyAlignment="1" applyProtection="1">
      <alignment horizontal="center"/>
      <protection locked="0"/>
    </xf>
    <xf numFmtId="0" fontId="1" fillId="25" borderId="27" xfId="32" applyFill="1" applyBorder="1" applyAlignment="1" applyProtection="1">
      <alignment horizontal="center"/>
      <protection locked="0"/>
    </xf>
    <xf numFmtId="0" fontId="3" fillId="25" borderId="9" xfId="32" applyFont="1" applyFill="1" applyBorder="1" applyAlignment="1" applyProtection="1">
      <alignment horizontal="center"/>
      <protection locked="0"/>
    </xf>
    <xf numFmtId="0" fontId="3" fillId="25" borderId="23" xfId="32" applyFont="1" applyFill="1" applyBorder="1" applyAlignment="1" applyProtection="1">
      <alignment horizontal="center"/>
      <protection locked="0"/>
    </xf>
    <xf numFmtId="0" fontId="3" fillId="25" borderId="25" xfId="32" applyFont="1" applyFill="1" applyBorder="1" applyAlignment="1" applyProtection="1">
      <alignment horizontal="center"/>
      <protection locked="0"/>
    </xf>
    <xf numFmtId="0" fontId="2" fillId="25" borderId="23"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3" fillId="25" borderId="12" xfId="32" applyFont="1" applyFill="1" applyBorder="1" applyAlignment="1" applyProtection="1">
      <alignment horizontal="center"/>
      <protection locked="0"/>
    </xf>
    <xf numFmtId="0" fontId="3" fillId="25" borderId="11" xfId="32" applyFont="1" applyFill="1" applyBorder="1" applyAlignment="1" applyProtection="1">
      <alignment horizontal="center"/>
      <protection locked="0"/>
    </xf>
    <xf numFmtId="0" fontId="3" fillId="25" borderId="13" xfId="32" applyFont="1" applyFill="1" applyBorder="1" applyAlignment="1" applyProtection="1">
      <alignment horizontal="center"/>
      <protection locked="0"/>
    </xf>
    <xf numFmtId="0" fontId="1" fillId="0" borderId="9" xfId="32" applyBorder="1" applyAlignment="1" applyProtection="1">
      <alignment horizontal="center" vertical="center"/>
      <protection locked="0"/>
    </xf>
    <xf numFmtId="0" fontId="1" fillId="0" borderId="23" xfId="32" applyBorder="1" applyAlignment="1" applyProtection="1">
      <alignment horizontal="center" vertical="center"/>
      <protection locked="0"/>
    </xf>
    <xf numFmtId="0" fontId="1" fillId="0" borderId="25" xfId="32"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3" fillId="0" borderId="11" xfId="0" applyFont="1" applyBorder="1" applyAlignment="1" applyProtection="1">
      <alignment horizontal="center"/>
      <protection locked="0"/>
    </xf>
    <xf numFmtId="0" fontId="3" fillId="24" borderId="9" xfId="0" applyFont="1" applyFill="1" applyBorder="1" applyAlignment="1">
      <alignment horizontal="center"/>
    </xf>
    <xf numFmtId="0" fontId="3" fillId="24" borderId="23" xfId="0" applyFont="1" applyFill="1" applyBorder="1" applyAlignment="1">
      <alignment horizontal="center"/>
    </xf>
    <xf numFmtId="0" fontId="3" fillId="24" borderId="25" xfId="0" applyFont="1" applyFill="1" applyBorder="1" applyAlignment="1">
      <alignment horizontal="center"/>
    </xf>
    <xf numFmtId="0" fontId="3" fillId="0" borderId="9"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1" fillId="25" borderId="9" xfId="32" applyFill="1" applyBorder="1" applyAlignment="1" applyProtection="1">
      <alignment horizontal="center" vertical="center" wrapText="1"/>
      <protection locked="0"/>
    </xf>
    <xf numFmtId="0" fontId="1" fillId="25" borderId="23" xfId="32" applyFill="1" applyBorder="1" applyAlignment="1" applyProtection="1">
      <alignment horizontal="center" vertical="center"/>
      <protection locked="0"/>
    </xf>
    <xf numFmtId="0" fontId="1" fillId="25" borderId="25" xfId="32" applyFill="1" applyBorder="1" applyAlignment="1" applyProtection="1">
      <alignment horizontal="center" vertical="center"/>
      <protection locked="0"/>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9" fillId="0" borderId="15"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0" fillId="0" borderId="40" xfId="0" applyFont="1" applyBorder="1" applyAlignment="1">
      <alignment vertical="center"/>
    </xf>
    <xf numFmtId="0" fontId="30" fillId="0" borderId="20" xfId="0" applyFont="1" applyBorder="1" applyAlignment="1">
      <alignment vertical="center"/>
    </xf>
    <xf numFmtId="0" fontId="30" fillId="0" borderId="19" xfId="0" applyFont="1" applyBorder="1" applyAlignment="1">
      <alignment vertical="center"/>
    </xf>
    <xf numFmtId="0" fontId="29" fillId="0" borderId="16" xfId="0" applyFont="1" applyBorder="1" applyAlignment="1">
      <alignment horizontal="center" vertical="center"/>
    </xf>
    <xf numFmtId="0" fontId="29" fillId="0" borderId="24" xfId="0" applyFont="1" applyBorder="1" applyAlignment="1">
      <alignment horizontal="center" vertical="center"/>
    </xf>
    <xf numFmtId="0" fontId="29" fillId="0" borderId="41" xfId="0" applyFont="1" applyBorder="1" applyAlignment="1">
      <alignment horizontal="center" vertical="center"/>
    </xf>
    <xf numFmtId="0" fontId="30" fillId="0" borderId="36" xfId="0" applyFont="1" applyBorder="1" applyAlignment="1">
      <alignment vertical="center"/>
    </xf>
    <xf numFmtId="0" fontId="30" fillId="0" borderId="24" xfId="0" applyFont="1" applyBorder="1" applyAlignment="1">
      <alignment vertical="center"/>
    </xf>
    <xf numFmtId="0" fontId="30" fillId="0" borderId="41" xfId="0" applyFont="1" applyBorder="1" applyAlignment="1">
      <alignment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31"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5" fillId="24" borderId="12"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28"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3" fillId="25" borderId="0" xfId="0" applyFont="1" applyFill="1" applyAlignment="1" applyProtection="1">
      <alignment horizontal="center" vertical="center" wrapText="1"/>
      <protection locked="0"/>
    </xf>
    <xf numFmtId="0" fontId="2" fillId="0" borderId="9" xfId="32" applyFont="1" applyBorder="1" applyAlignment="1" applyProtection="1">
      <alignment horizontal="center" vertical="distributed"/>
      <protection locked="0"/>
    </xf>
    <xf numFmtId="0" fontId="2" fillId="0" borderId="23" xfId="32" applyFont="1" applyBorder="1" applyAlignment="1" applyProtection="1">
      <alignment horizontal="center" vertical="distributed"/>
      <protection locked="0"/>
    </xf>
    <xf numFmtId="0" fontId="2" fillId="0" borderId="25" xfId="32" applyFont="1" applyBorder="1" applyAlignment="1" applyProtection="1">
      <alignment horizontal="center" vertical="distributed"/>
      <protection locked="0"/>
    </xf>
    <xf numFmtId="0" fontId="3" fillId="24" borderId="9" xfId="32" applyFont="1" applyFill="1" applyBorder="1" applyAlignment="1">
      <alignment horizontal="center" vertical="distributed"/>
    </xf>
    <xf numFmtId="0" fontId="3" fillId="24" borderId="23" xfId="32" applyFont="1" applyFill="1" applyBorder="1" applyAlignment="1">
      <alignment horizontal="center" vertical="distributed"/>
    </xf>
    <xf numFmtId="0" fontId="1" fillId="0" borderId="9"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2" fillId="25" borderId="9" xfId="32" applyFont="1" applyFill="1" applyBorder="1" applyAlignment="1" applyProtection="1">
      <alignment horizontal="center" wrapText="1"/>
      <protection locked="0"/>
    </xf>
    <xf numFmtId="0" fontId="2" fillId="25" borderId="23" xfId="32" applyFont="1" applyFill="1" applyBorder="1" applyAlignment="1" applyProtection="1">
      <alignment horizontal="center"/>
      <protection locked="0"/>
    </xf>
    <xf numFmtId="0" fontId="2" fillId="25" borderId="25" xfId="32" applyFont="1" applyFill="1" applyBorder="1" applyAlignment="1" applyProtection="1">
      <alignment horizontal="center"/>
      <protection locked="0"/>
    </xf>
    <xf numFmtId="0" fontId="2" fillId="0" borderId="9" xfId="32" applyFont="1" applyBorder="1" applyAlignment="1" applyProtection="1">
      <alignment horizontal="justify" vertical="center" wrapText="1"/>
      <protection locked="0"/>
    </xf>
    <xf numFmtId="0" fontId="1" fillId="0" borderId="23" xfId="32" applyBorder="1" applyAlignment="1" applyProtection="1">
      <alignment horizontal="justify" vertical="center"/>
      <protection locked="0"/>
    </xf>
    <xf numFmtId="0" fontId="1" fillId="0" borderId="25" xfId="32" applyBorder="1" applyAlignment="1" applyProtection="1">
      <alignment horizontal="justify" vertical="center"/>
      <protection locked="0"/>
    </xf>
    <xf numFmtId="0" fontId="3" fillId="25" borderId="9" xfId="0" applyFont="1" applyFill="1" applyBorder="1" applyAlignment="1" applyProtection="1">
      <alignment horizontal="center"/>
      <protection locked="0"/>
    </xf>
    <xf numFmtId="0" fontId="3" fillId="25" borderId="23" xfId="0" applyFont="1" applyFill="1" applyBorder="1" applyAlignment="1" applyProtection="1">
      <alignment horizontal="center"/>
      <protection locked="0"/>
    </xf>
    <xf numFmtId="0" fontId="3" fillId="25" borderId="25" xfId="0" applyFont="1" applyFill="1" applyBorder="1" applyAlignment="1" applyProtection="1">
      <alignment horizontal="center"/>
      <protection locked="0"/>
    </xf>
    <xf numFmtId="9" fontId="38" fillId="25" borderId="9" xfId="0" applyNumberFormat="1" applyFont="1" applyFill="1" applyBorder="1" applyAlignment="1" applyProtection="1">
      <alignment horizontal="center" wrapText="1"/>
      <protection locked="0"/>
    </xf>
    <xf numFmtId="0" fontId="38" fillId="25" borderId="23" xfId="0" applyFont="1" applyFill="1" applyBorder="1" applyAlignment="1" applyProtection="1">
      <alignment horizontal="center" wrapText="1"/>
      <protection locked="0"/>
    </xf>
    <xf numFmtId="0" fontId="38" fillId="25" borderId="25" xfId="0" applyFont="1" applyFill="1" applyBorder="1" applyAlignment="1" applyProtection="1">
      <alignment horizontal="center" wrapText="1"/>
      <protection locked="0"/>
    </xf>
    <xf numFmtId="0" fontId="3" fillId="0" borderId="26"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27" xfId="0" applyFont="1" applyBorder="1" applyAlignment="1" applyProtection="1">
      <alignment horizontal="center"/>
      <protection locked="0"/>
    </xf>
    <xf numFmtId="0" fontId="38" fillId="25" borderId="9" xfId="0" applyFont="1" applyFill="1" applyBorder="1" applyAlignment="1" applyProtection="1">
      <alignment horizontal="center" wrapText="1"/>
      <protection locked="0"/>
    </xf>
    <xf numFmtId="0" fontId="2" fillId="27" borderId="23"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5" xfId="0" applyFont="1" applyFill="1" applyBorder="1" applyAlignment="1">
      <alignment horizontal="center" vertical="center" wrapText="1"/>
    </xf>
    <xf numFmtId="0" fontId="3" fillId="0" borderId="12" xfId="32" applyFont="1" applyBorder="1" applyAlignment="1" applyProtection="1">
      <alignment horizontal="center"/>
      <protection locked="0"/>
    </xf>
    <xf numFmtId="0" fontId="3" fillId="0" borderId="11" xfId="32" applyFont="1" applyBorder="1" applyAlignment="1" applyProtection="1">
      <alignment horizontal="center"/>
      <protection locked="0"/>
    </xf>
    <xf numFmtId="0" fontId="3" fillId="0" borderId="13" xfId="32" applyFont="1" applyBorder="1" applyAlignment="1" applyProtection="1">
      <alignment horizontal="center"/>
      <protection locked="0"/>
    </xf>
    <xf numFmtId="0" fontId="2" fillId="25" borderId="9" xfId="32" applyFont="1" applyFill="1" applyBorder="1" applyAlignment="1" applyProtection="1">
      <alignment horizontal="center"/>
      <protection locked="0"/>
    </xf>
    <xf numFmtId="0" fontId="3" fillId="24" borderId="15" xfId="0" applyFont="1" applyFill="1" applyBorder="1" applyAlignment="1">
      <alignment horizontal="center"/>
    </xf>
    <xf numFmtId="0" fontId="3" fillId="24" borderId="20" xfId="0" applyFont="1" applyFill="1" applyBorder="1" applyAlignment="1">
      <alignment horizontal="center"/>
    </xf>
    <xf numFmtId="0" fontId="3" fillId="24" borderId="19" xfId="0" applyFont="1" applyFill="1" applyBorder="1" applyAlignment="1">
      <alignment horizontal="center"/>
    </xf>
    <xf numFmtId="0" fontId="3" fillId="24" borderId="24" xfId="0" applyFont="1" applyFill="1" applyBorder="1" applyAlignment="1">
      <alignment horizontal="center"/>
    </xf>
    <xf numFmtId="0" fontId="3" fillId="24" borderId="41" xfId="0" applyFont="1" applyFill="1" applyBorder="1" applyAlignment="1">
      <alignment horizontal="center"/>
    </xf>
    <xf numFmtId="0" fontId="3" fillId="24" borderId="9" xfId="0" applyFont="1" applyFill="1" applyBorder="1" applyAlignment="1" applyProtection="1">
      <alignment horizontal="center"/>
      <protection locked="0"/>
    </xf>
    <xf numFmtId="0" fontId="3" fillId="24" borderId="23" xfId="0" applyFont="1" applyFill="1" applyBorder="1" applyAlignment="1" applyProtection="1">
      <alignment horizontal="center"/>
      <protection locked="0"/>
    </xf>
    <xf numFmtId="0" fontId="3" fillId="24" borderId="25" xfId="0" applyFont="1" applyFill="1" applyBorder="1" applyAlignment="1" applyProtection="1">
      <alignment horizontal="center"/>
      <protection locked="0"/>
    </xf>
    <xf numFmtId="0" fontId="1" fillId="25" borderId="24" xfId="0" applyFont="1" applyFill="1" applyBorder="1" applyAlignment="1" applyProtection="1">
      <alignment horizontal="center" vertical="center"/>
      <protection locked="0"/>
    </xf>
    <xf numFmtId="0" fontId="1" fillId="25" borderId="24" xfId="0" applyFont="1" applyFill="1" applyBorder="1" applyAlignment="1" applyProtection="1">
      <alignment horizontal="center" vertical="center" wrapText="1"/>
      <protection locked="0"/>
    </xf>
    <xf numFmtId="0" fontId="1" fillId="25" borderId="41" xfId="0" applyFont="1" applyFill="1" applyBorder="1" applyAlignment="1" applyProtection="1">
      <alignment horizontal="center" vertical="center" wrapText="1"/>
      <protection locked="0"/>
    </xf>
    <xf numFmtId="0" fontId="1" fillId="25" borderId="17" xfId="0" applyFont="1" applyFill="1" applyBorder="1" applyAlignment="1" applyProtection="1">
      <alignment horizontal="center" vertical="center"/>
      <protection locked="0"/>
    </xf>
    <xf numFmtId="0" fontId="1" fillId="25" borderId="17" xfId="0" applyFont="1" applyFill="1" applyBorder="1" applyAlignment="1" applyProtection="1">
      <alignment horizontal="center" vertical="center" wrapText="1"/>
      <protection locked="0"/>
    </xf>
    <xf numFmtId="0" fontId="1" fillId="25" borderId="18" xfId="0" applyFont="1" applyFill="1" applyBorder="1" applyAlignment="1" applyProtection="1">
      <alignment horizontal="center" vertical="center" wrapText="1"/>
      <protection locked="0"/>
    </xf>
    <xf numFmtId="165" fontId="2" fillId="31" borderId="17" xfId="34" applyNumberFormat="1" applyFont="1" applyFill="1" applyBorder="1" applyAlignment="1" applyProtection="1">
      <alignment horizontal="center"/>
    </xf>
    <xf numFmtId="0" fontId="2" fillId="25" borderId="9" xfId="32" applyFont="1" applyFill="1" applyBorder="1" applyAlignment="1" applyProtection="1">
      <alignment horizontal="center" vertical="center"/>
      <protection locked="0"/>
    </xf>
    <xf numFmtId="0" fontId="2" fillId="0" borderId="23" xfId="32" applyFont="1" applyBorder="1" applyAlignment="1" applyProtection="1">
      <alignment horizontal="center" vertical="center" wrapText="1"/>
      <protection locked="0"/>
    </xf>
    <xf numFmtId="0" fontId="2" fillId="0" borderId="25" xfId="32" applyFont="1" applyBorder="1" applyAlignment="1" applyProtection="1">
      <alignment horizontal="center" vertical="center" wrapText="1"/>
      <protection locked="0"/>
    </xf>
    <xf numFmtId="0" fontId="25" fillId="25" borderId="12" xfId="0" applyFont="1" applyFill="1" applyBorder="1" applyAlignment="1">
      <alignment horizontal="center" vertical="center"/>
    </xf>
    <xf numFmtId="0" fontId="25" fillId="25" borderId="11" xfId="0" applyFont="1" applyFill="1" applyBorder="1" applyAlignment="1">
      <alignment horizontal="center" vertical="center"/>
    </xf>
    <xf numFmtId="0" fontId="25" fillId="25" borderId="13" xfId="0" applyFont="1" applyFill="1" applyBorder="1" applyAlignment="1">
      <alignment horizontal="center" vertical="center"/>
    </xf>
    <xf numFmtId="0" fontId="25" fillId="25" borderId="26" xfId="0" applyFont="1" applyFill="1" applyBorder="1" applyAlignment="1">
      <alignment horizontal="center" vertical="center"/>
    </xf>
    <xf numFmtId="0" fontId="25" fillId="25" borderId="0" xfId="0" applyFont="1" applyFill="1" applyAlignment="1">
      <alignment horizontal="center" vertical="center"/>
    </xf>
    <xf numFmtId="0" fontId="25" fillId="25" borderId="27" xfId="0" applyFont="1" applyFill="1" applyBorder="1" applyAlignment="1">
      <alignment horizontal="center" vertical="center"/>
    </xf>
    <xf numFmtId="0" fontId="25" fillId="25" borderId="28" xfId="0" applyFont="1" applyFill="1" applyBorder="1" applyAlignment="1">
      <alignment horizontal="center" vertical="center"/>
    </xf>
    <xf numFmtId="0" fontId="25" fillId="25" borderId="29" xfId="0" applyFont="1" applyFill="1" applyBorder="1" applyAlignment="1">
      <alignment horizontal="center" vertical="center"/>
    </xf>
    <xf numFmtId="0" fontId="25" fillId="25" borderId="30" xfId="0" applyFont="1" applyFill="1" applyBorder="1" applyAlignment="1">
      <alignment horizontal="center" vertical="center"/>
    </xf>
    <xf numFmtId="0" fontId="1" fillId="0" borderId="0" xfId="0" applyFont="1" applyAlignment="1" applyProtection="1">
      <alignment horizontal="center"/>
      <protection locked="0"/>
    </xf>
    <xf numFmtId="0" fontId="3" fillId="24" borderId="32" xfId="0" applyFont="1" applyFill="1" applyBorder="1" applyAlignment="1">
      <alignment horizontal="left" vertical="center" wrapText="1"/>
    </xf>
    <xf numFmtId="0" fontId="3" fillId="24" borderId="42" xfId="0" applyFont="1" applyFill="1" applyBorder="1" applyAlignment="1">
      <alignment horizontal="left" vertical="center" wrapText="1"/>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2" fillId="0" borderId="26"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27" xfId="32" applyFont="1" applyBorder="1" applyAlignment="1" applyProtection="1">
      <alignment horizontal="justify" vertical="center" wrapText="1"/>
      <protection locked="0"/>
    </xf>
    <xf numFmtId="0" fontId="2" fillId="30" borderId="43" xfId="32" applyFont="1" applyFill="1" applyBorder="1" applyAlignment="1" applyProtection="1">
      <alignment horizontal="left" vertical="top" wrapText="1"/>
      <protection locked="0"/>
    </xf>
    <xf numFmtId="0" fontId="2" fillId="30" borderId="44" xfId="32" applyFont="1" applyFill="1" applyBorder="1" applyAlignment="1" applyProtection="1">
      <alignment horizontal="left" vertical="top" wrapText="1"/>
      <protection locked="0"/>
    </xf>
    <xf numFmtId="0" fontId="2" fillId="30" borderId="45" xfId="32" applyFont="1" applyFill="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31" fillId="0" borderId="24" xfId="0" applyFont="1" applyBorder="1" applyAlignment="1" applyProtection="1">
      <alignment horizontal="left" vertical="top" wrapText="1"/>
      <protection locked="0"/>
    </xf>
    <xf numFmtId="0" fontId="31" fillId="0" borderId="41" xfId="0" applyFont="1" applyBorder="1" applyAlignment="1" applyProtection="1">
      <alignment horizontal="left" vertical="top" wrapText="1"/>
      <protection locked="0"/>
    </xf>
    <xf numFmtId="10" fontId="2" fillId="32" borderId="20" xfId="0" applyNumberFormat="1" applyFont="1" applyFill="1" applyBorder="1" applyAlignment="1" applyProtection="1">
      <alignment horizontal="center" vertical="center" wrapText="1"/>
      <protection locked="0"/>
    </xf>
    <xf numFmtId="10" fontId="2" fillId="32" borderId="17" xfId="0" applyNumberFormat="1" applyFont="1" applyFill="1" applyBorder="1" applyAlignment="1" applyProtection="1">
      <alignment horizontal="center" vertical="center" wrapText="1"/>
      <protection locked="0"/>
    </xf>
    <xf numFmtId="0" fontId="1" fillId="33" borderId="24" xfId="0" applyFont="1" applyFill="1" applyBorder="1" applyAlignment="1" applyProtection="1">
      <alignment horizontal="left" vertical="top" wrapText="1"/>
      <protection locked="0"/>
    </xf>
    <xf numFmtId="0" fontId="1" fillId="33" borderId="41" xfId="0" applyFont="1" applyFill="1" applyBorder="1" applyAlignment="1" applyProtection="1">
      <alignment horizontal="left" vertical="top" wrapText="1"/>
      <protection locked="0"/>
    </xf>
    <xf numFmtId="0" fontId="31" fillId="33" borderId="17" xfId="0" applyFont="1" applyFill="1" applyBorder="1" applyAlignment="1" applyProtection="1">
      <alignment horizontal="left" vertical="top" wrapText="1"/>
      <protection locked="0"/>
    </xf>
    <xf numFmtId="0" fontId="31" fillId="33" borderId="18" xfId="0" applyFont="1" applyFill="1" applyBorder="1" applyAlignment="1" applyProtection="1">
      <alignment horizontal="left" vertical="top" wrapText="1"/>
      <protection locked="0"/>
    </xf>
    <xf numFmtId="0" fontId="32" fillId="33" borderId="15" xfId="0" applyFont="1" applyFill="1" applyBorder="1" applyAlignment="1">
      <alignment horizontal="center" vertical="center" wrapText="1"/>
    </xf>
    <xf numFmtId="0" fontId="32" fillId="33" borderId="14" xfId="0" applyFont="1" applyFill="1" applyBorder="1" applyAlignment="1">
      <alignment horizontal="center" vertical="center" wrapText="1"/>
    </xf>
    <xf numFmtId="10" fontId="2" fillId="33" borderId="20" xfId="0" applyNumberFormat="1" applyFont="1" applyFill="1" applyBorder="1" applyAlignment="1" applyProtection="1">
      <alignment horizontal="center" vertical="center" wrapText="1"/>
      <protection locked="0"/>
    </xf>
    <xf numFmtId="10" fontId="2" fillId="33" borderId="17" xfId="0" applyNumberFormat="1" applyFont="1" applyFill="1" applyBorder="1" applyAlignment="1" applyProtection="1">
      <alignment horizontal="center" vertical="center" wrapText="1"/>
      <protection locked="0"/>
    </xf>
    <xf numFmtId="0" fontId="1" fillId="0" borderId="20"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31" fillId="0" borderId="17" xfId="0" applyFont="1" applyBorder="1" applyAlignment="1" applyProtection="1">
      <alignment horizontal="left" vertical="top" wrapText="1"/>
      <protection locked="0"/>
    </xf>
    <xf numFmtId="0" fontId="31" fillId="0" borderId="18" xfId="0" applyFont="1" applyBorder="1" applyAlignment="1" applyProtection="1">
      <alignment horizontal="left" vertical="top" wrapText="1"/>
      <protection locked="0"/>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3" xfId="0" applyFont="1" applyBorder="1" applyAlignment="1">
      <alignment horizontal="center" vertical="center" wrapText="1"/>
    </xf>
    <xf numFmtId="0" fontId="31" fillId="0" borderId="21" xfId="0" applyFont="1" applyBorder="1" applyAlignment="1" applyProtection="1">
      <alignment horizontal="left" vertical="top" wrapText="1"/>
      <protection locked="0"/>
    </xf>
    <xf numFmtId="0" fontId="31" fillId="0" borderId="54" xfId="0" applyFont="1" applyBorder="1" applyAlignment="1" applyProtection="1">
      <alignment horizontal="left" vertical="top" wrapText="1"/>
      <protection locked="0"/>
    </xf>
    <xf numFmtId="0" fontId="1" fillId="0" borderId="16" xfId="0" applyFont="1" applyBorder="1" applyAlignment="1">
      <alignment horizontal="center" vertical="center" wrapText="1"/>
    </xf>
    <xf numFmtId="0" fontId="1" fillId="0" borderId="50" xfId="0" applyFont="1" applyBorder="1" applyAlignment="1" applyProtection="1">
      <alignment horizontal="left" vertical="top" wrapText="1"/>
      <protection locked="0"/>
    </xf>
    <xf numFmtId="0" fontId="1" fillId="0" borderId="51" xfId="0" applyFont="1" applyBorder="1" applyAlignment="1" applyProtection="1">
      <alignment horizontal="left" vertical="top" wrapText="1"/>
      <protection locked="0"/>
    </xf>
    <xf numFmtId="0" fontId="1" fillId="0" borderId="49" xfId="0" applyFont="1" applyBorder="1" applyAlignment="1">
      <alignment horizontal="center" vertical="center" wrapText="1"/>
    </xf>
    <xf numFmtId="0" fontId="1" fillId="34" borderId="20" xfId="0" applyFont="1" applyFill="1" applyBorder="1" applyAlignment="1" applyProtection="1">
      <alignment horizontal="left" vertical="top" wrapText="1"/>
      <protection locked="0"/>
    </xf>
    <xf numFmtId="0" fontId="1" fillId="34" borderId="19" xfId="0" applyFont="1" applyFill="1" applyBorder="1" applyAlignment="1" applyProtection="1">
      <alignment horizontal="left" vertical="top" wrapText="1"/>
      <protection locked="0"/>
    </xf>
    <xf numFmtId="0" fontId="31" fillId="34" borderId="17" xfId="0" applyFont="1" applyFill="1" applyBorder="1" applyAlignment="1" applyProtection="1">
      <alignment horizontal="left" vertical="top" wrapText="1"/>
      <protection locked="0"/>
    </xf>
    <xf numFmtId="0" fontId="31" fillId="34" borderId="18"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39" fillId="0" borderId="17" xfId="0" applyFont="1" applyBorder="1" applyAlignment="1" applyProtection="1">
      <alignment horizontal="left" vertical="top" wrapText="1"/>
      <protection locked="0"/>
    </xf>
    <xf numFmtId="0" fontId="1" fillId="34" borderId="15" xfId="0" applyFont="1" applyFill="1" applyBorder="1" applyAlignment="1">
      <alignment horizontal="center" vertical="center" wrapText="1"/>
    </xf>
    <xf numFmtId="0" fontId="1" fillId="34" borderId="14" xfId="0" applyFont="1" applyFill="1" applyBorder="1" applyAlignment="1">
      <alignment horizontal="center" vertical="center" wrapText="1"/>
    </xf>
    <xf numFmtId="10" fontId="2" fillId="34" borderId="20" xfId="0" applyNumberFormat="1" applyFont="1" applyFill="1" applyBorder="1" applyAlignment="1" applyProtection="1">
      <alignment horizontal="center" vertical="center" wrapText="1"/>
      <protection locked="0"/>
    </xf>
    <xf numFmtId="10" fontId="2" fillId="34" borderId="17" xfId="0" applyNumberFormat="1" applyFont="1" applyFill="1" applyBorder="1" applyAlignment="1" applyProtection="1">
      <alignment horizontal="center" vertical="center" wrapText="1"/>
      <protection locked="0"/>
    </xf>
    <xf numFmtId="0" fontId="0" fillId="0" borderId="24" xfId="0"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1" fillId="0" borderId="24" xfId="0" applyFont="1" applyBorder="1" applyAlignment="1">
      <alignment horizontal="left" vertical="center"/>
    </xf>
    <xf numFmtId="0" fontId="0" fillId="0" borderId="24" xfId="0" applyBorder="1" applyAlignment="1">
      <alignment horizontal="left" vertical="center"/>
    </xf>
    <xf numFmtId="0" fontId="31" fillId="32" borderId="17" xfId="0" applyFont="1" applyFill="1" applyBorder="1" applyAlignment="1" applyProtection="1">
      <alignment horizontal="left" vertical="top" wrapText="1"/>
      <protection locked="0"/>
    </xf>
    <xf numFmtId="0" fontId="31" fillId="32" borderId="18" xfId="0" applyFont="1" applyFill="1" applyBorder="1" applyAlignment="1" applyProtection="1">
      <alignment horizontal="left" vertical="top" wrapText="1"/>
      <protection locked="0"/>
    </xf>
    <xf numFmtId="0" fontId="23" fillId="30" borderId="0" xfId="0" applyFont="1" applyFill="1" applyAlignment="1">
      <alignment horizontal="center" vertical="center"/>
    </xf>
    <xf numFmtId="0" fontId="36" fillId="29" borderId="67" xfId="0" applyFont="1" applyFill="1" applyBorder="1" applyAlignment="1">
      <alignment horizontal="center" vertical="center" wrapText="1"/>
    </xf>
    <xf numFmtId="0" fontId="36" fillId="29" borderId="55" xfId="0" applyFont="1" applyFill="1" applyBorder="1" applyAlignment="1">
      <alignment horizontal="center" vertical="center" wrapText="1"/>
    </xf>
    <xf numFmtId="0" fontId="36" fillId="29" borderId="20" xfId="0" applyFont="1" applyFill="1" applyBorder="1" applyAlignment="1">
      <alignment horizontal="center" vertical="center" wrapText="1"/>
    </xf>
    <xf numFmtId="0" fontId="36" fillId="29" borderId="21" xfId="0" applyFont="1" applyFill="1" applyBorder="1" applyAlignment="1">
      <alignment horizontal="center" vertical="center" wrapText="1"/>
    </xf>
    <xf numFmtId="0" fontId="36" fillId="29" borderId="19" xfId="0" applyFont="1" applyFill="1" applyBorder="1" applyAlignment="1">
      <alignment horizontal="center" vertical="center" wrapText="1"/>
    </xf>
    <xf numFmtId="0" fontId="36" fillId="29" borderId="54" xfId="0" applyFont="1" applyFill="1" applyBorder="1" applyAlignment="1">
      <alignment horizontal="center" vertical="center" wrapText="1"/>
    </xf>
    <xf numFmtId="0" fontId="1" fillId="32" borderId="15" xfId="0" applyFont="1" applyFill="1" applyBorder="1" applyAlignment="1">
      <alignment horizontal="center" vertical="center" wrapText="1"/>
    </xf>
    <xf numFmtId="0" fontId="1" fillId="32" borderId="14" xfId="0" applyFont="1" applyFill="1" applyBorder="1" applyAlignment="1">
      <alignment horizontal="center" vertical="center" wrapText="1"/>
    </xf>
    <xf numFmtId="9" fontId="2" fillId="25" borderId="34" xfId="32" applyNumberFormat="1" applyFont="1" applyFill="1" applyBorder="1" applyAlignment="1">
      <alignment horizontal="center" vertical="center"/>
    </xf>
    <xf numFmtId="9" fontId="2" fillId="25" borderId="35" xfId="32" applyNumberFormat="1" applyFont="1" applyFill="1" applyBorder="1" applyAlignment="1">
      <alignment horizontal="center" vertical="center"/>
    </xf>
    <xf numFmtId="9" fontId="2" fillId="25" borderId="36" xfId="32" applyNumberFormat="1" applyFont="1" applyFill="1" applyBorder="1" applyAlignment="1">
      <alignment horizontal="center" vertical="center"/>
    </xf>
    <xf numFmtId="9" fontId="2" fillId="25" borderId="47" xfId="32" applyNumberFormat="1" applyFont="1" applyFill="1" applyBorder="1" applyAlignment="1">
      <alignment horizontal="center" vertical="center"/>
    </xf>
    <xf numFmtId="9" fontId="2" fillId="25" borderId="48" xfId="32" applyNumberFormat="1" applyFont="1" applyFill="1" applyBorder="1" applyAlignment="1">
      <alignment horizontal="center" vertical="center"/>
    </xf>
    <xf numFmtId="9" fontId="2" fillId="25" borderId="31" xfId="32" applyNumberFormat="1" applyFont="1" applyFill="1" applyBorder="1" applyAlignment="1">
      <alignment horizontal="center" vertical="center"/>
    </xf>
    <xf numFmtId="0" fontId="1" fillId="25" borderId="58" xfId="0" applyFont="1" applyFill="1" applyBorder="1" applyAlignment="1" applyProtection="1">
      <alignment horizontal="center" vertical="center" wrapText="1"/>
      <protection locked="0"/>
    </xf>
    <xf numFmtId="0" fontId="1" fillId="25" borderId="0" xfId="0" applyFont="1" applyFill="1" applyAlignment="1" applyProtection="1">
      <alignment horizontal="center" vertical="center" wrapText="1"/>
      <protection locked="0"/>
    </xf>
    <xf numFmtId="0" fontId="1" fillId="25" borderId="27" xfId="0" applyFont="1" applyFill="1" applyBorder="1" applyAlignment="1" applyProtection="1">
      <alignment horizontal="center" vertical="center" wrapText="1"/>
      <protection locked="0"/>
    </xf>
    <xf numFmtId="0" fontId="1" fillId="25" borderId="58" xfId="0" applyFont="1" applyFill="1" applyBorder="1" applyAlignment="1" applyProtection="1">
      <alignment horizontal="center" vertical="center"/>
      <protection locked="0"/>
    </xf>
    <xf numFmtId="0" fontId="1" fillId="25" borderId="0" xfId="0" applyFont="1" applyFill="1" applyAlignment="1" applyProtection="1">
      <alignment horizontal="center" vertical="center"/>
      <protection locked="0"/>
    </xf>
    <xf numFmtId="0" fontId="1" fillId="25" borderId="60" xfId="0" applyFont="1" applyFill="1" applyBorder="1" applyAlignment="1" applyProtection="1">
      <alignment horizontal="center" vertical="center"/>
      <protection locked="0"/>
    </xf>
    <xf numFmtId="0" fontId="1" fillId="25" borderId="61" xfId="0" applyFont="1" applyFill="1" applyBorder="1" applyAlignment="1" applyProtection="1">
      <alignment horizontal="center" vertical="center"/>
      <protection locked="0"/>
    </xf>
    <xf numFmtId="0" fontId="1" fillId="25" borderId="59" xfId="0" applyFont="1" applyFill="1" applyBorder="1" applyAlignment="1" applyProtection="1">
      <alignment horizontal="center" vertical="center"/>
      <protection locked="0"/>
    </xf>
    <xf numFmtId="0" fontId="1" fillId="25" borderId="62" xfId="0" applyFont="1" applyFill="1" applyBorder="1" applyAlignment="1" applyProtection="1">
      <alignment horizontal="center" vertical="center"/>
      <protection locked="0"/>
    </xf>
    <xf numFmtId="0" fontId="1" fillId="25" borderId="60" xfId="0" applyFont="1" applyFill="1" applyBorder="1" applyAlignment="1" applyProtection="1">
      <alignment horizontal="center" vertical="center" wrapText="1"/>
      <protection locked="0"/>
    </xf>
    <xf numFmtId="0" fontId="1" fillId="25" borderId="61" xfId="0" applyFont="1" applyFill="1" applyBorder="1" applyAlignment="1" applyProtection="1">
      <alignment horizontal="center" vertical="center" wrapText="1"/>
      <protection locked="0"/>
    </xf>
    <xf numFmtId="0" fontId="1" fillId="25" borderId="66" xfId="0" applyFont="1" applyFill="1" applyBorder="1" applyAlignment="1" applyProtection="1">
      <alignment horizontal="center" vertical="center" wrapText="1"/>
      <protection locked="0"/>
    </xf>
    <xf numFmtId="0" fontId="1" fillId="25" borderId="26" xfId="32" applyFill="1" applyBorder="1" applyAlignment="1" applyProtection="1">
      <alignment horizontal="center" vertical="center"/>
      <protection locked="0"/>
    </xf>
    <xf numFmtId="0" fontId="1" fillId="25" borderId="0" xfId="32" applyFill="1" applyAlignment="1" applyProtection="1">
      <alignment horizontal="center" vertical="center"/>
      <protection locked="0"/>
    </xf>
    <xf numFmtId="0" fontId="1" fillId="25" borderId="27" xfId="32" applyFill="1" applyBorder="1" applyAlignment="1" applyProtection="1">
      <alignment horizontal="center" vertical="center"/>
      <protection locked="0"/>
    </xf>
    <xf numFmtId="0" fontId="2" fillId="0" borderId="9" xfId="32" applyFont="1" applyBorder="1" applyAlignment="1" applyProtection="1">
      <alignment horizontal="center" vertical="center"/>
      <protection locked="0"/>
    </xf>
    <xf numFmtId="0" fontId="2" fillId="0" borderId="23" xfId="32" applyFont="1" applyBorder="1" applyAlignment="1" applyProtection="1">
      <alignment horizontal="center" vertical="center"/>
      <protection locked="0"/>
    </xf>
    <xf numFmtId="0" fontId="2" fillId="0" borderId="25" xfId="32" applyFont="1" applyBorder="1" applyAlignment="1" applyProtection="1">
      <alignment horizontal="center" vertical="center"/>
      <protection locked="0"/>
    </xf>
    <xf numFmtId="0" fontId="3" fillId="24" borderId="9" xfId="32" applyFont="1" applyFill="1" applyBorder="1" applyAlignment="1">
      <alignment horizontal="center" vertical="center"/>
    </xf>
    <xf numFmtId="0" fontId="3" fillId="24" borderId="23" xfId="32" applyFont="1" applyFill="1" applyBorder="1" applyAlignment="1">
      <alignment horizontal="center" vertical="center"/>
    </xf>
    <xf numFmtId="0" fontId="3" fillId="25" borderId="9" xfId="32" applyFont="1" applyFill="1" applyBorder="1" applyAlignment="1" applyProtection="1">
      <alignment horizontal="center" vertical="center"/>
      <protection locked="0"/>
    </xf>
    <xf numFmtId="0" fontId="3" fillId="25" borderId="23" xfId="32" applyFont="1" applyFill="1" applyBorder="1" applyAlignment="1" applyProtection="1">
      <alignment horizontal="center" vertical="center"/>
      <protection locked="0"/>
    </xf>
    <xf numFmtId="0" fontId="3" fillId="25" borderId="25" xfId="32" applyFont="1" applyFill="1" applyBorder="1" applyAlignment="1" applyProtection="1">
      <alignment horizontal="center" vertical="center"/>
      <protection locked="0"/>
    </xf>
    <xf numFmtId="0" fontId="3" fillId="25" borderId="12" xfId="32" applyFont="1" applyFill="1" applyBorder="1" applyAlignment="1" applyProtection="1">
      <alignment horizontal="center" vertical="center"/>
      <protection locked="0"/>
    </xf>
    <xf numFmtId="0" fontId="3" fillId="25" borderId="11" xfId="32" applyFont="1" applyFill="1" applyBorder="1" applyAlignment="1" applyProtection="1">
      <alignment horizontal="center" vertical="center"/>
      <protection locked="0"/>
    </xf>
    <xf numFmtId="0" fontId="3" fillId="25" borderId="13" xfId="32" applyFont="1" applyFill="1" applyBorder="1" applyAlignment="1" applyProtection="1">
      <alignment horizontal="center" vertical="center"/>
      <protection locked="0"/>
    </xf>
    <xf numFmtId="0" fontId="1" fillId="0" borderId="9" xfId="0" applyFont="1" applyBorder="1" applyAlignment="1" applyProtection="1">
      <alignment horizontal="justify" vertical="center" wrapText="1"/>
      <protection locked="0"/>
    </xf>
    <xf numFmtId="0" fontId="1" fillId="0" borderId="23" xfId="0" applyFont="1" applyBorder="1" applyAlignment="1" applyProtection="1">
      <alignment horizontal="justify" vertical="center" wrapText="1"/>
      <protection locked="0"/>
    </xf>
    <xf numFmtId="0" fontId="1" fillId="0" borderId="25" xfId="0" applyFont="1" applyBorder="1" applyAlignment="1" applyProtection="1">
      <alignment horizontal="justify" vertical="center" wrapText="1"/>
      <protection locked="0"/>
    </xf>
    <xf numFmtId="0" fontId="3" fillId="0" borderId="11" xfId="0" applyFont="1" applyBorder="1" applyAlignment="1" applyProtection="1">
      <alignment horizontal="center" vertical="center"/>
      <protection locked="0"/>
    </xf>
    <xf numFmtId="0" fontId="3" fillId="24" borderId="9"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25" xfId="0" applyFont="1" applyFill="1" applyBorder="1" applyAlignment="1">
      <alignment horizontal="center" vertical="center"/>
    </xf>
    <xf numFmtId="0" fontId="3" fillId="0" borderId="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2" fillId="25" borderId="9" xfId="32" applyFont="1" applyFill="1" applyBorder="1" applyAlignment="1" applyProtection="1">
      <alignment horizontal="center" vertical="center" wrapText="1"/>
      <protection locked="0"/>
    </xf>
    <xf numFmtId="0" fontId="2" fillId="25" borderId="23" xfId="32" applyFont="1" applyFill="1" applyBorder="1" applyAlignment="1" applyProtection="1">
      <alignment horizontal="center" vertical="center" wrapText="1"/>
      <protection locked="0"/>
    </xf>
    <xf numFmtId="0" fontId="2" fillId="25" borderId="25" xfId="32" applyFont="1" applyFill="1" applyBorder="1" applyAlignment="1" applyProtection="1">
      <alignment horizontal="center" vertical="center" wrapText="1"/>
      <protection locked="0"/>
    </xf>
    <xf numFmtId="0" fontId="3" fillId="25" borderId="9" xfId="0" applyFont="1" applyFill="1" applyBorder="1" applyAlignment="1" applyProtection="1">
      <alignment horizontal="center" vertical="center"/>
      <protection locked="0"/>
    </xf>
    <xf numFmtId="0" fontId="3" fillId="25" borderId="23" xfId="0" applyFont="1" applyFill="1" applyBorder="1" applyAlignment="1" applyProtection="1">
      <alignment horizontal="center" vertical="center"/>
      <protection locked="0"/>
    </xf>
    <xf numFmtId="0" fontId="3" fillId="25" borderId="25" xfId="0" applyFont="1" applyFill="1" applyBorder="1" applyAlignment="1" applyProtection="1">
      <alignment horizontal="center" vertical="center"/>
      <protection locked="0"/>
    </xf>
    <xf numFmtId="9" fontId="2" fillId="25" borderId="9" xfId="0" applyNumberFormat="1" applyFont="1" applyFill="1" applyBorder="1" applyAlignment="1" applyProtection="1">
      <alignment horizontal="left" vertical="center" wrapText="1"/>
      <protection locked="0"/>
    </xf>
    <xf numFmtId="9" fontId="2" fillId="25" borderId="23" xfId="0" applyNumberFormat="1" applyFont="1" applyFill="1" applyBorder="1" applyAlignment="1" applyProtection="1">
      <alignment horizontal="left" vertical="center" wrapText="1"/>
      <protection locked="0"/>
    </xf>
    <xf numFmtId="9" fontId="2" fillId="25" borderId="25" xfId="0" applyNumberFormat="1" applyFont="1" applyFill="1" applyBorder="1" applyAlignment="1" applyProtection="1">
      <alignment horizontal="left" vertical="center" wrapText="1"/>
      <protection locked="0"/>
    </xf>
    <xf numFmtId="0" fontId="3" fillId="0" borderId="2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2" fillId="25" borderId="9" xfId="0" applyFont="1" applyFill="1" applyBorder="1" applyAlignment="1" applyProtection="1">
      <alignment horizontal="center" vertical="center" wrapText="1"/>
      <protection locked="0"/>
    </xf>
    <xf numFmtId="0" fontId="2" fillId="25" borderId="23" xfId="0" applyFont="1" applyFill="1" applyBorder="1" applyAlignment="1" applyProtection="1">
      <alignment horizontal="center" vertical="center" wrapText="1"/>
      <protection locked="0"/>
    </xf>
    <xf numFmtId="0" fontId="2" fillId="25" borderId="25" xfId="0" applyFont="1" applyFill="1" applyBorder="1" applyAlignment="1" applyProtection="1">
      <alignment horizontal="center" vertical="center" wrapText="1"/>
      <protection locked="0"/>
    </xf>
    <xf numFmtId="0" fontId="2" fillId="27" borderId="23" xfId="0" applyFont="1" applyFill="1" applyBorder="1" applyAlignment="1">
      <alignment horizontal="center" vertical="center" wrapText="1"/>
    </xf>
    <xf numFmtId="0" fontId="3" fillId="0" borderId="12" xfId="32" applyFont="1" applyBorder="1" applyAlignment="1" applyProtection="1">
      <alignment horizontal="center" vertical="center"/>
      <protection locked="0"/>
    </xf>
    <xf numFmtId="0" fontId="3" fillId="0" borderId="11" xfId="32" applyFont="1" applyBorder="1" applyAlignment="1" applyProtection="1">
      <alignment horizontal="center" vertical="center"/>
      <protection locked="0"/>
    </xf>
    <xf numFmtId="0" fontId="3" fillId="0" borderId="13" xfId="32" applyFont="1" applyBorder="1" applyAlignment="1" applyProtection="1">
      <alignment horizontal="center" vertical="center"/>
      <protection locked="0"/>
    </xf>
    <xf numFmtId="0" fontId="3" fillId="24" borderId="67" xfId="0" applyFont="1" applyFill="1" applyBorder="1" applyAlignment="1">
      <alignment horizontal="center" vertical="center"/>
    </xf>
    <xf numFmtId="0" fontId="3" fillId="24" borderId="72" xfId="0" applyFont="1" applyFill="1" applyBorder="1" applyAlignment="1">
      <alignment horizontal="center" vertical="center"/>
    </xf>
    <xf numFmtId="0" fontId="3" fillId="24" borderId="73"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9" xfId="0" applyFont="1" applyFill="1" applyBorder="1" applyAlignment="1" applyProtection="1">
      <alignment horizontal="center" vertical="center"/>
      <protection locked="0"/>
    </xf>
    <xf numFmtId="0" fontId="3" fillId="24" borderId="23" xfId="0" applyFont="1" applyFill="1" applyBorder="1" applyAlignment="1" applyProtection="1">
      <alignment horizontal="center" vertical="center"/>
      <protection locked="0"/>
    </xf>
    <xf numFmtId="0" fontId="3" fillId="24" borderId="25" xfId="0" applyFont="1" applyFill="1" applyBorder="1" applyAlignment="1" applyProtection="1">
      <alignment horizontal="center" vertical="center"/>
      <protection locked="0"/>
    </xf>
    <xf numFmtId="0" fontId="1" fillId="25" borderId="53" xfId="0" applyFont="1" applyFill="1" applyBorder="1" applyAlignment="1" applyProtection="1">
      <alignment horizontal="center" vertical="center" wrapText="1"/>
      <protection locked="0"/>
    </xf>
    <xf numFmtId="0" fontId="1" fillId="25" borderId="55" xfId="0" applyFont="1" applyFill="1" applyBorder="1" applyAlignment="1" applyProtection="1">
      <alignment horizontal="center" vertical="center" wrapText="1"/>
      <protection locked="0"/>
    </xf>
    <xf numFmtId="0" fontId="1" fillId="25" borderId="63" xfId="0" applyFont="1" applyFill="1" applyBorder="1" applyAlignment="1" applyProtection="1">
      <alignment horizontal="center" vertical="center" wrapText="1"/>
      <protection locked="0"/>
    </xf>
    <xf numFmtId="0" fontId="1" fillId="25" borderId="56" xfId="0" applyFont="1" applyFill="1" applyBorder="1" applyAlignment="1" applyProtection="1">
      <alignment horizontal="center" vertical="center"/>
      <protection locked="0"/>
    </xf>
    <xf numFmtId="0" fontId="1" fillId="25" borderId="44" xfId="0" applyFont="1" applyFill="1" applyBorder="1" applyAlignment="1" applyProtection="1">
      <alignment horizontal="center" vertical="center"/>
      <protection locked="0"/>
    </xf>
    <xf numFmtId="0" fontId="1" fillId="25" borderId="57" xfId="0" applyFont="1" applyFill="1" applyBorder="1" applyAlignment="1" applyProtection="1">
      <alignment horizontal="center" vertical="center"/>
      <protection locked="0"/>
    </xf>
    <xf numFmtId="0" fontId="1" fillId="25" borderId="64" xfId="0" applyFont="1" applyFill="1" applyBorder="1" applyAlignment="1" applyProtection="1">
      <alignment horizontal="center" vertical="center"/>
      <protection locked="0"/>
    </xf>
    <xf numFmtId="0" fontId="1" fillId="25" borderId="29" xfId="0" applyFont="1" applyFill="1" applyBorder="1" applyAlignment="1" applyProtection="1">
      <alignment horizontal="center" vertical="center"/>
      <protection locked="0"/>
    </xf>
    <xf numFmtId="0" fontId="1" fillId="25" borderId="65" xfId="0" applyFont="1" applyFill="1" applyBorder="1" applyAlignment="1" applyProtection="1">
      <alignment horizontal="center" vertical="center"/>
      <protection locked="0"/>
    </xf>
    <xf numFmtId="0" fontId="1" fillId="25" borderId="64" xfId="0" applyFont="1" applyFill="1" applyBorder="1" applyAlignment="1" applyProtection="1">
      <alignment horizontal="center" vertical="center" wrapText="1"/>
      <protection locked="0"/>
    </xf>
    <xf numFmtId="0" fontId="1" fillId="25" borderId="29" xfId="0" applyFont="1" applyFill="1" applyBorder="1" applyAlignment="1" applyProtection="1">
      <alignment horizontal="center" vertical="center" wrapText="1"/>
      <protection locked="0"/>
    </xf>
    <xf numFmtId="0" fontId="1" fillId="25" borderId="30" xfId="0" applyFont="1" applyFill="1" applyBorder="1" applyAlignment="1" applyProtection="1">
      <alignment horizontal="center" vertical="center" wrapText="1"/>
      <protection locked="0"/>
    </xf>
    <xf numFmtId="0" fontId="1" fillId="25" borderId="49"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2" fillId="30" borderId="12" xfId="32" applyFont="1" applyFill="1" applyBorder="1" applyAlignment="1" applyProtection="1">
      <alignment horizontal="left" vertical="center" wrapText="1"/>
      <protection locked="0"/>
    </xf>
    <xf numFmtId="0" fontId="2" fillId="30" borderId="11" xfId="32" applyFont="1" applyFill="1" applyBorder="1" applyAlignment="1" applyProtection="1">
      <alignment horizontal="left" vertical="center" wrapText="1"/>
      <protection locked="0"/>
    </xf>
    <xf numFmtId="0" fontId="2" fillId="30" borderId="13" xfId="32" applyFont="1" applyFill="1" applyBorder="1" applyAlignment="1" applyProtection="1">
      <alignment horizontal="left" vertical="center" wrapText="1"/>
      <protection locked="0"/>
    </xf>
    <xf numFmtId="0" fontId="2" fillId="0" borderId="26" xfId="32" applyFont="1" applyBorder="1" applyAlignment="1" applyProtection="1">
      <alignment horizontal="justify" vertical="top" wrapText="1"/>
      <protection locked="0"/>
    </xf>
    <xf numFmtId="0" fontId="2" fillId="0" borderId="0" xfId="32" applyFont="1" applyAlignment="1" applyProtection="1">
      <alignment horizontal="justify" vertical="top" wrapText="1"/>
      <protection locked="0"/>
    </xf>
    <xf numFmtId="0" fontId="2" fillId="0" borderId="27" xfId="32" applyFont="1" applyBorder="1" applyAlignment="1" applyProtection="1">
      <alignment horizontal="justify" vertical="top" wrapText="1"/>
      <protection locked="0"/>
    </xf>
    <xf numFmtId="0" fontId="2" fillId="30" borderId="43" xfId="32" applyFont="1" applyFill="1" applyBorder="1" applyAlignment="1" applyProtection="1">
      <alignment horizontal="left" vertical="center" wrapText="1"/>
      <protection locked="0"/>
    </xf>
    <xf numFmtId="0" fontId="2" fillId="30" borderId="44" xfId="32" applyFont="1" applyFill="1" applyBorder="1" applyAlignment="1" applyProtection="1">
      <alignment horizontal="left" vertical="center" wrapText="1"/>
      <protection locked="0"/>
    </xf>
    <xf numFmtId="0" fontId="2" fillId="30" borderId="45" xfId="32" applyFont="1" applyFill="1" applyBorder="1" applyAlignment="1" applyProtection="1">
      <alignment horizontal="left" vertical="center" wrapText="1"/>
      <protection locked="0"/>
    </xf>
    <xf numFmtId="0" fontId="1" fillId="0" borderId="20"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1" fillId="0" borderId="24" xfId="0" applyFont="1" applyBorder="1" applyAlignment="1" applyProtection="1">
      <alignment horizontal="center" vertical="center" wrapText="1"/>
      <protection locked="0"/>
    </xf>
    <xf numFmtId="0" fontId="31" fillId="0" borderId="41" xfId="0" applyFont="1" applyBorder="1" applyAlignment="1" applyProtection="1">
      <alignment horizontal="center" vertical="center" wrapText="1"/>
      <protection locked="0"/>
    </xf>
    <xf numFmtId="9" fontId="2" fillId="32" borderId="20" xfId="34" applyFont="1" applyFill="1" applyBorder="1" applyAlignment="1" applyProtection="1">
      <alignment horizontal="center" vertical="center" wrapText="1"/>
      <protection locked="0"/>
    </xf>
    <xf numFmtId="9" fontId="2" fillId="32" borderId="17" xfId="34" applyFont="1" applyFill="1" applyBorder="1" applyAlignment="1" applyProtection="1">
      <alignment horizontal="center" vertical="center" wrapText="1"/>
      <protection locked="0"/>
    </xf>
    <xf numFmtId="9" fontId="2" fillId="32" borderId="24" xfId="34" applyFont="1" applyFill="1" applyBorder="1" applyAlignment="1" applyProtection="1">
      <alignment horizontal="center" vertical="center" wrapText="1"/>
      <protection locked="0"/>
    </xf>
    <xf numFmtId="9" fontId="2" fillId="32" borderId="50" xfId="34" applyFont="1" applyFill="1" applyBorder="1" applyAlignment="1" applyProtection="1">
      <alignment horizontal="center" vertical="center" wrapText="1"/>
      <protection locked="0"/>
    </xf>
    <xf numFmtId="0" fontId="1" fillId="0" borderId="5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69" xfId="0" applyFont="1" applyBorder="1" applyAlignment="1">
      <alignment horizontal="center" vertical="center" wrapText="1"/>
    </xf>
    <xf numFmtId="0" fontId="1" fillId="34" borderId="20" xfId="0" applyFont="1" applyFill="1" applyBorder="1" applyAlignment="1" applyProtection="1">
      <alignment horizontal="center" vertical="center" wrapText="1"/>
      <protection locked="0"/>
    </xf>
    <xf numFmtId="0" fontId="1" fillId="34" borderId="19" xfId="0" applyFont="1" applyFill="1" applyBorder="1" applyAlignment="1" applyProtection="1">
      <alignment horizontal="center" vertical="center" wrapText="1"/>
      <protection locked="0"/>
    </xf>
    <xf numFmtId="0" fontId="31" fillId="34" borderId="17" xfId="0" applyFont="1" applyFill="1" applyBorder="1" applyAlignment="1" applyProtection="1">
      <alignment horizontal="center" vertical="center" wrapText="1"/>
      <protection locked="0"/>
    </xf>
    <xf numFmtId="0" fontId="31" fillId="34" borderId="18" xfId="0" applyFont="1" applyFill="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0" fontId="31" fillId="0" borderId="18" xfId="0" applyFont="1" applyBorder="1" applyAlignment="1" applyProtection="1">
      <alignment horizontal="center" vertical="center" wrapText="1"/>
      <protection locked="0"/>
    </xf>
    <xf numFmtId="0" fontId="31" fillId="0" borderId="56" xfId="0" applyFont="1" applyBorder="1" applyAlignment="1" applyProtection="1">
      <alignment horizontal="center" vertical="center" wrapText="1"/>
      <protection locked="0"/>
    </xf>
    <xf numFmtId="0" fontId="31" fillId="0" borderId="44" xfId="0" applyFont="1" applyBorder="1" applyAlignment="1" applyProtection="1">
      <alignment horizontal="center" vertical="center" wrapText="1"/>
      <protection locked="0"/>
    </xf>
    <xf numFmtId="0" fontId="31" fillId="0" borderId="45" xfId="0" applyFont="1" applyBorder="1" applyAlignment="1" applyProtection="1">
      <alignment horizontal="center" vertical="center" wrapText="1"/>
      <protection locked="0"/>
    </xf>
    <xf numFmtId="0" fontId="31" fillId="0" borderId="64" xfId="0" applyFont="1" applyBorder="1" applyAlignment="1" applyProtection="1">
      <alignment horizontal="center" vertical="center" wrapText="1"/>
      <protection locked="0"/>
    </xf>
    <xf numFmtId="0" fontId="31" fillId="0" borderId="29" xfId="0" applyFont="1" applyBorder="1" applyAlignment="1" applyProtection="1">
      <alignment horizontal="center" vertical="center" wrapText="1"/>
      <protection locked="0"/>
    </xf>
    <xf numFmtId="0" fontId="31" fillId="0" borderId="30" xfId="0" applyFont="1" applyBorder="1" applyAlignment="1" applyProtection="1">
      <alignment horizontal="center" vertical="center" wrapText="1"/>
      <protection locked="0"/>
    </xf>
    <xf numFmtId="0" fontId="36" fillId="29" borderId="15" xfId="0" applyFont="1" applyFill="1" applyBorder="1" applyAlignment="1">
      <alignment horizontal="center" vertical="center" wrapText="1"/>
    </xf>
    <xf numFmtId="0" fontId="36" fillId="29" borderId="14" xfId="0" applyFont="1" applyFill="1" applyBorder="1" applyAlignment="1">
      <alignment horizontal="center" vertical="center" wrapText="1"/>
    </xf>
    <xf numFmtId="0" fontId="36" fillId="29" borderId="17" xfId="0" applyFont="1" applyFill="1" applyBorder="1" applyAlignment="1">
      <alignment horizontal="center" vertical="center" wrapText="1"/>
    </xf>
    <xf numFmtId="0" fontId="36" fillId="29" borderId="18" xfId="0" applyFont="1" applyFill="1" applyBorder="1" applyAlignment="1">
      <alignment horizontal="center" vertical="center" wrapText="1"/>
    </xf>
    <xf numFmtId="0" fontId="1" fillId="33" borderId="15" xfId="0" applyFont="1" applyFill="1" applyBorder="1" applyAlignment="1">
      <alignment horizontal="center" vertical="center" wrapText="1"/>
    </xf>
    <xf numFmtId="0" fontId="1" fillId="33" borderId="14" xfId="0" applyFont="1" applyFill="1" applyBorder="1" applyAlignment="1">
      <alignment horizontal="center" vertical="center" wrapText="1"/>
    </xf>
    <xf numFmtId="0" fontId="1" fillId="0" borderId="20"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4" xfId="0" applyFont="1" applyBorder="1" applyAlignment="1">
      <alignment horizontal="center" vertical="center"/>
    </xf>
    <xf numFmtId="0" fontId="1" fillId="32" borderId="49" xfId="0" applyFont="1" applyFill="1" applyBorder="1" applyAlignment="1">
      <alignment horizontal="center" vertical="center" wrapText="1"/>
    </xf>
    <xf numFmtId="0" fontId="1" fillId="32" borderId="50" xfId="0" applyFont="1" applyFill="1" applyBorder="1" applyAlignment="1" applyProtection="1">
      <alignment horizontal="center" vertical="center" wrapText="1"/>
      <protection locked="0"/>
    </xf>
    <xf numFmtId="0" fontId="1" fillId="32" borderId="51" xfId="0" applyFont="1" applyFill="1" applyBorder="1" applyAlignment="1" applyProtection="1">
      <alignment horizontal="center" vertical="center" wrapText="1"/>
      <protection locked="0"/>
    </xf>
    <xf numFmtId="0" fontId="31" fillId="32" borderId="17" xfId="0" applyFont="1" applyFill="1" applyBorder="1" applyAlignment="1" applyProtection="1">
      <alignment horizontal="center" vertical="center" wrapText="1"/>
      <protection locked="0"/>
    </xf>
    <xf numFmtId="0" fontId="31" fillId="32" borderId="18" xfId="0" applyFont="1" applyFill="1" applyBorder="1" applyAlignment="1" applyProtection="1">
      <alignment horizontal="center" vertical="center" wrapText="1"/>
      <protection locked="0"/>
    </xf>
    <xf numFmtId="0" fontId="1" fillId="33" borderId="20" xfId="0" applyFont="1" applyFill="1" applyBorder="1" applyAlignment="1" applyProtection="1">
      <alignment horizontal="center" vertical="center" wrapText="1"/>
      <protection locked="0"/>
    </xf>
    <xf numFmtId="0" fontId="1" fillId="33" borderId="19" xfId="0" applyFont="1" applyFill="1" applyBorder="1" applyAlignment="1" applyProtection="1">
      <alignment horizontal="center" vertical="center" wrapText="1"/>
      <protection locked="0"/>
    </xf>
    <xf numFmtId="0" fontId="31" fillId="33" borderId="17" xfId="0" applyFont="1" applyFill="1" applyBorder="1" applyAlignment="1" applyProtection="1">
      <alignment horizontal="center" vertical="center" wrapText="1"/>
      <protection locked="0"/>
    </xf>
    <xf numFmtId="0" fontId="31" fillId="33" borderId="18" xfId="0" applyFont="1" applyFill="1" applyBorder="1" applyAlignment="1" applyProtection="1">
      <alignment horizontal="center" vertical="center" wrapText="1"/>
      <protection locked="0"/>
    </xf>
    <xf numFmtId="0" fontId="3" fillId="24" borderId="12" xfId="32" applyFont="1" applyFill="1" applyBorder="1" applyAlignment="1">
      <alignment horizontal="left" vertical="center" wrapText="1"/>
    </xf>
    <xf numFmtId="0" fontId="3" fillId="24" borderId="26" xfId="32" applyFont="1" applyFill="1" applyBorder="1" applyAlignment="1">
      <alignment horizontal="left" vertical="center" wrapText="1"/>
    </xf>
    <xf numFmtId="0" fontId="3" fillId="24" borderId="28" xfId="32" applyFont="1" applyFill="1" applyBorder="1" applyAlignment="1">
      <alignment horizontal="left" vertical="center" wrapText="1"/>
    </xf>
    <xf numFmtId="0" fontId="1" fillId="25" borderId="67" xfId="0" applyFont="1" applyFill="1" applyBorder="1" applyAlignment="1" applyProtection="1">
      <alignment horizontal="center" vertical="center" wrapText="1"/>
      <protection locked="0"/>
    </xf>
    <xf numFmtId="0" fontId="1" fillId="25" borderId="70" xfId="0" applyFont="1" applyFill="1" applyBorder="1" applyAlignment="1" applyProtection="1">
      <alignment horizontal="center" vertical="center"/>
      <protection locked="0"/>
    </xf>
    <xf numFmtId="0" fontId="1" fillId="25" borderId="11" xfId="0" applyFont="1" applyFill="1" applyBorder="1" applyAlignment="1" applyProtection="1">
      <alignment horizontal="center" vertical="center"/>
      <protection locked="0"/>
    </xf>
    <xf numFmtId="0" fontId="1" fillId="25" borderId="71" xfId="0" applyFont="1" applyFill="1" applyBorder="1" applyAlignment="1" applyProtection="1">
      <alignment horizontal="center" vertical="center"/>
      <protection locked="0"/>
    </xf>
    <xf numFmtId="0" fontId="1" fillId="25" borderId="70" xfId="0" applyFont="1" applyFill="1" applyBorder="1" applyAlignment="1" applyProtection="1">
      <alignment horizontal="center" vertical="center" wrapText="1"/>
      <protection locked="0"/>
    </xf>
    <xf numFmtId="0" fontId="1" fillId="25" borderId="11" xfId="0" applyFont="1" applyFill="1" applyBorder="1" applyAlignment="1" applyProtection="1">
      <alignment horizontal="center" vertical="center" wrapText="1"/>
      <protection locked="0"/>
    </xf>
    <xf numFmtId="0" fontId="1" fillId="25" borderId="13" xfId="0" applyFont="1" applyFill="1" applyBorder="1" applyAlignment="1" applyProtection="1">
      <alignment horizontal="center" vertical="center" wrapText="1"/>
      <protection locked="0"/>
    </xf>
    <xf numFmtId="0" fontId="3" fillId="24" borderId="15" xfId="0" applyFont="1" applyFill="1" applyBorder="1" applyAlignment="1">
      <alignment horizontal="center" vertical="center"/>
    </xf>
    <xf numFmtId="0" fontId="3" fillId="24" borderId="19" xfId="0" applyFont="1" applyFill="1" applyBorder="1" applyAlignment="1">
      <alignment horizontal="center" vertical="center"/>
    </xf>
    <xf numFmtId="0" fontId="3" fillId="24" borderId="21" xfId="0" applyFont="1" applyFill="1" applyBorder="1" applyAlignment="1">
      <alignment horizontal="center" vertical="center"/>
    </xf>
    <xf numFmtId="0" fontId="3" fillId="24" borderId="54" xfId="0" applyFont="1" applyFill="1" applyBorder="1" applyAlignment="1">
      <alignment horizontal="center" vertical="center"/>
    </xf>
    <xf numFmtId="10" fontId="2" fillId="0" borderId="24" xfId="0" applyNumberFormat="1" applyFont="1" applyBorder="1" applyAlignment="1" applyProtection="1">
      <alignment horizontal="center" vertical="center" wrapText="1"/>
      <protection locked="0"/>
    </xf>
    <xf numFmtId="10" fontId="2" fillId="0" borderId="17" xfId="0" applyNumberFormat="1" applyFont="1" applyBorder="1" applyAlignment="1" applyProtection="1">
      <alignment horizontal="center" vertical="center" wrapText="1"/>
      <protection locked="0"/>
    </xf>
    <xf numFmtId="0" fontId="1" fillId="0" borderId="56"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45"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9" fontId="2" fillId="0" borderId="24" xfId="0" applyNumberFormat="1" applyFont="1" applyBorder="1" applyAlignment="1" applyProtection="1">
      <alignment horizontal="center" vertical="center" wrapText="1"/>
      <protection locked="0"/>
    </xf>
    <xf numFmtId="0" fontId="1" fillId="0" borderId="24" xfId="0" applyFont="1" applyBorder="1" applyAlignment="1">
      <alignment horizontal="center" vertical="center" wrapText="1"/>
    </xf>
    <xf numFmtId="0" fontId="1" fillId="0" borderId="41" xfId="0" applyFont="1" applyBorder="1" applyAlignment="1">
      <alignment horizontal="center" vertical="center" wrapText="1"/>
    </xf>
    <xf numFmtId="10" fontId="2" fillId="0" borderId="20" xfId="0" applyNumberFormat="1" applyFont="1" applyBorder="1" applyAlignment="1" applyProtection="1">
      <alignment horizontal="center" vertical="center" wrapText="1"/>
      <protection locked="0"/>
    </xf>
    <xf numFmtId="0" fontId="31" fillId="32" borderId="24" xfId="0" applyFont="1" applyFill="1" applyBorder="1" applyAlignment="1" applyProtection="1">
      <alignment horizontal="center" vertical="center" wrapText="1"/>
      <protection locked="0"/>
    </xf>
    <xf numFmtId="0" fontId="31" fillId="32" borderId="41" xfId="0" applyFont="1" applyFill="1" applyBorder="1" applyAlignment="1" applyProtection="1">
      <alignment horizontal="center" vertical="center" wrapText="1"/>
      <protection locked="0"/>
    </xf>
    <xf numFmtId="0" fontId="1" fillId="34" borderId="16" xfId="0" applyFont="1" applyFill="1" applyBorder="1" applyAlignment="1">
      <alignment horizontal="center" vertical="center" wrapText="1"/>
    </xf>
    <xf numFmtId="9" fontId="2" fillId="34" borderId="24" xfId="0" applyNumberFormat="1" applyFont="1" applyFill="1" applyBorder="1" applyAlignment="1" applyProtection="1">
      <alignment horizontal="center" vertical="center" wrapText="1"/>
      <protection locked="0"/>
    </xf>
    <xf numFmtId="9" fontId="2" fillId="34" borderId="17" xfId="0" applyNumberFormat="1" applyFont="1" applyFill="1" applyBorder="1" applyAlignment="1" applyProtection="1">
      <alignment horizontal="center" vertical="center" wrapText="1"/>
      <protection locked="0"/>
    </xf>
    <xf numFmtId="10" fontId="2" fillId="34" borderId="24" xfId="0" applyNumberFormat="1" applyFont="1" applyFill="1" applyBorder="1" applyAlignment="1" applyProtection="1">
      <alignment horizontal="center" vertical="center" wrapText="1"/>
      <protection locked="0"/>
    </xf>
    <xf numFmtId="0" fontId="1" fillId="34" borderId="24" xfId="0" applyFont="1" applyFill="1" applyBorder="1" applyAlignment="1" applyProtection="1">
      <alignment horizontal="center" vertical="center" wrapText="1"/>
      <protection locked="0"/>
    </xf>
    <xf numFmtId="0" fontId="1" fillId="34" borderId="41" xfId="0" applyFont="1" applyFill="1" applyBorder="1" applyAlignment="1" applyProtection="1">
      <alignment horizontal="center" vertical="center" wrapText="1"/>
      <protection locked="0"/>
    </xf>
    <xf numFmtId="0" fontId="1" fillId="32" borderId="16" xfId="0" applyFont="1" applyFill="1" applyBorder="1" applyAlignment="1">
      <alignment horizontal="center" vertical="center" wrapText="1"/>
    </xf>
    <xf numFmtId="9" fontId="2" fillId="32" borderId="50" xfId="0" applyNumberFormat="1" applyFont="1" applyFill="1" applyBorder="1" applyAlignment="1" applyProtection="1">
      <alignment horizontal="center" vertical="center" wrapText="1"/>
      <protection locked="0"/>
    </xf>
    <xf numFmtId="9" fontId="2" fillId="32" borderId="24" xfId="0" applyNumberFormat="1" applyFont="1" applyFill="1" applyBorder="1" applyAlignment="1" applyProtection="1">
      <alignment horizontal="center" vertical="center" wrapText="1"/>
      <protection locked="0"/>
    </xf>
    <xf numFmtId="10" fontId="2" fillId="32" borderId="50" xfId="0" applyNumberFormat="1" applyFont="1" applyFill="1" applyBorder="1" applyAlignment="1" applyProtection="1">
      <alignment horizontal="center" vertical="center" wrapText="1"/>
      <protection locked="0"/>
    </xf>
    <xf numFmtId="10" fontId="2" fillId="32" borderId="24" xfId="0" applyNumberFormat="1" applyFont="1" applyFill="1" applyBorder="1" applyAlignment="1" applyProtection="1">
      <alignment horizontal="center" vertical="center" wrapText="1"/>
      <protection locked="0"/>
    </xf>
    <xf numFmtId="0" fontId="1" fillId="33" borderId="49" xfId="0" applyFont="1" applyFill="1" applyBorder="1" applyAlignment="1">
      <alignment horizontal="center" vertical="center" wrapText="1"/>
    </xf>
    <xf numFmtId="0" fontId="1" fillId="33" borderId="16" xfId="0" applyFont="1" applyFill="1" applyBorder="1" applyAlignment="1">
      <alignment horizontal="center" vertical="center" wrapText="1"/>
    </xf>
    <xf numFmtId="10" fontId="2" fillId="33" borderId="50" xfId="0" applyNumberFormat="1" applyFont="1" applyFill="1" applyBorder="1" applyAlignment="1" applyProtection="1">
      <alignment horizontal="center" vertical="center" wrapText="1"/>
      <protection locked="0"/>
    </xf>
    <xf numFmtId="10" fontId="2" fillId="33" borderId="24" xfId="0" applyNumberFormat="1" applyFont="1" applyFill="1" applyBorder="1" applyAlignment="1" applyProtection="1">
      <alignment horizontal="center" vertical="center" wrapText="1"/>
      <protection locked="0"/>
    </xf>
    <xf numFmtId="9" fontId="2" fillId="33" borderId="50" xfId="0" applyNumberFormat="1" applyFont="1" applyFill="1" applyBorder="1" applyAlignment="1" applyProtection="1">
      <alignment horizontal="center" vertical="center" wrapText="1"/>
      <protection locked="0"/>
    </xf>
    <xf numFmtId="9" fontId="2" fillId="33" borderId="24" xfId="0" applyNumberFormat="1" applyFont="1" applyFill="1" applyBorder="1" applyAlignment="1" applyProtection="1">
      <alignment horizontal="center" vertical="center" wrapText="1"/>
      <protection locked="0"/>
    </xf>
    <xf numFmtId="0" fontId="1" fillId="33" borderId="50" xfId="0" applyFont="1" applyFill="1" applyBorder="1" applyAlignment="1" applyProtection="1">
      <alignment horizontal="center" vertical="center" wrapText="1"/>
      <protection locked="0"/>
    </xf>
    <xf numFmtId="0" fontId="1" fillId="33" borderId="51" xfId="0" applyFont="1" applyFill="1" applyBorder="1" applyAlignment="1" applyProtection="1">
      <alignment horizontal="center" vertical="center" wrapText="1"/>
      <protection locked="0"/>
    </xf>
    <xf numFmtId="0" fontId="31" fillId="33" borderId="24" xfId="0" applyFont="1" applyFill="1" applyBorder="1" applyAlignment="1" applyProtection="1">
      <alignment horizontal="center" vertical="center" wrapText="1"/>
      <protection locked="0"/>
    </xf>
    <xf numFmtId="0" fontId="31" fillId="33" borderId="41" xfId="0" applyFont="1" applyFill="1" applyBorder="1" applyAlignment="1" applyProtection="1">
      <alignment horizontal="center" vertical="center" wrapText="1"/>
      <protection locked="0"/>
    </xf>
    <xf numFmtId="0" fontId="3" fillId="24" borderId="32" xfId="32" applyFont="1" applyFill="1" applyBorder="1" applyAlignment="1">
      <alignment horizontal="left" vertical="center" wrapText="1"/>
    </xf>
    <xf numFmtId="0" fontId="3" fillId="24" borderId="42" xfId="32" applyFont="1" applyFill="1" applyBorder="1" applyAlignment="1">
      <alignment horizontal="left" vertical="center" wrapText="1"/>
    </xf>
    <xf numFmtId="0" fontId="3" fillId="24" borderId="33" xfId="32" applyFont="1" applyFill="1" applyBorder="1" applyAlignment="1">
      <alignment horizontal="left" vertical="center" wrapText="1"/>
    </xf>
    <xf numFmtId="0" fontId="1" fillId="25" borderId="23" xfId="0" applyFont="1" applyFill="1" applyBorder="1" applyAlignment="1" applyProtection="1">
      <alignment horizontal="left" vertical="center" wrapText="1"/>
      <protection locked="0"/>
    </xf>
    <xf numFmtId="0" fontId="1" fillId="25" borderId="25" xfId="0" applyFont="1" applyFill="1" applyBorder="1" applyAlignment="1" applyProtection="1">
      <alignment horizontal="left" vertical="center" wrapText="1"/>
      <protection locked="0"/>
    </xf>
    <xf numFmtId="9" fontId="2" fillId="0" borderId="17" xfId="0" applyNumberFormat="1" applyFont="1" applyBorder="1" applyAlignment="1" applyProtection="1">
      <alignment horizontal="center" vertical="center" wrapText="1"/>
      <protection locked="0"/>
    </xf>
    <xf numFmtId="0" fontId="1" fillId="0" borderId="26" xfId="0" applyFont="1" applyBorder="1" applyAlignment="1">
      <alignment horizontal="center" vertical="center" wrapText="1"/>
    </xf>
    <xf numFmtId="0" fontId="1" fillId="0" borderId="0" xfId="0" applyFont="1" applyAlignment="1">
      <alignment horizontal="center" vertical="center" wrapText="1"/>
    </xf>
    <xf numFmtId="0" fontId="1" fillId="0" borderId="27" xfId="0" applyFont="1" applyBorder="1" applyAlignment="1">
      <alignment horizontal="center" vertical="center" wrapText="1"/>
    </xf>
    <xf numFmtId="9" fontId="2" fillId="0" borderId="20" xfId="0" applyNumberFormat="1"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9" fontId="2" fillId="33" borderId="20" xfId="0" applyNumberFormat="1" applyFont="1" applyFill="1" applyBorder="1" applyAlignment="1" applyProtection="1">
      <alignment horizontal="center" vertical="center" wrapText="1"/>
      <protection locked="0"/>
    </xf>
    <xf numFmtId="0" fontId="1" fillId="0" borderId="21" xfId="0" applyFont="1" applyBorder="1" applyAlignment="1">
      <alignment horizontal="center" vertical="center" wrapText="1"/>
    </xf>
    <xf numFmtId="0" fontId="1" fillId="0" borderId="54" xfId="0" applyFont="1" applyBorder="1" applyAlignment="1">
      <alignment horizontal="center" vertical="center" wrapText="1"/>
    </xf>
    <xf numFmtId="0" fontId="1" fillId="32" borderId="20" xfId="0" applyFont="1" applyFill="1" applyBorder="1" applyAlignment="1" applyProtection="1">
      <alignment horizontal="center" vertical="center" wrapText="1"/>
      <protection locked="0"/>
    </xf>
    <xf numFmtId="0" fontId="1" fillId="32" borderId="19" xfId="0" applyFont="1" applyFill="1" applyBorder="1" applyAlignment="1" applyProtection="1">
      <alignment horizontal="center" vertical="center" wrapText="1"/>
      <protection locked="0"/>
    </xf>
    <xf numFmtId="9" fontId="2" fillId="32" borderId="20" xfId="0" applyNumberFormat="1" applyFont="1" applyFill="1" applyBorder="1" applyAlignment="1" applyProtection="1">
      <alignment horizontal="center" vertical="center" wrapText="1"/>
      <protection locked="0"/>
    </xf>
    <xf numFmtId="0" fontId="3" fillId="24" borderId="16" xfId="32" applyFont="1" applyFill="1" applyBorder="1" applyAlignment="1">
      <alignment horizontal="left" vertical="center" wrapText="1"/>
    </xf>
    <xf numFmtId="0" fontId="3" fillId="24" borderId="14" xfId="32" applyFont="1" applyFill="1" applyBorder="1" applyAlignment="1">
      <alignment horizontal="left" vertical="center" wrapText="1"/>
    </xf>
    <xf numFmtId="10" fontId="2" fillId="25" borderId="24" xfId="32" applyNumberFormat="1" applyFont="1" applyFill="1" applyBorder="1" applyAlignment="1">
      <alignment horizontal="center" vertical="center"/>
    </xf>
    <xf numFmtId="0" fontId="1" fillId="25" borderId="65" xfId="0" applyFont="1" applyFill="1" applyBorder="1" applyAlignment="1" applyProtection="1">
      <alignment horizontal="center" vertical="center" wrapText="1"/>
      <protection locked="0"/>
    </xf>
    <xf numFmtId="0" fontId="1" fillId="25" borderId="52" xfId="0" applyFont="1" applyFill="1" applyBorder="1" applyAlignment="1" applyProtection="1">
      <alignment horizontal="center" vertical="center" wrapText="1"/>
      <protection locked="0"/>
    </xf>
    <xf numFmtId="0" fontId="1" fillId="25" borderId="68" xfId="0" applyFont="1" applyFill="1" applyBorder="1" applyAlignment="1" applyProtection="1">
      <alignment horizontal="center" vertical="center" wrapText="1"/>
      <protection locked="0"/>
    </xf>
    <xf numFmtId="9" fontId="2" fillId="25" borderId="9" xfId="0" applyNumberFormat="1" applyFont="1" applyFill="1" applyBorder="1" applyAlignment="1" applyProtection="1">
      <alignment horizontal="center" vertical="center" wrapText="1"/>
      <protection locked="0"/>
    </xf>
    <xf numFmtId="0" fontId="2" fillId="25" borderId="9" xfId="0" applyFont="1" applyFill="1" applyBorder="1" applyAlignment="1" applyProtection="1">
      <alignment horizontal="center" wrapText="1"/>
      <protection locked="0"/>
    </xf>
    <xf numFmtId="0" fontId="2" fillId="25" borderId="23" xfId="0" applyFont="1" applyFill="1" applyBorder="1" applyAlignment="1" applyProtection="1">
      <alignment horizontal="center" wrapText="1"/>
      <protection locked="0"/>
    </xf>
    <xf numFmtId="0" fontId="2" fillId="25" borderId="25" xfId="0" applyFont="1" applyFill="1" applyBorder="1" applyAlignment="1" applyProtection="1">
      <alignment horizontal="center" wrapText="1"/>
      <protection locked="0"/>
    </xf>
    <xf numFmtId="0" fontId="1" fillId="25" borderId="59" xfId="0" applyFont="1" applyFill="1" applyBorder="1" applyAlignment="1" applyProtection="1">
      <alignment horizontal="center" vertical="center" wrapText="1"/>
      <protection locked="0"/>
    </xf>
    <xf numFmtId="0" fontId="1" fillId="25" borderId="46" xfId="0" applyFont="1" applyFill="1" applyBorder="1" applyAlignment="1" applyProtection="1">
      <alignment horizontal="center" vertical="center" wrapText="1"/>
      <protection locked="0"/>
    </xf>
    <xf numFmtId="0" fontId="1" fillId="25" borderId="69" xfId="0" applyFont="1" applyFill="1" applyBorder="1" applyAlignment="1" applyProtection="1">
      <alignment horizontal="center" vertical="center" wrapText="1"/>
      <protection locked="0"/>
    </xf>
    <xf numFmtId="0" fontId="1" fillId="25" borderId="21" xfId="0" applyFont="1" applyFill="1" applyBorder="1" applyAlignment="1" applyProtection="1">
      <alignment horizontal="center" vertical="center" wrapText="1"/>
      <protection locked="0"/>
    </xf>
    <xf numFmtId="0" fontId="1" fillId="25" borderId="54" xfId="0" applyFont="1" applyFill="1" applyBorder="1" applyAlignment="1" applyProtection="1">
      <alignment horizontal="center" vertical="center" wrapText="1"/>
      <protection locked="0"/>
    </xf>
    <xf numFmtId="0" fontId="1" fillId="25" borderId="50" xfId="0" applyFont="1" applyFill="1" applyBorder="1" applyAlignment="1" applyProtection="1">
      <alignment horizontal="center" vertical="center" wrapText="1"/>
      <protection locked="0"/>
    </xf>
    <xf numFmtId="0" fontId="1" fillId="25" borderId="51" xfId="0" applyFont="1" applyFill="1" applyBorder="1" applyAlignment="1" applyProtection="1">
      <alignment horizontal="center" vertical="center" wrapText="1"/>
      <protection locked="0"/>
    </xf>
    <xf numFmtId="10" fontId="2" fillId="25" borderId="17" xfId="32" applyNumberFormat="1" applyFont="1" applyFill="1" applyBorder="1" applyAlignment="1">
      <alignment horizontal="center" vertical="center"/>
    </xf>
    <xf numFmtId="0" fontId="1" fillId="32" borderId="24" xfId="0" applyFont="1" applyFill="1" applyBorder="1" applyAlignment="1" applyProtection="1">
      <alignment horizontal="center" vertical="center" wrapText="1"/>
      <protection locked="0"/>
    </xf>
    <xf numFmtId="0" fontId="36" fillId="29" borderId="24" xfId="0" applyFont="1" applyFill="1" applyBorder="1" applyAlignment="1">
      <alignment horizontal="center" vertical="center" wrapText="1"/>
    </xf>
    <xf numFmtId="0" fontId="1" fillId="32" borderId="24" xfId="0" applyFont="1" applyFill="1" applyBorder="1" applyAlignment="1">
      <alignment horizontal="center" vertical="center" wrapText="1"/>
    </xf>
    <xf numFmtId="0" fontId="1" fillId="33" borderId="24" xfId="0" applyFont="1" applyFill="1" applyBorder="1" applyAlignment="1" applyProtection="1">
      <alignment horizontal="center" vertical="center" wrapText="1"/>
      <protection locked="0"/>
    </xf>
    <xf numFmtId="0" fontId="1" fillId="33" borderId="24" xfId="0" applyFont="1" applyFill="1" applyBorder="1" applyAlignment="1">
      <alignment horizontal="center" vertical="center" wrapText="1"/>
    </xf>
    <xf numFmtId="0" fontId="1" fillId="34" borderId="24" xfId="0" applyFont="1" applyFill="1" applyBorder="1" applyAlignment="1">
      <alignment horizontal="center" vertical="center" wrapText="1"/>
    </xf>
    <xf numFmtId="0" fontId="31" fillId="34" borderId="24" xfId="0" applyFont="1" applyFill="1" applyBorder="1" applyAlignment="1" applyProtection="1">
      <alignment horizontal="center" vertical="center" wrapText="1"/>
      <protection locked="0"/>
    </xf>
    <xf numFmtId="0" fontId="31" fillId="0" borderId="34" xfId="0" applyFont="1" applyBorder="1" applyAlignment="1" applyProtection="1">
      <alignment horizontal="center" vertical="center" wrapText="1"/>
      <protection locked="0"/>
    </xf>
    <xf numFmtId="0" fontId="31" fillId="0" borderId="35" xfId="0" applyFont="1" applyBorder="1" applyAlignment="1" applyProtection="1">
      <alignment horizontal="center" vertical="center" wrapText="1"/>
      <protection locked="0"/>
    </xf>
    <xf numFmtId="0" fontId="31" fillId="0" borderId="36"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10" fontId="2" fillId="0" borderId="21" xfId="0" applyNumberFormat="1" applyFont="1" applyBorder="1" applyAlignment="1" applyProtection="1">
      <alignment horizontal="center" vertical="center" wrapText="1"/>
      <protection locked="0"/>
    </xf>
    <xf numFmtId="10" fontId="2" fillId="0" borderId="50" xfId="0" applyNumberFormat="1" applyFont="1" applyBorder="1" applyAlignment="1" applyProtection="1">
      <alignment horizontal="center" vertical="center" wrapText="1"/>
      <protection locked="0"/>
    </xf>
    <xf numFmtId="0" fontId="1" fillId="25" borderId="16" xfId="0" applyFont="1" applyFill="1" applyBorder="1" applyAlignment="1" applyProtection="1">
      <alignment horizontal="center" vertical="center" wrapText="1"/>
      <protection locked="0"/>
    </xf>
    <xf numFmtId="0" fontId="1" fillId="25" borderId="14" xfId="0" applyFont="1" applyFill="1" applyBorder="1" applyAlignment="1" applyProtection="1">
      <alignment horizontal="center" vertical="center" wrapText="1"/>
      <protection locked="0"/>
    </xf>
    <xf numFmtId="0" fontId="3" fillId="24" borderId="15" xfId="32" applyFont="1" applyFill="1" applyBorder="1" applyAlignment="1">
      <alignment horizontal="left" vertical="center" wrapText="1"/>
    </xf>
    <xf numFmtId="0" fontId="1" fillId="32" borderId="41" xfId="0" applyFont="1" applyFill="1" applyBorder="1" applyAlignment="1" applyProtection="1">
      <alignment horizontal="center" vertical="center" wrapText="1"/>
      <protection locked="0"/>
    </xf>
    <xf numFmtId="0" fontId="1" fillId="32" borderId="20" xfId="0" applyFont="1" applyFill="1" applyBorder="1" applyAlignment="1">
      <alignment horizontal="center" vertical="center" wrapText="1"/>
    </xf>
    <xf numFmtId="0" fontId="1" fillId="32" borderId="17" xfId="0" applyFont="1" applyFill="1" applyBorder="1" applyAlignment="1">
      <alignment horizontal="center" vertical="center" wrapText="1"/>
    </xf>
    <xf numFmtId="0" fontId="1" fillId="33" borderId="41" xfId="0" applyFont="1" applyFill="1" applyBorder="1" applyAlignment="1" applyProtection="1">
      <alignment horizontal="center" vertical="center" wrapText="1"/>
      <protection locked="0"/>
    </xf>
    <xf numFmtId="0" fontId="1" fillId="33" borderId="17" xfId="0" applyFont="1" applyFill="1" applyBorder="1" applyAlignment="1">
      <alignment horizontal="center" vertical="center" wrapText="1"/>
    </xf>
    <xf numFmtId="0" fontId="1" fillId="33" borderId="20" xfId="0" applyFont="1" applyFill="1" applyBorder="1" applyAlignment="1">
      <alignment horizontal="center" vertical="center" wrapText="1"/>
    </xf>
    <xf numFmtId="0" fontId="1" fillId="34" borderId="20" xfId="0" applyFont="1" applyFill="1" applyBorder="1" applyAlignment="1">
      <alignment horizontal="center" vertical="center" wrapText="1"/>
    </xf>
    <xf numFmtId="0" fontId="31" fillId="34" borderId="41" xfId="0" applyFont="1" applyFill="1" applyBorder="1" applyAlignment="1" applyProtection="1">
      <alignment horizontal="center" vertical="center" wrapText="1"/>
      <protection locked="0"/>
    </xf>
    <xf numFmtId="0" fontId="1" fillId="35" borderId="15" xfId="0" applyFont="1" applyFill="1" applyBorder="1" applyAlignment="1">
      <alignment horizontal="center" vertical="center" wrapText="1"/>
    </xf>
    <xf numFmtId="0" fontId="1" fillId="35" borderId="16" xfId="0" applyFont="1" applyFill="1" applyBorder="1" applyAlignment="1">
      <alignment horizontal="center" vertical="center" wrapText="1"/>
    </xf>
    <xf numFmtId="0" fontId="1" fillId="35" borderId="20" xfId="0" applyFont="1" applyFill="1" applyBorder="1" applyAlignment="1">
      <alignment horizontal="center" vertical="center" wrapText="1"/>
    </xf>
    <xf numFmtId="0" fontId="1" fillId="35" borderId="24" xfId="0" applyFont="1" applyFill="1" applyBorder="1" applyAlignment="1">
      <alignment horizontal="center" vertical="center" wrapText="1"/>
    </xf>
    <xf numFmtId="10" fontId="2" fillId="35" borderId="20" xfId="0" applyNumberFormat="1" applyFont="1" applyFill="1" applyBorder="1" applyAlignment="1" applyProtection="1">
      <alignment horizontal="center" vertical="center" wrapText="1"/>
      <protection locked="0"/>
    </xf>
    <xf numFmtId="10" fontId="2" fillId="35" borderId="24" xfId="0" applyNumberFormat="1" applyFont="1" applyFill="1" applyBorder="1" applyAlignment="1" applyProtection="1">
      <alignment horizontal="center" vertical="center" wrapText="1"/>
      <protection locked="0"/>
    </xf>
    <xf numFmtId="0" fontId="1" fillId="35" borderId="20" xfId="0" applyFont="1" applyFill="1" applyBorder="1" applyAlignment="1" applyProtection="1">
      <alignment horizontal="center" vertical="center" wrapText="1"/>
      <protection locked="0"/>
    </xf>
    <xf numFmtId="0" fontId="1" fillId="35" borderId="19" xfId="0" applyFont="1" applyFill="1" applyBorder="1" applyAlignment="1" applyProtection="1">
      <alignment horizontal="center" vertical="center" wrapText="1"/>
      <protection locked="0"/>
    </xf>
    <xf numFmtId="0" fontId="31" fillId="35" borderId="24" xfId="0" applyFont="1" applyFill="1" applyBorder="1" applyAlignment="1" applyProtection="1">
      <alignment horizontal="center" vertical="center" wrapText="1"/>
      <protection locked="0"/>
    </xf>
    <xf numFmtId="0" fontId="31" fillId="35" borderId="41" xfId="0" applyFont="1" applyFill="1" applyBorder="1" applyAlignment="1" applyProtection="1">
      <alignment horizontal="center" vertical="center" wrapText="1"/>
      <protection locked="0"/>
    </xf>
    <xf numFmtId="0" fontId="1" fillId="34" borderId="17"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74" xfId="0" applyFont="1" applyBorder="1" applyAlignment="1" applyProtection="1">
      <alignment horizontal="center" vertical="center" wrapText="1"/>
      <protection locked="0"/>
    </xf>
    <xf numFmtId="0" fontId="1" fillId="0" borderId="24" xfId="0" applyFont="1" applyBorder="1" applyAlignment="1" applyProtection="1">
      <alignment horizontal="justify" vertical="top" wrapText="1"/>
      <protection locked="0"/>
    </xf>
    <xf numFmtId="0" fontId="1" fillId="0" borderId="41" xfId="0" applyFont="1" applyBorder="1" applyAlignment="1" applyProtection="1">
      <alignment horizontal="justify" vertical="top" wrapText="1"/>
      <protection locked="0"/>
    </xf>
    <xf numFmtId="0" fontId="31" fillId="0" borderId="24" xfId="0" applyFont="1" applyBorder="1" applyAlignment="1" applyProtection="1">
      <alignment horizontal="justify" vertical="top" wrapText="1"/>
      <protection locked="0"/>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Notas 2" xfId="42" xr:uid="{00000000-0005-0000-0000-000022000000}"/>
    <cellStyle name="Porcentaje" xfId="34" builtinId="5"/>
    <cellStyle name="Porcentaje 2" xfId="43" xr:uid="{00000000-0005-0000-0000-000024000000}"/>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766">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14996795556505021"/>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92D050"/>
        </patternFill>
      </fill>
    </dxf>
    <dxf>
      <fill>
        <patternFill>
          <bgColor theme="0" tint="-0.14996795556505021"/>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0" tint="-0.14996795556505021"/>
        </patternFill>
      </fill>
    </dxf>
    <dxf>
      <fill>
        <patternFill>
          <bgColor rgb="FF92D05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Pronunciamiento admisiones'!$C$49</c:f>
              <c:strCache>
                <c:ptCount val="1"/>
                <c:pt idx="0">
                  <c:v>RESULTADO BARRANQUILLA</c:v>
                </c:pt>
              </c:strCache>
            </c:strRef>
          </c:tx>
          <c:spPr>
            <a:solidFill>
              <a:schemeClr val="accent1"/>
            </a:solidFill>
            <a:ln>
              <a:noFill/>
            </a:ln>
            <a:effectLst/>
          </c:spPr>
          <c:invertIfNegative val="0"/>
          <c:cat>
            <c:strRef>
              <c:f>'1. Pronunciamiento admisiones'!$D$45:$O$45</c:f>
              <c:strCache>
                <c:ptCount val="9"/>
                <c:pt idx="0">
                  <c:v>CUATRIMESTRE l</c:v>
                </c:pt>
                <c:pt idx="4">
                  <c:v>CUATRIMESTRE ll</c:v>
                </c:pt>
                <c:pt idx="8">
                  <c:v>CUATRIMESTRE lll</c:v>
                </c:pt>
              </c:strCache>
            </c:strRef>
          </c:cat>
          <c:val>
            <c:numRef>
              <c:f>'1. Pronunciamiento admisiones'!$D$49:$O$49</c:f>
              <c:numCache>
                <c:formatCode>0.0%</c:formatCode>
                <c:ptCount val="12"/>
                <c:pt idx="0">
                  <c:v>1</c:v>
                </c:pt>
                <c:pt idx="4">
                  <c:v>1</c:v>
                </c:pt>
                <c:pt idx="8">
                  <c:v>1</c:v>
                </c:pt>
              </c:numCache>
            </c:numRef>
          </c:val>
          <c:extLst>
            <c:ext xmlns:c16="http://schemas.microsoft.com/office/drawing/2014/chart" uri="{C3380CC4-5D6E-409C-BE32-E72D297353CC}">
              <c16:uniqueId val="{00000000-7B81-4303-9AB7-08F5648C723B}"/>
            </c:ext>
          </c:extLst>
        </c:ser>
        <c:ser>
          <c:idx val="1"/>
          <c:order val="1"/>
          <c:tx>
            <c:strRef>
              <c:f>'1. Pronunciamiento admisiones'!$C$50</c:f>
              <c:strCache>
                <c:ptCount val="1"/>
                <c:pt idx="0">
                  <c:v>RESULTADO BUCARAMANGA</c:v>
                </c:pt>
              </c:strCache>
            </c:strRef>
          </c:tx>
          <c:spPr>
            <a:solidFill>
              <a:schemeClr val="accent2"/>
            </a:solidFill>
            <a:ln>
              <a:noFill/>
            </a:ln>
            <a:effectLst/>
          </c:spPr>
          <c:invertIfNegative val="0"/>
          <c:cat>
            <c:strRef>
              <c:f>'1. Pronunciamiento admisiones'!$D$45:$O$45</c:f>
              <c:strCache>
                <c:ptCount val="9"/>
                <c:pt idx="0">
                  <c:v>CUATRIMESTRE l</c:v>
                </c:pt>
                <c:pt idx="4">
                  <c:v>CUATRIMESTRE ll</c:v>
                </c:pt>
                <c:pt idx="8">
                  <c:v>CUATRIMESTRE lll</c:v>
                </c:pt>
              </c:strCache>
            </c:strRef>
          </c:cat>
          <c:val>
            <c:numRef>
              <c:f>'1. Pronunciamiento admisiones'!$D$50:$O$50</c:f>
              <c:numCache>
                <c:formatCode>0.0%</c:formatCode>
                <c:ptCount val="12"/>
                <c:pt idx="0">
                  <c:v>1</c:v>
                </c:pt>
                <c:pt idx="4">
                  <c:v>1</c:v>
                </c:pt>
                <c:pt idx="8">
                  <c:v>1</c:v>
                </c:pt>
              </c:numCache>
            </c:numRef>
          </c:val>
          <c:extLst>
            <c:ext xmlns:c16="http://schemas.microsoft.com/office/drawing/2014/chart" uri="{C3380CC4-5D6E-409C-BE32-E72D297353CC}">
              <c16:uniqueId val="{00000001-7B81-4303-9AB7-08F5648C723B}"/>
            </c:ext>
          </c:extLst>
        </c:ser>
        <c:ser>
          <c:idx val="2"/>
          <c:order val="2"/>
          <c:tx>
            <c:strRef>
              <c:f>'1. Pronunciamiento admisiones'!$C$51</c:f>
              <c:strCache>
                <c:ptCount val="1"/>
                <c:pt idx="0">
                  <c:v>RESULTADO CALI</c:v>
                </c:pt>
              </c:strCache>
            </c:strRef>
          </c:tx>
          <c:spPr>
            <a:solidFill>
              <a:schemeClr val="accent3"/>
            </a:solidFill>
            <a:ln>
              <a:noFill/>
            </a:ln>
            <a:effectLst/>
          </c:spPr>
          <c:invertIfNegative val="0"/>
          <c:cat>
            <c:strRef>
              <c:f>'1. Pronunciamiento admisiones'!$D$45:$O$45</c:f>
              <c:strCache>
                <c:ptCount val="9"/>
                <c:pt idx="0">
                  <c:v>CUATRIMESTRE l</c:v>
                </c:pt>
                <c:pt idx="4">
                  <c:v>CUATRIMESTRE ll</c:v>
                </c:pt>
                <c:pt idx="8">
                  <c:v>CUATRIMESTRE lll</c:v>
                </c:pt>
              </c:strCache>
            </c:strRef>
          </c:cat>
          <c:val>
            <c:numRef>
              <c:f>'1. Pronunciamiento admisiones'!$D$51:$O$51</c:f>
              <c:numCache>
                <c:formatCode>0.0%</c:formatCode>
                <c:ptCount val="12"/>
                <c:pt idx="0">
                  <c:v>1</c:v>
                </c:pt>
                <c:pt idx="4">
                  <c:v>1</c:v>
                </c:pt>
                <c:pt idx="8">
                  <c:v>0.87878787878787878</c:v>
                </c:pt>
              </c:numCache>
            </c:numRef>
          </c:val>
          <c:extLst>
            <c:ext xmlns:c16="http://schemas.microsoft.com/office/drawing/2014/chart" uri="{C3380CC4-5D6E-409C-BE32-E72D297353CC}">
              <c16:uniqueId val="{00000002-7B81-4303-9AB7-08F5648C723B}"/>
            </c:ext>
          </c:extLst>
        </c:ser>
        <c:dLbls>
          <c:showLegendKey val="0"/>
          <c:showVal val="0"/>
          <c:showCatName val="0"/>
          <c:showSerName val="0"/>
          <c:showPercent val="0"/>
          <c:showBubbleSize val="0"/>
        </c:dLbls>
        <c:gapWidth val="219"/>
        <c:overlap val="-27"/>
        <c:axId val="287726776"/>
        <c:axId val="287732024"/>
      </c:barChart>
      <c:lineChart>
        <c:grouping val="standard"/>
        <c:varyColors val="0"/>
        <c:ser>
          <c:idx val="3"/>
          <c:order val="3"/>
          <c:tx>
            <c:strRef>
              <c:f>'1. Pronunciamiento admisiones'!$C$55</c:f>
              <c:strCache>
                <c:ptCount val="1"/>
                <c:pt idx="0">
                  <c:v>META</c:v>
                </c:pt>
              </c:strCache>
            </c:strRef>
          </c:tx>
          <c:spPr>
            <a:ln w="28575" cap="rnd">
              <a:solidFill>
                <a:schemeClr val="accent4"/>
              </a:solidFill>
              <a:round/>
            </a:ln>
            <a:effectLst/>
          </c:spPr>
          <c:marker>
            <c:symbol val="none"/>
          </c:marker>
          <c:cat>
            <c:strRef>
              <c:f>'1. Pronunciamiento admisiones'!$D$45:$O$45</c:f>
              <c:strCache>
                <c:ptCount val="9"/>
                <c:pt idx="0">
                  <c:v>CUATRIMESTRE l</c:v>
                </c:pt>
                <c:pt idx="4">
                  <c:v>CUATRIMESTRE ll</c:v>
                </c:pt>
                <c:pt idx="8">
                  <c:v>CUATRIMESTRE lll</c:v>
                </c:pt>
              </c:strCache>
            </c:strRef>
          </c:cat>
          <c:val>
            <c:numRef>
              <c:f>'1. Pronunciamiento admisiones'!$D$55:$O$55</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3-7B81-4303-9AB7-08F5648C723B}"/>
            </c:ext>
          </c:extLst>
        </c:ser>
        <c:dLbls>
          <c:showLegendKey val="0"/>
          <c:showVal val="0"/>
          <c:showCatName val="0"/>
          <c:showSerName val="0"/>
          <c:showPercent val="0"/>
          <c:showBubbleSize val="0"/>
        </c:dLbls>
        <c:marker val="1"/>
        <c:smooth val="0"/>
        <c:axId val="287726776"/>
        <c:axId val="287732024"/>
      </c:lineChart>
      <c:catAx>
        <c:axId val="287726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732024"/>
        <c:crosses val="autoZero"/>
        <c:auto val="1"/>
        <c:lblAlgn val="ctr"/>
        <c:lblOffset val="100"/>
        <c:noMultiLvlLbl val="0"/>
      </c:catAx>
      <c:valAx>
        <c:axId val="2877320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726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Pronunciamiento admisiones'!$C$52</c:f>
              <c:strCache>
                <c:ptCount val="1"/>
                <c:pt idx="0">
                  <c:v>RESULTADO CARTAGENA</c:v>
                </c:pt>
              </c:strCache>
            </c:strRef>
          </c:tx>
          <c:spPr>
            <a:solidFill>
              <a:schemeClr val="accent1"/>
            </a:solidFill>
            <a:ln>
              <a:noFill/>
            </a:ln>
            <a:effectLst/>
          </c:spPr>
          <c:invertIfNegative val="0"/>
          <c:cat>
            <c:strRef>
              <c:f>'1. Pronunciamiento admisiones'!$D$45:$O$45</c:f>
              <c:strCache>
                <c:ptCount val="9"/>
                <c:pt idx="0">
                  <c:v>CUATRIMESTRE l</c:v>
                </c:pt>
                <c:pt idx="4">
                  <c:v>CUATRIMESTRE ll</c:v>
                </c:pt>
                <c:pt idx="8">
                  <c:v>CUATRIMESTRE lll</c:v>
                </c:pt>
              </c:strCache>
            </c:strRef>
          </c:cat>
          <c:val>
            <c:numRef>
              <c:f>'1. Pronunciamiento admisiones'!$D$52:$O$52</c:f>
              <c:numCache>
                <c:formatCode>0.0%</c:formatCode>
                <c:ptCount val="12"/>
                <c:pt idx="0">
                  <c:v>1</c:v>
                </c:pt>
                <c:pt idx="4">
                  <c:v>1</c:v>
                </c:pt>
                <c:pt idx="8">
                  <c:v>0</c:v>
                </c:pt>
              </c:numCache>
            </c:numRef>
          </c:val>
          <c:extLst>
            <c:ext xmlns:c16="http://schemas.microsoft.com/office/drawing/2014/chart" uri="{C3380CC4-5D6E-409C-BE32-E72D297353CC}">
              <c16:uniqueId val="{00000000-48CF-4A38-BBBD-94BB180CDC53}"/>
            </c:ext>
          </c:extLst>
        </c:ser>
        <c:ser>
          <c:idx val="1"/>
          <c:order val="1"/>
          <c:tx>
            <c:strRef>
              <c:f>'1. Pronunciamiento admisiones'!$C$53</c:f>
              <c:strCache>
                <c:ptCount val="1"/>
                <c:pt idx="0">
                  <c:v>RESULTADO MANIZALES</c:v>
                </c:pt>
              </c:strCache>
            </c:strRef>
          </c:tx>
          <c:spPr>
            <a:solidFill>
              <a:schemeClr val="accent2"/>
            </a:solidFill>
            <a:ln>
              <a:noFill/>
            </a:ln>
            <a:effectLst/>
          </c:spPr>
          <c:invertIfNegative val="0"/>
          <c:cat>
            <c:strRef>
              <c:f>'1. Pronunciamiento admisiones'!$D$45:$O$45</c:f>
              <c:strCache>
                <c:ptCount val="9"/>
                <c:pt idx="0">
                  <c:v>CUATRIMESTRE l</c:v>
                </c:pt>
                <c:pt idx="4">
                  <c:v>CUATRIMESTRE ll</c:v>
                </c:pt>
                <c:pt idx="8">
                  <c:v>CUATRIMESTRE lll</c:v>
                </c:pt>
              </c:strCache>
            </c:strRef>
          </c:cat>
          <c:val>
            <c:numRef>
              <c:f>'1. Pronunciamiento admisiones'!$D$53:$O$53</c:f>
              <c:numCache>
                <c:formatCode>0.0%</c:formatCode>
                <c:ptCount val="12"/>
                <c:pt idx="0">
                  <c:v>1</c:v>
                </c:pt>
                <c:pt idx="4">
                  <c:v>1</c:v>
                </c:pt>
                <c:pt idx="8">
                  <c:v>0.83333333333333337</c:v>
                </c:pt>
              </c:numCache>
            </c:numRef>
          </c:val>
          <c:extLst>
            <c:ext xmlns:c16="http://schemas.microsoft.com/office/drawing/2014/chart" uri="{C3380CC4-5D6E-409C-BE32-E72D297353CC}">
              <c16:uniqueId val="{00000001-48CF-4A38-BBBD-94BB180CDC53}"/>
            </c:ext>
          </c:extLst>
        </c:ser>
        <c:ser>
          <c:idx val="2"/>
          <c:order val="2"/>
          <c:tx>
            <c:strRef>
              <c:f>'1. Pronunciamiento admisiones'!$C$54</c:f>
              <c:strCache>
                <c:ptCount val="1"/>
                <c:pt idx="0">
                  <c:v>RESULTADO MEDELLÍN</c:v>
                </c:pt>
              </c:strCache>
            </c:strRef>
          </c:tx>
          <c:spPr>
            <a:solidFill>
              <a:schemeClr val="accent3"/>
            </a:solidFill>
            <a:ln>
              <a:noFill/>
            </a:ln>
            <a:effectLst/>
          </c:spPr>
          <c:invertIfNegative val="0"/>
          <c:cat>
            <c:strRef>
              <c:f>'1. Pronunciamiento admisiones'!$D$45:$O$45</c:f>
              <c:strCache>
                <c:ptCount val="9"/>
                <c:pt idx="0">
                  <c:v>CUATRIMESTRE l</c:v>
                </c:pt>
                <c:pt idx="4">
                  <c:v>CUATRIMESTRE ll</c:v>
                </c:pt>
                <c:pt idx="8">
                  <c:v>CUATRIMESTRE lll</c:v>
                </c:pt>
              </c:strCache>
            </c:strRef>
          </c:cat>
          <c:val>
            <c:numRef>
              <c:f>'1. Pronunciamiento admisiones'!$D$54:$O$54</c:f>
              <c:numCache>
                <c:formatCode>0.0%</c:formatCode>
                <c:ptCount val="12"/>
                <c:pt idx="0">
                  <c:v>1</c:v>
                </c:pt>
                <c:pt idx="4">
                  <c:v>1</c:v>
                </c:pt>
                <c:pt idx="8">
                  <c:v>1</c:v>
                </c:pt>
              </c:numCache>
            </c:numRef>
          </c:val>
          <c:extLst>
            <c:ext xmlns:c16="http://schemas.microsoft.com/office/drawing/2014/chart" uri="{C3380CC4-5D6E-409C-BE32-E72D297353CC}">
              <c16:uniqueId val="{00000002-48CF-4A38-BBBD-94BB180CDC53}"/>
            </c:ext>
          </c:extLst>
        </c:ser>
        <c:dLbls>
          <c:showLegendKey val="0"/>
          <c:showVal val="0"/>
          <c:showCatName val="0"/>
          <c:showSerName val="0"/>
          <c:showPercent val="0"/>
          <c:showBubbleSize val="0"/>
        </c:dLbls>
        <c:gapWidth val="219"/>
        <c:overlap val="-27"/>
        <c:axId val="287716608"/>
        <c:axId val="287722512"/>
      </c:barChart>
      <c:lineChart>
        <c:grouping val="standard"/>
        <c:varyColors val="0"/>
        <c:ser>
          <c:idx val="3"/>
          <c:order val="3"/>
          <c:tx>
            <c:strRef>
              <c:f>'1. Pronunciamiento admisiones'!$C$55</c:f>
              <c:strCache>
                <c:ptCount val="1"/>
                <c:pt idx="0">
                  <c:v>META</c:v>
                </c:pt>
              </c:strCache>
            </c:strRef>
          </c:tx>
          <c:spPr>
            <a:ln w="28575" cap="rnd">
              <a:solidFill>
                <a:schemeClr val="accent4"/>
              </a:solidFill>
              <a:round/>
            </a:ln>
            <a:effectLst/>
          </c:spPr>
          <c:marker>
            <c:symbol val="none"/>
          </c:marker>
          <c:cat>
            <c:strRef>
              <c:f>'1. Pronunciamiento admisiones'!$D$45:$O$45</c:f>
              <c:strCache>
                <c:ptCount val="9"/>
                <c:pt idx="0">
                  <c:v>CUATRIMESTRE l</c:v>
                </c:pt>
                <c:pt idx="4">
                  <c:v>CUATRIMESTRE ll</c:v>
                </c:pt>
                <c:pt idx="8">
                  <c:v>CUATRIMESTRE lll</c:v>
                </c:pt>
              </c:strCache>
            </c:strRef>
          </c:cat>
          <c:val>
            <c:numRef>
              <c:f>'1. Pronunciamiento admisiones'!$D$55:$O$55</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3-48CF-4A38-BBBD-94BB180CDC53}"/>
            </c:ext>
          </c:extLst>
        </c:ser>
        <c:dLbls>
          <c:showLegendKey val="0"/>
          <c:showVal val="0"/>
          <c:showCatName val="0"/>
          <c:showSerName val="0"/>
          <c:showPercent val="0"/>
          <c:showBubbleSize val="0"/>
        </c:dLbls>
        <c:marker val="1"/>
        <c:smooth val="0"/>
        <c:axId val="287716608"/>
        <c:axId val="287722512"/>
      </c:lineChart>
      <c:catAx>
        <c:axId val="28771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722512"/>
        <c:crosses val="autoZero"/>
        <c:auto val="1"/>
        <c:lblAlgn val="ctr"/>
        <c:lblOffset val="100"/>
        <c:noMultiLvlLbl val="0"/>
      </c:catAx>
      <c:valAx>
        <c:axId val="2877225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716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 Audiencias resolución objeci'!$P$63</c:f>
              <c:strCache>
                <c:ptCount val="1"/>
                <c:pt idx="0">
                  <c:v>VIGENCIA 2024</c:v>
                </c:pt>
              </c:strCache>
            </c:strRef>
          </c:tx>
          <c:spPr>
            <a:solidFill>
              <a:schemeClr val="accent1"/>
            </a:solidFill>
            <a:ln>
              <a:noFill/>
            </a:ln>
            <a:effectLst/>
          </c:spPr>
          <c:invertIfNegative val="0"/>
          <c:cat>
            <c:strRef>
              <c:f>('2. Audiencias resolución objeci'!$C$64:$C$76,'2. Audiencias resolución objeci'!$C$64,'2. Audiencias resolución objeci'!$C$65,'2. Audiencias resolución objeci'!$C$66)</c:f>
              <c:strCache>
                <c:ptCount val="16"/>
                <c:pt idx="0">
                  <c:v>RESULTADO ENTIDAD</c:v>
                </c:pt>
                <c:pt idx="1">
                  <c:v>RESULTADO BOGOTA D.C.</c:v>
                </c:pt>
                <c:pt idx="2">
                  <c:v>RESULTADO INTENDENCIAS REGIONALES</c:v>
                </c:pt>
                <c:pt idx="3">
                  <c:v>RESULTADO GRUPO DE REORGANIZACIÓN Y LIQUIDACIÓN A</c:v>
                </c:pt>
                <c:pt idx="4">
                  <c:v>RESULTADO DIRECCIÓN DE PROCESOS DE REORGANIZACIÓN I</c:v>
                </c:pt>
                <c:pt idx="5">
                  <c:v>RESULTADO DIRECCIÓN DE PROCESOS DE REORGANIZACIÓN II</c:v>
                </c:pt>
                <c:pt idx="6">
                  <c:v>RESULTADO GRUPO DE PROCESOS DE REORGANIZACIÓN II</c:v>
                </c:pt>
                <c:pt idx="7">
                  <c:v>RESULTADO BARRANQUILLA</c:v>
                </c:pt>
                <c:pt idx="8">
                  <c:v>RESULTADO BUCARAMANGA</c:v>
                </c:pt>
                <c:pt idx="9">
                  <c:v>RESULTADO CALI</c:v>
                </c:pt>
                <c:pt idx="10">
                  <c:v>RESULTADO CARTAGENA </c:v>
                </c:pt>
                <c:pt idx="11">
                  <c:v>RESULTADO MANIZALES</c:v>
                </c:pt>
                <c:pt idx="12">
                  <c:v>RESULTADO MEDELLÍN</c:v>
                </c:pt>
                <c:pt idx="13">
                  <c:v>RESULTADO ENTIDAD</c:v>
                </c:pt>
                <c:pt idx="14">
                  <c:v>RESULTADO BOGOTA D.C.</c:v>
                </c:pt>
                <c:pt idx="15">
                  <c:v>RESULTADO INTENDENCIAS REGIONALES</c:v>
                </c:pt>
              </c:strCache>
            </c:strRef>
          </c:cat>
          <c:val>
            <c:numRef>
              <c:f>('2. Audiencias resolución objeci'!$P$64:$P$76,'2. Audiencias resolución objeci'!$P$64,'2. Audiencias resolución objeci'!$P$65,'2. Audiencias resolución objeci'!$P$66)</c:f>
              <c:numCache>
                <c:formatCode>0%</c:formatCode>
                <c:ptCount val="16"/>
                <c:pt idx="0">
                  <c:v>1.4418604651162787</c:v>
                </c:pt>
                <c:pt idx="1">
                  <c:v>1.1111111111111112</c:v>
                </c:pt>
                <c:pt idx="2">
                  <c:v>2.28235294117647</c:v>
                </c:pt>
                <c:pt idx="3">
                  <c:v>0.3611111111111111</c:v>
                </c:pt>
                <c:pt idx="4">
                  <c:v>1.0555555555555556</c:v>
                </c:pt>
                <c:pt idx="5">
                  <c:v>1.1388888888888888</c:v>
                </c:pt>
                <c:pt idx="6">
                  <c:v>1.8888888888888888</c:v>
                </c:pt>
                <c:pt idx="7">
                  <c:v>2.1428571428571428</c:v>
                </c:pt>
                <c:pt idx="8">
                  <c:v>4.083333333333333</c:v>
                </c:pt>
                <c:pt idx="9">
                  <c:v>1.2222222222222223</c:v>
                </c:pt>
                <c:pt idx="10">
                  <c:v>0.92307692307692313</c:v>
                </c:pt>
                <c:pt idx="11">
                  <c:v>1.1666666666666667</c:v>
                </c:pt>
                <c:pt idx="12">
                  <c:v>3.3636363636363638</c:v>
                </c:pt>
                <c:pt idx="13">
                  <c:v>1.4418604651162787</c:v>
                </c:pt>
                <c:pt idx="14">
                  <c:v>1.1111111111111112</c:v>
                </c:pt>
                <c:pt idx="15">
                  <c:v>2.28235294117647</c:v>
                </c:pt>
              </c:numCache>
            </c:numRef>
          </c:val>
          <c:extLst>
            <c:ext xmlns:c16="http://schemas.microsoft.com/office/drawing/2014/chart" uri="{C3380CC4-5D6E-409C-BE32-E72D297353CC}">
              <c16:uniqueId val="{00000000-BBFD-453C-83B9-1E2580C208C6}"/>
            </c:ext>
          </c:extLst>
        </c:ser>
        <c:ser>
          <c:idx val="1"/>
          <c:order val="1"/>
          <c:tx>
            <c:strRef>
              <c:f>'2. Audiencias resolución objeci'!$C$77</c:f>
              <c:strCache>
                <c:ptCount val="1"/>
              </c:strCache>
            </c:strRef>
          </c:tx>
          <c:spPr>
            <a:solidFill>
              <a:schemeClr val="accent3"/>
            </a:solidFill>
            <a:ln>
              <a:noFill/>
            </a:ln>
            <a:effectLst/>
          </c:spPr>
          <c:invertIfNegative val="0"/>
          <c:val>
            <c:numRef>
              <c:f>'2. Audiencias resolución objeci'!$C$77</c:f>
              <c:numCache>
                <c:formatCode>General</c:formatCode>
                <c:ptCount val="1"/>
              </c:numCache>
            </c:numRef>
          </c:val>
          <c:extLst>
            <c:ext xmlns:c16="http://schemas.microsoft.com/office/drawing/2014/chart" uri="{C3380CC4-5D6E-409C-BE32-E72D297353CC}">
              <c16:uniqueId val="{00000001-BBFD-453C-83B9-1E2580C208C6}"/>
            </c:ext>
          </c:extLst>
        </c:ser>
        <c:dLbls>
          <c:showLegendKey val="0"/>
          <c:showVal val="0"/>
          <c:showCatName val="0"/>
          <c:showSerName val="0"/>
          <c:showPercent val="0"/>
          <c:showBubbleSize val="0"/>
        </c:dLbls>
        <c:gapWidth val="219"/>
        <c:overlap val="-27"/>
        <c:axId val="671560440"/>
        <c:axId val="671562408"/>
      </c:barChart>
      <c:catAx>
        <c:axId val="671560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1562408"/>
        <c:crosses val="autoZero"/>
        <c:auto val="1"/>
        <c:lblAlgn val="ctr"/>
        <c:lblOffset val="100"/>
        <c:noMultiLvlLbl val="0"/>
      </c:catAx>
      <c:valAx>
        <c:axId val="671562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1560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 Autos confirma acuerdo o liq'!$C$76</c:f>
              <c:strCache>
                <c:ptCount val="1"/>
                <c:pt idx="0">
                  <c:v>RESULTADO MEDELLÍN</c:v>
                </c:pt>
              </c:strCache>
            </c:strRef>
          </c:tx>
          <c:invertIfNegative val="0"/>
          <c:cat>
            <c:strRef>
              <c:f>('4. Autos confirma acuerdo o liq'!$F$63,'4. Autos confirma acuerdo o liq'!$I$63,'4. Autos confirma acuerdo o liq'!$L$63,'4. Autos confirma acuerdo o liq'!$O$63,'4. Autos confirma acuerdo o liq'!$P$63)</c:f>
              <c:strCache>
                <c:ptCount val="5"/>
                <c:pt idx="0">
                  <c:v>MAR</c:v>
                </c:pt>
                <c:pt idx="1">
                  <c:v>JUN</c:v>
                </c:pt>
                <c:pt idx="2">
                  <c:v>SEP</c:v>
                </c:pt>
                <c:pt idx="3">
                  <c:v>DIC</c:v>
                </c:pt>
                <c:pt idx="4">
                  <c:v>PROMEDIO</c:v>
                </c:pt>
              </c:strCache>
            </c:strRef>
          </c:cat>
          <c:val>
            <c:numRef>
              <c:f>('4. Autos confirma acuerdo o liq'!$D$76,'4. Autos confirma acuerdo o liq'!$I$76,'4. Autos confirma acuerdo o liq'!$J$76,'4. Autos confirma acuerdo o liq'!$O$76,'4. Autos confirma acuerdo o liq'!$P$76)</c:f>
              <c:numCache>
                <c:formatCode>0%</c:formatCode>
                <c:ptCount val="5"/>
                <c:pt idx="0">
                  <c:v>3.8333333333333335</c:v>
                </c:pt>
                <c:pt idx="2">
                  <c:v>2</c:v>
                </c:pt>
                <c:pt idx="4">
                  <c:v>3.0555555555555554</c:v>
                </c:pt>
              </c:numCache>
            </c:numRef>
          </c:val>
          <c:extLst>
            <c:ext xmlns:c16="http://schemas.microsoft.com/office/drawing/2014/chart" uri="{C3380CC4-5D6E-409C-BE32-E72D297353CC}">
              <c16:uniqueId val="{00000000-B078-4F76-8A68-B7432CC43330}"/>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('4. Autos confirma acuerdo o liq'!$F$63,'4. Autos confirma acuerdo o liq'!$I$63,'4. Autos confirma acuerdo o liq'!$L$63,'4. Autos confirma acuerdo o liq'!$O$63,'4. Autos confirma acuerdo o liq'!$P$63)</c:f>
              <c:strCache>
                <c:ptCount val="5"/>
                <c:pt idx="0">
                  <c:v>MAR</c:v>
                </c:pt>
                <c:pt idx="1">
                  <c:v>JUN</c:v>
                </c:pt>
                <c:pt idx="2">
                  <c:v>SEP</c:v>
                </c:pt>
                <c:pt idx="3">
                  <c:v>DIC</c:v>
                </c:pt>
                <c:pt idx="4">
                  <c:v>PROMEDIO</c:v>
                </c:pt>
              </c:strCache>
            </c:strRef>
          </c:cat>
          <c:val>
            <c:numRef>
              <c:f>('4. Autos confirma acuerdo o liq'!$F$77,'4. Autos confirma acuerdo o liq'!$I$77,'4. Autos confirma acuerdo o liq'!$L$77,'4. Autos confirma acuerdo o liq'!$O$77,'4. Autos confirma acuerdo o liq'!$P$77)</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78-4F76-8A68-B7432CC43330}"/>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 Autos confirma acuerdo o liq'!$C$76</c:f>
              <c:strCache>
                <c:ptCount val="1"/>
                <c:pt idx="0">
                  <c:v>RESULTADO MEDELLÍN</c:v>
                </c:pt>
              </c:strCache>
            </c:strRef>
          </c:tx>
          <c:invertIfNegative val="0"/>
          <c:cat>
            <c:strRef>
              <c:f>('4. Autos confirma acuerdo o liq'!$F$63,'4. Autos confirma acuerdo o liq'!$I$63,'4. Autos confirma acuerdo o liq'!$L$63,'4. Autos confirma acuerdo o liq'!$O$63,'4. Autos confirma acuerdo o liq'!$P$63)</c:f>
              <c:strCache>
                <c:ptCount val="5"/>
                <c:pt idx="0">
                  <c:v>MAR</c:v>
                </c:pt>
                <c:pt idx="1">
                  <c:v>JUN</c:v>
                </c:pt>
                <c:pt idx="2">
                  <c:v>SEP</c:v>
                </c:pt>
                <c:pt idx="3">
                  <c:v>DIC</c:v>
                </c:pt>
                <c:pt idx="4">
                  <c:v>PROMEDIO</c:v>
                </c:pt>
              </c:strCache>
            </c:strRef>
          </c:cat>
          <c:val>
            <c:numRef>
              <c:f>('4. Autos confirma acuerdo o liq'!$D$76,'4. Autos confirma acuerdo o liq'!$I$76,'4. Autos confirma acuerdo o liq'!$J$76,'4. Autos confirma acuerdo o liq'!$O$76,'4. Autos confirma acuerdo o liq'!$P$76)</c:f>
              <c:numCache>
                <c:formatCode>0%</c:formatCode>
                <c:ptCount val="5"/>
                <c:pt idx="0">
                  <c:v>3.8333333333333335</c:v>
                </c:pt>
                <c:pt idx="2">
                  <c:v>2</c:v>
                </c:pt>
                <c:pt idx="4">
                  <c:v>3.0555555555555554</c:v>
                </c:pt>
              </c:numCache>
            </c:numRef>
          </c:val>
          <c:extLst>
            <c:ext xmlns:c16="http://schemas.microsoft.com/office/drawing/2014/chart" uri="{C3380CC4-5D6E-409C-BE32-E72D297353CC}">
              <c16:uniqueId val="{00000000-5754-4F51-AC3A-DD1A256D81A4}"/>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('4. Autos confirma acuerdo o liq'!$F$63,'4. Autos confirma acuerdo o liq'!$I$63,'4. Autos confirma acuerdo o liq'!$L$63,'4. Autos confirma acuerdo o liq'!$O$63,'4. Autos confirma acuerdo o liq'!$P$63)</c:f>
              <c:strCache>
                <c:ptCount val="5"/>
                <c:pt idx="0">
                  <c:v>MAR</c:v>
                </c:pt>
                <c:pt idx="1">
                  <c:v>JUN</c:v>
                </c:pt>
                <c:pt idx="2">
                  <c:v>SEP</c:v>
                </c:pt>
                <c:pt idx="3">
                  <c:v>DIC</c:v>
                </c:pt>
                <c:pt idx="4">
                  <c:v>PROMEDIO</c:v>
                </c:pt>
              </c:strCache>
            </c:strRef>
          </c:cat>
          <c:val>
            <c:numRef>
              <c:f>('4. Autos confirma acuerdo o liq'!$F$77,'4. Autos confirma acuerdo o liq'!$I$77,'4. Autos confirma acuerdo o liq'!$L$77,'4. Autos confirma acuerdo o liq'!$O$77,'4. Autos confirma acuerdo o liq'!$P$77)</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754-4F51-AC3A-DD1A256D81A4}"/>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 Autos confirma acuerdo o liq'!$C$76</c:f>
              <c:strCache>
                <c:ptCount val="1"/>
                <c:pt idx="0">
                  <c:v>RESULTADO MEDELLÍN</c:v>
                </c:pt>
              </c:strCache>
            </c:strRef>
          </c:tx>
          <c:invertIfNegative val="0"/>
          <c:cat>
            <c:strRef>
              <c:f>('4. Autos confirma acuerdo o liq'!$F$63,'4. Autos confirma acuerdo o liq'!$I$63,'4. Autos confirma acuerdo o liq'!$L$63,'4. Autos confirma acuerdo o liq'!$O$63,'4. Autos confirma acuerdo o liq'!$P$63)</c:f>
              <c:strCache>
                <c:ptCount val="5"/>
                <c:pt idx="0">
                  <c:v>MAR</c:v>
                </c:pt>
                <c:pt idx="1">
                  <c:v>JUN</c:v>
                </c:pt>
                <c:pt idx="2">
                  <c:v>SEP</c:v>
                </c:pt>
                <c:pt idx="3">
                  <c:v>DIC</c:v>
                </c:pt>
                <c:pt idx="4">
                  <c:v>PROMEDIO</c:v>
                </c:pt>
              </c:strCache>
            </c:strRef>
          </c:cat>
          <c:val>
            <c:numRef>
              <c:f>('4. Autos confirma acuerdo o liq'!$D$76,'4. Autos confirma acuerdo o liq'!$I$76,'4. Autos confirma acuerdo o liq'!$J$76,'4. Autos confirma acuerdo o liq'!$O$76,'4. Autos confirma acuerdo o liq'!$P$76)</c:f>
              <c:numCache>
                <c:formatCode>0%</c:formatCode>
                <c:ptCount val="5"/>
                <c:pt idx="0">
                  <c:v>3.8333333333333335</c:v>
                </c:pt>
                <c:pt idx="2">
                  <c:v>2</c:v>
                </c:pt>
                <c:pt idx="4">
                  <c:v>3.0555555555555554</c:v>
                </c:pt>
              </c:numCache>
            </c:numRef>
          </c:val>
          <c:extLst>
            <c:ext xmlns:c16="http://schemas.microsoft.com/office/drawing/2014/chart" uri="{C3380CC4-5D6E-409C-BE32-E72D297353CC}">
              <c16:uniqueId val="{00000000-FE3E-4F9A-BD93-68EFBE31FAC4}"/>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('4. Autos confirma acuerdo o liq'!$F$63,'4. Autos confirma acuerdo o liq'!$I$63,'4. Autos confirma acuerdo o liq'!$L$63,'4. Autos confirma acuerdo o liq'!$O$63,'4. Autos confirma acuerdo o liq'!$P$63)</c:f>
              <c:strCache>
                <c:ptCount val="5"/>
                <c:pt idx="0">
                  <c:v>MAR</c:v>
                </c:pt>
                <c:pt idx="1">
                  <c:v>JUN</c:v>
                </c:pt>
                <c:pt idx="2">
                  <c:v>SEP</c:v>
                </c:pt>
                <c:pt idx="3">
                  <c:v>DIC</c:v>
                </c:pt>
                <c:pt idx="4">
                  <c:v>PROMEDIO</c:v>
                </c:pt>
              </c:strCache>
            </c:strRef>
          </c:cat>
          <c:val>
            <c:numRef>
              <c:f>('4. Autos confirma acuerdo o liq'!$F$77,'4. Autos confirma acuerdo o liq'!$I$77,'4. Autos confirma acuerdo o liq'!$L$77,'4. Autos confirma acuerdo o liq'!$O$77,'4. Autos confirma acuerdo o liq'!$P$77)</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E3E-4F9A-BD93-68EFBE31FAC4}"/>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1AF93DC7-2602-4C7B-9425-6DA7321630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134471</xdr:colOff>
      <xdr:row>56</xdr:row>
      <xdr:rowOff>89648</xdr:rowOff>
    </xdr:from>
    <xdr:to>
      <xdr:col>15</xdr:col>
      <xdr:colOff>1255059</xdr:colOff>
      <xdr:row>71</xdr:row>
      <xdr:rowOff>26896</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1535206</xdr:colOff>
      <xdr:row>56</xdr:row>
      <xdr:rowOff>145676</xdr:rowOff>
    </xdr:from>
    <xdr:to>
      <xdr:col>6</xdr:col>
      <xdr:colOff>123265</xdr:colOff>
      <xdr:row>70</xdr:row>
      <xdr:rowOff>145676</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6441D4A5-6C37-4EC0-8013-852A7CBB3A3A}"/>
            </a:ext>
          </a:extLst>
        </xdr:cNvPr>
        <xdr:cNvGrpSpPr>
          <a:grpSpLocks/>
        </xdr:cNvGrpSpPr>
      </xdr:nvGrpSpPr>
      <xdr:grpSpPr bwMode="auto">
        <a:xfrm>
          <a:off x="4905375" y="104775"/>
          <a:ext cx="0" cy="428625"/>
          <a:chOff x="5362575" y="104775"/>
          <a:chExt cx="0" cy="314325"/>
        </a:xfrm>
      </xdr:grpSpPr>
      <xdr:sp macro="" textlink="">
        <xdr:nvSpPr>
          <xdr:cNvPr id="3" name="Rectangle 2">
            <a:extLst>
              <a:ext uri="{FF2B5EF4-FFF2-40B4-BE49-F238E27FC236}">
                <a16:creationId xmlns:a16="http://schemas.microsoft.com/office/drawing/2014/main" id="{580E5CDA-6CFA-F7CE-E719-B1DDAE07386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4976F463-DBF8-1FAC-5B5E-D7CEF0DC03B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4D2F1FE4-24E0-425E-B056-5E404BFD1AE9}"/>
            </a:ext>
          </a:extLst>
        </xdr:cNvPr>
        <xdr:cNvGrpSpPr>
          <a:grpSpLocks/>
        </xdr:cNvGrpSpPr>
      </xdr:nvGrpSpPr>
      <xdr:grpSpPr bwMode="auto">
        <a:xfrm>
          <a:off x="4905375" y="104775"/>
          <a:ext cx="0" cy="428625"/>
          <a:chOff x="5362575" y="104775"/>
          <a:chExt cx="0" cy="314325"/>
        </a:xfrm>
      </xdr:grpSpPr>
      <xdr:sp macro="" textlink="">
        <xdr:nvSpPr>
          <xdr:cNvPr id="6" name="Rectangle 16">
            <a:extLst>
              <a:ext uri="{FF2B5EF4-FFF2-40B4-BE49-F238E27FC236}">
                <a16:creationId xmlns:a16="http://schemas.microsoft.com/office/drawing/2014/main" id="{E21B409D-559D-F5A5-F638-A1DFC9CAAEE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E8293D0-3608-C7ED-2DCA-0280F3B0D35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5128381F-A0C9-4EF6-8986-FEB0153C7BEB}"/>
            </a:ext>
          </a:extLst>
        </xdr:cNvPr>
        <xdr:cNvGrpSpPr>
          <a:grpSpLocks/>
        </xdr:cNvGrpSpPr>
      </xdr:nvGrpSpPr>
      <xdr:grpSpPr bwMode="auto">
        <a:xfrm>
          <a:off x="4905375" y="104775"/>
          <a:ext cx="0" cy="428625"/>
          <a:chOff x="5362575" y="104775"/>
          <a:chExt cx="0" cy="314325"/>
        </a:xfrm>
      </xdr:grpSpPr>
      <xdr:sp macro="" textlink="">
        <xdr:nvSpPr>
          <xdr:cNvPr id="9" name="Rectangle 2">
            <a:extLst>
              <a:ext uri="{FF2B5EF4-FFF2-40B4-BE49-F238E27FC236}">
                <a16:creationId xmlns:a16="http://schemas.microsoft.com/office/drawing/2014/main" id="{F83DB1D2-3B82-26C8-21DC-63FD7C9BA0C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8F2FC998-F9A0-4504-6492-E85A6B143DB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607EF88F-7800-4E51-B629-3CE76D42EFFA}"/>
            </a:ext>
          </a:extLst>
        </xdr:cNvPr>
        <xdr:cNvGrpSpPr>
          <a:grpSpLocks/>
        </xdr:cNvGrpSpPr>
      </xdr:nvGrpSpPr>
      <xdr:grpSpPr bwMode="auto">
        <a:xfrm>
          <a:off x="4905375" y="104775"/>
          <a:ext cx="0" cy="428625"/>
          <a:chOff x="5362575" y="104775"/>
          <a:chExt cx="0" cy="314325"/>
        </a:xfrm>
      </xdr:grpSpPr>
      <xdr:sp macro="" textlink="">
        <xdr:nvSpPr>
          <xdr:cNvPr id="12" name="Rectangle 16">
            <a:extLst>
              <a:ext uri="{FF2B5EF4-FFF2-40B4-BE49-F238E27FC236}">
                <a16:creationId xmlns:a16="http://schemas.microsoft.com/office/drawing/2014/main" id="{FEFF794B-507A-B711-DF65-EE36176BEB1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6D083C70-A81D-5BF9-4A8A-4F4A780E9B8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8CE0C322-CE07-4EC8-9FEC-236B37740EDF}"/>
            </a:ext>
          </a:extLst>
        </xdr:cNvPr>
        <xdr:cNvGrpSpPr>
          <a:grpSpLocks/>
        </xdr:cNvGrpSpPr>
      </xdr:nvGrpSpPr>
      <xdr:grpSpPr bwMode="auto">
        <a:xfrm>
          <a:off x="4905375" y="104775"/>
          <a:ext cx="0" cy="428625"/>
          <a:chOff x="7950200" y="104775"/>
          <a:chExt cx="0" cy="314325"/>
        </a:xfrm>
      </xdr:grpSpPr>
      <xdr:sp macro="" textlink="">
        <xdr:nvSpPr>
          <xdr:cNvPr id="15" name="Rectangle 2">
            <a:extLst>
              <a:ext uri="{FF2B5EF4-FFF2-40B4-BE49-F238E27FC236}">
                <a16:creationId xmlns:a16="http://schemas.microsoft.com/office/drawing/2014/main" id="{5B121510-BF96-E6CC-66BC-9BD261398FE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FC6F53BB-F4A1-0A77-32E4-4523F9144DF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53B05328-6DD0-4351-B1D4-09A80EB4106E}"/>
            </a:ext>
          </a:extLst>
        </xdr:cNvPr>
        <xdr:cNvGrpSpPr>
          <a:grpSpLocks/>
        </xdr:cNvGrpSpPr>
      </xdr:nvGrpSpPr>
      <xdr:grpSpPr bwMode="auto">
        <a:xfrm>
          <a:off x="4905375" y="104775"/>
          <a:ext cx="0" cy="428625"/>
          <a:chOff x="5362575" y="104775"/>
          <a:chExt cx="0" cy="314325"/>
        </a:xfrm>
      </xdr:grpSpPr>
      <xdr:sp macro="" textlink="">
        <xdr:nvSpPr>
          <xdr:cNvPr id="18" name="Rectangle 2">
            <a:extLst>
              <a:ext uri="{FF2B5EF4-FFF2-40B4-BE49-F238E27FC236}">
                <a16:creationId xmlns:a16="http://schemas.microsoft.com/office/drawing/2014/main" id="{73558E17-DD88-6F68-B5B7-033914FFD7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82A20C8-A460-23CE-8066-E8285F3B329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5F7479F2-379D-4C45-8C94-D8EF9286CB93}"/>
            </a:ext>
          </a:extLst>
        </xdr:cNvPr>
        <xdr:cNvGrpSpPr>
          <a:grpSpLocks/>
        </xdr:cNvGrpSpPr>
      </xdr:nvGrpSpPr>
      <xdr:grpSpPr bwMode="auto">
        <a:xfrm>
          <a:off x="4905375" y="104775"/>
          <a:ext cx="0" cy="428625"/>
          <a:chOff x="5362575" y="104775"/>
          <a:chExt cx="0" cy="314325"/>
        </a:xfrm>
      </xdr:grpSpPr>
      <xdr:sp macro="" textlink="">
        <xdr:nvSpPr>
          <xdr:cNvPr id="21" name="Rectangle 16">
            <a:extLst>
              <a:ext uri="{FF2B5EF4-FFF2-40B4-BE49-F238E27FC236}">
                <a16:creationId xmlns:a16="http://schemas.microsoft.com/office/drawing/2014/main" id="{2DB20230-D384-273C-7872-FA902B7C245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1835AE34-C160-E99C-8154-E542A9AAD4B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31D4559B-74C0-409A-8621-E5619AACC0EA}"/>
            </a:ext>
          </a:extLst>
        </xdr:cNvPr>
        <xdr:cNvGrpSpPr>
          <a:grpSpLocks/>
        </xdr:cNvGrpSpPr>
      </xdr:nvGrpSpPr>
      <xdr:grpSpPr bwMode="auto">
        <a:xfrm>
          <a:off x="4905375" y="104775"/>
          <a:ext cx="0" cy="428625"/>
          <a:chOff x="5362575" y="104775"/>
          <a:chExt cx="0" cy="314325"/>
        </a:xfrm>
      </xdr:grpSpPr>
      <xdr:sp macro="" textlink="">
        <xdr:nvSpPr>
          <xdr:cNvPr id="24" name="Rectangle 2">
            <a:extLst>
              <a:ext uri="{FF2B5EF4-FFF2-40B4-BE49-F238E27FC236}">
                <a16:creationId xmlns:a16="http://schemas.microsoft.com/office/drawing/2014/main" id="{16C96E68-4A3F-9E03-BEE3-3568C94872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A9BE010-9119-7735-53B4-1ACE2FB8B86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77BEC075-2EA1-466A-B3DC-D5D24A59BBED}"/>
            </a:ext>
          </a:extLst>
        </xdr:cNvPr>
        <xdr:cNvGrpSpPr>
          <a:grpSpLocks/>
        </xdr:cNvGrpSpPr>
      </xdr:nvGrpSpPr>
      <xdr:grpSpPr bwMode="auto">
        <a:xfrm>
          <a:off x="4905375" y="104775"/>
          <a:ext cx="0" cy="428625"/>
          <a:chOff x="5362575" y="104775"/>
          <a:chExt cx="0" cy="314325"/>
        </a:xfrm>
      </xdr:grpSpPr>
      <xdr:sp macro="" textlink="">
        <xdr:nvSpPr>
          <xdr:cNvPr id="27" name="Rectangle 16">
            <a:extLst>
              <a:ext uri="{FF2B5EF4-FFF2-40B4-BE49-F238E27FC236}">
                <a16:creationId xmlns:a16="http://schemas.microsoft.com/office/drawing/2014/main" id="{8379CAD3-8AED-2D8D-DC13-B7B08452B0E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8B3EBB38-0422-2EC9-168C-04277A3F71F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C4AFE353-BAFC-4BD1-B373-6B4F06CB8496}"/>
            </a:ext>
          </a:extLst>
        </xdr:cNvPr>
        <xdr:cNvGrpSpPr>
          <a:grpSpLocks/>
        </xdr:cNvGrpSpPr>
      </xdr:nvGrpSpPr>
      <xdr:grpSpPr bwMode="auto">
        <a:xfrm>
          <a:off x="4905375" y="104775"/>
          <a:ext cx="0" cy="428625"/>
          <a:chOff x="7950200" y="104775"/>
          <a:chExt cx="0" cy="314325"/>
        </a:xfrm>
      </xdr:grpSpPr>
      <xdr:sp macro="" textlink="">
        <xdr:nvSpPr>
          <xdr:cNvPr id="30" name="Rectangle 2">
            <a:extLst>
              <a:ext uri="{FF2B5EF4-FFF2-40B4-BE49-F238E27FC236}">
                <a16:creationId xmlns:a16="http://schemas.microsoft.com/office/drawing/2014/main" id="{7AD67997-B8BC-FB59-CEDB-CB79321F808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EE7DA85D-AC15-E7B9-E63D-4CEE61015164}"/>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414CB19E-B2BA-4996-B626-1E75061D9842}"/>
            </a:ext>
          </a:extLst>
        </xdr:cNvPr>
        <xdr:cNvGrpSpPr>
          <a:grpSpLocks/>
        </xdr:cNvGrpSpPr>
      </xdr:nvGrpSpPr>
      <xdr:grpSpPr bwMode="auto">
        <a:xfrm>
          <a:off x="4905375" y="104775"/>
          <a:ext cx="0" cy="428625"/>
          <a:chOff x="5362575" y="104775"/>
          <a:chExt cx="0" cy="314325"/>
        </a:xfrm>
      </xdr:grpSpPr>
      <xdr:sp macro="" textlink="">
        <xdr:nvSpPr>
          <xdr:cNvPr id="33" name="Rectangle 2">
            <a:extLst>
              <a:ext uri="{FF2B5EF4-FFF2-40B4-BE49-F238E27FC236}">
                <a16:creationId xmlns:a16="http://schemas.microsoft.com/office/drawing/2014/main" id="{0F71BC3E-F361-5829-21D5-488FD886D7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B1EF2950-32C0-9C3D-A5BE-A2327EAFFCC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983A73B7-BF10-464D-8D52-E27C1BD8CEA3}"/>
            </a:ext>
          </a:extLst>
        </xdr:cNvPr>
        <xdr:cNvGrpSpPr>
          <a:grpSpLocks/>
        </xdr:cNvGrpSpPr>
      </xdr:nvGrpSpPr>
      <xdr:grpSpPr bwMode="auto">
        <a:xfrm>
          <a:off x="4905375" y="104775"/>
          <a:ext cx="0" cy="428625"/>
          <a:chOff x="5362575" y="104775"/>
          <a:chExt cx="0" cy="314325"/>
        </a:xfrm>
      </xdr:grpSpPr>
      <xdr:sp macro="" textlink="">
        <xdr:nvSpPr>
          <xdr:cNvPr id="36" name="Rectangle 16">
            <a:extLst>
              <a:ext uri="{FF2B5EF4-FFF2-40B4-BE49-F238E27FC236}">
                <a16:creationId xmlns:a16="http://schemas.microsoft.com/office/drawing/2014/main" id="{7FD91A1A-7319-734F-F203-D471E5CB988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CB8C0D61-3CFA-059C-4358-AFE1448ABE4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6AFE6C36-3481-4934-8BB4-9336CCF4E6BF}"/>
            </a:ext>
          </a:extLst>
        </xdr:cNvPr>
        <xdr:cNvGrpSpPr>
          <a:grpSpLocks/>
        </xdr:cNvGrpSpPr>
      </xdr:nvGrpSpPr>
      <xdr:grpSpPr bwMode="auto">
        <a:xfrm>
          <a:off x="4905375" y="104775"/>
          <a:ext cx="0" cy="428625"/>
          <a:chOff x="5362575" y="104775"/>
          <a:chExt cx="0" cy="314325"/>
        </a:xfrm>
      </xdr:grpSpPr>
      <xdr:sp macro="" textlink="">
        <xdr:nvSpPr>
          <xdr:cNvPr id="39" name="Rectangle 2">
            <a:extLst>
              <a:ext uri="{FF2B5EF4-FFF2-40B4-BE49-F238E27FC236}">
                <a16:creationId xmlns:a16="http://schemas.microsoft.com/office/drawing/2014/main" id="{A55FD7E0-C139-2ED4-15CF-75858176571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8783D9D8-4BFC-1760-4D89-D0480A1D104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89C96C3D-184E-4676-8712-2B188F513E67}"/>
            </a:ext>
          </a:extLst>
        </xdr:cNvPr>
        <xdr:cNvGrpSpPr>
          <a:grpSpLocks/>
        </xdr:cNvGrpSpPr>
      </xdr:nvGrpSpPr>
      <xdr:grpSpPr bwMode="auto">
        <a:xfrm>
          <a:off x="4905375" y="104775"/>
          <a:ext cx="0" cy="428625"/>
          <a:chOff x="5362575" y="104775"/>
          <a:chExt cx="0" cy="314325"/>
        </a:xfrm>
      </xdr:grpSpPr>
      <xdr:sp macro="" textlink="">
        <xdr:nvSpPr>
          <xdr:cNvPr id="42" name="Rectangle 16">
            <a:extLst>
              <a:ext uri="{FF2B5EF4-FFF2-40B4-BE49-F238E27FC236}">
                <a16:creationId xmlns:a16="http://schemas.microsoft.com/office/drawing/2014/main" id="{4431FBCF-3F32-DAED-784E-68CDA5FCB10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CF7A12C-195A-E213-B318-B1A4AC158C1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EEEDA63-390B-4EE5-947E-570D7521F055}"/>
            </a:ext>
          </a:extLst>
        </xdr:cNvPr>
        <xdr:cNvGrpSpPr>
          <a:grpSpLocks/>
        </xdr:cNvGrpSpPr>
      </xdr:nvGrpSpPr>
      <xdr:grpSpPr bwMode="auto">
        <a:xfrm>
          <a:off x="4905375" y="104775"/>
          <a:ext cx="0" cy="428625"/>
          <a:chOff x="7950200" y="104775"/>
          <a:chExt cx="0" cy="314325"/>
        </a:xfrm>
      </xdr:grpSpPr>
      <xdr:sp macro="" textlink="">
        <xdr:nvSpPr>
          <xdr:cNvPr id="45" name="Rectangle 2">
            <a:extLst>
              <a:ext uri="{FF2B5EF4-FFF2-40B4-BE49-F238E27FC236}">
                <a16:creationId xmlns:a16="http://schemas.microsoft.com/office/drawing/2014/main" id="{80876A66-744D-7282-1486-0A96049954F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B73EC461-4B4F-BE92-6B9C-C9A5165E53F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58C0B95E-E3D4-41EF-AABA-C427C6E4DD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890B32B6-E63F-4D0E-831C-826A3DE6DB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 name="Imagen 3">
          <a:extLst>
            <a:ext uri="{FF2B5EF4-FFF2-40B4-BE49-F238E27FC236}">
              <a16:creationId xmlns:a16="http://schemas.microsoft.com/office/drawing/2014/main" id="{093EA721-61E1-4854-BC0D-07BA85CF60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72</xdr:row>
      <xdr:rowOff>133350</xdr:rowOff>
    </xdr:from>
    <xdr:to>
      <xdr:col>14</xdr:col>
      <xdr:colOff>638175</xdr:colOff>
      <xdr:row>87</xdr:row>
      <xdr:rowOff>47625</xdr:rowOff>
    </xdr:to>
    <xdr:graphicFrame macro="">
      <xdr:nvGraphicFramePr>
        <xdr:cNvPr id="5" name="1 Gráfico">
          <a:extLst>
            <a:ext uri="{FF2B5EF4-FFF2-40B4-BE49-F238E27FC236}">
              <a16:creationId xmlns:a16="http://schemas.microsoft.com/office/drawing/2014/main" id="{81B68BDC-4C0C-49AC-BBD4-D7F68F6DD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 name="Group 1">
          <a:extLst>
            <a:ext uri="{FF2B5EF4-FFF2-40B4-BE49-F238E27FC236}">
              <a16:creationId xmlns:a16="http://schemas.microsoft.com/office/drawing/2014/main" id="{BB0B9362-7306-4B70-89BB-B0C234E1E1AC}"/>
            </a:ext>
          </a:extLst>
        </xdr:cNvPr>
        <xdr:cNvGrpSpPr>
          <a:grpSpLocks/>
        </xdr:cNvGrpSpPr>
      </xdr:nvGrpSpPr>
      <xdr:grpSpPr bwMode="auto">
        <a:xfrm>
          <a:off x="5580529" y="104775"/>
          <a:ext cx="0" cy="428625"/>
          <a:chOff x="5362575" y="104775"/>
          <a:chExt cx="0" cy="314325"/>
        </a:xfrm>
      </xdr:grpSpPr>
      <xdr:sp macro="" textlink="">
        <xdr:nvSpPr>
          <xdr:cNvPr id="3" name="Rectangle 2">
            <a:extLst>
              <a:ext uri="{FF2B5EF4-FFF2-40B4-BE49-F238E27FC236}">
                <a16:creationId xmlns:a16="http://schemas.microsoft.com/office/drawing/2014/main" id="{B4C3090D-64F0-F0E5-F7EE-C112FD50DB5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7C545BC-322F-3448-BEA9-A5699A74EFF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5" name="Group 15">
          <a:extLst>
            <a:ext uri="{FF2B5EF4-FFF2-40B4-BE49-F238E27FC236}">
              <a16:creationId xmlns:a16="http://schemas.microsoft.com/office/drawing/2014/main" id="{12437FD1-C2E9-476F-9B74-25CBB18EA88F}"/>
            </a:ext>
          </a:extLst>
        </xdr:cNvPr>
        <xdr:cNvGrpSpPr>
          <a:grpSpLocks/>
        </xdr:cNvGrpSpPr>
      </xdr:nvGrpSpPr>
      <xdr:grpSpPr bwMode="auto">
        <a:xfrm>
          <a:off x="5580529" y="104775"/>
          <a:ext cx="0" cy="428625"/>
          <a:chOff x="5362575" y="104775"/>
          <a:chExt cx="0" cy="314325"/>
        </a:xfrm>
      </xdr:grpSpPr>
      <xdr:sp macro="" textlink="">
        <xdr:nvSpPr>
          <xdr:cNvPr id="6" name="Rectangle 16">
            <a:extLst>
              <a:ext uri="{FF2B5EF4-FFF2-40B4-BE49-F238E27FC236}">
                <a16:creationId xmlns:a16="http://schemas.microsoft.com/office/drawing/2014/main" id="{02D917DB-2F0F-A0F1-5E9A-234971CA40C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3F18D0CA-9A09-2591-46B8-228A4405BE3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8" name="Group 1">
          <a:extLst>
            <a:ext uri="{FF2B5EF4-FFF2-40B4-BE49-F238E27FC236}">
              <a16:creationId xmlns:a16="http://schemas.microsoft.com/office/drawing/2014/main" id="{2ED71E2B-011F-4B9D-AB40-15F185617A79}"/>
            </a:ext>
          </a:extLst>
        </xdr:cNvPr>
        <xdr:cNvGrpSpPr>
          <a:grpSpLocks/>
        </xdr:cNvGrpSpPr>
      </xdr:nvGrpSpPr>
      <xdr:grpSpPr bwMode="auto">
        <a:xfrm>
          <a:off x="5580529" y="104775"/>
          <a:ext cx="0" cy="428625"/>
          <a:chOff x="5362575" y="104775"/>
          <a:chExt cx="0" cy="314325"/>
        </a:xfrm>
      </xdr:grpSpPr>
      <xdr:sp macro="" textlink="">
        <xdr:nvSpPr>
          <xdr:cNvPr id="9" name="Rectangle 2">
            <a:extLst>
              <a:ext uri="{FF2B5EF4-FFF2-40B4-BE49-F238E27FC236}">
                <a16:creationId xmlns:a16="http://schemas.microsoft.com/office/drawing/2014/main" id="{2189EC6D-B4E6-878E-EFD1-65AE394E36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922CABE1-7D5E-029F-DFA6-85A591A1FF5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1" name="Group 15">
          <a:extLst>
            <a:ext uri="{FF2B5EF4-FFF2-40B4-BE49-F238E27FC236}">
              <a16:creationId xmlns:a16="http://schemas.microsoft.com/office/drawing/2014/main" id="{597ABDAA-1457-4BC6-9616-78ADE52A4369}"/>
            </a:ext>
          </a:extLst>
        </xdr:cNvPr>
        <xdr:cNvGrpSpPr>
          <a:grpSpLocks/>
        </xdr:cNvGrpSpPr>
      </xdr:nvGrpSpPr>
      <xdr:grpSpPr bwMode="auto">
        <a:xfrm>
          <a:off x="5580529" y="104775"/>
          <a:ext cx="0" cy="428625"/>
          <a:chOff x="5362575" y="104775"/>
          <a:chExt cx="0" cy="314325"/>
        </a:xfrm>
      </xdr:grpSpPr>
      <xdr:sp macro="" textlink="">
        <xdr:nvSpPr>
          <xdr:cNvPr id="12" name="Rectangle 16">
            <a:extLst>
              <a:ext uri="{FF2B5EF4-FFF2-40B4-BE49-F238E27FC236}">
                <a16:creationId xmlns:a16="http://schemas.microsoft.com/office/drawing/2014/main" id="{D1081730-F428-4077-41B7-DB808FEA124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9ECBFB2-A750-369A-7C9A-6D9993012EC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4" name="Group 1">
          <a:extLst>
            <a:ext uri="{FF2B5EF4-FFF2-40B4-BE49-F238E27FC236}">
              <a16:creationId xmlns:a16="http://schemas.microsoft.com/office/drawing/2014/main" id="{995A5A70-0821-4FC9-B394-4AD0D7889721}"/>
            </a:ext>
          </a:extLst>
        </xdr:cNvPr>
        <xdr:cNvGrpSpPr>
          <a:grpSpLocks/>
        </xdr:cNvGrpSpPr>
      </xdr:nvGrpSpPr>
      <xdr:grpSpPr bwMode="auto">
        <a:xfrm>
          <a:off x="5580529" y="104775"/>
          <a:ext cx="0" cy="428625"/>
          <a:chOff x="7950200" y="104775"/>
          <a:chExt cx="0" cy="314325"/>
        </a:xfrm>
      </xdr:grpSpPr>
      <xdr:sp macro="" textlink="">
        <xdr:nvSpPr>
          <xdr:cNvPr id="15" name="Rectangle 2">
            <a:extLst>
              <a:ext uri="{FF2B5EF4-FFF2-40B4-BE49-F238E27FC236}">
                <a16:creationId xmlns:a16="http://schemas.microsoft.com/office/drawing/2014/main" id="{BE37647E-9BF6-BBC6-A649-742B3D7E8B9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91BA8B0-31A5-EE53-235E-B00A26E9B38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7" name="Group 1">
          <a:extLst>
            <a:ext uri="{FF2B5EF4-FFF2-40B4-BE49-F238E27FC236}">
              <a16:creationId xmlns:a16="http://schemas.microsoft.com/office/drawing/2014/main" id="{17DD3B12-39FD-4021-AB91-6F1A80E5C8EA}"/>
            </a:ext>
          </a:extLst>
        </xdr:cNvPr>
        <xdr:cNvGrpSpPr>
          <a:grpSpLocks/>
        </xdr:cNvGrpSpPr>
      </xdr:nvGrpSpPr>
      <xdr:grpSpPr bwMode="auto">
        <a:xfrm>
          <a:off x="5580529" y="104775"/>
          <a:ext cx="0" cy="428625"/>
          <a:chOff x="5362575" y="104775"/>
          <a:chExt cx="0" cy="314325"/>
        </a:xfrm>
      </xdr:grpSpPr>
      <xdr:sp macro="" textlink="">
        <xdr:nvSpPr>
          <xdr:cNvPr id="18" name="Rectangle 2">
            <a:extLst>
              <a:ext uri="{FF2B5EF4-FFF2-40B4-BE49-F238E27FC236}">
                <a16:creationId xmlns:a16="http://schemas.microsoft.com/office/drawing/2014/main" id="{BBEE7785-8C16-05A3-A880-AA5D3A0DBB7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53E9E1E5-6BA1-C34D-284D-8FB1F92AD6C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0" name="Group 15">
          <a:extLst>
            <a:ext uri="{FF2B5EF4-FFF2-40B4-BE49-F238E27FC236}">
              <a16:creationId xmlns:a16="http://schemas.microsoft.com/office/drawing/2014/main" id="{CF2C866E-359A-46CF-A7F0-0D25DF81E92C}"/>
            </a:ext>
          </a:extLst>
        </xdr:cNvPr>
        <xdr:cNvGrpSpPr>
          <a:grpSpLocks/>
        </xdr:cNvGrpSpPr>
      </xdr:nvGrpSpPr>
      <xdr:grpSpPr bwMode="auto">
        <a:xfrm>
          <a:off x="5580529" y="104775"/>
          <a:ext cx="0" cy="428625"/>
          <a:chOff x="5362575" y="104775"/>
          <a:chExt cx="0" cy="314325"/>
        </a:xfrm>
      </xdr:grpSpPr>
      <xdr:sp macro="" textlink="">
        <xdr:nvSpPr>
          <xdr:cNvPr id="21" name="Rectangle 16">
            <a:extLst>
              <a:ext uri="{FF2B5EF4-FFF2-40B4-BE49-F238E27FC236}">
                <a16:creationId xmlns:a16="http://schemas.microsoft.com/office/drawing/2014/main" id="{F6687AFF-57C2-AF86-531D-6E15E72A881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6F9B1C09-3F4E-D76D-331E-FB1FD4C29BE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3" name="Group 1">
          <a:extLst>
            <a:ext uri="{FF2B5EF4-FFF2-40B4-BE49-F238E27FC236}">
              <a16:creationId xmlns:a16="http://schemas.microsoft.com/office/drawing/2014/main" id="{2A17852F-A907-424C-88AC-376A22D64812}"/>
            </a:ext>
          </a:extLst>
        </xdr:cNvPr>
        <xdr:cNvGrpSpPr>
          <a:grpSpLocks/>
        </xdr:cNvGrpSpPr>
      </xdr:nvGrpSpPr>
      <xdr:grpSpPr bwMode="auto">
        <a:xfrm>
          <a:off x="5580529" y="104775"/>
          <a:ext cx="0" cy="428625"/>
          <a:chOff x="5362575" y="104775"/>
          <a:chExt cx="0" cy="314325"/>
        </a:xfrm>
      </xdr:grpSpPr>
      <xdr:sp macro="" textlink="">
        <xdr:nvSpPr>
          <xdr:cNvPr id="24" name="Rectangle 2">
            <a:extLst>
              <a:ext uri="{FF2B5EF4-FFF2-40B4-BE49-F238E27FC236}">
                <a16:creationId xmlns:a16="http://schemas.microsoft.com/office/drawing/2014/main" id="{758C66AB-AE3D-9207-7764-4E85EA5FE71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24C90563-681A-775F-3EB8-BDF4E3F6156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6" name="Group 15">
          <a:extLst>
            <a:ext uri="{FF2B5EF4-FFF2-40B4-BE49-F238E27FC236}">
              <a16:creationId xmlns:a16="http://schemas.microsoft.com/office/drawing/2014/main" id="{D3766202-C953-4310-B95B-8C685BEDBACD}"/>
            </a:ext>
          </a:extLst>
        </xdr:cNvPr>
        <xdr:cNvGrpSpPr>
          <a:grpSpLocks/>
        </xdr:cNvGrpSpPr>
      </xdr:nvGrpSpPr>
      <xdr:grpSpPr bwMode="auto">
        <a:xfrm>
          <a:off x="5580529" y="104775"/>
          <a:ext cx="0" cy="428625"/>
          <a:chOff x="5362575" y="104775"/>
          <a:chExt cx="0" cy="314325"/>
        </a:xfrm>
      </xdr:grpSpPr>
      <xdr:sp macro="" textlink="">
        <xdr:nvSpPr>
          <xdr:cNvPr id="27" name="Rectangle 16">
            <a:extLst>
              <a:ext uri="{FF2B5EF4-FFF2-40B4-BE49-F238E27FC236}">
                <a16:creationId xmlns:a16="http://schemas.microsoft.com/office/drawing/2014/main" id="{866D8732-B713-F221-9BC2-2804972E8E8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F73C58C-90D9-90C6-4BE8-754430C80CE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9" name="Group 1">
          <a:extLst>
            <a:ext uri="{FF2B5EF4-FFF2-40B4-BE49-F238E27FC236}">
              <a16:creationId xmlns:a16="http://schemas.microsoft.com/office/drawing/2014/main" id="{2EE552D3-4FAE-4396-ACB8-F025C467B919}"/>
            </a:ext>
          </a:extLst>
        </xdr:cNvPr>
        <xdr:cNvGrpSpPr>
          <a:grpSpLocks/>
        </xdr:cNvGrpSpPr>
      </xdr:nvGrpSpPr>
      <xdr:grpSpPr bwMode="auto">
        <a:xfrm>
          <a:off x="5580529" y="104775"/>
          <a:ext cx="0" cy="428625"/>
          <a:chOff x="7950200" y="104775"/>
          <a:chExt cx="0" cy="314325"/>
        </a:xfrm>
      </xdr:grpSpPr>
      <xdr:sp macro="" textlink="">
        <xdr:nvSpPr>
          <xdr:cNvPr id="30" name="Rectangle 2">
            <a:extLst>
              <a:ext uri="{FF2B5EF4-FFF2-40B4-BE49-F238E27FC236}">
                <a16:creationId xmlns:a16="http://schemas.microsoft.com/office/drawing/2014/main" id="{65D8866D-1D53-5878-FC5F-DFA9BCA27AE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E964C738-11B8-DCC7-4803-17890302495B}"/>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2" name="Group 1">
          <a:extLst>
            <a:ext uri="{FF2B5EF4-FFF2-40B4-BE49-F238E27FC236}">
              <a16:creationId xmlns:a16="http://schemas.microsoft.com/office/drawing/2014/main" id="{D00578E2-6473-4710-898F-44222696568A}"/>
            </a:ext>
          </a:extLst>
        </xdr:cNvPr>
        <xdr:cNvGrpSpPr>
          <a:grpSpLocks/>
        </xdr:cNvGrpSpPr>
      </xdr:nvGrpSpPr>
      <xdr:grpSpPr bwMode="auto">
        <a:xfrm>
          <a:off x="5580529" y="104775"/>
          <a:ext cx="0" cy="428625"/>
          <a:chOff x="5362575" y="104775"/>
          <a:chExt cx="0" cy="314325"/>
        </a:xfrm>
      </xdr:grpSpPr>
      <xdr:sp macro="" textlink="">
        <xdr:nvSpPr>
          <xdr:cNvPr id="33" name="Rectangle 2">
            <a:extLst>
              <a:ext uri="{FF2B5EF4-FFF2-40B4-BE49-F238E27FC236}">
                <a16:creationId xmlns:a16="http://schemas.microsoft.com/office/drawing/2014/main" id="{4D040832-B1E7-C81F-3705-CDEA42CDA8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2AE2D175-7D3B-7B31-3A66-DDB9D1F51C5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5" name="Group 15">
          <a:extLst>
            <a:ext uri="{FF2B5EF4-FFF2-40B4-BE49-F238E27FC236}">
              <a16:creationId xmlns:a16="http://schemas.microsoft.com/office/drawing/2014/main" id="{532BDB69-F545-4E39-ADCC-5721E913BB03}"/>
            </a:ext>
          </a:extLst>
        </xdr:cNvPr>
        <xdr:cNvGrpSpPr>
          <a:grpSpLocks/>
        </xdr:cNvGrpSpPr>
      </xdr:nvGrpSpPr>
      <xdr:grpSpPr bwMode="auto">
        <a:xfrm>
          <a:off x="5580529" y="104775"/>
          <a:ext cx="0" cy="428625"/>
          <a:chOff x="5362575" y="104775"/>
          <a:chExt cx="0" cy="314325"/>
        </a:xfrm>
      </xdr:grpSpPr>
      <xdr:sp macro="" textlink="">
        <xdr:nvSpPr>
          <xdr:cNvPr id="36" name="Rectangle 16">
            <a:extLst>
              <a:ext uri="{FF2B5EF4-FFF2-40B4-BE49-F238E27FC236}">
                <a16:creationId xmlns:a16="http://schemas.microsoft.com/office/drawing/2014/main" id="{6B454D51-833F-B3B3-3819-8A1B0812EF2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5717CCB2-2D64-DCDC-3C05-2742707332F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8" name="Group 1">
          <a:extLst>
            <a:ext uri="{FF2B5EF4-FFF2-40B4-BE49-F238E27FC236}">
              <a16:creationId xmlns:a16="http://schemas.microsoft.com/office/drawing/2014/main" id="{D7F8B8F3-655B-482D-99D2-C93522777AD0}"/>
            </a:ext>
          </a:extLst>
        </xdr:cNvPr>
        <xdr:cNvGrpSpPr>
          <a:grpSpLocks/>
        </xdr:cNvGrpSpPr>
      </xdr:nvGrpSpPr>
      <xdr:grpSpPr bwMode="auto">
        <a:xfrm>
          <a:off x="5580529" y="104775"/>
          <a:ext cx="0" cy="428625"/>
          <a:chOff x="5362575" y="104775"/>
          <a:chExt cx="0" cy="314325"/>
        </a:xfrm>
      </xdr:grpSpPr>
      <xdr:sp macro="" textlink="">
        <xdr:nvSpPr>
          <xdr:cNvPr id="39" name="Rectangle 2">
            <a:extLst>
              <a:ext uri="{FF2B5EF4-FFF2-40B4-BE49-F238E27FC236}">
                <a16:creationId xmlns:a16="http://schemas.microsoft.com/office/drawing/2014/main" id="{8416F90C-3451-AC35-1D7F-267A9014CC9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3A426739-5979-C98A-5F27-D7A43AD4993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1" name="Group 15">
          <a:extLst>
            <a:ext uri="{FF2B5EF4-FFF2-40B4-BE49-F238E27FC236}">
              <a16:creationId xmlns:a16="http://schemas.microsoft.com/office/drawing/2014/main" id="{941DAA3B-8B15-4A47-B257-2272AFDD087D}"/>
            </a:ext>
          </a:extLst>
        </xdr:cNvPr>
        <xdr:cNvGrpSpPr>
          <a:grpSpLocks/>
        </xdr:cNvGrpSpPr>
      </xdr:nvGrpSpPr>
      <xdr:grpSpPr bwMode="auto">
        <a:xfrm>
          <a:off x="5580529" y="104775"/>
          <a:ext cx="0" cy="428625"/>
          <a:chOff x="5362575" y="104775"/>
          <a:chExt cx="0" cy="314325"/>
        </a:xfrm>
      </xdr:grpSpPr>
      <xdr:sp macro="" textlink="">
        <xdr:nvSpPr>
          <xdr:cNvPr id="42" name="Rectangle 16">
            <a:extLst>
              <a:ext uri="{FF2B5EF4-FFF2-40B4-BE49-F238E27FC236}">
                <a16:creationId xmlns:a16="http://schemas.microsoft.com/office/drawing/2014/main" id="{84596532-9AA4-069B-28DD-F32AB7DA8D2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463BABE1-E97E-283F-C231-DDE13D89E97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4" name="Group 1">
          <a:extLst>
            <a:ext uri="{FF2B5EF4-FFF2-40B4-BE49-F238E27FC236}">
              <a16:creationId xmlns:a16="http://schemas.microsoft.com/office/drawing/2014/main" id="{C54EFA3E-EBFD-4F7F-BC05-8DD797E67BFF}"/>
            </a:ext>
          </a:extLst>
        </xdr:cNvPr>
        <xdr:cNvGrpSpPr>
          <a:grpSpLocks/>
        </xdr:cNvGrpSpPr>
      </xdr:nvGrpSpPr>
      <xdr:grpSpPr bwMode="auto">
        <a:xfrm>
          <a:off x="5580529" y="104775"/>
          <a:ext cx="0" cy="428625"/>
          <a:chOff x="7950200" y="104775"/>
          <a:chExt cx="0" cy="314325"/>
        </a:xfrm>
      </xdr:grpSpPr>
      <xdr:sp macro="" textlink="">
        <xdr:nvSpPr>
          <xdr:cNvPr id="45" name="Rectangle 2">
            <a:extLst>
              <a:ext uri="{FF2B5EF4-FFF2-40B4-BE49-F238E27FC236}">
                <a16:creationId xmlns:a16="http://schemas.microsoft.com/office/drawing/2014/main" id="{1D80B707-ACD8-83D9-7202-62DC106124F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59253353-73BE-320F-2E3D-AF24DFC24019}"/>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40D80B4D-3D11-49DE-B355-5C952F8F6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0</xdr:row>
      <xdr:rowOff>104775</xdr:rowOff>
    </xdr:from>
    <xdr:to>
      <xdr:col>3</xdr:col>
      <xdr:colOff>0</xdr:colOff>
      <xdr:row>1</xdr:row>
      <xdr:rowOff>152400</xdr:rowOff>
    </xdr:to>
    <xdr:grpSp>
      <xdr:nvGrpSpPr>
        <xdr:cNvPr id="48" name="Group 1">
          <a:extLst>
            <a:ext uri="{FF2B5EF4-FFF2-40B4-BE49-F238E27FC236}">
              <a16:creationId xmlns:a16="http://schemas.microsoft.com/office/drawing/2014/main" id="{3AEDCD97-5170-4D6B-B559-DF41B6ABB188}"/>
            </a:ext>
          </a:extLst>
        </xdr:cNvPr>
        <xdr:cNvGrpSpPr>
          <a:grpSpLocks/>
        </xdr:cNvGrpSpPr>
      </xdr:nvGrpSpPr>
      <xdr:grpSpPr bwMode="auto">
        <a:xfrm>
          <a:off x="5580529" y="104775"/>
          <a:ext cx="0" cy="428625"/>
          <a:chOff x="5362575" y="104775"/>
          <a:chExt cx="0" cy="314325"/>
        </a:xfrm>
      </xdr:grpSpPr>
      <xdr:sp macro="" textlink="">
        <xdr:nvSpPr>
          <xdr:cNvPr id="49" name="Rectangle 2">
            <a:extLst>
              <a:ext uri="{FF2B5EF4-FFF2-40B4-BE49-F238E27FC236}">
                <a16:creationId xmlns:a16="http://schemas.microsoft.com/office/drawing/2014/main" id="{D74394F8-4657-AE0E-595A-034928EB6B3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FD69CDEE-E3F7-FF40-7C5D-A700393C1AF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51" name="Group 15">
          <a:extLst>
            <a:ext uri="{FF2B5EF4-FFF2-40B4-BE49-F238E27FC236}">
              <a16:creationId xmlns:a16="http://schemas.microsoft.com/office/drawing/2014/main" id="{2575992B-7EC9-4AB6-8C16-CCA228E77C3B}"/>
            </a:ext>
          </a:extLst>
        </xdr:cNvPr>
        <xdr:cNvGrpSpPr>
          <a:grpSpLocks/>
        </xdr:cNvGrpSpPr>
      </xdr:nvGrpSpPr>
      <xdr:grpSpPr bwMode="auto">
        <a:xfrm>
          <a:off x="5580529" y="104775"/>
          <a:ext cx="0" cy="428625"/>
          <a:chOff x="5362575" y="104775"/>
          <a:chExt cx="0" cy="314325"/>
        </a:xfrm>
      </xdr:grpSpPr>
      <xdr:sp macro="" textlink="">
        <xdr:nvSpPr>
          <xdr:cNvPr id="52" name="Rectangle 16">
            <a:extLst>
              <a:ext uri="{FF2B5EF4-FFF2-40B4-BE49-F238E27FC236}">
                <a16:creationId xmlns:a16="http://schemas.microsoft.com/office/drawing/2014/main" id="{730FFE62-847A-B9EC-E07E-CF6CF70D30C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22FEFE89-A0CB-0332-7E45-99A5A0C4F0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54" name="Group 1">
          <a:extLst>
            <a:ext uri="{FF2B5EF4-FFF2-40B4-BE49-F238E27FC236}">
              <a16:creationId xmlns:a16="http://schemas.microsoft.com/office/drawing/2014/main" id="{4AA754A7-6CF4-4390-8B51-73364324F3C9}"/>
            </a:ext>
          </a:extLst>
        </xdr:cNvPr>
        <xdr:cNvGrpSpPr>
          <a:grpSpLocks/>
        </xdr:cNvGrpSpPr>
      </xdr:nvGrpSpPr>
      <xdr:grpSpPr bwMode="auto">
        <a:xfrm>
          <a:off x="5580529" y="104775"/>
          <a:ext cx="0" cy="428625"/>
          <a:chOff x="5362575" y="104775"/>
          <a:chExt cx="0" cy="314325"/>
        </a:xfrm>
      </xdr:grpSpPr>
      <xdr:sp macro="" textlink="">
        <xdr:nvSpPr>
          <xdr:cNvPr id="55" name="Rectangle 2">
            <a:extLst>
              <a:ext uri="{FF2B5EF4-FFF2-40B4-BE49-F238E27FC236}">
                <a16:creationId xmlns:a16="http://schemas.microsoft.com/office/drawing/2014/main" id="{ADC0ACF9-A33B-2DB6-5A75-CE545E4D5BE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A9D5E551-AD75-6353-8F88-BD8EF41592F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57" name="Group 15">
          <a:extLst>
            <a:ext uri="{FF2B5EF4-FFF2-40B4-BE49-F238E27FC236}">
              <a16:creationId xmlns:a16="http://schemas.microsoft.com/office/drawing/2014/main" id="{58E56099-FBD0-4F26-A642-9233E554AB7E}"/>
            </a:ext>
          </a:extLst>
        </xdr:cNvPr>
        <xdr:cNvGrpSpPr>
          <a:grpSpLocks/>
        </xdr:cNvGrpSpPr>
      </xdr:nvGrpSpPr>
      <xdr:grpSpPr bwMode="auto">
        <a:xfrm>
          <a:off x="5580529" y="104775"/>
          <a:ext cx="0" cy="428625"/>
          <a:chOff x="5362575" y="104775"/>
          <a:chExt cx="0" cy="314325"/>
        </a:xfrm>
      </xdr:grpSpPr>
      <xdr:sp macro="" textlink="">
        <xdr:nvSpPr>
          <xdr:cNvPr id="58" name="Rectangle 16">
            <a:extLst>
              <a:ext uri="{FF2B5EF4-FFF2-40B4-BE49-F238E27FC236}">
                <a16:creationId xmlns:a16="http://schemas.microsoft.com/office/drawing/2014/main" id="{B7397ABD-F0B1-A548-DB53-9D41D463045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7340ED44-893E-0257-7C53-7719C89B830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60" name="Group 1">
          <a:extLst>
            <a:ext uri="{FF2B5EF4-FFF2-40B4-BE49-F238E27FC236}">
              <a16:creationId xmlns:a16="http://schemas.microsoft.com/office/drawing/2014/main" id="{B1050CEF-4C2C-4EE8-B654-6E8B35A3A912}"/>
            </a:ext>
          </a:extLst>
        </xdr:cNvPr>
        <xdr:cNvGrpSpPr>
          <a:grpSpLocks/>
        </xdr:cNvGrpSpPr>
      </xdr:nvGrpSpPr>
      <xdr:grpSpPr bwMode="auto">
        <a:xfrm>
          <a:off x="5580529" y="104775"/>
          <a:ext cx="0" cy="428625"/>
          <a:chOff x="7950200" y="104775"/>
          <a:chExt cx="0" cy="314325"/>
        </a:xfrm>
      </xdr:grpSpPr>
      <xdr:sp macro="" textlink="">
        <xdr:nvSpPr>
          <xdr:cNvPr id="61" name="Rectangle 2">
            <a:extLst>
              <a:ext uri="{FF2B5EF4-FFF2-40B4-BE49-F238E27FC236}">
                <a16:creationId xmlns:a16="http://schemas.microsoft.com/office/drawing/2014/main" id="{3E1E17C3-DF51-12F6-50A6-03AC480A494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83E19AF6-36E4-6298-4393-CF9C6D893D1A}"/>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63" name="Group 1">
          <a:extLst>
            <a:ext uri="{FF2B5EF4-FFF2-40B4-BE49-F238E27FC236}">
              <a16:creationId xmlns:a16="http://schemas.microsoft.com/office/drawing/2014/main" id="{C5124456-2D8C-411B-B4F8-9A4C2FAFED6A}"/>
            </a:ext>
          </a:extLst>
        </xdr:cNvPr>
        <xdr:cNvGrpSpPr>
          <a:grpSpLocks/>
        </xdr:cNvGrpSpPr>
      </xdr:nvGrpSpPr>
      <xdr:grpSpPr bwMode="auto">
        <a:xfrm>
          <a:off x="5580529" y="104775"/>
          <a:ext cx="0" cy="428625"/>
          <a:chOff x="5362575" y="104775"/>
          <a:chExt cx="0" cy="314325"/>
        </a:xfrm>
      </xdr:grpSpPr>
      <xdr:sp macro="" textlink="">
        <xdr:nvSpPr>
          <xdr:cNvPr id="64" name="Rectangle 2">
            <a:extLst>
              <a:ext uri="{FF2B5EF4-FFF2-40B4-BE49-F238E27FC236}">
                <a16:creationId xmlns:a16="http://schemas.microsoft.com/office/drawing/2014/main" id="{7BF7852D-12C6-045D-94EE-DA75E1C8ECE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EBA69401-A46E-BF9D-35F4-A121E44A2D3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66" name="Group 15">
          <a:extLst>
            <a:ext uri="{FF2B5EF4-FFF2-40B4-BE49-F238E27FC236}">
              <a16:creationId xmlns:a16="http://schemas.microsoft.com/office/drawing/2014/main" id="{50E82C6E-4CBB-4ADF-8351-3784698A2670}"/>
            </a:ext>
          </a:extLst>
        </xdr:cNvPr>
        <xdr:cNvGrpSpPr>
          <a:grpSpLocks/>
        </xdr:cNvGrpSpPr>
      </xdr:nvGrpSpPr>
      <xdr:grpSpPr bwMode="auto">
        <a:xfrm>
          <a:off x="5580529" y="104775"/>
          <a:ext cx="0" cy="428625"/>
          <a:chOff x="5362575" y="104775"/>
          <a:chExt cx="0" cy="314325"/>
        </a:xfrm>
      </xdr:grpSpPr>
      <xdr:sp macro="" textlink="">
        <xdr:nvSpPr>
          <xdr:cNvPr id="67" name="Rectangle 16">
            <a:extLst>
              <a:ext uri="{FF2B5EF4-FFF2-40B4-BE49-F238E27FC236}">
                <a16:creationId xmlns:a16="http://schemas.microsoft.com/office/drawing/2014/main" id="{2FDF4FB2-2E16-D661-9172-F1EC9449B0B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33FFFEA4-13B4-DE36-33B1-2876A8EBC1C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69" name="Group 1">
          <a:extLst>
            <a:ext uri="{FF2B5EF4-FFF2-40B4-BE49-F238E27FC236}">
              <a16:creationId xmlns:a16="http://schemas.microsoft.com/office/drawing/2014/main" id="{D2119BE4-3097-49B1-9D5F-981AC087F347}"/>
            </a:ext>
          </a:extLst>
        </xdr:cNvPr>
        <xdr:cNvGrpSpPr>
          <a:grpSpLocks/>
        </xdr:cNvGrpSpPr>
      </xdr:nvGrpSpPr>
      <xdr:grpSpPr bwMode="auto">
        <a:xfrm>
          <a:off x="5580529" y="104775"/>
          <a:ext cx="0" cy="428625"/>
          <a:chOff x="5362575" y="104775"/>
          <a:chExt cx="0" cy="314325"/>
        </a:xfrm>
      </xdr:grpSpPr>
      <xdr:sp macro="" textlink="">
        <xdr:nvSpPr>
          <xdr:cNvPr id="70" name="Rectangle 2">
            <a:extLst>
              <a:ext uri="{FF2B5EF4-FFF2-40B4-BE49-F238E27FC236}">
                <a16:creationId xmlns:a16="http://schemas.microsoft.com/office/drawing/2014/main" id="{31E6DC2C-ED49-5FDC-7899-D7318C19881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CA8DBBF1-FF45-612C-A636-7F5D1C679DA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72" name="Group 15">
          <a:extLst>
            <a:ext uri="{FF2B5EF4-FFF2-40B4-BE49-F238E27FC236}">
              <a16:creationId xmlns:a16="http://schemas.microsoft.com/office/drawing/2014/main" id="{9479B951-3C7B-4C92-98E8-D36464237AA9}"/>
            </a:ext>
          </a:extLst>
        </xdr:cNvPr>
        <xdr:cNvGrpSpPr>
          <a:grpSpLocks/>
        </xdr:cNvGrpSpPr>
      </xdr:nvGrpSpPr>
      <xdr:grpSpPr bwMode="auto">
        <a:xfrm>
          <a:off x="5580529" y="104775"/>
          <a:ext cx="0" cy="428625"/>
          <a:chOff x="5362575" y="104775"/>
          <a:chExt cx="0" cy="314325"/>
        </a:xfrm>
      </xdr:grpSpPr>
      <xdr:sp macro="" textlink="">
        <xdr:nvSpPr>
          <xdr:cNvPr id="73" name="Rectangle 16">
            <a:extLst>
              <a:ext uri="{FF2B5EF4-FFF2-40B4-BE49-F238E27FC236}">
                <a16:creationId xmlns:a16="http://schemas.microsoft.com/office/drawing/2014/main" id="{7097913A-43EE-AAD2-4F5E-DCD02F28B8D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C65AD3AC-1276-F5AD-C257-752FFE5FE1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75" name="Group 1">
          <a:extLst>
            <a:ext uri="{FF2B5EF4-FFF2-40B4-BE49-F238E27FC236}">
              <a16:creationId xmlns:a16="http://schemas.microsoft.com/office/drawing/2014/main" id="{47651FF4-38E6-46D8-846B-44AD3FAAEDF1}"/>
            </a:ext>
          </a:extLst>
        </xdr:cNvPr>
        <xdr:cNvGrpSpPr>
          <a:grpSpLocks/>
        </xdr:cNvGrpSpPr>
      </xdr:nvGrpSpPr>
      <xdr:grpSpPr bwMode="auto">
        <a:xfrm>
          <a:off x="5580529" y="104775"/>
          <a:ext cx="0" cy="428625"/>
          <a:chOff x="7950200" y="104775"/>
          <a:chExt cx="0" cy="314325"/>
        </a:xfrm>
      </xdr:grpSpPr>
      <xdr:sp macro="" textlink="">
        <xdr:nvSpPr>
          <xdr:cNvPr id="76" name="Rectangle 2">
            <a:extLst>
              <a:ext uri="{FF2B5EF4-FFF2-40B4-BE49-F238E27FC236}">
                <a16:creationId xmlns:a16="http://schemas.microsoft.com/office/drawing/2014/main" id="{51E634AE-E02B-ACC4-4641-9137D174B07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505D0AAA-BD91-192A-6252-7B0216CF9A29}"/>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78" name="Group 1">
          <a:extLst>
            <a:ext uri="{FF2B5EF4-FFF2-40B4-BE49-F238E27FC236}">
              <a16:creationId xmlns:a16="http://schemas.microsoft.com/office/drawing/2014/main" id="{5DDB6306-BBA8-44B7-9B5A-58437533CB8A}"/>
            </a:ext>
          </a:extLst>
        </xdr:cNvPr>
        <xdr:cNvGrpSpPr>
          <a:grpSpLocks/>
        </xdr:cNvGrpSpPr>
      </xdr:nvGrpSpPr>
      <xdr:grpSpPr bwMode="auto">
        <a:xfrm>
          <a:off x="5580529" y="104775"/>
          <a:ext cx="0" cy="428625"/>
          <a:chOff x="5362575" y="104775"/>
          <a:chExt cx="0" cy="314325"/>
        </a:xfrm>
      </xdr:grpSpPr>
      <xdr:sp macro="" textlink="">
        <xdr:nvSpPr>
          <xdr:cNvPr id="79" name="Rectangle 2">
            <a:extLst>
              <a:ext uri="{FF2B5EF4-FFF2-40B4-BE49-F238E27FC236}">
                <a16:creationId xmlns:a16="http://schemas.microsoft.com/office/drawing/2014/main" id="{02A108F5-9954-65C5-DAF9-30A2C9D0E02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6BB5C815-4913-22A4-CAD3-755ECF1D6AB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81" name="Group 15">
          <a:extLst>
            <a:ext uri="{FF2B5EF4-FFF2-40B4-BE49-F238E27FC236}">
              <a16:creationId xmlns:a16="http://schemas.microsoft.com/office/drawing/2014/main" id="{3939B859-E028-4D8B-9C82-0AA0CD9DA821}"/>
            </a:ext>
          </a:extLst>
        </xdr:cNvPr>
        <xdr:cNvGrpSpPr>
          <a:grpSpLocks/>
        </xdr:cNvGrpSpPr>
      </xdr:nvGrpSpPr>
      <xdr:grpSpPr bwMode="auto">
        <a:xfrm>
          <a:off x="5580529" y="104775"/>
          <a:ext cx="0" cy="428625"/>
          <a:chOff x="5362575" y="104775"/>
          <a:chExt cx="0" cy="314325"/>
        </a:xfrm>
      </xdr:grpSpPr>
      <xdr:sp macro="" textlink="">
        <xdr:nvSpPr>
          <xdr:cNvPr id="82" name="Rectangle 16">
            <a:extLst>
              <a:ext uri="{FF2B5EF4-FFF2-40B4-BE49-F238E27FC236}">
                <a16:creationId xmlns:a16="http://schemas.microsoft.com/office/drawing/2014/main" id="{C03AE8ED-3FBC-1DA2-4D35-EFBBB2ACB8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683A6AF5-1A66-2D2E-0D52-869F4441372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84" name="Group 1">
          <a:extLst>
            <a:ext uri="{FF2B5EF4-FFF2-40B4-BE49-F238E27FC236}">
              <a16:creationId xmlns:a16="http://schemas.microsoft.com/office/drawing/2014/main" id="{F5F2DC90-23D9-4A05-8F40-98E1DCDD3795}"/>
            </a:ext>
          </a:extLst>
        </xdr:cNvPr>
        <xdr:cNvGrpSpPr>
          <a:grpSpLocks/>
        </xdr:cNvGrpSpPr>
      </xdr:nvGrpSpPr>
      <xdr:grpSpPr bwMode="auto">
        <a:xfrm>
          <a:off x="5580529" y="104775"/>
          <a:ext cx="0" cy="428625"/>
          <a:chOff x="5362575" y="104775"/>
          <a:chExt cx="0" cy="314325"/>
        </a:xfrm>
      </xdr:grpSpPr>
      <xdr:sp macro="" textlink="">
        <xdr:nvSpPr>
          <xdr:cNvPr id="85" name="Rectangle 2">
            <a:extLst>
              <a:ext uri="{FF2B5EF4-FFF2-40B4-BE49-F238E27FC236}">
                <a16:creationId xmlns:a16="http://schemas.microsoft.com/office/drawing/2014/main" id="{C5D5EFED-69AA-2D76-9735-A267EDA75FD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D2844015-97EA-0E41-4E62-6DFCDAFFAD1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87" name="Group 15">
          <a:extLst>
            <a:ext uri="{FF2B5EF4-FFF2-40B4-BE49-F238E27FC236}">
              <a16:creationId xmlns:a16="http://schemas.microsoft.com/office/drawing/2014/main" id="{D32F27FB-9422-44BC-911D-80BB633DDFAE}"/>
            </a:ext>
          </a:extLst>
        </xdr:cNvPr>
        <xdr:cNvGrpSpPr>
          <a:grpSpLocks/>
        </xdr:cNvGrpSpPr>
      </xdr:nvGrpSpPr>
      <xdr:grpSpPr bwMode="auto">
        <a:xfrm>
          <a:off x="5580529" y="104775"/>
          <a:ext cx="0" cy="428625"/>
          <a:chOff x="5362575" y="104775"/>
          <a:chExt cx="0" cy="314325"/>
        </a:xfrm>
      </xdr:grpSpPr>
      <xdr:sp macro="" textlink="">
        <xdr:nvSpPr>
          <xdr:cNvPr id="88" name="Rectangle 16">
            <a:extLst>
              <a:ext uri="{FF2B5EF4-FFF2-40B4-BE49-F238E27FC236}">
                <a16:creationId xmlns:a16="http://schemas.microsoft.com/office/drawing/2014/main" id="{68CD0FEE-5169-6305-3CFA-B46C0F5FEC2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2CBAD073-7ACE-EA66-9A2B-2CA2974C00C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90" name="Group 1">
          <a:extLst>
            <a:ext uri="{FF2B5EF4-FFF2-40B4-BE49-F238E27FC236}">
              <a16:creationId xmlns:a16="http://schemas.microsoft.com/office/drawing/2014/main" id="{FA9F9799-86EE-4638-82AD-D3DF6AE4245C}"/>
            </a:ext>
          </a:extLst>
        </xdr:cNvPr>
        <xdr:cNvGrpSpPr>
          <a:grpSpLocks/>
        </xdr:cNvGrpSpPr>
      </xdr:nvGrpSpPr>
      <xdr:grpSpPr bwMode="auto">
        <a:xfrm>
          <a:off x="5580529" y="104775"/>
          <a:ext cx="0" cy="428625"/>
          <a:chOff x="7950200" y="104775"/>
          <a:chExt cx="0" cy="314325"/>
        </a:xfrm>
      </xdr:grpSpPr>
      <xdr:sp macro="" textlink="">
        <xdr:nvSpPr>
          <xdr:cNvPr id="91" name="Rectangle 2">
            <a:extLst>
              <a:ext uri="{FF2B5EF4-FFF2-40B4-BE49-F238E27FC236}">
                <a16:creationId xmlns:a16="http://schemas.microsoft.com/office/drawing/2014/main" id="{B3CAA642-F532-8B24-22CF-55A9D0A9AFC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B2F881D9-FB00-31B6-44ED-40CD3D7F431C}"/>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93" name="Imagen 1">
          <a:extLst>
            <a:ext uri="{FF2B5EF4-FFF2-40B4-BE49-F238E27FC236}">
              <a16:creationId xmlns:a16="http://schemas.microsoft.com/office/drawing/2014/main" id="{81962B7E-598C-4947-87A0-B5EA083256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6D8A7BBE-4E70-486A-9FC9-50A00502EEC9}"/>
            </a:ext>
          </a:extLst>
        </xdr:cNvPr>
        <xdr:cNvGrpSpPr>
          <a:grpSpLocks/>
        </xdr:cNvGrpSpPr>
      </xdr:nvGrpSpPr>
      <xdr:grpSpPr bwMode="auto">
        <a:xfrm>
          <a:off x="3705457" y="104775"/>
          <a:ext cx="0" cy="430948"/>
          <a:chOff x="5362575" y="104775"/>
          <a:chExt cx="0" cy="314325"/>
        </a:xfrm>
      </xdr:grpSpPr>
      <xdr:sp macro="" textlink="">
        <xdr:nvSpPr>
          <xdr:cNvPr id="3" name="Rectangle 2">
            <a:extLst>
              <a:ext uri="{FF2B5EF4-FFF2-40B4-BE49-F238E27FC236}">
                <a16:creationId xmlns:a16="http://schemas.microsoft.com/office/drawing/2014/main" id="{34208AF4-BDB1-91B2-4519-B0554930A3A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483695C2-55EA-F796-FB9A-C6D5231E2A2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397670C6-CF93-4511-BCD4-EF0E02CA24DD}"/>
            </a:ext>
          </a:extLst>
        </xdr:cNvPr>
        <xdr:cNvGrpSpPr>
          <a:grpSpLocks/>
        </xdr:cNvGrpSpPr>
      </xdr:nvGrpSpPr>
      <xdr:grpSpPr bwMode="auto">
        <a:xfrm>
          <a:off x="3705457" y="104775"/>
          <a:ext cx="0" cy="430948"/>
          <a:chOff x="5362575" y="104775"/>
          <a:chExt cx="0" cy="314325"/>
        </a:xfrm>
      </xdr:grpSpPr>
      <xdr:sp macro="" textlink="">
        <xdr:nvSpPr>
          <xdr:cNvPr id="6" name="Rectangle 16">
            <a:extLst>
              <a:ext uri="{FF2B5EF4-FFF2-40B4-BE49-F238E27FC236}">
                <a16:creationId xmlns:a16="http://schemas.microsoft.com/office/drawing/2014/main" id="{D933B5ED-83EF-F2A8-A3EC-F89260BEF49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64D7E253-70AE-2BF6-BEFB-3FFEB301F9D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AD65C4EF-2699-43DE-9E17-C3F72F197D63}"/>
            </a:ext>
          </a:extLst>
        </xdr:cNvPr>
        <xdr:cNvGrpSpPr>
          <a:grpSpLocks/>
        </xdr:cNvGrpSpPr>
      </xdr:nvGrpSpPr>
      <xdr:grpSpPr bwMode="auto">
        <a:xfrm>
          <a:off x="3705457" y="104775"/>
          <a:ext cx="0" cy="430948"/>
          <a:chOff x="5362575" y="104775"/>
          <a:chExt cx="0" cy="314325"/>
        </a:xfrm>
      </xdr:grpSpPr>
      <xdr:sp macro="" textlink="">
        <xdr:nvSpPr>
          <xdr:cNvPr id="9" name="Rectangle 2">
            <a:extLst>
              <a:ext uri="{FF2B5EF4-FFF2-40B4-BE49-F238E27FC236}">
                <a16:creationId xmlns:a16="http://schemas.microsoft.com/office/drawing/2014/main" id="{6969C27D-416F-FAA9-1376-77B0312BEDC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58727994-0511-39E1-2693-7C0BC47FE77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C52728AF-C746-415E-9291-B706D9F556B9}"/>
            </a:ext>
          </a:extLst>
        </xdr:cNvPr>
        <xdr:cNvGrpSpPr>
          <a:grpSpLocks/>
        </xdr:cNvGrpSpPr>
      </xdr:nvGrpSpPr>
      <xdr:grpSpPr bwMode="auto">
        <a:xfrm>
          <a:off x="3705457" y="104775"/>
          <a:ext cx="0" cy="430948"/>
          <a:chOff x="5362575" y="104775"/>
          <a:chExt cx="0" cy="314325"/>
        </a:xfrm>
      </xdr:grpSpPr>
      <xdr:sp macro="" textlink="">
        <xdr:nvSpPr>
          <xdr:cNvPr id="12" name="Rectangle 16">
            <a:extLst>
              <a:ext uri="{FF2B5EF4-FFF2-40B4-BE49-F238E27FC236}">
                <a16:creationId xmlns:a16="http://schemas.microsoft.com/office/drawing/2014/main" id="{06D084E4-D535-6B85-4497-CE6691BDAC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3EDCB3D-1E61-BD2B-3DA4-B45D9E13BCB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523D4DDC-7030-4448-8C0A-2E207903F81E}"/>
            </a:ext>
          </a:extLst>
        </xdr:cNvPr>
        <xdr:cNvGrpSpPr>
          <a:grpSpLocks/>
        </xdr:cNvGrpSpPr>
      </xdr:nvGrpSpPr>
      <xdr:grpSpPr bwMode="auto">
        <a:xfrm>
          <a:off x="3705457" y="104775"/>
          <a:ext cx="0" cy="430948"/>
          <a:chOff x="7950200" y="104775"/>
          <a:chExt cx="0" cy="314325"/>
        </a:xfrm>
      </xdr:grpSpPr>
      <xdr:sp macro="" textlink="">
        <xdr:nvSpPr>
          <xdr:cNvPr id="15" name="Rectangle 2">
            <a:extLst>
              <a:ext uri="{FF2B5EF4-FFF2-40B4-BE49-F238E27FC236}">
                <a16:creationId xmlns:a16="http://schemas.microsoft.com/office/drawing/2014/main" id="{3591E25F-693E-571C-354D-BD0EC84A829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19B842AA-628D-D2E3-EAB6-58B8171B5EB2}"/>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87F3A791-7AD7-478D-8072-0D032B836C2E}"/>
            </a:ext>
          </a:extLst>
        </xdr:cNvPr>
        <xdr:cNvGrpSpPr>
          <a:grpSpLocks/>
        </xdr:cNvGrpSpPr>
      </xdr:nvGrpSpPr>
      <xdr:grpSpPr bwMode="auto">
        <a:xfrm>
          <a:off x="3705457" y="104775"/>
          <a:ext cx="0" cy="430948"/>
          <a:chOff x="5362575" y="104775"/>
          <a:chExt cx="0" cy="314325"/>
        </a:xfrm>
      </xdr:grpSpPr>
      <xdr:sp macro="" textlink="">
        <xdr:nvSpPr>
          <xdr:cNvPr id="18" name="Rectangle 2">
            <a:extLst>
              <a:ext uri="{FF2B5EF4-FFF2-40B4-BE49-F238E27FC236}">
                <a16:creationId xmlns:a16="http://schemas.microsoft.com/office/drawing/2014/main" id="{DA318C16-7E3F-11F7-1674-0791F7A2277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25D162DC-D698-0119-8EE2-EF7149DA951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758A07EA-07C0-48C7-8FAE-412120BB3DB1}"/>
            </a:ext>
          </a:extLst>
        </xdr:cNvPr>
        <xdr:cNvGrpSpPr>
          <a:grpSpLocks/>
        </xdr:cNvGrpSpPr>
      </xdr:nvGrpSpPr>
      <xdr:grpSpPr bwMode="auto">
        <a:xfrm>
          <a:off x="3705457" y="104775"/>
          <a:ext cx="0" cy="430948"/>
          <a:chOff x="5362575" y="104775"/>
          <a:chExt cx="0" cy="314325"/>
        </a:xfrm>
      </xdr:grpSpPr>
      <xdr:sp macro="" textlink="">
        <xdr:nvSpPr>
          <xdr:cNvPr id="21" name="Rectangle 16">
            <a:extLst>
              <a:ext uri="{FF2B5EF4-FFF2-40B4-BE49-F238E27FC236}">
                <a16:creationId xmlns:a16="http://schemas.microsoft.com/office/drawing/2014/main" id="{97A995BB-7606-E6C3-6F6D-F6EE0A982E2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628E2A9D-8FDF-A42B-2809-CA6509E2201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1DA110CC-F201-4341-9A5B-E487D0C88EA0}"/>
            </a:ext>
          </a:extLst>
        </xdr:cNvPr>
        <xdr:cNvGrpSpPr>
          <a:grpSpLocks/>
        </xdr:cNvGrpSpPr>
      </xdr:nvGrpSpPr>
      <xdr:grpSpPr bwMode="auto">
        <a:xfrm>
          <a:off x="3705457" y="104775"/>
          <a:ext cx="0" cy="430948"/>
          <a:chOff x="5362575" y="104775"/>
          <a:chExt cx="0" cy="314325"/>
        </a:xfrm>
      </xdr:grpSpPr>
      <xdr:sp macro="" textlink="">
        <xdr:nvSpPr>
          <xdr:cNvPr id="24" name="Rectangle 2">
            <a:extLst>
              <a:ext uri="{FF2B5EF4-FFF2-40B4-BE49-F238E27FC236}">
                <a16:creationId xmlns:a16="http://schemas.microsoft.com/office/drawing/2014/main" id="{12B7EAA0-492F-BF40-DF0A-405FEED35EE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649A4F60-C81C-059E-0245-4BAE561924B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A8043730-5EC9-4884-94C1-F7FBD978AD30}"/>
            </a:ext>
          </a:extLst>
        </xdr:cNvPr>
        <xdr:cNvGrpSpPr>
          <a:grpSpLocks/>
        </xdr:cNvGrpSpPr>
      </xdr:nvGrpSpPr>
      <xdr:grpSpPr bwMode="auto">
        <a:xfrm>
          <a:off x="3705457" y="104775"/>
          <a:ext cx="0" cy="430948"/>
          <a:chOff x="5362575" y="104775"/>
          <a:chExt cx="0" cy="314325"/>
        </a:xfrm>
      </xdr:grpSpPr>
      <xdr:sp macro="" textlink="">
        <xdr:nvSpPr>
          <xdr:cNvPr id="27" name="Rectangle 16">
            <a:extLst>
              <a:ext uri="{FF2B5EF4-FFF2-40B4-BE49-F238E27FC236}">
                <a16:creationId xmlns:a16="http://schemas.microsoft.com/office/drawing/2014/main" id="{6AA2610D-8118-D042-2254-37BA957AA31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BB683938-35B9-C4C1-19BB-08389D888D2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3031D7C8-14E6-46CB-8782-841C03EA3ECB}"/>
            </a:ext>
          </a:extLst>
        </xdr:cNvPr>
        <xdr:cNvGrpSpPr>
          <a:grpSpLocks/>
        </xdr:cNvGrpSpPr>
      </xdr:nvGrpSpPr>
      <xdr:grpSpPr bwMode="auto">
        <a:xfrm>
          <a:off x="3705457" y="104775"/>
          <a:ext cx="0" cy="430948"/>
          <a:chOff x="7950200" y="104775"/>
          <a:chExt cx="0" cy="314325"/>
        </a:xfrm>
      </xdr:grpSpPr>
      <xdr:sp macro="" textlink="">
        <xdr:nvSpPr>
          <xdr:cNvPr id="30" name="Rectangle 2">
            <a:extLst>
              <a:ext uri="{FF2B5EF4-FFF2-40B4-BE49-F238E27FC236}">
                <a16:creationId xmlns:a16="http://schemas.microsoft.com/office/drawing/2014/main" id="{D3E817DA-8B3E-DA97-CCA3-A6F2FBDBC28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F4A2C23-DA75-6FD3-112F-AD9B8367424B}"/>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16BBAF57-2BCF-4977-BA84-A9F27BC151B8}"/>
            </a:ext>
          </a:extLst>
        </xdr:cNvPr>
        <xdr:cNvGrpSpPr>
          <a:grpSpLocks/>
        </xdr:cNvGrpSpPr>
      </xdr:nvGrpSpPr>
      <xdr:grpSpPr bwMode="auto">
        <a:xfrm>
          <a:off x="3705457" y="104775"/>
          <a:ext cx="0" cy="430948"/>
          <a:chOff x="5362575" y="104775"/>
          <a:chExt cx="0" cy="314325"/>
        </a:xfrm>
      </xdr:grpSpPr>
      <xdr:sp macro="" textlink="">
        <xdr:nvSpPr>
          <xdr:cNvPr id="33" name="Rectangle 2">
            <a:extLst>
              <a:ext uri="{FF2B5EF4-FFF2-40B4-BE49-F238E27FC236}">
                <a16:creationId xmlns:a16="http://schemas.microsoft.com/office/drawing/2014/main" id="{4984078F-6C09-2927-3926-0CA28A14774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1D460BD-5883-8D18-34BB-C1961184FAA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427C895-B07A-4C7D-8FB0-5EB613B1B292}"/>
            </a:ext>
          </a:extLst>
        </xdr:cNvPr>
        <xdr:cNvGrpSpPr>
          <a:grpSpLocks/>
        </xdr:cNvGrpSpPr>
      </xdr:nvGrpSpPr>
      <xdr:grpSpPr bwMode="auto">
        <a:xfrm>
          <a:off x="3705457" y="104775"/>
          <a:ext cx="0" cy="430948"/>
          <a:chOff x="5362575" y="104775"/>
          <a:chExt cx="0" cy="314325"/>
        </a:xfrm>
      </xdr:grpSpPr>
      <xdr:sp macro="" textlink="">
        <xdr:nvSpPr>
          <xdr:cNvPr id="36" name="Rectangle 16">
            <a:extLst>
              <a:ext uri="{FF2B5EF4-FFF2-40B4-BE49-F238E27FC236}">
                <a16:creationId xmlns:a16="http://schemas.microsoft.com/office/drawing/2014/main" id="{A483CC2E-9494-A6C6-D0A5-2B3075A4BF7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AA55B345-0C02-68E5-D505-E55A192820D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5CAD44B0-9E2E-4CFA-A5FE-D8B1CF046DCF}"/>
            </a:ext>
          </a:extLst>
        </xdr:cNvPr>
        <xdr:cNvGrpSpPr>
          <a:grpSpLocks/>
        </xdr:cNvGrpSpPr>
      </xdr:nvGrpSpPr>
      <xdr:grpSpPr bwMode="auto">
        <a:xfrm>
          <a:off x="3705457" y="104775"/>
          <a:ext cx="0" cy="430948"/>
          <a:chOff x="5362575" y="104775"/>
          <a:chExt cx="0" cy="314325"/>
        </a:xfrm>
      </xdr:grpSpPr>
      <xdr:sp macro="" textlink="">
        <xdr:nvSpPr>
          <xdr:cNvPr id="39" name="Rectangle 2">
            <a:extLst>
              <a:ext uri="{FF2B5EF4-FFF2-40B4-BE49-F238E27FC236}">
                <a16:creationId xmlns:a16="http://schemas.microsoft.com/office/drawing/2014/main" id="{DE653102-1A4C-B4CF-ABA2-8C9A968586A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0190335-920B-91AF-5CF5-E3200064BAD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700C0114-E701-49FB-8E34-D488EBE782A7}"/>
            </a:ext>
          </a:extLst>
        </xdr:cNvPr>
        <xdr:cNvGrpSpPr>
          <a:grpSpLocks/>
        </xdr:cNvGrpSpPr>
      </xdr:nvGrpSpPr>
      <xdr:grpSpPr bwMode="auto">
        <a:xfrm>
          <a:off x="3705457" y="104775"/>
          <a:ext cx="0" cy="430948"/>
          <a:chOff x="5362575" y="104775"/>
          <a:chExt cx="0" cy="314325"/>
        </a:xfrm>
      </xdr:grpSpPr>
      <xdr:sp macro="" textlink="">
        <xdr:nvSpPr>
          <xdr:cNvPr id="42" name="Rectangle 16">
            <a:extLst>
              <a:ext uri="{FF2B5EF4-FFF2-40B4-BE49-F238E27FC236}">
                <a16:creationId xmlns:a16="http://schemas.microsoft.com/office/drawing/2014/main" id="{9E328C14-53A8-CB3F-574A-C66F7DF52C9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894D078-0BED-AD33-F6DD-F5D0BA4B2A8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5EC05C92-91B2-4436-8C6F-CAD345529B0E}"/>
            </a:ext>
          </a:extLst>
        </xdr:cNvPr>
        <xdr:cNvGrpSpPr>
          <a:grpSpLocks/>
        </xdr:cNvGrpSpPr>
      </xdr:nvGrpSpPr>
      <xdr:grpSpPr bwMode="auto">
        <a:xfrm>
          <a:off x="3705457" y="104775"/>
          <a:ext cx="0" cy="430948"/>
          <a:chOff x="7950200" y="104775"/>
          <a:chExt cx="0" cy="314325"/>
        </a:xfrm>
      </xdr:grpSpPr>
      <xdr:sp macro="" textlink="">
        <xdr:nvSpPr>
          <xdr:cNvPr id="45" name="Rectangle 2">
            <a:extLst>
              <a:ext uri="{FF2B5EF4-FFF2-40B4-BE49-F238E27FC236}">
                <a16:creationId xmlns:a16="http://schemas.microsoft.com/office/drawing/2014/main" id="{16170CBB-C4E1-51D5-245E-517F7BFEADD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8F0C0A39-3C24-0DDE-F8F2-F9024ADC4B7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EA783BF7-AD98-45D7-9B62-95EEE378A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6A77A084-E82D-4930-B1C7-B517C8371E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436561</xdr:colOff>
      <xdr:row>79</xdr:row>
      <xdr:rowOff>88899</xdr:rowOff>
    </xdr:from>
    <xdr:to>
      <xdr:col>10</xdr:col>
      <xdr:colOff>682625</xdr:colOff>
      <xdr:row>92</xdr:row>
      <xdr:rowOff>47624</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F5285FFF-601F-4C76-B45E-B7C026156D76}"/>
            </a:ext>
          </a:extLst>
        </xdr:cNvPr>
        <xdr:cNvGrpSpPr>
          <a:grpSpLocks/>
        </xdr:cNvGrpSpPr>
      </xdr:nvGrpSpPr>
      <xdr:grpSpPr bwMode="auto">
        <a:xfrm>
          <a:off x="3709147" y="104775"/>
          <a:ext cx="0" cy="428625"/>
          <a:chOff x="5362575" y="104775"/>
          <a:chExt cx="0" cy="314325"/>
        </a:xfrm>
      </xdr:grpSpPr>
      <xdr:sp macro="" textlink="">
        <xdr:nvSpPr>
          <xdr:cNvPr id="3" name="Rectangle 2">
            <a:extLst>
              <a:ext uri="{FF2B5EF4-FFF2-40B4-BE49-F238E27FC236}">
                <a16:creationId xmlns:a16="http://schemas.microsoft.com/office/drawing/2014/main" id="{BA3B5C42-D3CB-95D7-9456-FBD1E1A9599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634D2AC5-50FF-470D-5708-30C75D81FA0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ADE25E51-1F89-465F-A450-77DDB36D0122}"/>
            </a:ext>
          </a:extLst>
        </xdr:cNvPr>
        <xdr:cNvGrpSpPr>
          <a:grpSpLocks/>
        </xdr:cNvGrpSpPr>
      </xdr:nvGrpSpPr>
      <xdr:grpSpPr bwMode="auto">
        <a:xfrm>
          <a:off x="3709147" y="104775"/>
          <a:ext cx="0" cy="428625"/>
          <a:chOff x="5362575" y="104775"/>
          <a:chExt cx="0" cy="314325"/>
        </a:xfrm>
      </xdr:grpSpPr>
      <xdr:sp macro="" textlink="">
        <xdr:nvSpPr>
          <xdr:cNvPr id="6" name="Rectangle 16">
            <a:extLst>
              <a:ext uri="{FF2B5EF4-FFF2-40B4-BE49-F238E27FC236}">
                <a16:creationId xmlns:a16="http://schemas.microsoft.com/office/drawing/2014/main" id="{913C58DA-D7D2-7339-B087-D10699E739E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ABAF554C-8D48-05F8-B44F-05439CFE214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4605673A-9F1F-41ED-A142-753A894181C4}"/>
            </a:ext>
          </a:extLst>
        </xdr:cNvPr>
        <xdr:cNvGrpSpPr>
          <a:grpSpLocks/>
        </xdr:cNvGrpSpPr>
      </xdr:nvGrpSpPr>
      <xdr:grpSpPr bwMode="auto">
        <a:xfrm>
          <a:off x="3709147" y="104775"/>
          <a:ext cx="0" cy="428625"/>
          <a:chOff x="5362575" y="104775"/>
          <a:chExt cx="0" cy="314325"/>
        </a:xfrm>
      </xdr:grpSpPr>
      <xdr:sp macro="" textlink="">
        <xdr:nvSpPr>
          <xdr:cNvPr id="9" name="Rectangle 2">
            <a:extLst>
              <a:ext uri="{FF2B5EF4-FFF2-40B4-BE49-F238E27FC236}">
                <a16:creationId xmlns:a16="http://schemas.microsoft.com/office/drawing/2014/main" id="{DA995043-6AFB-F923-9D21-46F7C8E8EE4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B47BB86-BA87-042D-5AFA-20C7A3EE928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768AAB31-A0AD-4DD9-84C4-52D33DCB33EC}"/>
            </a:ext>
          </a:extLst>
        </xdr:cNvPr>
        <xdr:cNvGrpSpPr>
          <a:grpSpLocks/>
        </xdr:cNvGrpSpPr>
      </xdr:nvGrpSpPr>
      <xdr:grpSpPr bwMode="auto">
        <a:xfrm>
          <a:off x="3709147" y="104775"/>
          <a:ext cx="0" cy="428625"/>
          <a:chOff x="5362575" y="104775"/>
          <a:chExt cx="0" cy="314325"/>
        </a:xfrm>
      </xdr:grpSpPr>
      <xdr:sp macro="" textlink="">
        <xdr:nvSpPr>
          <xdr:cNvPr id="12" name="Rectangle 16">
            <a:extLst>
              <a:ext uri="{FF2B5EF4-FFF2-40B4-BE49-F238E27FC236}">
                <a16:creationId xmlns:a16="http://schemas.microsoft.com/office/drawing/2014/main" id="{700D027C-2C38-5D5D-65F0-D797BF834D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B4180FC7-90B7-676E-780C-1EE53820D7A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4D44CAA1-3557-4005-B6FC-FF8959CBF322}"/>
            </a:ext>
          </a:extLst>
        </xdr:cNvPr>
        <xdr:cNvGrpSpPr>
          <a:grpSpLocks/>
        </xdr:cNvGrpSpPr>
      </xdr:nvGrpSpPr>
      <xdr:grpSpPr bwMode="auto">
        <a:xfrm>
          <a:off x="3709147" y="104775"/>
          <a:ext cx="0" cy="428625"/>
          <a:chOff x="7950200" y="104775"/>
          <a:chExt cx="0" cy="314325"/>
        </a:xfrm>
      </xdr:grpSpPr>
      <xdr:sp macro="" textlink="">
        <xdr:nvSpPr>
          <xdr:cNvPr id="15" name="Rectangle 2">
            <a:extLst>
              <a:ext uri="{FF2B5EF4-FFF2-40B4-BE49-F238E27FC236}">
                <a16:creationId xmlns:a16="http://schemas.microsoft.com/office/drawing/2014/main" id="{7209E6FC-B86B-B528-8CA9-4B38D985E49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26E6BCB-CE9C-9EA8-A049-C43A7C1D51ED}"/>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356E93EE-22BE-4904-A8F6-CA074FFA11B6}"/>
            </a:ext>
          </a:extLst>
        </xdr:cNvPr>
        <xdr:cNvGrpSpPr>
          <a:grpSpLocks/>
        </xdr:cNvGrpSpPr>
      </xdr:nvGrpSpPr>
      <xdr:grpSpPr bwMode="auto">
        <a:xfrm>
          <a:off x="3709147" y="104775"/>
          <a:ext cx="0" cy="428625"/>
          <a:chOff x="5362575" y="104775"/>
          <a:chExt cx="0" cy="314325"/>
        </a:xfrm>
      </xdr:grpSpPr>
      <xdr:sp macro="" textlink="">
        <xdr:nvSpPr>
          <xdr:cNvPr id="18" name="Rectangle 2">
            <a:extLst>
              <a:ext uri="{FF2B5EF4-FFF2-40B4-BE49-F238E27FC236}">
                <a16:creationId xmlns:a16="http://schemas.microsoft.com/office/drawing/2014/main" id="{832ED8EE-4734-8F62-B8F7-90BED0611AB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82A4E56F-CAD8-4055-C431-316EA2AB908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E1EC263B-6CDA-4745-91C7-3ABEC3111A85}"/>
            </a:ext>
          </a:extLst>
        </xdr:cNvPr>
        <xdr:cNvGrpSpPr>
          <a:grpSpLocks/>
        </xdr:cNvGrpSpPr>
      </xdr:nvGrpSpPr>
      <xdr:grpSpPr bwMode="auto">
        <a:xfrm>
          <a:off x="3709147" y="104775"/>
          <a:ext cx="0" cy="428625"/>
          <a:chOff x="5362575" y="104775"/>
          <a:chExt cx="0" cy="314325"/>
        </a:xfrm>
      </xdr:grpSpPr>
      <xdr:sp macro="" textlink="">
        <xdr:nvSpPr>
          <xdr:cNvPr id="21" name="Rectangle 16">
            <a:extLst>
              <a:ext uri="{FF2B5EF4-FFF2-40B4-BE49-F238E27FC236}">
                <a16:creationId xmlns:a16="http://schemas.microsoft.com/office/drawing/2014/main" id="{873EF50E-5246-D28E-DBAD-CD905F41B88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4717B9F2-3D5C-314F-4799-CE9C8F69A85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33477162-EB3A-403D-A9F3-EB8E826412E6}"/>
            </a:ext>
          </a:extLst>
        </xdr:cNvPr>
        <xdr:cNvGrpSpPr>
          <a:grpSpLocks/>
        </xdr:cNvGrpSpPr>
      </xdr:nvGrpSpPr>
      <xdr:grpSpPr bwMode="auto">
        <a:xfrm>
          <a:off x="3709147" y="104775"/>
          <a:ext cx="0" cy="428625"/>
          <a:chOff x="5362575" y="104775"/>
          <a:chExt cx="0" cy="314325"/>
        </a:xfrm>
      </xdr:grpSpPr>
      <xdr:sp macro="" textlink="">
        <xdr:nvSpPr>
          <xdr:cNvPr id="24" name="Rectangle 2">
            <a:extLst>
              <a:ext uri="{FF2B5EF4-FFF2-40B4-BE49-F238E27FC236}">
                <a16:creationId xmlns:a16="http://schemas.microsoft.com/office/drawing/2014/main" id="{231B7D70-0F2D-641C-D24A-A125B1A6B9B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1D6698E-EB64-6B61-6BCA-36CF7A4755D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1F8519C9-F227-447A-85C9-F83F898C99E1}"/>
            </a:ext>
          </a:extLst>
        </xdr:cNvPr>
        <xdr:cNvGrpSpPr>
          <a:grpSpLocks/>
        </xdr:cNvGrpSpPr>
      </xdr:nvGrpSpPr>
      <xdr:grpSpPr bwMode="auto">
        <a:xfrm>
          <a:off x="3709147" y="104775"/>
          <a:ext cx="0" cy="428625"/>
          <a:chOff x="5362575" y="104775"/>
          <a:chExt cx="0" cy="314325"/>
        </a:xfrm>
      </xdr:grpSpPr>
      <xdr:sp macro="" textlink="">
        <xdr:nvSpPr>
          <xdr:cNvPr id="27" name="Rectangle 16">
            <a:extLst>
              <a:ext uri="{FF2B5EF4-FFF2-40B4-BE49-F238E27FC236}">
                <a16:creationId xmlns:a16="http://schemas.microsoft.com/office/drawing/2014/main" id="{A9B95A1A-54C7-802A-FF28-A23C201DA9E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7E93188-6092-CE82-1523-BD1D9EAAD0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B068CD5D-7C31-45DE-B555-0D6A0335640D}"/>
            </a:ext>
          </a:extLst>
        </xdr:cNvPr>
        <xdr:cNvGrpSpPr>
          <a:grpSpLocks/>
        </xdr:cNvGrpSpPr>
      </xdr:nvGrpSpPr>
      <xdr:grpSpPr bwMode="auto">
        <a:xfrm>
          <a:off x="3709147" y="104775"/>
          <a:ext cx="0" cy="428625"/>
          <a:chOff x="7950200" y="104775"/>
          <a:chExt cx="0" cy="314325"/>
        </a:xfrm>
      </xdr:grpSpPr>
      <xdr:sp macro="" textlink="">
        <xdr:nvSpPr>
          <xdr:cNvPr id="30" name="Rectangle 2">
            <a:extLst>
              <a:ext uri="{FF2B5EF4-FFF2-40B4-BE49-F238E27FC236}">
                <a16:creationId xmlns:a16="http://schemas.microsoft.com/office/drawing/2014/main" id="{AB09CCD8-4D03-EE68-492F-578C759CDC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EDACFCC4-F558-ABEF-CB3B-404C5FA1E7E7}"/>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3EC0AF2A-DF1B-40FB-82F3-4FAF6ECF541B}"/>
            </a:ext>
          </a:extLst>
        </xdr:cNvPr>
        <xdr:cNvGrpSpPr>
          <a:grpSpLocks/>
        </xdr:cNvGrpSpPr>
      </xdr:nvGrpSpPr>
      <xdr:grpSpPr bwMode="auto">
        <a:xfrm>
          <a:off x="3709147" y="104775"/>
          <a:ext cx="0" cy="428625"/>
          <a:chOff x="5362575" y="104775"/>
          <a:chExt cx="0" cy="314325"/>
        </a:xfrm>
      </xdr:grpSpPr>
      <xdr:sp macro="" textlink="">
        <xdr:nvSpPr>
          <xdr:cNvPr id="33" name="Rectangle 2">
            <a:extLst>
              <a:ext uri="{FF2B5EF4-FFF2-40B4-BE49-F238E27FC236}">
                <a16:creationId xmlns:a16="http://schemas.microsoft.com/office/drawing/2014/main" id="{03B55860-52CC-0817-282B-DA20791CE6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10733D0-D62B-2038-415B-9055FF6B35D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CFEB4413-5E12-43A8-B742-EAE98368B0F8}"/>
            </a:ext>
          </a:extLst>
        </xdr:cNvPr>
        <xdr:cNvGrpSpPr>
          <a:grpSpLocks/>
        </xdr:cNvGrpSpPr>
      </xdr:nvGrpSpPr>
      <xdr:grpSpPr bwMode="auto">
        <a:xfrm>
          <a:off x="3709147" y="104775"/>
          <a:ext cx="0" cy="428625"/>
          <a:chOff x="5362575" y="104775"/>
          <a:chExt cx="0" cy="314325"/>
        </a:xfrm>
      </xdr:grpSpPr>
      <xdr:sp macro="" textlink="">
        <xdr:nvSpPr>
          <xdr:cNvPr id="36" name="Rectangle 16">
            <a:extLst>
              <a:ext uri="{FF2B5EF4-FFF2-40B4-BE49-F238E27FC236}">
                <a16:creationId xmlns:a16="http://schemas.microsoft.com/office/drawing/2014/main" id="{804048E3-6F26-BA8E-91BD-4276FFD0003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D2D2ACE-18FB-AEE7-F317-569DE0E1D39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F9B55B3F-72B7-4B86-9C74-CC0D444E2740}"/>
            </a:ext>
          </a:extLst>
        </xdr:cNvPr>
        <xdr:cNvGrpSpPr>
          <a:grpSpLocks/>
        </xdr:cNvGrpSpPr>
      </xdr:nvGrpSpPr>
      <xdr:grpSpPr bwMode="auto">
        <a:xfrm>
          <a:off x="3709147" y="104775"/>
          <a:ext cx="0" cy="428625"/>
          <a:chOff x="5362575" y="104775"/>
          <a:chExt cx="0" cy="314325"/>
        </a:xfrm>
      </xdr:grpSpPr>
      <xdr:sp macro="" textlink="">
        <xdr:nvSpPr>
          <xdr:cNvPr id="39" name="Rectangle 2">
            <a:extLst>
              <a:ext uri="{FF2B5EF4-FFF2-40B4-BE49-F238E27FC236}">
                <a16:creationId xmlns:a16="http://schemas.microsoft.com/office/drawing/2014/main" id="{2695CDF8-BD5B-A0C0-60A2-9BECB13A17F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664885F-E70C-4449-F5D9-02D203620E3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95139F7B-02D8-44D0-91B9-107A5F3F113D}"/>
            </a:ext>
          </a:extLst>
        </xdr:cNvPr>
        <xdr:cNvGrpSpPr>
          <a:grpSpLocks/>
        </xdr:cNvGrpSpPr>
      </xdr:nvGrpSpPr>
      <xdr:grpSpPr bwMode="auto">
        <a:xfrm>
          <a:off x="3709147" y="104775"/>
          <a:ext cx="0" cy="428625"/>
          <a:chOff x="5362575" y="104775"/>
          <a:chExt cx="0" cy="314325"/>
        </a:xfrm>
      </xdr:grpSpPr>
      <xdr:sp macro="" textlink="">
        <xdr:nvSpPr>
          <xdr:cNvPr id="42" name="Rectangle 16">
            <a:extLst>
              <a:ext uri="{FF2B5EF4-FFF2-40B4-BE49-F238E27FC236}">
                <a16:creationId xmlns:a16="http://schemas.microsoft.com/office/drawing/2014/main" id="{E5D2E256-D988-B0FD-B39D-DE95FDA7A26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D33BBAF7-871F-4E1D-AD74-B71404817C2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A724E651-4D39-49F0-A699-7560EC7EE637}"/>
            </a:ext>
          </a:extLst>
        </xdr:cNvPr>
        <xdr:cNvGrpSpPr>
          <a:grpSpLocks/>
        </xdr:cNvGrpSpPr>
      </xdr:nvGrpSpPr>
      <xdr:grpSpPr bwMode="auto">
        <a:xfrm>
          <a:off x="3709147" y="104775"/>
          <a:ext cx="0" cy="428625"/>
          <a:chOff x="7950200" y="104775"/>
          <a:chExt cx="0" cy="314325"/>
        </a:xfrm>
      </xdr:grpSpPr>
      <xdr:sp macro="" textlink="">
        <xdr:nvSpPr>
          <xdr:cNvPr id="45" name="Rectangle 2">
            <a:extLst>
              <a:ext uri="{FF2B5EF4-FFF2-40B4-BE49-F238E27FC236}">
                <a16:creationId xmlns:a16="http://schemas.microsoft.com/office/drawing/2014/main" id="{8BA22116-9850-283F-D89C-EA56D4D89B7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23E4A3A0-34A0-24A2-3A5B-139A847E23F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14E5CC4A-D4D2-4B73-BF82-6614231132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C5F5250C-E7B7-4C5B-A2D2-43E9DEA930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4A79604C-B8DF-4EDD-93D9-A2F18EC9BACC}"/>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7568901C-E07B-F967-5883-730B7CCA8C4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F7988A04-35E7-5D27-F104-FC39F0928DE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C1DEE44A-D819-47A3-AAE3-DA227D04A1E8}"/>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2FAAB5A7-929D-E7A8-B3B0-DDC8CA2D8F2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E6076EE7-E9FF-8C69-CFBA-2464E4CCD34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E612AF33-CC26-425A-8B19-BAB937074397}"/>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55DE084D-2B4C-3C20-848C-323CEE28D95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D958433A-EC62-20AC-2F57-93ABFC10D59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DC8CD348-EF00-4CC8-BC5D-1F195BAD5438}"/>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CED1F772-856F-D707-CA2C-A65A945DD52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83C9CBA3-10EC-5567-83E4-3EA4A8A4ECB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61FD6DB1-A95A-4583-A054-372F6999E4E3}"/>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B4288EEC-7FDA-A08F-EE9D-8453519347D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FAE34C15-3D39-FD36-DB93-E7C06172454E}"/>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E6D4C6CA-2C0F-4105-9A8A-100C6E461B2C}"/>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8FC6F81E-0D37-D7A0-4E57-FCBC00DDD0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716979-B8A9-558B-176F-DC90ED61B3F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96D395EA-B547-4718-86BF-616171915E9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5881D07C-D5F0-06D0-C783-CEA7227DBDE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E9FA075C-EF09-3CDC-141A-7E25883BE62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125F04C8-BCA7-4F2D-91A3-082D2972286B}"/>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6B66BE80-5AB1-E3E9-E203-46AC66A6730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DC649FB2-0FDD-7093-F8D7-D2BB3BCC28E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63958AFA-FE0C-42BB-8BBF-CDCDE642153E}"/>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1447C14D-25FF-94A5-7C0E-1178643BE15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2038A3F-5860-AA5D-BD79-16EC2DDA0D1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EE3F4710-D756-4F56-AC3F-FDE729FF77BE}"/>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2378288F-63D1-E0A6-3696-AE57E148552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C8290A32-57A2-5CC1-A2AC-38F6C685CCC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DC7F5CAA-C8B5-450E-B717-9DD3516C4354}"/>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BFF8A6E9-E1B9-1DBC-EDB6-FD252631B93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264FEAFD-9DF7-3928-A7DB-41FF1C5A7B9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A4C8B735-8831-4D02-9AD4-DFE7E451694E}"/>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D023F984-DC0C-6D17-8505-6BDD26CF05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CC5034E-0A61-42B2-6D8A-8E681656136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783460DD-2F75-4636-BAF4-9F8F39CF221F}"/>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2FFCA391-060B-2C1C-6A6B-5705E5813DA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EF6071BF-6F8A-1778-3560-2EC42EADD9D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B8CA3952-94C4-4D86-8AEB-80430970A041}"/>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D6A98602-B551-AF7C-0078-22D06FBE73B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3683D3E8-751D-06D3-CFC0-BD6669FE18C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9BE7E76B-9CD0-46F6-9531-F46FA11DEA8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4938A8BF-5BFF-3732-5A9E-AAA7EE5906C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184DF6AF-21E5-B9A5-75B6-1DD99EC10BAB}"/>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21BFD0B7-620B-4141-93A7-51090DD7FF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7851AFB3-1418-4779-B0D6-F017379D25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78</xdr:row>
      <xdr:rowOff>142875</xdr:rowOff>
    </xdr:from>
    <xdr:to>
      <xdr:col>15</xdr:col>
      <xdr:colOff>28575</xdr:colOff>
      <xdr:row>93</xdr:row>
      <xdr:rowOff>57150</xdr:rowOff>
    </xdr:to>
    <xdr:graphicFrame macro="">
      <xdr:nvGraphicFramePr>
        <xdr:cNvPr id="3" name="1 Gráfico">
          <a:extLst>
            <a:ext uri="{FF2B5EF4-FFF2-40B4-BE49-F238E27FC236}">
              <a16:creationId xmlns:a16="http://schemas.microsoft.com/office/drawing/2014/main" id="{1B943C4F-54F9-4730-945D-3027C0DFB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48" name="Group 1">
          <a:extLst>
            <a:ext uri="{FF2B5EF4-FFF2-40B4-BE49-F238E27FC236}">
              <a16:creationId xmlns:a16="http://schemas.microsoft.com/office/drawing/2014/main" id="{16DC2641-C73A-43FE-8940-06AA11B3A791}"/>
            </a:ext>
          </a:extLst>
        </xdr:cNvPr>
        <xdr:cNvGrpSpPr>
          <a:grpSpLocks/>
        </xdr:cNvGrpSpPr>
      </xdr:nvGrpSpPr>
      <xdr:grpSpPr bwMode="auto">
        <a:xfrm>
          <a:off x="3709147" y="104775"/>
          <a:ext cx="0" cy="428625"/>
          <a:chOff x="5362575" y="104775"/>
          <a:chExt cx="0" cy="314325"/>
        </a:xfrm>
      </xdr:grpSpPr>
      <xdr:sp macro="" textlink="">
        <xdr:nvSpPr>
          <xdr:cNvPr id="49" name="Rectangle 2">
            <a:extLst>
              <a:ext uri="{FF2B5EF4-FFF2-40B4-BE49-F238E27FC236}">
                <a16:creationId xmlns:a16="http://schemas.microsoft.com/office/drawing/2014/main" id="{824B9596-D145-797A-0099-D58AC1534A7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4B19BFD1-1E9B-08CE-52A7-28B204AF784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a:extLst>
            <a:ext uri="{FF2B5EF4-FFF2-40B4-BE49-F238E27FC236}">
              <a16:creationId xmlns:a16="http://schemas.microsoft.com/office/drawing/2014/main" id="{9BBF8ECB-56CD-47BA-8FD7-25B6AA35E3DE}"/>
            </a:ext>
          </a:extLst>
        </xdr:cNvPr>
        <xdr:cNvGrpSpPr>
          <a:grpSpLocks/>
        </xdr:cNvGrpSpPr>
      </xdr:nvGrpSpPr>
      <xdr:grpSpPr bwMode="auto">
        <a:xfrm>
          <a:off x="3709147" y="104775"/>
          <a:ext cx="0" cy="428625"/>
          <a:chOff x="5362575" y="104775"/>
          <a:chExt cx="0" cy="314325"/>
        </a:xfrm>
      </xdr:grpSpPr>
      <xdr:sp macro="" textlink="">
        <xdr:nvSpPr>
          <xdr:cNvPr id="52" name="Rectangle 16">
            <a:extLst>
              <a:ext uri="{FF2B5EF4-FFF2-40B4-BE49-F238E27FC236}">
                <a16:creationId xmlns:a16="http://schemas.microsoft.com/office/drawing/2014/main" id="{0AF2BF85-85EB-E8F0-B49B-51461319D33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CB0BF519-6136-F4BF-8482-57AE1A7A9C0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a:extLst>
            <a:ext uri="{FF2B5EF4-FFF2-40B4-BE49-F238E27FC236}">
              <a16:creationId xmlns:a16="http://schemas.microsoft.com/office/drawing/2014/main" id="{B8C8C399-91CF-4C22-8516-316947FE6D5F}"/>
            </a:ext>
          </a:extLst>
        </xdr:cNvPr>
        <xdr:cNvGrpSpPr>
          <a:grpSpLocks/>
        </xdr:cNvGrpSpPr>
      </xdr:nvGrpSpPr>
      <xdr:grpSpPr bwMode="auto">
        <a:xfrm>
          <a:off x="3709147" y="104775"/>
          <a:ext cx="0" cy="428625"/>
          <a:chOff x="5362575" y="104775"/>
          <a:chExt cx="0" cy="314325"/>
        </a:xfrm>
      </xdr:grpSpPr>
      <xdr:sp macro="" textlink="">
        <xdr:nvSpPr>
          <xdr:cNvPr id="55" name="Rectangle 2">
            <a:extLst>
              <a:ext uri="{FF2B5EF4-FFF2-40B4-BE49-F238E27FC236}">
                <a16:creationId xmlns:a16="http://schemas.microsoft.com/office/drawing/2014/main" id="{68D404B5-E5A0-09CF-C428-6AF311232B9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5B020314-F093-7042-8400-1D858ACE36F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a:extLst>
            <a:ext uri="{FF2B5EF4-FFF2-40B4-BE49-F238E27FC236}">
              <a16:creationId xmlns:a16="http://schemas.microsoft.com/office/drawing/2014/main" id="{2A853B4F-0848-416B-8EE4-56C7108DF6F0}"/>
            </a:ext>
          </a:extLst>
        </xdr:cNvPr>
        <xdr:cNvGrpSpPr>
          <a:grpSpLocks/>
        </xdr:cNvGrpSpPr>
      </xdr:nvGrpSpPr>
      <xdr:grpSpPr bwMode="auto">
        <a:xfrm>
          <a:off x="3709147" y="104775"/>
          <a:ext cx="0" cy="428625"/>
          <a:chOff x="5362575" y="104775"/>
          <a:chExt cx="0" cy="314325"/>
        </a:xfrm>
      </xdr:grpSpPr>
      <xdr:sp macro="" textlink="">
        <xdr:nvSpPr>
          <xdr:cNvPr id="58" name="Rectangle 16">
            <a:extLst>
              <a:ext uri="{FF2B5EF4-FFF2-40B4-BE49-F238E27FC236}">
                <a16:creationId xmlns:a16="http://schemas.microsoft.com/office/drawing/2014/main" id="{AF1131E6-2706-C01A-67E7-665B7009EE5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14DC2729-C642-7C72-96DD-EFA8C304471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a:extLst>
            <a:ext uri="{FF2B5EF4-FFF2-40B4-BE49-F238E27FC236}">
              <a16:creationId xmlns:a16="http://schemas.microsoft.com/office/drawing/2014/main" id="{AF1472F1-9652-4966-AC3F-90F03B772926}"/>
            </a:ext>
          </a:extLst>
        </xdr:cNvPr>
        <xdr:cNvGrpSpPr>
          <a:grpSpLocks/>
        </xdr:cNvGrpSpPr>
      </xdr:nvGrpSpPr>
      <xdr:grpSpPr bwMode="auto">
        <a:xfrm>
          <a:off x="3709147" y="104775"/>
          <a:ext cx="0" cy="428625"/>
          <a:chOff x="7950200" y="104775"/>
          <a:chExt cx="0" cy="314325"/>
        </a:xfrm>
      </xdr:grpSpPr>
      <xdr:sp macro="" textlink="">
        <xdr:nvSpPr>
          <xdr:cNvPr id="61" name="Rectangle 2">
            <a:extLst>
              <a:ext uri="{FF2B5EF4-FFF2-40B4-BE49-F238E27FC236}">
                <a16:creationId xmlns:a16="http://schemas.microsoft.com/office/drawing/2014/main" id="{FED44810-1912-9D8E-9BD0-AF385717C6C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561513D4-8B86-B87B-E8DF-FCBD1D9A73E9}"/>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a:extLst>
            <a:ext uri="{FF2B5EF4-FFF2-40B4-BE49-F238E27FC236}">
              <a16:creationId xmlns:a16="http://schemas.microsoft.com/office/drawing/2014/main" id="{4826D5A5-A3A0-4E08-85E9-78413282B721}"/>
            </a:ext>
          </a:extLst>
        </xdr:cNvPr>
        <xdr:cNvGrpSpPr>
          <a:grpSpLocks/>
        </xdr:cNvGrpSpPr>
      </xdr:nvGrpSpPr>
      <xdr:grpSpPr bwMode="auto">
        <a:xfrm>
          <a:off x="3709147" y="104775"/>
          <a:ext cx="0" cy="428625"/>
          <a:chOff x="5362575" y="104775"/>
          <a:chExt cx="0" cy="314325"/>
        </a:xfrm>
      </xdr:grpSpPr>
      <xdr:sp macro="" textlink="">
        <xdr:nvSpPr>
          <xdr:cNvPr id="64" name="Rectangle 2">
            <a:extLst>
              <a:ext uri="{FF2B5EF4-FFF2-40B4-BE49-F238E27FC236}">
                <a16:creationId xmlns:a16="http://schemas.microsoft.com/office/drawing/2014/main" id="{630F260E-F04B-62C1-802D-64BDC4D82ED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2137F67D-B61F-ED19-33F2-43BFD8432C9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a:extLst>
            <a:ext uri="{FF2B5EF4-FFF2-40B4-BE49-F238E27FC236}">
              <a16:creationId xmlns:a16="http://schemas.microsoft.com/office/drawing/2014/main" id="{22D13E1F-5A39-403A-B4A8-20457CBB3FCC}"/>
            </a:ext>
          </a:extLst>
        </xdr:cNvPr>
        <xdr:cNvGrpSpPr>
          <a:grpSpLocks/>
        </xdr:cNvGrpSpPr>
      </xdr:nvGrpSpPr>
      <xdr:grpSpPr bwMode="auto">
        <a:xfrm>
          <a:off x="3709147" y="104775"/>
          <a:ext cx="0" cy="428625"/>
          <a:chOff x="5362575" y="104775"/>
          <a:chExt cx="0" cy="314325"/>
        </a:xfrm>
      </xdr:grpSpPr>
      <xdr:sp macro="" textlink="">
        <xdr:nvSpPr>
          <xdr:cNvPr id="67" name="Rectangle 16">
            <a:extLst>
              <a:ext uri="{FF2B5EF4-FFF2-40B4-BE49-F238E27FC236}">
                <a16:creationId xmlns:a16="http://schemas.microsoft.com/office/drawing/2014/main" id="{8635C3DC-75C1-D9E4-411B-3E8E7C9AB1C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24615EDD-6587-BA29-8BF2-ECD7F215086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a:extLst>
            <a:ext uri="{FF2B5EF4-FFF2-40B4-BE49-F238E27FC236}">
              <a16:creationId xmlns:a16="http://schemas.microsoft.com/office/drawing/2014/main" id="{8797FF6A-7709-423F-B704-B14363F2819E}"/>
            </a:ext>
          </a:extLst>
        </xdr:cNvPr>
        <xdr:cNvGrpSpPr>
          <a:grpSpLocks/>
        </xdr:cNvGrpSpPr>
      </xdr:nvGrpSpPr>
      <xdr:grpSpPr bwMode="auto">
        <a:xfrm>
          <a:off x="3709147" y="104775"/>
          <a:ext cx="0" cy="428625"/>
          <a:chOff x="5362575" y="104775"/>
          <a:chExt cx="0" cy="314325"/>
        </a:xfrm>
      </xdr:grpSpPr>
      <xdr:sp macro="" textlink="">
        <xdr:nvSpPr>
          <xdr:cNvPr id="70" name="Rectangle 2">
            <a:extLst>
              <a:ext uri="{FF2B5EF4-FFF2-40B4-BE49-F238E27FC236}">
                <a16:creationId xmlns:a16="http://schemas.microsoft.com/office/drawing/2014/main" id="{03929A75-6AAD-8502-DA1D-8B753BC731A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35ECAE65-6E10-E7C0-FB33-8766EA92749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a:extLst>
            <a:ext uri="{FF2B5EF4-FFF2-40B4-BE49-F238E27FC236}">
              <a16:creationId xmlns:a16="http://schemas.microsoft.com/office/drawing/2014/main" id="{C59D832E-B65A-42A1-96B5-79E9146CEB0A}"/>
            </a:ext>
          </a:extLst>
        </xdr:cNvPr>
        <xdr:cNvGrpSpPr>
          <a:grpSpLocks/>
        </xdr:cNvGrpSpPr>
      </xdr:nvGrpSpPr>
      <xdr:grpSpPr bwMode="auto">
        <a:xfrm>
          <a:off x="3709147" y="104775"/>
          <a:ext cx="0" cy="428625"/>
          <a:chOff x="5362575" y="104775"/>
          <a:chExt cx="0" cy="314325"/>
        </a:xfrm>
      </xdr:grpSpPr>
      <xdr:sp macro="" textlink="">
        <xdr:nvSpPr>
          <xdr:cNvPr id="73" name="Rectangle 16">
            <a:extLst>
              <a:ext uri="{FF2B5EF4-FFF2-40B4-BE49-F238E27FC236}">
                <a16:creationId xmlns:a16="http://schemas.microsoft.com/office/drawing/2014/main" id="{A5D1C8CC-390D-49CD-6A98-43DEA4652FF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B14E6A86-5806-EB32-DCEF-8223525BEF4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a:extLst>
            <a:ext uri="{FF2B5EF4-FFF2-40B4-BE49-F238E27FC236}">
              <a16:creationId xmlns:a16="http://schemas.microsoft.com/office/drawing/2014/main" id="{B77C5998-53C3-4273-9E26-22A921B0614F}"/>
            </a:ext>
          </a:extLst>
        </xdr:cNvPr>
        <xdr:cNvGrpSpPr>
          <a:grpSpLocks/>
        </xdr:cNvGrpSpPr>
      </xdr:nvGrpSpPr>
      <xdr:grpSpPr bwMode="auto">
        <a:xfrm>
          <a:off x="3709147" y="104775"/>
          <a:ext cx="0" cy="428625"/>
          <a:chOff x="7950200" y="104775"/>
          <a:chExt cx="0" cy="314325"/>
        </a:xfrm>
      </xdr:grpSpPr>
      <xdr:sp macro="" textlink="">
        <xdr:nvSpPr>
          <xdr:cNvPr id="76" name="Rectangle 2">
            <a:extLst>
              <a:ext uri="{FF2B5EF4-FFF2-40B4-BE49-F238E27FC236}">
                <a16:creationId xmlns:a16="http://schemas.microsoft.com/office/drawing/2014/main" id="{62ED334D-D6D8-1BD4-1451-2B53AC0CD6A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E55F35B3-BE22-1A71-71A7-AC977B97805C}"/>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a:extLst>
            <a:ext uri="{FF2B5EF4-FFF2-40B4-BE49-F238E27FC236}">
              <a16:creationId xmlns:a16="http://schemas.microsoft.com/office/drawing/2014/main" id="{766CAE59-DC2D-466D-9974-AC0970C12510}"/>
            </a:ext>
          </a:extLst>
        </xdr:cNvPr>
        <xdr:cNvGrpSpPr>
          <a:grpSpLocks/>
        </xdr:cNvGrpSpPr>
      </xdr:nvGrpSpPr>
      <xdr:grpSpPr bwMode="auto">
        <a:xfrm>
          <a:off x="3709147" y="104775"/>
          <a:ext cx="0" cy="428625"/>
          <a:chOff x="5362575" y="104775"/>
          <a:chExt cx="0" cy="314325"/>
        </a:xfrm>
      </xdr:grpSpPr>
      <xdr:sp macro="" textlink="">
        <xdr:nvSpPr>
          <xdr:cNvPr id="79" name="Rectangle 2">
            <a:extLst>
              <a:ext uri="{FF2B5EF4-FFF2-40B4-BE49-F238E27FC236}">
                <a16:creationId xmlns:a16="http://schemas.microsoft.com/office/drawing/2014/main" id="{13D3C989-FBEC-B0D1-A0A0-E714F8CAE22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68226300-6017-5F81-BD10-3197163BF40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a:extLst>
            <a:ext uri="{FF2B5EF4-FFF2-40B4-BE49-F238E27FC236}">
              <a16:creationId xmlns:a16="http://schemas.microsoft.com/office/drawing/2014/main" id="{B222D292-11D2-4ECD-A87D-41716717860C}"/>
            </a:ext>
          </a:extLst>
        </xdr:cNvPr>
        <xdr:cNvGrpSpPr>
          <a:grpSpLocks/>
        </xdr:cNvGrpSpPr>
      </xdr:nvGrpSpPr>
      <xdr:grpSpPr bwMode="auto">
        <a:xfrm>
          <a:off x="3709147" y="104775"/>
          <a:ext cx="0" cy="428625"/>
          <a:chOff x="5362575" y="104775"/>
          <a:chExt cx="0" cy="314325"/>
        </a:xfrm>
      </xdr:grpSpPr>
      <xdr:sp macro="" textlink="">
        <xdr:nvSpPr>
          <xdr:cNvPr id="82" name="Rectangle 16">
            <a:extLst>
              <a:ext uri="{FF2B5EF4-FFF2-40B4-BE49-F238E27FC236}">
                <a16:creationId xmlns:a16="http://schemas.microsoft.com/office/drawing/2014/main" id="{02171FE8-B763-561D-DA82-76CFD174F3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9075AC2-C0DD-13AB-254D-B5B52837D62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a:extLst>
            <a:ext uri="{FF2B5EF4-FFF2-40B4-BE49-F238E27FC236}">
              <a16:creationId xmlns:a16="http://schemas.microsoft.com/office/drawing/2014/main" id="{4D4BDA04-342F-4F30-8384-77D8A22D7B77}"/>
            </a:ext>
          </a:extLst>
        </xdr:cNvPr>
        <xdr:cNvGrpSpPr>
          <a:grpSpLocks/>
        </xdr:cNvGrpSpPr>
      </xdr:nvGrpSpPr>
      <xdr:grpSpPr bwMode="auto">
        <a:xfrm>
          <a:off x="3709147" y="104775"/>
          <a:ext cx="0" cy="428625"/>
          <a:chOff x="5362575" y="104775"/>
          <a:chExt cx="0" cy="314325"/>
        </a:xfrm>
      </xdr:grpSpPr>
      <xdr:sp macro="" textlink="">
        <xdr:nvSpPr>
          <xdr:cNvPr id="85" name="Rectangle 2">
            <a:extLst>
              <a:ext uri="{FF2B5EF4-FFF2-40B4-BE49-F238E27FC236}">
                <a16:creationId xmlns:a16="http://schemas.microsoft.com/office/drawing/2014/main" id="{E6CAF13C-2C3F-98D1-46B8-D94FBB27647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2DEDA69D-54E6-D5C3-04E7-03AB3611BC6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a:extLst>
            <a:ext uri="{FF2B5EF4-FFF2-40B4-BE49-F238E27FC236}">
              <a16:creationId xmlns:a16="http://schemas.microsoft.com/office/drawing/2014/main" id="{8551F904-AC97-4DAC-865B-D2B8C9BD3EA8}"/>
            </a:ext>
          </a:extLst>
        </xdr:cNvPr>
        <xdr:cNvGrpSpPr>
          <a:grpSpLocks/>
        </xdr:cNvGrpSpPr>
      </xdr:nvGrpSpPr>
      <xdr:grpSpPr bwMode="auto">
        <a:xfrm>
          <a:off x="3709147" y="104775"/>
          <a:ext cx="0" cy="428625"/>
          <a:chOff x="5362575" y="104775"/>
          <a:chExt cx="0" cy="314325"/>
        </a:xfrm>
      </xdr:grpSpPr>
      <xdr:sp macro="" textlink="">
        <xdr:nvSpPr>
          <xdr:cNvPr id="88" name="Rectangle 16">
            <a:extLst>
              <a:ext uri="{FF2B5EF4-FFF2-40B4-BE49-F238E27FC236}">
                <a16:creationId xmlns:a16="http://schemas.microsoft.com/office/drawing/2014/main" id="{8DC43567-ADD7-3E77-57DA-BF537F27D23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E4AF4DB9-1EEE-8C89-FEE8-D84EC83E240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a:extLst>
            <a:ext uri="{FF2B5EF4-FFF2-40B4-BE49-F238E27FC236}">
              <a16:creationId xmlns:a16="http://schemas.microsoft.com/office/drawing/2014/main" id="{D2C465AA-456F-49D5-BE52-E2A3FA85A00A}"/>
            </a:ext>
          </a:extLst>
        </xdr:cNvPr>
        <xdr:cNvGrpSpPr>
          <a:grpSpLocks/>
        </xdr:cNvGrpSpPr>
      </xdr:nvGrpSpPr>
      <xdr:grpSpPr bwMode="auto">
        <a:xfrm>
          <a:off x="3709147" y="104775"/>
          <a:ext cx="0" cy="428625"/>
          <a:chOff x="7950200" y="104775"/>
          <a:chExt cx="0" cy="314325"/>
        </a:xfrm>
      </xdr:grpSpPr>
      <xdr:sp macro="" textlink="">
        <xdr:nvSpPr>
          <xdr:cNvPr id="91" name="Rectangle 2">
            <a:extLst>
              <a:ext uri="{FF2B5EF4-FFF2-40B4-BE49-F238E27FC236}">
                <a16:creationId xmlns:a16="http://schemas.microsoft.com/office/drawing/2014/main" id="{8680340C-E3A5-8C5E-77A3-FB556AB0438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B1DD1A9D-3CA1-5AF3-B4CB-0CB2AF9DE48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93" name="Imagen 1">
          <a:extLst>
            <a:ext uri="{FF2B5EF4-FFF2-40B4-BE49-F238E27FC236}">
              <a16:creationId xmlns:a16="http://schemas.microsoft.com/office/drawing/2014/main" id="{7E39D98F-3EC6-4F63-93E2-4BDA60CE4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D820D6C7-0D39-41D2-9C3E-FFD844BFE2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72</xdr:row>
      <xdr:rowOff>133350</xdr:rowOff>
    </xdr:from>
    <xdr:to>
      <xdr:col>14</xdr:col>
      <xdr:colOff>638175</xdr:colOff>
      <xdr:row>87</xdr:row>
      <xdr:rowOff>47625</xdr:rowOff>
    </xdr:to>
    <xdr:graphicFrame macro="">
      <xdr:nvGraphicFramePr>
        <xdr:cNvPr id="3" name="1 Gráfico">
          <a:extLst>
            <a:ext uri="{FF2B5EF4-FFF2-40B4-BE49-F238E27FC236}">
              <a16:creationId xmlns:a16="http://schemas.microsoft.com/office/drawing/2014/main" id="{3AE71D98-B1DB-44E2-AC90-E58025BD22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2"/>
  <sheetViews>
    <sheetView tabSelected="1" zoomScale="85" zoomScaleNormal="85" workbookViewId="0">
      <selection activeCell="C12" sqref="C12:P12"/>
    </sheetView>
  </sheetViews>
  <sheetFormatPr baseColWidth="10" defaultColWidth="11.42578125" defaultRowHeight="12.75" x14ac:dyDescent="0.2"/>
  <cols>
    <col min="1" max="1" width="3" style="2" customWidth="1"/>
    <col min="2" max="2" width="34.7109375" style="4" customWidth="1"/>
    <col min="3" max="3" width="35.42578125" style="2" customWidth="1"/>
    <col min="4" max="15" width="7.42578125" style="2" customWidth="1"/>
    <col min="16" max="16" width="40.8554687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38"/>
      <c r="C2" s="241" t="s">
        <v>36</v>
      </c>
      <c r="D2" s="242"/>
      <c r="E2" s="242"/>
      <c r="F2" s="242"/>
      <c r="G2" s="242"/>
      <c r="H2" s="242"/>
      <c r="I2" s="242"/>
      <c r="J2" s="242"/>
      <c r="K2" s="242"/>
      <c r="L2" s="242"/>
      <c r="M2" s="243"/>
      <c r="N2" s="244" t="s">
        <v>95</v>
      </c>
      <c r="O2" s="245"/>
      <c r="P2" s="246"/>
      <c r="S2" s="48">
        <v>0.8</v>
      </c>
    </row>
    <row r="3" spans="1:19" ht="15.75" customHeight="1" x14ac:dyDescent="0.2">
      <c r="B3" s="239"/>
      <c r="C3" s="247" t="s">
        <v>38</v>
      </c>
      <c r="D3" s="248"/>
      <c r="E3" s="248"/>
      <c r="F3" s="248"/>
      <c r="G3" s="248"/>
      <c r="H3" s="248"/>
      <c r="I3" s="248"/>
      <c r="J3" s="248"/>
      <c r="K3" s="248"/>
      <c r="L3" s="248"/>
      <c r="M3" s="249"/>
      <c r="N3" s="250" t="s">
        <v>104</v>
      </c>
      <c r="O3" s="251"/>
      <c r="P3" s="252"/>
      <c r="S3" s="48">
        <v>0.79998999999999998</v>
      </c>
    </row>
    <row r="4" spans="1:19" ht="15.75" customHeight="1" x14ac:dyDescent="0.2">
      <c r="B4" s="239"/>
      <c r="C4" s="247" t="s">
        <v>39</v>
      </c>
      <c r="D4" s="248"/>
      <c r="E4" s="248"/>
      <c r="F4" s="248"/>
      <c r="G4" s="248"/>
      <c r="H4" s="248"/>
      <c r="I4" s="248"/>
      <c r="J4" s="248"/>
      <c r="K4" s="248"/>
      <c r="L4" s="248"/>
      <c r="M4" s="249"/>
      <c r="N4" s="250" t="s">
        <v>96</v>
      </c>
      <c r="O4" s="251"/>
      <c r="P4" s="252"/>
      <c r="S4" s="48">
        <v>0.65</v>
      </c>
    </row>
    <row r="5" spans="1:19" ht="16.5" customHeight="1" thickBot="1" x14ac:dyDescent="0.25">
      <c r="B5" s="240"/>
      <c r="C5" s="253" t="s">
        <v>40</v>
      </c>
      <c r="D5" s="254"/>
      <c r="E5" s="254"/>
      <c r="F5" s="254"/>
      <c r="G5" s="254"/>
      <c r="H5" s="254"/>
      <c r="I5" s="254"/>
      <c r="J5" s="254"/>
      <c r="K5" s="254"/>
      <c r="L5" s="254"/>
      <c r="M5" s="255"/>
      <c r="N5" s="256" t="s">
        <v>41</v>
      </c>
      <c r="O5" s="257"/>
      <c r="P5" s="258"/>
      <c r="S5" s="48">
        <v>0.64999899999999999</v>
      </c>
    </row>
    <row r="6" spans="1:19" ht="3" customHeight="1" thickBot="1" x14ac:dyDescent="0.25">
      <c r="B6" s="2"/>
      <c r="S6" s="48"/>
    </row>
    <row r="7" spans="1:19" x14ac:dyDescent="0.2">
      <c r="A7" s="4"/>
      <c r="B7" s="259" t="s">
        <v>44</v>
      </c>
      <c r="C7" s="260"/>
      <c r="D7" s="260"/>
      <c r="E7" s="260"/>
      <c r="F7" s="260"/>
      <c r="G7" s="260"/>
      <c r="H7" s="260"/>
      <c r="I7" s="260"/>
      <c r="J7" s="260"/>
      <c r="K7" s="260"/>
      <c r="L7" s="260"/>
      <c r="M7" s="260"/>
      <c r="N7" s="260"/>
      <c r="O7" s="260"/>
      <c r="P7" s="261"/>
      <c r="Q7" s="4"/>
      <c r="S7" s="48"/>
    </row>
    <row r="8" spans="1:19" ht="13.5" thickBot="1" x14ac:dyDescent="0.25">
      <c r="A8" s="4"/>
      <c r="B8" s="262"/>
      <c r="C8" s="263"/>
      <c r="D8" s="263"/>
      <c r="E8" s="263"/>
      <c r="F8" s="263"/>
      <c r="G8" s="263"/>
      <c r="H8" s="263"/>
      <c r="I8" s="263"/>
      <c r="J8" s="263"/>
      <c r="K8" s="263"/>
      <c r="L8" s="263"/>
      <c r="M8" s="263"/>
      <c r="N8" s="263"/>
      <c r="O8" s="263"/>
      <c r="P8" s="264"/>
      <c r="Q8" s="4"/>
    </row>
    <row r="9" spans="1:19" ht="3" customHeight="1" thickBot="1" x14ac:dyDescent="0.25">
      <c r="A9" s="4"/>
      <c r="B9" s="265"/>
      <c r="C9" s="265"/>
      <c r="D9" s="265"/>
      <c r="E9" s="265"/>
      <c r="F9" s="265"/>
      <c r="G9" s="265"/>
      <c r="H9" s="265"/>
      <c r="I9" s="265"/>
      <c r="J9" s="265"/>
      <c r="K9" s="265"/>
      <c r="L9" s="265"/>
      <c r="M9" s="265"/>
      <c r="N9" s="265"/>
      <c r="O9" s="265"/>
      <c r="P9" s="265"/>
      <c r="Q9" s="4"/>
    </row>
    <row r="10" spans="1:19" ht="26.25" customHeight="1" thickBot="1" x14ac:dyDescent="0.25">
      <c r="A10" s="4"/>
      <c r="B10" s="23" t="s">
        <v>54</v>
      </c>
      <c r="C10" s="266">
        <v>2024</v>
      </c>
      <c r="D10" s="267"/>
      <c r="E10" s="267"/>
      <c r="F10" s="267"/>
      <c r="G10" s="267"/>
      <c r="H10" s="267"/>
      <c r="I10" s="268"/>
      <c r="J10" s="269" t="s">
        <v>1</v>
      </c>
      <c r="K10" s="270"/>
      <c r="L10" s="270"/>
      <c r="M10" s="270"/>
      <c r="N10" s="271" t="s">
        <v>116</v>
      </c>
      <c r="O10" s="272"/>
      <c r="P10" s="273"/>
      <c r="Q10" s="4"/>
    </row>
    <row r="11" spans="1:19" ht="3" customHeight="1" thickBot="1" x14ac:dyDescent="0.25">
      <c r="A11" s="4"/>
      <c r="B11" s="208"/>
      <c r="C11" s="209"/>
      <c r="D11" s="209"/>
      <c r="E11" s="209"/>
      <c r="F11" s="209"/>
      <c r="G11" s="209"/>
      <c r="H11" s="209"/>
      <c r="I11" s="209"/>
      <c r="J11" s="209"/>
      <c r="K11" s="209"/>
      <c r="L11" s="209"/>
      <c r="M11" s="209"/>
      <c r="N11" s="209"/>
      <c r="O11" s="209"/>
      <c r="P11" s="210"/>
      <c r="Q11" s="4"/>
    </row>
    <row r="12" spans="1:19" ht="30" customHeight="1" thickBot="1" x14ac:dyDescent="0.25">
      <c r="A12" s="4"/>
      <c r="B12" s="9" t="s">
        <v>0</v>
      </c>
      <c r="C12" s="214" t="s">
        <v>63</v>
      </c>
      <c r="D12" s="214"/>
      <c r="E12" s="214"/>
      <c r="F12" s="214"/>
      <c r="G12" s="214"/>
      <c r="H12" s="214"/>
      <c r="I12" s="214"/>
      <c r="J12" s="214"/>
      <c r="K12" s="214"/>
      <c r="L12" s="214"/>
      <c r="M12" s="214"/>
      <c r="N12" s="214"/>
      <c r="O12" s="214"/>
      <c r="P12" s="215"/>
      <c r="Q12" s="4"/>
    </row>
    <row r="13" spans="1:19" ht="3" customHeight="1" thickBot="1" x14ac:dyDescent="0.25">
      <c r="A13" s="4"/>
      <c r="B13" s="216"/>
      <c r="C13" s="217"/>
      <c r="D13" s="217"/>
      <c r="E13" s="217"/>
      <c r="F13" s="217"/>
      <c r="G13" s="217"/>
      <c r="H13" s="217"/>
      <c r="I13" s="217"/>
      <c r="J13" s="217"/>
      <c r="K13" s="217"/>
      <c r="L13" s="217"/>
      <c r="M13" s="217"/>
      <c r="N13" s="217"/>
      <c r="O13" s="217"/>
      <c r="P13" s="218"/>
      <c r="Q13" s="4"/>
    </row>
    <row r="14" spans="1:19" ht="30" customHeight="1" thickBot="1" x14ac:dyDescent="0.25">
      <c r="A14" s="4"/>
      <c r="B14" s="9" t="s">
        <v>6</v>
      </c>
      <c r="C14" s="219" t="s">
        <v>176</v>
      </c>
      <c r="D14" s="220"/>
      <c r="E14" s="220"/>
      <c r="F14" s="220"/>
      <c r="G14" s="220"/>
      <c r="H14" s="220"/>
      <c r="I14" s="220"/>
      <c r="J14" s="220"/>
      <c r="K14" s="220"/>
      <c r="L14" s="220"/>
      <c r="M14" s="220"/>
      <c r="N14" s="220"/>
      <c r="O14" s="220"/>
      <c r="P14" s="221"/>
      <c r="Q14" s="4"/>
    </row>
    <row r="15" spans="1:19" ht="3" customHeight="1" thickBot="1" x14ac:dyDescent="0.25">
      <c r="A15" s="4"/>
      <c r="B15" s="211"/>
      <c r="C15" s="212"/>
      <c r="D15" s="212"/>
      <c r="E15" s="212"/>
      <c r="F15" s="212"/>
      <c r="G15" s="212"/>
      <c r="H15" s="212"/>
      <c r="I15" s="212"/>
      <c r="J15" s="212"/>
      <c r="K15" s="212"/>
      <c r="L15" s="212"/>
      <c r="M15" s="212"/>
      <c r="N15" s="212"/>
      <c r="O15" s="212"/>
      <c r="P15" s="213"/>
      <c r="Q15" s="4"/>
    </row>
    <row r="16" spans="1:19" ht="36" customHeight="1" thickBot="1" x14ac:dyDescent="0.25">
      <c r="A16" s="4"/>
      <c r="B16" s="9" t="s">
        <v>25</v>
      </c>
      <c r="C16" s="222" t="s">
        <v>177</v>
      </c>
      <c r="D16" s="223"/>
      <c r="E16" s="223"/>
      <c r="F16" s="223"/>
      <c r="G16" s="223"/>
      <c r="H16" s="223"/>
      <c r="I16" s="223"/>
      <c r="J16" s="223"/>
      <c r="K16" s="223"/>
      <c r="L16" s="223"/>
      <c r="M16" s="223"/>
      <c r="N16" s="223"/>
      <c r="O16" s="223"/>
      <c r="P16" s="224"/>
      <c r="Q16" s="4"/>
    </row>
    <row r="17" spans="1:17" ht="4.5" customHeight="1" thickBot="1" x14ac:dyDescent="0.25">
      <c r="A17" s="4"/>
      <c r="B17" s="211"/>
      <c r="C17" s="212"/>
      <c r="D17" s="212"/>
      <c r="E17" s="212"/>
      <c r="F17" s="212"/>
      <c r="G17" s="212"/>
      <c r="H17" s="212"/>
      <c r="I17" s="212"/>
      <c r="J17" s="212"/>
      <c r="K17" s="212"/>
      <c r="L17" s="212"/>
      <c r="M17" s="212"/>
      <c r="N17" s="212"/>
      <c r="O17" s="212"/>
      <c r="P17" s="213"/>
      <c r="Q17" s="4"/>
    </row>
    <row r="18" spans="1:17" ht="39" customHeight="1" thickBot="1" x14ac:dyDescent="0.25">
      <c r="A18" s="4"/>
      <c r="B18" s="9" t="s">
        <v>11</v>
      </c>
      <c r="C18" s="225" t="s">
        <v>111</v>
      </c>
      <c r="D18" s="226"/>
      <c r="E18" s="226"/>
      <c r="F18" s="226"/>
      <c r="G18" s="226"/>
      <c r="H18" s="226"/>
      <c r="I18" s="226"/>
      <c r="J18" s="226"/>
      <c r="K18" s="226"/>
      <c r="L18" s="226"/>
      <c r="M18" s="226"/>
      <c r="N18" s="226"/>
      <c r="O18" s="226"/>
      <c r="P18" s="227"/>
      <c r="Q18" s="4"/>
    </row>
    <row r="19" spans="1:17" ht="3" customHeight="1" thickBot="1" x14ac:dyDescent="0.25">
      <c r="A19" s="4"/>
      <c r="B19" s="228"/>
      <c r="C19" s="228"/>
      <c r="D19" s="228"/>
      <c r="E19" s="228"/>
      <c r="F19" s="228"/>
      <c r="G19" s="228"/>
      <c r="H19" s="228"/>
      <c r="I19" s="228"/>
      <c r="J19" s="228"/>
      <c r="K19" s="228"/>
      <c r="L19" s="228"/>
      <c r="M19" s="228"/>
      <c r="N19" s="228"/>
      <c r="O19" s="228"/>
      <c r="P19" s="228"/>
      <c r="Q19" s="4"/>
    </row>
    <row r="20" spans="1:17" ht="17.25" customHeight="1" thickBot="1" x14ac:dyDescent="0.25">
      <c r="A20" s="4"/>
      <c r="B20" s="229" t="s">
        <v>26</v>
      </c>
      <c r="C20" s="230"/>
      <c r="D20" s="230"/>
      <c r="E20" s="230"/>
      <c r="F20" s="230"/>
      <c r="G20" s="230"/>
      <c r="H20" s="230"/>
      <c r="I20" s="230"/>
      <c r="J20" s="230"/>
      <c r="K20" s="230"/>
      <c r="L20" s="230"/>
      <c r="M20" s="230"/>
      <c r="N20" s="230"/>
      <c r="O20" s="230"/>
      <c r="P20" s="231"/>
      <c r="Q20" s="4"/>
    </row>
    <row r="21" spans="1:17" ht="3" customHeight="1" thickBot="1" x14ac:dyDescent="0.25">
      <c r="A21" s="4"/>
      <c r="B21" s="232"/>
      <c r="C21" s="233"/>
      <c r="D21" s="233"/>
      <c r="E21" s="233"/>
      <c r="F21" s="233"/>
      <c r="G21" s="233"/>
      <c r="H21" s="233"/>
      <c r="I21" s="233"/>
      <c r="J21" s="233"/>
      <c r="K21" s="233"/>
      <c r="L21" s="233"/>
      <c r="M21" s="233"/>
      <c r="N21" s="233"/>
      <c r="O21" s="233"/>
      <c r="P21" s="234"/>
      <c r="Q21" s="4"/>
    </row>
    <row r="22" spans="1:17" ht="51" customHeight="1" thickBot="1" x14ac:dyDescent="0.25">
      <c r="A22" s="4"/>
      <c r="B22" s="9" t="s">
        <v>3</v>
      </c>
      <c r="C22" s="235" t="s">
        <v>178</v>
      </c>
      <c r="D22" s="236"/>
      <c r="E22" s="236"/>
      <c r="F22" s="236"/>
      <c r="G22" s="236"/>
      <c r="H22" s="236"/>
      <c r="I22" s="236"/>
      <c r="J22" s="236"/>
      <c r="K22" s="236"/>
      <c r="L22" s="236"/>
      <c r="M22" s="236"/>
      <c r="N22" s="236"/>
      <c r="O22" s="236"/>
      <c r="P22" s="237"/>
      <c r="Q22" s="4"/>
    </row>
    <row r="23" spans="1:17" ht="3" customHeight="1" thickBot="1" x14ac:dyDescent="0.25">
      <c r="A23" s="4"/>
      <c r="B23" s="211"/>
      <c r="C23" s="212"/>
      <c r="D23" s="212"/>
      <c r="E23" s="212"/>
      <c r="F23" s="212"/>
      <c r="G23" s="212"/>
      <c r="H23" s="212"/>
      <c r="I23" s="212"/>
      <c r="J23" s="212"/>
      <c r="K23" s="212"/>
      <c r="L23" s="212"/>
      <c r="M23" s="212"/>
      <c r="N23" s="212"/>
      <c r="O23" s="212"/>
      <c r="P23" s="213"/>
      <c r="Q23" s="4"/>
    </row>
    <row r="24" spans="1:17" ht="107.25" customHeight="1" thickBot="1" x14ac:dyDescent="0.25">
      <c r="A24" s="4"/>
      <c r="B24" s="9" t="s">
        <v>12</v>
      </c>
      <c r="C24" s="277" t="s">
        <v>240</v>
      </c>
      <c r="D24" s="278"/>
      <c r="E24" s="278"/>
      <c r="F24" s="278"/>
      <c r="G24" s="278"/>
      <c r="H24" s="278"/>
      <c r="I24" s="278"/>
      <c r="J24" s="278"/>
      <c r="K24" s="278"/>
      <c r="L24" s="278"/>
      <c r="M24" s="278"/>
      <c r="N24" s="278"/>
      <c r="O24" s="278"/>
      <c r="P24" s="279"/>
      <c r="Q24" s="4"/>
    </row>
    <row r="25" spans="1:17" ht="3" customHeight="1" thickBot="1" x14ac:dyDescent="0.25">
      <c r="A25" s="4"/>
      <c r="B25" s="280"/>
      <c r="C25" s="281"/>
      <c r="D25" s="281"/>
      <c r="E25" s="281"/>
      <c r="F25" s="281"/>
      <c r="G25" s="281"/>
      <c r="H25" s="281"/>
      <c r="I25" s="281"/>
      <c r="J25" s="281"/>
      <c r="K25" s="281"/>
      <c r="L25" s="281"/>
      <c r="M25" s="281"/>
      <c r="N25" s="281"/>
      <c r="O25" s="281"/>
      <c r="P25" s="282"/>
      <c r="Q25" s="4"/>
    </row>
    <row r="26" spans="1:17" ht="13.5" customHeight="1" thickBot="1" x14ac:dyDescent="0.25">
      <c r="A26" s="4"/>
      <c r="B26" s="10" t="s">
        <v>2</v>
      </c>
      <c r="C26" s="283">
        <v>0.85</v>
      </c>
      <c r="D26" s="284"/>
      <c r="E26" s="284"/>
      <c r="F26" s="284"/>
      <c r="G26" s="284"/>
      <c r="H26" s="284"/>
      <c r="I26" s="284"/>
      <c r="J26" s="284"/>
      <c r="K26" s="284"/>
      <c r="L26" s="284"/>
      <c r="M26" s="284"/>
      <c r="N26" s="284"/>
      <c r="O26" s="284"/>
      <c r="P26" s="285"/>
      <c r="Q26" s="4"/>
    </row>
    <row r="27" spans="1:17" ht="3" customHeight="1" thickBot="1" x14ac:dyDescent="0.25">
      <c r="A27" s="4"/>
      <c r="B27" s="286"/>
      <c r="C27" s="287"/>
      <c r="D27" s="287"/>
      <c r="E27" s="287"/>
      <c r="F27" s="287"/>
      <c r="G27" s="287"/>
      <c r="H27" s="287"/>
      <c r="I27" s="287"/>
      <c r="J27" s="287"/>
      <c r="K27" s="287"/>
      <c r="L27" s="287"/>
      <c r="M27" s="287"/>
      <c r="N27" s="287"/>
      <c r="O27" s="287"/>
      <c r="P27" s="288"/>
      <c r="Q27" s="4"/>
    </row>
    <row r="28" spans="1:17" ht="12.75" customHeight="1" thickBot="1" x14ac:dyDescent="0.25">
      <c r="A28" s="4"/>
      <c r="B28" s="10" t="s">
        <v>13</v>
      </c>
      <c r="C28" s="11" t="s">
        <v>14</v>
      </c>
      <c r="D28" s="289" t="s">
        <v>181</v>
      </c>
      <c r="E28" s="284"/>
      <c r="F28" s="284"/>
      <c r="G28" s="285"/>
      <c r="H28" s="290" t="s">
        <v>15</v>
      </c>
      <c r="I28" s="290"/>
      <c r="J28" s="290"/>
      <c r="K28" s="289" t="s">
        <v>182</v>
      </c>
      <c r="L28" s="284"/>
      <c r="M28" s="285"/>
      <c r="N28" s="291" t="s">
        <v>16</v>
      </c>
      <c r="O28" s="292"/>
      <c r="P28" s="112" t="s">
        <v>183</v>
      </c>
      <c r="Q28" s="4"/>
    </row>
    <row r="29" spans="1:17" ht="3" customHeight="1" thickBot="1" x14ac:dyDescent="0.25">
      <c r="A29" s="4"/>
      <c r="B29" s="293"/>
      <c r="C29" s="294"/>
      <c r="D29" s="294"/>
      <c r="E29" s="294"/>
      <c r="F29" s="294"/>
      <c r="G29" s="294"/>
      <c r="H29" s="294"/>
      <c r="I29" s="294"/>
      <c r="J29" s="294"/>
      <c r="K29" s="294"/>
      <c r="L29" s="294"/>
      <c r="M29" s="294"/>
      <c r="N29" s="294"/>
      <c r="O29" s="294"/>
      <c r="P29" s="295"/>
      <c r="Q29" s="4"/>
    </row>
    <row r="30" spans="1:17" ht="13.5" thickBot="1" x14ac:dyDescent="0.25">
      <c r="A30" s="4"/>
      <c r="B30" s="22" t="s">
        <v>7</v>
      </c>
      <c r="C30" s="296" t="s">
        <v>94</v>
      </c>
      <c r="D30" s="275"/>
      <c r="E30" s="275"/>
      <c r="F30" s="275"/>
      <c r="G30" s="275"/>
      <c r="H30" s="275"/>
      <c r="I30" s="275"/>
      <c r="J30" s="275"/>
      <c r="K30" s="275"/>
      <c r="L30" s="275"/>
      <c r="M30" s="275"/>
      <c r="N30" s="275"/>
      <c r="O30" s="275"/>
      <c r="P30" s="276"/>
      <c r="Q30" s="4"/>
    </row>
    <row r="31" spans="1:17" ht="3" customHeight="1" thickBot="1" x14ac:dyDescent="0.25">
      <c r="A31" s="4"/>
      <c r="B31" s="211"/>
      <c r="C31" s="212"/>
      <c r="D31" s="212"/>
      <c r="E31" s="212"/>
      <c r="F31" s="212"/>
      <c r="G31" s="212"/>
      <c r="H31" s="212"/>
      <c r="I31" s="212"/>
      <c r="J31" s="212"/>
      <c r="K31" s="212"/>
      <c r="L31" s="212"/>
      <c r="M31" s="212"/>
      <c r="N31" s="212"/>
      <c r="O31" s="212"/>
      <c r="P31" s="213"/>
      <c r="Q31" s="4"/>
    </row>
    <row r="32" spans="1:17" ht="13.5" thickBot="1" x14ac:dyDescent="0.25">
      <c r="A32" s="4"/>
      <c r="B32" s="22" t="s">
        <v>4</v>
      </c>
      <c r="C32" s="274" t="s">
        <v>50</v>
      </c>
      <c r="D32" s="275"/>
      <c r="E32" s="275"/>
      <c r="F32" s="275"/>
      <c r="G32" s="275"/>
      <c r="H32" s="275"/>
      <c r="I32" s="275"/>
      <c r="J32" s="275"/>
      <c r="K32" s="275"/>
      <c r="L32" s="275"/>
      <c r="M32" s="275"/>
      <c r="N32" s="275"/>
      <c r="O32" s="275"/>
      <c r="P32" s="276"/>
      <c r="Q32" s="4"/>
    </row>
    <row r="33" spans="1:17" ht="3" customHeight="1" thickBot="1" x14ac:dyDescent="0.25">
      <c r="A33" s="4"/>
      <c r="B33" s="211"/>
      <c r="C33" s="212"/>
      <c r="D33" s="212"/>
      <c r="E33" s="212"/>
      <c r="F33" s="212"/>
      <c r="G33" s="212"/>
      <c r="H33" s="212"/>
      <c r="I33" s="212"/>
      <c r="J33" s="212"/>
      <c r="K33" s="212"/>
      <c r="L33" s="212"/>
      <c r="M33" s="212"/>
      <c r="N33" s="212"/>
      <c r="O33" s="212"/>
      <c r="P33" s="213"/>
      <c r="Q33" s="4"/>
    </row>
    <row r="34" spans="1:17" ht="13.5" thickBot="1" x14ac:dyDescent="0.25">
      <c r="A34" s="4"/>
      <c r="B34" s="22" t="s">
        <v>23</v>
      </c>
      <c r="C34" s="274" t="s">
        <v>50</v>
      </c>
      <c r="D34" s="275"/>
      <c r="E34" s="275"/>
      <c r="F34" s="275"/>
      <c r="G34" s="275"/>
      <c r="H34" s="275"/>
      <c r="I34" s="275"/>
      <c r="J34" s="275"/>
      <c r="K34" s="275"/>
      <c r="L34" s="275"/>
      <c r="M34" s="275"/>
      <c r="N34" s="275"/>
      <c r="O34" s="275"/>
      <c r="P34" s="276"/>
      <c r="Q34" s="4"/>
    </row>
    <row r="35" spans="1:17" ht="3" customHeight="1" thickBot="1" x14ac:dyDescent="0.25">
      <c r="A35" s="4"/>
      <c r="B35" s="216"/>
      <c r="C35" s="217"/>
      <c r="D35" s="217"/>
      <c r="E35" s="217"/>
      <c r="F35" s="217"/>
      <c r="G35" s="217"/>
      <c r="H35" s="217"/>
      <c r="I35" s="217"/>
      <c r="J35" s="217"/>
      <c r="K35" s="217"/>
      <c r="L35" s="217"/>
      <c r="M35" s="217"/>
      <c r="N35" s="217"/>
      <c r="O35" s="217"/>
      <c r="P35" s="218"/>
      <c r="Q35" s="4"/>
    </row>
    <row r="36" spans="1:17" ht="16.5" customHeight="1" thickBot="1" x14ac:dyDescent="0.25">
      <c r="A36" s="4"/>
      <c r="B36" s="22" t="s">
        <v>43</v>
      </c>
      <c r="C36" s="296" t="s">
        <v>50</v>
      </c>
      <c r="D36" s="275"/>
      <c r="E36" s="275"/>
      <c r="F36" s="275"/>
      <c r="G36" s="275"/>
      <c r="H36" s="275"/>
      <c r="I36" s="275"/>
      <c r="J36" s="275"/>
      <c r="K36" s="275"/>
      <c r="L36" s="275"/>
      <c r="M36" s="275"/>
      <c r="N36" s="275"/>
      <c r="O36" s="275"/>
      <c r="P36" s="276"/>
      <c r="Q36" s="4"/>
    </row>
    <row r="37" spans="1:17" ht="3" customHeight="1" thickBot="1" x14ac:dyDescent="0.25">
      <c r="A37" s="4"/>
      <c r="B37" s="50"/>
      <c r="C37" s="50"/>
      <c r="D37" s="50"/>
      <c r="E37" s="50"/>
      <c r="F37" s="50"/>
      <c r="G37" s="50"/>
      <c r="H37" s="50"/>
      <c r="I37" s="50"/>
      <c r="J37" s="50"/>
      <c r="K37" s="50"/>
      <c r="L37" s="50"/>
      <c r="M37" s="50"/>
      <c r="N37" s="50"/>
      <c r="O37" s="50"/>
      <c r="P37" s="50"/>
      <c r="Q37" s="4"/>
    </row>
    <row r="38" spans="1:17" x14ac:dyDescent="0.2">
      <c r="A38" s="4"/>
      <c r="B38" s="297" t="s">
        <v>17</v>
      </c>
      <c r="C38" s="298"/>
      <c r="D38" s="298"/>
      <c r="E38" s="298"/>
      <c r="F38" s="298"/>
      <c r="G38" s="298"/>
      <c r="H38" s="298"/>
      <c r="I38" s="298"/>
      <c r="J38" s="298"/>
      <c r="K38" s="298"/>
      <c r="L38" s="298"/>
      <c r="M38" s="298"/>
      <c r="N38" s="298"/>
      <c r="O38" s="298"/>
      <c r="P38" s="299"/>
      <c r="Q38" s="4"/>
    </row>
    <row r="39" spans="1:17" x14ac:dyDescent="0.2">
      <c r="A39" s="4"/>
      <c r="B39" s="47" t="s">
        <v>22</v>
      </c>
      <c r="C39" s="300" t="s">
        <v>18</v>
      </c>
      <c r="D39" s="300"/>
      <c r="E39" s="300"/>
      <c r="F39" s="300"/>
      <c r="G39" s="300"/>
      <c r="H39" s="300" t="s">
        <v>7</v>
      </c>
      <c r="I39" s="300"/>
      <c r="J39" s="300"/>
      <c r="K39" s="300"/>
      <c r="L39" s="300"/>
      <c r="M39" s="300" t="s">
        <v>19</v>
      </c>
      <c r="N39" s="300"/>
      <c r="O39" s="300"/>
      <c r="P39" s="301"/>
      <c r="Q39" s="4"/>
    </row>
    <row r="40" spans="1:17" ht="38.25" x14ac:dyDescent="0.2">
      <c r="A40" s="4"/>
      <c r="B40" s="57" t="s">
        <v>179</v>
      </c>
      <c r="C40" s="305" t="s">
        <v>117</v>
      </c>
      <c r="D40" s="305"/>
      <c r="E40" s="305"/>
      <c r="F40" s="305"/>
      <c r="G40" s="305"/>
      <c r="H40" s="305" t="s">
        <v>118</v>
      </c>
      <c r="I40" s="305"/>
      <c r="J40" s="305"/>
      <c r="K40" s="305"/>
      <c r="L40" s="305"/>
      <c r="M40" s="306" t="s">
        <v>119</v>
      </c>
      <c r="N40" s="306"/>
      <c r="O40" s="306"/>
      <c r="P40" s="307"/>
      <c r="Q40" s="4"/>
    </row>
    <row r="41" spans="1:17" ht="51.75" thickBot="1" x14ac:dyDescent="0.25">
      <c r="A41" s="4"/>
      <c r="B41" s="58" t="s">
        <v>180</v>
      </c>
      <c r="C41" s="308" t="s">
        <v>117</v>
      </c>
      <c r="D41" s="308"/>
      <c r="E41" s="308"/>
      <c r="F41" s="308"/>
      <c r="G41" s="308"/>
      <c r="H41" s="308" t="s">
        <v>118</v>
      </c>
      <c r="I41" s="308"/>
      <c r="J41" s="308"/>
      <c r="K41" s="308"/>
      <c r="L41" s="308"/>
      <c r="M41" s="309" t="s">
        <v>119</v>
      </c>
      <c r="N41" s="309"/>
      <c r="O41" s="309"/>
      <c r="P41" s="310"/>
      <c r="Q41" s="4"/>
    </row>
    <row r="42" spans="1:17" ht="3" customHeight="1" thickBot="1" x14ac:dyDescent="0.25">
      <c r="A42" s="4"/>
      <c r="B42" s="51"/>
      <c r="C42" s="51"/>
      <c r="D42" s="51"/>
      <c r="E42" s="51"/>
      <c r="F42" s="51"/>
      <c r="G42" s="51"/>
      <c r="H42" s="51"/>
      <c r="I42" s="51"/>
      <c r="J42" s="51"/>
      <c r="K42" s="51"/>
      <c r="L42" s="51"/>
      <c r="M42" s="51"/>
      <c r="N42" s="51"/>
      <c r="O42" s="51"/>
      <c r="P42" s="51"/>
      <c r="Q42" s="4"/>
    </row>
    <row r="43" spans="1:17" ht="13.5" customHeight="1" thickBot="1" x14ac:dyDescent="0.25">
      <c r="A43" s="4"/>
      <c r="B43" s="229" t="s">
        <v>8</v>
      </c>
      <c r="C43" s="230"/>
      <c r="D43" s="230"/>
      <c r="E43" s="230"/>
      <c r="F43" s="230"/>
      <c r="G43" s="230"/>
      <c r="H43" s="230"/>
      <c r="I43" s="230"/>
      <c r="J43" s="230"/>
      <c r="K43" s="230"/>
      <c r="L43" s="230"/>
      <c r="M43" s="230"/>
      <c r="N43" s="230"/>
      <c r="O43" s="230"/>
      <c r="P43" s="231"/>
      <c r="Q43" s="4"/>
    </row>
    <row r="44" spans="1:17" ht="3" customHeight="1" x14ac:dyDescent="0.2">
      <c r="A44" s="4"/>
      <c r="B44" s="25"/>
      <c r="C44" s="24"/>
      <c r="D44" s="24"/>
      <c r="E44" s="24"/>
      <c r="F44" s="24"/>
      <c r="G44" s="24"/>
      <c r="H44" s="24"/>
      <c r="I44" s="24"/>
      <c r="J44" s="24"/>
      <c r="K44" s="24"/>
      <c r="L44" s="24"/>
      <c r="M44" s="24"/>
      <c r="N44" s="24"/>
      <c r="O44" s="24"/>
      <c r="P44" s="26"/>
      <c r="Q44" s="4"/>
    </row>
    <row r="45" spans="1:17" x14ac:dyDescent="0.2">
      <c r="A45" s="4"/>
      <c r="B45" s="206" t="s">
        <v>20</v>
      </c>
      <c r="C45" s="128" t="s">
        <v>9</v>
      </c>
      <c r="D45" s="202" t="s">
        <v>313</v>
      </c>
      <c r="E45" s="203"/>
      <c r="F45" s="203"/>
      <c r="G45" s="204"/>
      <c r="H45" s="202" t="s">
        <v>314</v>
      </c>
      <c r="I45" s="203"/>
      <c r="J45" s="203"/>
      <c r="K45" s="204"/>
      <c r="L45" s="202" t="s">
        <v>315</v>
      </c>
      <c r="M45" s="203"/>
      <c r="N45" s="203"/>
      <c r="O45" s="204"/>
      <c r="P45" s="134" t="s">
        <v>231</v>
      </c>
      <c r="Q45" s="4"/>
    </row>
    <row r="46" spans="1:17" x14ac:dyDescent="0.2">
      <c r="A46" s="4"/>
      <c r="B46" s="206"/>
      <c r="C46" s="128" t="s">
        <v>228</v>
      </c>
      <c r="D46" s="205">
        <f>'1.1. Registro pronunciamiento a'!D10</f>
        <v>0.93083573487031701</v>
      </c>
      <c r="E46" s="205"/>
      <c r="F46" s="205"/>
      <c r="G46" s="205"/>
      <c r="H46" s="205">
        <f>'1.1. Registro pronunciamiento a'!F10</f>
        <v>1.0558375634517767</v>
      </c>
      <c r="I46" s="205"/>
      <c r="J46" s="205"/>
      <c r="K46" s="205"/>
      <c r="L46" s="205">
        <f>'1.1. Registro pronunciamiento a'!H10</f>
        <v>0.9504643962848297</v>
      </c>
      <c r="M46" s="205"/>
      <c r="N46" s="205"/>
      <c r="O46" s="205"/>
      <c r="P46" s="191">
        <f>'1.1. Registro pronunciamiento a'!J10</f>
        <v>0.96655132641291808</v>
      </c>
      <c r="Q46" s="4"/>
    </row>
    <row r="47" spans="1:17" x14ac:dyDescent="0.2">
      <c r="A47" s="4"/>
      <c r="B47" s="206"/>
      <c r="C47" s="128" t="s">
        <v>229</v>
      </c>
      <c r="D47" s="205">
        <f>'1.1. Registro pronunciamiento a'!D13</f>
        <v>1</v>
      </c>
      <c r="E47" s="205"/>
      <c r="F47" s="205"/>
      <c r="G47" s="205"/>
      <c r="H47" s="205">
        <f>'1.1. Registro pronunciamiento a'!F13</f>
        <v>1.0558375634517767</v>
      </c>
      <c r="I47" s="205"/>
      <c r="J47" s="205"/>
      <c r="K47" s="205"/>
      <c r="L47" s="205">
        <f>'1.1. Registro pronunciamiento a'!H13</f>
        <v>0.97787610619469023</v>
      </c>
      <c r="M47" s="205"/>
      <c r="N47" s="205"/>
      <c r="O47" s="205"/>
      <c r="P47" s="191">
        <f>'1.1. Registro pronunciamiento a'!J13</f>
        <v>1.009493670886076</v>
      </c>
      <c r="Q47" s="4"/>
    </row>
    <row r="48" spans="1:17" x14ac:dyDescent="0.2">
      <c r="A48" s="4"/>
      <c r="B48" s="206"/>
      <c r="C48" s="128" t="s">
        <v>230</v>
      </c>
      <c r="D48" s="205">
        <f>'1.1. Registro pronunciamiento a'!D16</f>
        <v>0.82608695652173914</v>
      </c>
      <c r="E48" s="205"/>
      <c r="F48" s="205"/>
      <c r="G48" s="205"/>
      <c r="H48" s="205" t="str">
        <f>'1.1. Registro pronunciamiento a'!F16</f>
        <v>0</v>
      </c>
      <c r="I48" s="205"/>
      <c r="J48" s="205"/>
      <c r="K48" s="205"/>
      <c r="L48" s="205" t="str">
        <f>'1.1. Registro pronunciamiento a'!H16</f>
        <v>0</v>
      </c>
      <c r="M48" s="205"/>
      <c r="N48" s="205"/>
      <c r="O48" s="205"/>
      <c r="P48" s="191">
        <f>'1.1. Registro pronunciamiento a'!J16</f>
        <v>0.82608695652173914</v>
      </c>
      <c r="Q48" s="4"/>
    </row>
    <row r="49" spans="1:17" x14ac:dyDescent="0.2">
      <c r="A49" s="4"/>
      <c r="B49" s="206"/>
      <c r="C49" s="128" t="s">
        <v>200</v>
      </c>
      <c r="D49" s="205">
        <f>'1.1. Registro pronunciamiento a'!D19</f>
        <v>1</v>
      </c>
      <c r="E49" s="205"/>
      <c r="F49" s="205"/>
      <c r="G49" s="205"/>
      <c r="H49" s="205">
        <f>'1.1. Registro pronunciamiento a'!F19</f>
        <v>1</v>
      </c>
      <c r="I49" s="205"/>
      <c r="J49" s="205"/>
      <c r="K49" s="205"/>
      <c r="L49" s="205">
        <f>'1.1. Registro pronunciamiento a'!H19</f>
        <v>1</v>
      </c>
      <c r="M49" s="205"/>
      <c r="N49" s="205"/>
      <c r="O49" s="205"/>
      <c r="P49" s="191">
        <f>'1.1. Registro pronunciamiento a'!J19</f>
        <v>1</v>
      </c>
      <c r="Q49" s="4"/>
    </row>
    <row r="50" spans="1:17" x14ac:dyDescent="0.2">
      <c r="A50" s="4"/>
      <c r="B50" s="206"/>
      <c r="C50" s="128" t="s">
        <v>201</v>
      </c>
      <c r="D50" s="205">
        <f>'1.1. Registro pronunciamiento a'!D21</f>
        <v>1</v>
      </c>
      <c r="E50" s="205"/>
      <c r="F50" s="205"/>
      <c r="G50" s="205"/>
      <c r="H50" s="205">
        <f>'1.1. Registro pronunciamiento a'!F21</f>
        <v>1</v>
      </c>
      <c r="I50" s="205"/>
      <c r="J50" s="205"/>
      <c r="K50" s="205"/>
      <c r="L50" s="205">
        <f>'1.1. Registro pronunciamiento a'!H21</f>
        <v>1</v>
      </c>
      <c r="M50" s="205"/>
      <c r="N50" s="205"/>
      <c r="O50" s="205"/>
      <c r="P50" s="191">
        <f>'1.1. Registro pronunciamiento a'!J21</f>
        <v>1</v>
      </c>
      <c r="Q50" s="4"/>
    </row>
    <row r="51" spans="1:17" x14ac:dyDescent="0.2">
      <c r="A51" s="4"/>
      <c r="B51" s="206"/>
      <c r="C51" s="128" t="s">
        <v>202</v>
      </c>
      <c r="D51" s="205">
        <f>'1.1. Registro pronunciamiento a'!D23</f>
        <v>1</v>
      </c>
      <c r="E51" s="205"/>
      <c r="F51" s="205"/>
      <c r="G51" s="205"/>
      <c r="H51" s="205">
        <f>'1.1. Registro pronunciamiento a'!F23</f>
        <v>1</v>
      </c>
      <c r="I51" s="205"/>
      <c r="J51" s="205"/>
      <c r="K51" s="205"/>
      <c r="L51" s="205">
        <f>'1.1. Registro pronunciamiento a'!H23</f>
        <v>0.87878787878787878</v>
      </c>
      <c r="M51" s="205"/>
      <c r="N51" s="205"/>
      <c r="O51" s="205"/>
      <c r="P51" s="191">
        <f>'1.1. Registro pronunciamiento a'!J23</f>
        <v>0.95833333333333337</v>
      </c>
      <c r="Q51" s="4"/>
    </row>
    <row r="52" spans="1:17" x14ac:dyDescent="0.2">
      <c r="A52" s="4"/>
      <c r="B52" s="206"/>
      <c r="C52" s="128" t="s">
        <v>222</v>
      </c>
      <c r="D52" s="205">
        <f>'1.1. Registro pronunciamiento a'!D25</f>
        <v>1</v>
      </c>
      <c r="E52" s="205"/>
      <c r="F52" s="205"/>
      <c r="G52" s="205"/>
      <c r="H52" s="205">
        <f>'1.1. Registro pronunciamiento a'!F25</f>
        <v>1</v>
      </c>
      <c r="I52" s="205"/>
      <c r="J52" s="205"/>
      <c r="K52" s="205"/>
      <c r="L52" s="205" t="str">
        <f>'1.1. Registro pronunciamiento a'!H25</f>
        <v>0</v>
      </c>
      <c r="M52" s="205"/>
      <c r="N52" s="205"/>
      <c r="O52" s="205"/>
      <c r="P52" s="191">
        <f>'1.1. Registro pronunciamiento a'!J25</f>
        <v>1</v>
      </c>
      <c r="Q52" s="4"/>
    </row>
    <row r="53" spans="1:17" x14ac:dyDescent="0.2">
      <c r="A53" s="4"/>
      <c r="B53" s="206"/>
      <c r="C53" s="128" t="s">
        <v>204</v>
      </c>
      <c r="D53" s="205">
        <f>'1.1. Registro pronunciamiento a'!D27</f>
        <v>1</v>
      </c>
      <c r="E53" s="205"/>
      <c r="F53" s="205"/>
      <c r="G53" s="205"/>
      <c r="H53" s="205">
        <f>'1.1. Registro pronunciamiento a'!F27</f>
        <v>1</v>
      </c>
      <c r="I53" s="205"/>
      <c r="J53" s="205"/>
      <c r="K53" s="205"/>
      <c r="L53" s="205">
        <f>'1.1. Registro pronunciamiento a'!H27</f>
        <v>0.83333333333333337</v>
      </c>
      <c r="M53" s="205"/>
      <c r="N53" s="205"/>
      <c r="O53" s="205"/>
      <c r="P53" s="191">
        <f>'1.1. Registro pronunciamiento a'!J27</f>
        <v>0.95652173913043481</v>
      </c>
      <c r="Q53" s="4"/>
    </row>
    <row r="54" spans="1:17" ht="13.5" thickBot="1" x14ac:dyDescent="0.25">
      <c r="A54" s="4"/>
      <c r="B54" s="207"/>
      <c r="C54" s="192" t="s">
        <v>223</v>
      </c>
      <c r="D54" s="311">
        <f>'1.1. Registro pronunciamiento a'!D29</f>
        <v>1</v>
      </c>
      <c r="E54" s="311"/>
      <c r="F54" s="311"/>
      <c r="G54" s="311"/>
      <c r="H54" s="311">
        <f>'1.1. Registro pronunciamiento a'!F29</f>
        <v>1</v>
      </c>
      <c r="I54" s="311"/>
      <c r="J54" s="311"/>
      <c r="K54" s="311"/>
      <c r="L54" s="311">
        <f>'1.1. Registro pronunciamiento a'!H29</f>
        <v>1</v>
      </c>
      <c r="M54" s="311"/>
      <c r="N54" s="311"/>
      <c r="O54" s="311"/>
      <c r="P54" s="193">
        <f>'1.1. Registro pronunciamiento a'!J29</f>
        <v>1</v>
      </c>
      <c r="Q54" s="4"/>
    </row>
    <row r="55" spans="1:17" s="3" customFormat="1" ht="6" customHeight="1" thickBot="1" x14ac:dyDescent="0.25">
      <c r="B55" s="196">
        <v>0.9</v>
      </c>
      <c r="C55" s="197" t="s">
        <v>2</v>
      </c>
      <c r="D55" s="198">
        <f t="shared" ref="D55:E55" si="0">+$C$26</f>
        <v>0.85</v>
      </c>
      <c r="E55" s="198">
        <f t="shared" si="0"/>
        <v>0.85</v>
      </c>
      <c r="F55" s="198">
        <f>+$C$26</f>
        <v>0.85</v>
      </c>
      <c r="G55" s="198">
        <f t="shared" ref="G55:O55" si="1">+$C$26</f>
        <v>0.85</v>
      </c>
      <c r="H55" s="198">
        <f t="shared" si="1"/>
        <v>0.85</v>
      </c>
      <c r="I55" s="198">
        <f t="shared" si="1"/>
        <v>0.85</v>
      </c>
      <c r="J55" s="198">
        <f t="shared" si="1"/>
        <v>0.85</v>
      </c>
      <c r="K55" s="198">
        <f t="shared" si="1"/>
        <v>0.85</v>
      </c>
      <c r="L55" s="198">
        <f t="shared" si="1"/>
        <v>0.85</v>
      </c>
      <c r="M55" s="198">
        <f t="shared" si="1"/>
        <v>0.85</v>
      </c>
      <c r="N55" s="198">
        <f t="shared" si="1"/>
        <v>0.85</v>
      </c>
      <c r="O55" s="198">
        <f t="shared" si="1"/>
        <v>0.85</v>
      </c>
      <c r="P55" s="198">
        <f>+$C$26</f>
        <v>0.85</v>
      </c>
    </row>
    <row r="56" spans="1:17" ht="22.5" customHeight="1" thickBot="1" x14ac:dyDescent="0.25">
      <c r="A56" s="4"/>
      <c r="B56" s="302" t="s">
        <v>21</v>
      </c>
      <c r="C56" s="303"/>
      <c r="D56" s="303"/>
      <c r="E56" s="303"/>
      <c r="F56" s="303"/>
      <c r="G56" s="303"/>
      <c r="H56" s="303"/>
      <c r="I56" s="303"/>
      <c r="J56" s="303"/>
      <c r="K56" s="303"/>
      <c r="L56" s="303"/>
      <c r="M56" s="303"/>
      <c r="N56" s="303"/>
      <c r="O56" s="303"/>
      <c r="P56" s="304"/>
      <c r="Q56" s="4"/>
    </row>
    <row r="57" spans="1:17" x14ac:dyDescent="0.2">
      <c r="A57" s="4"/>
      <c r="B57" s="315"/>
      <c r="C57" s="316"/>
      <c r="D57" s="316"/>
      <c r="E57" s="316"/>
      <c r="F57" s="316"/>
      <c r="G57" s="316"/>
      <c r="H57" s="316"/>
      <c r="I57" s="316"/>
      <c r="J57" s="316"/>
      <c r="K57" s="316"/>
      <c r="L57" s="316"/>
      <c r="M57" s="316"/>
      <c r="N57" s="316"/>
      <c r="O57" s="316"/>
      <c r="P57" s="317"/>
      <c r="Q57" s="4"/>
    </row>
    <row r="58" spans="1:17" ht="39.75" customHeight="1" x14ac:dyDescent="0.2">
      <c r="A58" s="4"/>
      <c r="B58" s="318"/>
      <c r="C58" s="319"/>
      <c r="D58" s="319"/>
      <c r="E58" s="319"/>
      <c r="F58" s="319"/>
      <c r="G58" s="319"/>
      <c r="H58" s="319"/>
      <c r="I58" s="319"/>
      <c r="J58" s="319"/>
      <c r="K58" s="319"/>
      <c r="L58" s="319"/>
      <c r="M58" s="319"/>
      <c r="N58" s="319"/>
      <c r="O58" s="319"/>
      <c r="P58" s="320"/>
      <c r="Q58" s="4"/>
    </row>
    <row r="59" spans="1:17" ht="39.75" customHeight="1" x14ac:dyDescent="0.2">
      <c r="A59" s="4"/>
      <c r="B59" s="318"/>
      <c r="C59" s="319"/>
      <c r="D59" s="319"/>
      <c r="E59" s="319"/>
      <c r="F59" s="319"/>
      <c r="G59" s="319"/>
      <c r="H59" s="319"/>
      <c r="I59" s="319"/>
      <c r="J59" s="319"/>
      <c r="K59" s="319"/>
      <c r="L59" s="319"/>
      <c r="M59" s="319"/>
      <c r="N59" s="319"/>
      <c r="O59" s="319"/>
      <c r="P59" s="320"/>
      <c r="Q59" s="4"/>
    </row>
    <row r="60" spans="1:17" x14ac:dyDescent="0.2">
      <c r="A60" s="4"/>
      <c r="B60" s="318"/>
      <c r="C60" s="319"/>
      <c r="D60" s="319"/>
      <c r="E60" s="319"/>
      <c r="F60" s="319"/>
      <c r="G60" s="319"/>
      <c r="H60" s="319"/>
      <c r="I60" s="319"/>
      <c r="J60" s="319"/>
      <c r="K60" s="319"/>
      <c r="L60" s="319"/>
      <c r="M60" s="319"/>
      <c r="N60" s="319"/>
      <c r="O60" s="319"/>
      <c r="P60" s="320"/>
      <c r="Q60" s="4"/>
    </row>
    <row r="61" spans="1:17" x14ac:dyDescent="0.2">
      <c r="A61" s="4"/>
      <c r="B61" s="318"/>
      <c r="C61" s="319"/>
      <c r="D61" s="319"/>
      <c r="E61" s="319"/>
      <c r="F61" s="319"/>
      <c r="G61" s="319"/>
      <c r="H61" s="319"/>
      <c r="I61" s="319"/>
      <c r="J61" s="319"/>
      <c r="K61" s="319"/>
      <c r="L61" s="319"/>
      <c r="M61" s="319"/>
      <c r="N61" s="319"/>
      <c r="O61" s="319"/>
      <c r="P61" s="320"/>
      <c r="Q61" s="4"/>
    </row>
    <row r="62" spans="1:17" x14ac:dyDescent="0.2">
      <c r="A62" s="4"/>
      <c r="B62" s="318"/>
      <c r="C62" s="319"/>
      <c r="D62" s="319"/>
      <c r="E62" s="319"/>
      <c r="F62" s="319"/>
      <c r="G62" s="319"/>
      <c r="H62" s="319"/>
      <c r="I62" s="319"/>
      <c r="J62" s="319"/>
      <c r="K62" s="319"/>
      <c r="L62" s="319"/>
      <c r="M62" s="319"/>
      <c r="N62" s="319"/>
      <c r="O62" s="319"/>
      <c r="P62" s="320"/>
      <c r="Q62" s="4"/>
    </row>
    <row r="63" spans="1:17" x14ac:dyDescent="0.2">
      <c r="A63" s="4"/>
      <c r="B63" s="318"/>
      <c r="C63" s="319"/>
      <c r="D63" s="319"/>
      <c r="E63" s="319"/>
      <c r="F63" s="319"/>
      <c r="G63" s="319"/>
      <c r="H63" s="319"/>
      <c r="I63" s="319"/>
      <c r="J63" s="319"/>
      <c r="K63" s="319"/>
      <c r="L63" s="319"/>
      <c r="M63" s="319"/>
      <c r="N63" s="319"/>
      <c r="O63" s="319"/>
      <c r="P63" s="320"/>
      <c r="Q63" s="4"/>
    </row>
    <row r="64" spans="1:17" x14ac:dyDescent="0.2">
      <c r="A64" s="4"/>
      <c r="B64" s="318"/>
      <c r="C64" s="319"/>
      <c r="D64" s="319"/>
      <c r="E64" s="319"/>
      <c r="F64" s="319"/>
      <c r="G64" s="319"/>
      <c r="H64" s="319"/>
      <c r="I64" s="319"/>
      <c r="J64" s="319"/>
      <c r="K64" s="319"/>
      <c r="L64" s="319"/>
      <c r="M64" s="319"/>
      <c r="N64" s="319"/>
      <c r="O64" s="319"/>
      <c r="P64" s="320"/>
      <c r="Q64" s="4"/>
    </row>
    <row r="65" spans="1:19" x14ac:dyDescent="0.2">
      <c r="A65" s="4"/>
      <c r="B65" s="318"/>
      <c r="C65" s="319"/>
      <c r="D65" s="319"/>
      <c r="E65" s="319"/>
      <c r="F65" s="319"/>
      <c r="G65" s="319"/>
      <c r="H65" s="319"/>
      <c r="I65" s="319"/>
      <c r="J65" s="319"/>
      <c r="K65" s="319"/>
      <c r="L65" s="319"/>
      <c r="M65" s="319"/>
      <c r="N65" s="319"/>
      <c r="O65" s="319"/>
      <c r="P65" s="320"/>
      <c r="Q65" s="4"/>
    </row>
    <row r="66" spans="1:19" x14ac:dyDescent="0.2">
      <c r="A66" s="4"/>
      <c r="B66" s="318"/>
      <c r="C66" s="319"/>
      <c r="D66" s="319"/>
      <c r="E66" s="319"/>
      <c r="F66" s="319"/>
      <c r="G66" s="319"/>
      <c r="H66" s="319"/>
      <c r="I66" s="319"/>
      <c r="J66" s="319"/>
      <c r="K66" s="319"/>
      <c r="L66" s="319"/>
      <c r="M66" s="319"/>
      <c r="N66" s="319"/>
      <c r="O66" s="319"/>
      <c r="P66" s="320"/>
      <c r="Q66" s="4"/>
    </row>
    <row r="67" spans="1:19" x14ac:dyDescent="0.2">
      <c r="A67" s="4"/>
      <c r="B67" s="318"/>
      <c r="C67" s="319"/>
      <c r="D67" s="319"/>
      <c r="E67" s="319"/>
      <c r="F67" s="319"/>
      <c r="G67" s="319"/>
      <c r="H67" s="319"/>
      <c r="I67" s="319"/>
      <c r="J67" s="319"/>
      <c r="K67" s="319"/>
      <c r="L67" s="319"/>
      <c r="M67" s="319"/>
      <c r="N67" s="319"/>
      <c r="O67" s="319"/>
      <c r="P67" s="320"/>
      <c r="Q67" s="4"/>
    </row>
    <row r="68" spans="1:19" x14ac:dyDescent="0.2">
      <c r="A68" s="4"/>
      <c r="B68" s="318"/>
      <c r="C68" s="319"/>
      <c r="D68" s="319"/>
      <c r="E68" s="319"/>
      <c r="F68" s="319"/>
      <c r="G68" s="319"/>
      <c r="H68" s="319"/>
      <c r="I68" s="319"/>
      <c r="J68" s="319"/>
      <c r="K68" s="319"/>
      <c r="L68" s="319"/>
      <c r="M68" s="319"/>
      <c r="N68" s="319"/>
      <c r="O68" s="319"/>
      <c r="P68" s="320"/>
      <c r="Q68" s="4"/>
    </row>
    <row r="69" spans="1:19" x14ac:dyDescent="0.2">
      <c r="A69" s="4"/>
      <c r="B69" s="318"/>
      <c r="C69" s="319"/>
      <c r="D69" s="319"/>
      <c r="E69" s="319"/>
      <c r="F69" s="319"/>
      <c r="G69" s="319"/>
      <c r="H69" s="319"/>
      <c r="I69" s="319"/>
      <c r="J69" s="319"/>
      <c r="K69" s="319"/>
      <c r="L69" s="319"/>
      <c r="M69" s="319"/>
      <c r="N69" s="319"/>
      <c r="O69" s="319"/>
      <c r="P69" s="320"/>
      <c r="Q69" s="4"/>
    </row>
    <row r="70" spans="1:19" x14ac:dyDescent="0.2">
      <c r="A70" s="4"/>
      <c r="B70" s="318"/>
      <c r="C70" s="319"/>
      <c r="D70" s="319"/>
      <c r="E70" s="319"/>
      <c r="F70" s="319"/>
      <c r="G70" s="319"/>
      <c r="H70" s="319"/>
      <c r="I70" s="319"/>
      <c r="J70" s="319"/>
      <c r="K70" s="319"/>
      <c r="L70" s="319"/>
      <c r="M70" s="319"/>
      <c r="N70" s="319"/>
      <c r="O70" s="319"/>
      <c r="P70" s="320"/>
      <c r="Q70" s="4"/>
    </row>
    <row r="71" spans="1:19" x14ac:dyDescent="0.2">
      <c r="A71" s="4"/>
      <c r="B71" s="318"/>
      <c r="C71" s="319"/>
      <c r="D71" s="319"/>
      <c r="E71" s="319"/>
      <c r="F71" s="319"/>
      <c r="G71" s="319"/>
      <c r="H71" s="319"/>
      <c r="I71" s="319"/>
      <c r="J71" s="319"/>
      <c r="K71" s="319"/>
      <c r="L71" s="319"/>
      <c r="M71" s="319"/>
      <c r="N71" s="319"/>
      <c r="O71" s="319"/>
      <c r="P71" s="320"/>
      <c r="Q71" s="4"/>
    </row>
    <row r="72" spans="1:19" ht="13.5" thickBot="1" x14ac:dyDescent="0.25">
      <c r="A72" s="4"/>
      <c r="B72" s="321"/>
      <c r="C72" s="322"/>
      <c r="D72" s="322"/>
      <c r="E72" s="322"/>
      <c r="F72" s="322"/>
      <c r="G72" s="322"/>
      <c r="H72" s="322"/>
      <c r="I72" s="322"/>
      <c r="J72" s="322"/>
      <c r="K72" s="322"/>
      <c r="L72" s="322"/>
      <c r="M72" s="322"/>
      <c r="N72" s="322"/>
      <c r="O72" s="322"/>
      <c r="P72" s="323"/>
      <c r="Q72" s="4"/>
    </row>
    <row r="73" spans="1:19" s="5" customFormat="1" ht="3" customHeight="1" thickBot="1" x14ac:dyDescent="0.25">
      <c r="A73" s="324"/>
      <c r="B73" s="324"/>
      <c r="C73" s="324"/>
      <c r="D73" s="324"/>
      <c r="E73" s="324"/>
      <c r="F73" s="324"/>
      <c r="G73" s="324"/>
      <c r="H73" s="324"/>
      <c r="I73" s="324"/>
      <c r="J73" s="324"/>
      <c r="K73" s="324"/>
      <c r="L73" s="324"/>
      <c r="M73" s="324"/>
      <c r="N73" s="324"/>
      <c r="O73" s="324"/>
      <c r="P73" s="324"/>
      <c r="Q73" s="324"/>
      <c r="S73" s="55"/>
    </row>
    <row r="74" spans="1:19" ht="15" customHeight="1" x14ac:dyDescent="0.2">
      <c r="A74" s="4"/>
      <c r="B74" s="325" t="s">
        <v>5</v>
      </c>
      <c r="C74" s="327" t="s">
        <v>130</v>
      </c>
      <c r="D74" s="328"/>
      <c r="E74" s="328"/>
      <c r="F74" s="328"/>
      <c r="G74" s="328"/>
      <c r="H74" s="328"/>
      <c r="I74" s="328"/>
      <c r="J74" s="328"/>
      <c r="K74" s="328"/>
      <c r="L74" s="328"/>
      <c r="M74" s="328"/>
      <c r="N74" s="328"/>
      <c r="O74" s="328"/>
      <c r="P74" s="329"/>
      <c r="Q74" s="4"/>
    </row>
    <row r="75" spans="1:19" ht="49.5" customHeight="1" x14ac:dyDescent="0.2">
      <c r="A75" s="4"/>
      <c r="B75" s="326"/>
      <c r="C75" s="330" t="s">
        <v>318</v>
      </c>
      <c r="D75" s="331"/>
      <c r="E75" s="331"/>
      <c r="F75" s="331"/>
      <c r="G75" s="331"/>
      <c r="H75" s="331"/>
      <c r="I75" s="331"/>
      <c r="J75" s="331"/>
      <c r="K75" s="331"/>
      <c r="L75" s="331"/>
      <c r="M75" s="331"/>
      <c r="N75" s="331"/>
      <c r="O75" s="331"/>
      <c r="P75" s="332"/>
      <c r="Q75" s="4"/>
    </row>
    <row r="76" spans="1:19" ht="15" customHeight="1" x14ac:dyDescent="0.2">
      <c r="A76" s="4"/>
      <c r="B76" s="326"/>
      <c r="C76" s="333" t="s">
        <v>131</v>
      </c>
      <c r="D76" s="334"/>
      <c r="E76" s="334"/>
      <c r="F76" s="334"/>
      <c r="G76" s="334"/>
      <c r="H76" s="334"/>
      <c r="I76" s="334"/>
      <c r="J76" s="334"/>
      <c r="K76" s="334"/>
      <c r="L76" s="334"/>
      <c r="M76" s="334"/>
      <c r="N76" s="334"/>
      <c r="O76" s="334"/>
      <c r="P76" s="335"/>
      <c r="Q76" s="4"/>
    </row>
    <row r="77" spans="1:19" ht="49.5" customHeight="1" x14ac:dyDescent="0.2">
      <c r="A77" s="4"/>
      <c r="B77" s="326"/>
      <c r="C77" s="330" t="s">
        <v>319</v>
      </c>
      <c r="D77" s="331"/>
      <c r="E77" s="331"/>
      <c r="F77" s="331"/>
      <c r="G77" s="331"/>
      <c r="H77" s="331"/>
      <c r="I77" s="331"/>
      <c r="J77" s="331"/>
      <c r="K77" s="331"/>
      <c r="L77" s="331"/>
      <c r="M77" s="331"/>
      <c r="N77" s="331"/>
      <c r="O77" s="331"/>
      <c r="P77" s="332"/>
      <c r="Q77" s="4"/>
    </row>
    <row r="78" spans="1:19" ht="18" customHeight="1" x14ac:dyDescent="0.2">
      <c r="A78" s="4"/>
      <c r="B78" s="326"/>
      <c r="C78" s="333" t="s">
        <v>132</v>
      </c>
      <c r="D78" s="334"/>
      <c r="E78" s="334"/>
      <c r="F78" s="334"/>
      <c r="G78" s="334"/>
      <c r="H78" s="334"/>
      <c r="I78" s="334"/>
      <c r="J78" s="334"/>
      <c r="K78" s="334"/>
      <c r="L78" s="334"/>
      <c r="M78" s="334"/>
      <c r="N78" s="334"/>
      <c r="O78" s="334"/>
      <c r="P78" s="335"/>
      <c r="Q78" s="4"/>
    </row>
    <row r="79" spans="1:19" ht="49.5" customHeight="1" thickBot="1" x14ac:dyDescent="0.25">
      <c r="A79" s="4"/>
      <c r="B79" s="326"/>
      <c r="C79" s="330" t="s">
        <v>320</v>
      </c>
      <c r="D79" s="331"/>
      <c r="E79" s="331"/>
      <c r="F79" s="331"/>
      <c r="G79" s="331"/>
      <c r="H79" s="331"/>
      <c r="I79" s="331"/>
      <c r="J79" s="331"/>
      <c r="K79" s="331"/>
      <c r="L79" s="331"/>
      <c r="M79" s="331"/>
      <c r="N79" s="331"/>
      <c r="O79" s="331"/>
      <c r="P79" s="332"/>
      <c r="Q79" s="4"/>
    </row>
    <row r="80" spans="1:19" ht="30.75" customHeight="1" thickBot="1" x14ac:dyDescent="0.25">
      <c r="A80" s="4"/>
      <c r="B80" s="56" t="s">
        <v>42</v>
      </c>
      <c r="C80" s="312"/>
      <c r="D80" s="214"/>
      <c r="E80" s="214"/>
      <c r="F80" s="214"/>
      <c r="G80" s="214"/>
      <c r="H80" s="214"/>
      <c r="I80" s="214"/>
      <c r="J80" s="214"/>
      <c r="K80" s="214"/>
      <c r="L80" s="214"/>
      <c r="M80" s="214"/>
      <c r="N80" s="214"/>
      <c r="O80" s="214"/>
      <c r="P80" s="215"/>
      <c r="Q80" s="4"/>
    </row>
    <row r="81" spans="1:17" ht="27.75" customHeight="1" thickBot="1" x14ac:dyDescent="0.25">
      <c r="A81" s="4"/>
      <c r="B81" s="56" t="s">
        <v>55</v>
      </c>
      <c r="C81" s="313" t="s">
        <v>56</v>
      </c>
      <c r="D81" s="313"/>
      <c r="E81" s="313"/>
      <c r="F81" s="313"/>
      <c r="G81" s="313"/>
      <c r="H81" s="313"/>
      <c r="I81" s="313"/>
      <c r="J81" s="313"/>
      <c r="K81" s="313"/>
      <c r="L81" s="313"/>
      <c r="M81" s="313"/>
      <c r="N81" s="313"/>
      <c r="O81" s="313"/>
      <c r="P81" s="314"/>
      <c r="Q81" s="4"/>
    </row>
    <row r="82" spans="1:17" x14ac:dyDescent="0.2">
      <c r="B82" s="2"/>
    </row>
    <row r="83" spans="1:17" x14ac:dyDescent="0.2">
      <c r="B83" s="2"/>
    </row>
    <row r="84" spans="1:17" x14ac:dyDescent="0.2">
      <c r="B84" s="2"/>
      <c r="C84" s="6"/>
    </row>
    <row r="85" spans="1:17" hidden="1" x14ac:dyDescent="0.2">
      <c r="B85" s="2"/>
      <c r="C85" s="2">
        <v>2018</v>
      </c>
    </row>
    <row r="86" spans="1:17" hidden="1" x14ac:dyDescent="0.2">
      <c r="B86" s="2"/>
      <c r="C86" s="2">
        <v>2019</v>
      </c>
    </row>
    <row r="87" spans="1:17" x14ac:dyDescent="0.2">
      <c r="B87" s="2"/>
    </row>
    <row r="88" spans="1:17" x14ac:dyDescent="0.2">
      <c r="B88" s="2"/>
    </row>
    <row r="89" spans="1:17" x14ac:dyDescent="0.2">
      <c r="B89" s="2"/>
    </row>
    <row r="90" spans="1:17" x14ac:dyDescent="0.2">
      <c r="B90" s="2"/>
    </row>
    <row r="91" spans="1:17" x14ac:dyDescent="0.2">
      <c r="B91" s="2"/>
    </row>
    <row r="92" spans="1:17" s="3" customFormat="1" x14ac:dyDescent="0.2"/>
    <row r="93" spans="1:17" s="3" customFormat="1" x14ac:dyDescent="0.2">
      <c r="B93" s="42"/>
      <c r="C93" s="42"/>
      <c r="D93" s="42"/>
      <c r="E93" s="42"/>
      <c r="F93" s="42"/>
      <c r="G93" s="42"/>
      <c r="H93" s="42"/>
      <c r="I93" s="42"/>
      <c r="J93" s="42"/>
      <c r="K93" s="42"/>
      <c r="L93" s="42"/>
      <c r="M93" s="42"/>
      <c r="N93" s="42"/>
      <c r="O93" s="42"/>
    </row>
    <row r="94" spans="1:17" s="3" customFormat="1" x14ac:dyDescent="0.2">
      <c r="B94" s="42"/>
      <c r="C94" s="42"/>
      <c r="D94" s="42"/>
      <c r="E94" s="42"/>
      <c r="F94" s="42"/>
      <c r="G94" s="42"/>
      <c r="H94" s="42"/>
      <c r="I94" s="42"/>
      <c r="J94" s="42"/>
      <c r="K94" s="42"/>
      <c r="L94" s="42"/>
      <c r="M94" s="42"/>
      <c r="N94" s="42"/>
      <c r="O94" s="42"/>
    </row>
    <row r="95" spans="1:17" s="3" customFormat="1" x14ac:dyDescent="0.2">
      <c r="B95" s="42"/>
      <c r="C95" s="42"/>
      <c r="D95" s="42"/>
      <c r="E95" s="42"/>
      <c r="F95" s="42"/>
      <c r="G95" s="42"/>
      <c r="H95" s="42"/>
      <c r="I95" s="42"/>
      <c r="J95" s="42"/>
      <c r="K95" s="42"/>
      <c r="L95" s="42"/>
      <c r="M95" s="42"/>
      <c r="N95" s="42"/>
      <c r="O95" s="42"/>
    </row>
    <row r="96" spans="1:17" s="3" customFormat="1" x14ac:dyDescent="0.2">
      <c r="B96" s="42"/>
      <c r="C96" s="42"/>
      <c r="D96" s="42"/>
      <c r="E96" s="42"/>
      <c r="F96" s="42"/>
      <c r="G96" s="42"/>
      <c r="H96" s="42"/>
      <c r="I96" s="42"/>
      <c r="J96" s="42"/>
      <c r="K96" s="42"/>
      <c r="L96" s="42"/>
      <c r="M96" s="42"/>
      <c r="N96" s="42"/>
      <c r="O96" s="42"/>
    </row>
    <row r="97" spans="2:17" s="3" customFormat="1" x14ac:dyDescent="0.2">
      <c r="B97" s="37"/>
      <c r="C97" s="37"/>
      <c r="D97" s="37"/>
      <c r="E97" s="37"/>
      <c r="F97" s="37"/>
      <c r="G97" s="42"/>
      <c r="H97" s="42"/>
      <c r="I97" s="42"/>
      <c r="J97" s="42"/>
      <c r="K97" s="42"/>
      <c r="L97" s="42"/>
      <c r="M97" s="42"/>
      <c r="N97" s="42"/>
      <c r="O97" s="42"/>
    </row>
    <row r="98" spans="2:17" s="3" customFormat="1" x14ac:dyDescent="0.2">
      <c r="B98" s="37"/>
      <c r="C98" s="37"/>
      <c r="D98" s="37"/>
      <c r="E98" s="37"/>
      <c r="F98" s="37"/>
      <c r="G98" s="42"/>
      <c r="H98" s="42"/>
      <c r="I98" s="42"/>
      <c r="J98" s="42"/>
      <c r="K98" s="42"/>
      <c r="L98" s="42"/>
      <c r="M98" s="42"/>
      <c r="N98" s="42"/>
      <c r="O98" s="42"/>
    </row>
    <row r="99" spans="2:17" s="3" customFormat="1" x14ac:dyDescent="0.2">
      <c r="B99" s="37"/>
      <c r="C99" s="37"/>
      <c r="D99" s="37"/>
      <c r="E99" s="37"/>
      <c r="F99" s="37"/>
      <c r="G99" s="42"/>
      <c r="H99" s="42"/>
      <c r="I99" s="42"/>
      <c r="J99" s="42"/>
      <c r="K99" s="42"/>
      <c r="L99" s="42"/>
      <c r="M99" s="42"/>
      <c r="N99" s="42"/>
      <c r="O99" s="42"/>
    </row>
    <row r="100" spans="2:17" s="3" customFormat="1" x14ac:dyDescent="0.2">
      <c r="B100" s="37"/>
      <c r="C100" s="37"/>
      <c r="D100" s="37"/>
      <c r="E100" s="37"/>
      <c r="F100" s="37"/>
      <c r="G100" s="42"/>
      <c r="H100" s="42"/>
      <c r="I100" s="42"/>
      <c r="J100" s="42"/>
      <c r="K100" s="42"/>
      <c r="L100" s="42"/>
      <c r="M100" s="42"/>
      <c r="N100" s="42"/>
      <c r="O100" s="42"/>
    </row>
    <row r="101" spans="2:17" s="3" customFormat="1" x14ac:dyDescent="0.2">
      <c r="B101" s="37"/>
      <c r="C101" s="37"/>
      <c r="D101" s="37"/>
      <c r="E101" s="37"/>
      <c r="F101" s="37"/>
      <c r="G101" s="42"/>
      <c r="H101" s="42"/>
      <c r="I101" s="42"/>
      <c r="J101" s="42"/>
      <c r="K101" s="42"/>
      <c r="L101" s="42"/>
      <c r="M101" s="42"/>
      <c r="N101" s="42"/>
      <c r="O101" s="42"/>
    </row>
    <row r="102" spans="2:17" s="3" customFormat="1" x14ac:dyDescent="0.2">
      <c r="B102" s="37"/>
      <c r="C102" s="37"/>
      <c r="D102" s="37"/>
      <c r="E102" s="37"/>
      <c r="F102" s="37"/>
      <c r="G102" s="42"/>
      <c r="H102" s="42"/>
      <c r="I102" s="42"/>
      <c r="J102" s="42"/>
      <c r="K102" s="42"/>
      <c r="L102" s="42"/>
      <c r="M102" s="42"/>
      <c r="N102" s="42"/>
      <c r="O102" s="42"/>
    </row>
    <row r="103" spans="2:17" s="3" customFormat="1" x14ac:dyDescent="0.2">
      <c r="B103" s="37"/>
      <c r="C103" s="37"/>
      <c r="D103" s="37"/>
      <c r="E103" s="37"/>
      <c r="F103" s="37"/>
      <c r="G103" s="42"/>
      <c r="H103" s="42"/>
      <c r="I103" s="42"/>
      <c r="J103" s="42"/>
      <c r="K103" s="42"/>
      <c r="L103" s="42"/>
      <c r="M103" s="42"/>
      <c r="N103" s="42"/>
      <c r="O103" s="42"/>
      <c r="P103" s="36"/>
    </row>
    <row r="104" spans="2:17" s="3" customFormat="1" x14ac:dyDescent="0.2">
      <c r="B104" s="37"/>
      <c r="C104" s="37"/>
      <c r="D104" s="37"/>
      <c r="E104" s="37"/>
      <c r="F104" s="37"/>
      <c r="G104" s="42"/>
      <c r="H104" s="42"/>
      <c r="I104" s="42"/>
      <c r="J104" s="42"/>
      <c r="K104" s="42"/>
      <c r="L104" s="42"/>
      <c r="M104" s="42"/>
      <c r="N104" s="42"/>
      <c r="O104" s="42"/>
      <c r="P104" s="36"/>
    </row>
    <row r="105" spans="2:17" s="3" customFormat="1" x14ac:dyDescent="0.2">
      <c r="B105" s="37"/>
      <c r="C105" s="37"/>
      <c r="D105" s="37"/>
      <c r="E105" s="37"/>
      <c r="F105" s="37"/>
      <c r="G105" s="42"/>
      <c r="H105" s="42"/>
      <c r="I105" s="42"/>
      <c r="J105" s="42"/>
      <c r="K105" s="42"/>
      <c r="L105" s="42"/>
      <c r="M105" s="42"/>
      <c r="N105" s="42"/>
      <c r="O105" s="42"/>
      <c r="P105" s="36"/>
    </row>
    <row r="106" spans="2:17" s="3" customFormat="1" x14ac:dyDescent="0.2">
      <c r="B106" s="37"/>
      <c r="C106" s="37"/>
      <c r="D106" s="37"/>
      <c r="E106" s="37"/>
      <c r="F106" s="37"/>
      <c r="G106" s="42"/>
      <c r="H106" s="42"/>
      <c r="I106" s="42"/>
      <c r="J106" s="42"/>
      <c r="K106" s="42"/>
      <c r="L106" s="42"/>
      <c r="M106" s="42"/>
      <c r="N106" s="42"/>
      <c r="O106" s="42"/>
      <c r="P106" s="36"/>
      <c r="Q106" s="7" t="s">
        <v>47</v>
      </c>
    </row>
    <row r="107" spans="2:17" s="3" customFormat="1" x14ac:dyDescent="0.2">
      <c r="B107" s="8"/>
      <c r="C107" s="8"/>
      <c r="D107" s="37"/>
      <c r="E107" s="37"/>
      <c r="F107" s="37"/>
      <c r="G107" s="42"/>
      <c r="H107" s="42"/>
      <c r="I107" s="42"/>
      <c r="J107" s="42"/>
      <c r="K107" s="42"/>
      <c r="L107" s="42"/>
      <c r="M107" s="42"/>
      <c r="N107" s="42"/>
      <c r="O107" s="42"/>
      <c r="P107" s="36"/>
      <c r="Q107" s="7" t="s">
        <v>48</v>
      </c>
    </row>
    <row r="108" spans="2:17" s="3" customFormat="1" x14ac:dyDescent="0.2">
      <c r="B108" s="8"/>
      <c r="C108" s="8"/>
      <c r="D108" s="37"/>
      <c r="E108" s="37"/>
      <c r="F108" s="37"/>
      <c r="G108" s="42"/>
      <c r="H108" s="42"/>
      <c r="I108" s="42"/>
      <c r="J108" s="42"/>
      <c r="K108" s="42"/>
      <c r="L108" s="42"/>
      <c r="M108" s="42"/>
      <c r="N108" s="42"/>
      <c r="O108" s="42"/>
      <c r="P108" s="36"/>
      <c r="Q108" s="7" t="s">
        <v>50</v>
      </c>
    </row>
    <row r="109" spans="2:17" s="3" customFormat="1" x14ac:dyDescent="0.2">
      <c r="B109" s="8"/>
      <c r="C109" s="8"/>
      <c r="D109" s="37"/>
      <c r="E109" s="37"/>
      <c r="F109" s="37"/>
      <c r="G109" s="42"/>
      <c r="H109" s="42"/>
      <c r="I109" s="42"/>
      <c r="J109" s="42"/>
      <c r="K109" s="42"/>
      <c r="L109" s="42"/>
      <c r="M109" s="42"/>
      <c r="N109" s="42"/>
      <c r="O109" s="42"/>
      <c r="P109" s="36"/>
      <c r="Q109" s="7" t="s">
        <v>49</v>
      </c>
    </row>
    <row r="110" spans="2:17" s="3" customFormat="1" x14ac:dyDescent="0.2">
      <c r="B110" s="37"/>
      <c r="C110" s="8"/>
      <c r="D110" s="37"/>
      <c r="E110" s="37"/>
      <c r="F110" s="37"/>
      <c r="G110" s="42"/>
      <c r="H110" s="42"/>
      <c r="I110" s="42"/>
      <c r="J110" s="42"/>
      <c r="K110" s="42"/>
      <c r="L110" s="42"/>
      <c r="M110" s="43"/>
      <c r="N110" s="42"/>
      <c r="O110" s="42"/>
      <c r="P110" s="36"/>
      <c r="Q110" s="7" t="s">
        <v>51</v>
      </c>
    </row>
    <row r="111" spans="2:17" s="3" customFormat="1" x14ac:dyDescent="0.2">
      <c r="B111" s="37"/>
      <c r="C111" s="8"/>
      <c r="D111" s="37"/>
      <c r="E111" s="37"/>
      <c r="F111" s="37"/>
      <c r="G111" s="42"/>
      <c r="H111" s="42"/>
      <c r="I111" s="42"/>
      <c r="J111" s="42"/>
      <c r="K111" s="42"/>
      <c r="L111" s="42"/>
      <c r="M111" s="42"/>
      <c r="N111" s="42" t="s">
        <v>46</v>
      </c>
      <c r="O111" s="42"/>
      <c r="P111" s="36"/>
      <c r="Q111" s="7" t="s">
        <v>52</v>
      </c>
    </row>
    <row r="112" spans="2:17" s="3" customFormat="1" x14ac:dyDescent="0.2">
      <c r="B112" s="37"/>
      <c r="C112" s="8"/>
      <c r="D112" s="37"/>
      <c r="E112" s="37"/>
      <c r="F112" s="37"/>
      <c r="G112" s="42"/>
      <c r="H112" s="42"/>
      <c r="I112" s="42"/>
      <c r="J112" s="42"/>
      <c r="K112" s="42"/>
      <c r="L112" s="42"/>
      <c r="M112" s="42"/>
      <c r="N112" s="42"/>
      <c r="O112" s="42"/>
      <c r="P112" s="36"/>
    </row>
    <row r="113" spans="2:17" s="3" customFormat="1" x14ac:dyDescent="0.2">
      <c r="B113" s="37"/>
      <c r="C113" s="8"/>
      <c r="D113" s="37"/>
      <c r="E113" s="37"/>
      <c r="F113" s="37"/>
      <c r="G113" s="42"/>
      <c r="H113" s="42"/>
      <c r="I113" s="42"/>
      <c r="J113" s="42"/>
      <c r="K113" s="42"/>
      <c r="L113" s="42"/>
      <c r="M113" s="42"/>
      <c r="N113" s="42"/>
      <c r="O113" s="42"/>
      <c r="P113" s="36"/>
    </row>
    <row r="114" spans="2:17" s="3" customFormat="1" x14ac:dyDescent="0.2">
      <c r="B114" s="37"/>
      <c r="C114" s="37"/>
      <c r="D114" s="37"/>
      <c r="E114" s="37"/>
      <c r="F114" s="37"/>
      <c r="G114" s="42"/>
      <c r="H114" s="42"/>
      <c r="I114" s="42"/>
      <c r="J114" s="42"/>
      <c r="K114" s="42"/>
      <c r="L114" s="42"/>
      <c r="M114" s="42"/>
      <c r="N114" s="42"/>
      <c r="O114" s="42"/>
      <c r="P114" s="36"/>
    </row>
    <row r="115" spans="2:17" s="3" customFormat="1" x14ac:dyDescent="0.2">
      <c r="B115" s="37"/>
      <c r="C115" s="37"/>
      <c r="D115" s="37"/>
      <c r="E115" s="37"/>
      <c r="F115" s="37"/>
      <c r="G115" s="42"/>
      <c r="H115" s="42"/>
      <c r="I115" s="42"/>
      <c r="J115" s="42"/>
      <c r="K115" s="42"/>
      <c r="L115" s="42"/>
      <c r="M115" s="42"/>
      <c r="N115" s="42"/>
      <c r="O115" s="42"/>
      <c r="P115" s="36"/>
    </row>
    <row r="116" spans="2:17" s="3" customFormat="1" x14ac:dyDescent="0.2">
      <c r="B116" s="37"/>
      <c r="C116" s="37"/>
      <c r="D116" s="37"/>
      <c r="E116" s="37"/>
      <c r="F116" s="37"/>
      <c r="G116" s="42"/>
      <c r="H116" s="42"/>
      <c r="I116" s="42"/>
      <c r="J116" s="42"/>
      <c r="K116" s="42"/>
      <c r="L116" s="42"/>
      <c r="M116" s="42"/>
      <c r="N116" s="42"/>
      <c r="O116" s="42"/>
      <c r="P116" s="36"/>
      <c r="Q116" s="7">
        <v>2015</v>
      </c>
    </row>
    <row r="117" spans="2:17" s="3" customFormat="1" ht="12.75" customHeight="1" x14ac:dyDescent="0.2">
      <c r="B117" s="37"/>
      <c r="C117" s="37"/>
      <c r="D117" s="37"/>
      <c r="E117" s="37"/>
      <c r="F117" s="37"/>
      <c r="G117" s="42"/>
      <c r="H117" s="42"/>
      <c r="I117" s="42"/>
      <c r="J117" s="42"/>
      <c r="K117" s="42"/>
      <c r="L117" s="42"/>
      <c r="M117" s="42"/>
      <c r="N117" s="42"/>
      <c r="O117" s="42"/>
      <c r="Q117" s="7">
        <v>2016</v>
      </c>
    </row>
    <row r="118" spans="2:17" s="3" customFormat="1" x14ac:dyDescent="0.2">
      <c r="B118" s="37"/>
      <c r="C118" s="37"/>
      <c r="D118" s="37"/>
      <c r="E118" s="37"/>
      <c r="F118" s="37"/>
      <c r="G118" s="42"/>
      <c r="H118" s="42"/>
      <c r="I118" s="42"/>
      <c r="J118" s="42"/>
      <c r="K118" s="42"/>
      <c r="L118" s="42"/>
      <c r="M118" s="42"/>
      <c r="N118" s="42"/>
      <c r="O118" s="42"/>
      <c r="Q118" s="7">
        <v>2017</v>
      </c>
    </row>
    <row r="119" spans="2:17" s="3" customFormat="1" x14ac:dyDescent="0.2">
      <c r="B119" s="37"/>
      <c r="C119" s="37"/>
      <c r="D119" s="37"/>
      <c r="E119" s="37"/>
      <c r="F119" s="37"/>
      <c r="G119" s="42"/>
      <c r="H119" s="42"/>
      <c r="I119" s="42"/>
      <c r="J119" s="42"/>
      <c r="K119" s="42"/>
      <c r="L119" s="42"/>
      <c r="M119" s="42"/>
      <c r="N119" s="42"/>
      <c r="O119" s="42"/>
      <c r="Q119" s="7">
        <v>2018</v>
      </c>
    </row>
    <row r="120" spans="2:17" s="3" customFormat="1" x14ac:dyDescent="0.2">
      <c r="B120" s="37"/>
      <c r="C120" s="37"/>
      <c r="D120" s="37"/>
      <c r="E120" s="37"/>
      <c r="F120" s="37"/>
      <c r="G120" s="42"/>
      <c r="H120" s="42"/>
      <c r="I120" s="42"/>
      <c r="J120" s="42"/>
      <c r="K120" s="42"/>
      <c r="L120" s="42"/>
      <c r="M120" s="42"/>
      <c r="N120" s="42"/>
      <c r="O120" s="42"/>
    </row>
    <row r="121" spans="2:17" s="3" customFormat="1" x14ac:dyDescent="0.2">
      <c r="B121" s="37"/>
      <c r="C121" s="37"/>
      <c r="D121" s="37"/>
      <c r="E121" s="37"/>
      <c r="F121" s="37"/>
      <c r="G121" s="42"/>
      <c r="H121" s="42"/>
      <c r="I121" s="42"/>
      <c r="J121" s="42"/>
      <c r="K121" s="42"/>
      <c r="L121" s="42"/>
      <c r="M121" s="42"/>
      <c r="N121" s="42"/>
      <c r="O121" s="42"/>
    </row>
    <row r="122" spans="2:17" s="3" customFormat="1" x14ac:dyDescent="0.2">
      <c r="B122" s="38"/>
      <c r="C122" s="37"/>
      <c r="D122" s="37"/>
      <c r="E122" s="37"/>
      <c r="F122" s="37"/>
      <c r="G122" s="42"/>
      <c r="H122" s="42"/>
      <c r="I122" s="42"/>
      <c r="J122" s="42"/>
      <c r="K122" s="42"/>
      <c r="L122" s="42"/>
      <c r="M122" s="42"/>
      <c r="N122" s="42"/>
      <c r="O122" s="42"/>
    </row>
    <row r="123" spans="2:17" s="3" customFormat="1" x14ac:dyDescent="0.2">
      <c r="B123" s="38"/>
      <c r="C123" s="37"/>
      <c r="D123" s="37"/>
      <c r="E123" s="37"/>
      <c r="F123" s="37"/>
      <c r="G123" s="42"/>
      <c r="H123" s="42"/>
      <c r="I123" s="42"/>
      <c r="J123" s="42"/>
      <c r="K123" s="42"/>
      <c r="L123" s="42"/>
      <c r="M123" s="42"/>
      <c r="N123" s="42"/>
      <c r="O123" s="42"/>
    </row>
    <row r="124" spans="2:17" s="3" customFormat="1" x14ac:dyDescent="0.2">
      <c r="B124" s="38"/>
      <c r="C124" s="37"/>
      <c r="D124" s="37"/>
      <c r="E124" s="37"/>
      <c r="F124" s="37"/>
      <c r="G124" s="42"/>
      <c r="H124" s="42"/>
      <c r="I124" s="42"/>
      <c r="J124" s="42"/>
      <c r="K124" s="42"/>
      <c r="L124" s="42"/>
      <c r="M124" s="42"/>
      <c r="N124" s="42"/>
      <c r="O124" s="42"/>
    </row>
    <row r="125" spans="2:17" s="3" customFormat="1" x14ac:dyDescent="0.2">
      <c r="B125" s="38"/>
      <c r="C125" s="37"/>
      <c r="D125" s="37"/>
      <c r="E125" s="37"/>
      <c r="F125" s="37"/>
      <c r="G125" s="42"/>
      <c r="H125" s="42"/>
      <c r="I125" s="42"/>
      <c r="J125" s="42"/>
      <c r="K125" s="42"/>
      <c r="L125" s="42"/>
      <c r="M125" s="42"/>
      <c r="N125" s="42"/>
      <c r="O125" s="42"/>
    </row>
    <row r="126" spans="2:17" s="3" customFormat="1" x14ac:dyDescent="0.2">
      <c r="B126" s="38"/>
      <c r="C126" s="37"/>
      <c r="D126" s="37"/>
      <c r="E126" s="37"/>
      <c r="F126" s="37"/>
      <c r="G126" s="42"/>
      <c r="H126" s="42"/>
      <c r="I126" s="42"/>
      <c r="J126" s="42"/>
      <c r="K126" s="42"/>
      <c r="L126" s="42"/>
      <c r="M126" s="42"/>
      <c r="N126" s="42"/>
      <c r="O126" s="42"/>
    </row>
    <row r="127" spans="2:17" s="3" customFormat="1" x14ac:dyDescent="0.2">
      <c r="B127" s="38"/>
      <c r="C127" s="37"/>
      <c r="D127" s="37"/>
      <c r="E127" s="37"/>
      <c r="F127" s="37"/>
      <c r="G127" s="42"/>
      <c r="H127" s="42"/>
      <c r="I127" s="42"/>
      <c r="J127" s="42"/>
      <c r="K127" s="42"/>
      <c r="L127" s="42"/>
      <c r="M127" s="42"/>
      <c r="N127" s="42"/>
      <c r="O127" s="42"/>
    </row>
    <row r="128" spans="2:17" s="3" customFormat="1" x14ac:dyDescent="0.2">
      <c r="B128" s="38"/>
      <c r="C128" s="37"/>
      <c r="D128" s="37"/>
      <c r="E128" s="37"/>
      <c r="F128" s="37"/>
      <c r="G128" s="42"/>
      <c r="H128" s="42"/>
      <c r="I128" s="42"/>
      <c r="J128" s="42"/>
      <c r="K128" s="42"/>
      <c r="L128" s="42"/>
      <c r="M128" s="42"/>
      <c r="N128" s="42"/>
      <c r="O128" s="42"/>
    </row>
    <row r="129" spans="2:16" s="3" customFormat="1" x14ac:dyDescent="0.2">
      <c r="B129" s="39"/>
      <c r="C129" s="37"/>
      <c r="D129" s="37"/>
      <c r="E129" s="37"/>
      <c r="F129" s="37"/>
      <c r="G129" s="42"/>
      <c r="H129" s="42"/>
      <c r="I129" s="42"/>
      <c r="J129" s="42"/>
      <c r="K129" s="42"/>
      <c r="L129" s="42"/>
      <c r="M129" s="42"/>
      <c r="N129" s="42"/>
      <c r="O129" s="42"/>
    </row>
    <row r="130" spans="2:16" s="3" customFormat="1" x14ac:dyDescent="0.2">
      <c r="B130" s="39"/>
      <c r="C130" s="37"/>
      <c r="D130" s="37"/>
      <c r="E130" s="37"/>
      <c r="F130" s="37"/>
      <c r="G130" s="42"/>
      <c r="H130" s="42"/>
      <c r="I130" s="42"/>
      <c r="J130" s="42"/>
      <c r="K130" s="42"/>
      <c r="L130" s="42"/>
      <c r="M130" s="42"/>
      <c r="N130" s="42"/>
      <c r="O130" s="42"/>
    </row>
    <row r="131" spans="2:16" s="3" customFormat="1" x14ac:dyDescent="0.2">
      <c r="B131" s="37"/>
      <c r="C131" s="37"/>
      <c r="D131" s="37"/>
      <c r="E131" s="37"/>
      <c r="F131" s="37"/>
      <c r="G131" s="42"/>
      <c r="H131" s="42"/>
      <c r="I131" s="42"/>
      <c r="J131" s="42"/>
      <c r="K131" s="42"/>
      <c r="L131" s="42"/>
      <c r="M131" s="42"/>
      <c r="N131" s="42"/>
      <c r="O131" s="42"/>
    </row>
    <row r="132" spans="2:16" s="3" customFormat="1" x14ac:dyDescent="0.2">
      <c r="B132" s="46" t="s">
        <v>109</v>
      </c>
      <c r="C132" s="37"/>
      <c r="D132" s="37"/>
      <c r="E132" s="37"/>
      <c r="F132" s="37"/>
      <c r="G132" s="42"/>
      <c r="H132" s="42"/>
      <c r="I132" s="42"/>
      <c r="J132" s="42"/>
      <c r="K132" s="42"/>
      <c r="L132" s="42"/>
      <c r="M132" s="42"/>
      <c r="N132" s="42"/>
      <c r="O132" s="42"/>
    </row>
    <row r="133" spans="2:16" s="3" customFormat="1" x14ac:dyDescent="0.2">
      <c r="B133" s="46" t="s">
        <v>110</v>
      </c>
      <c r="C133" s="37"/>
      <c r="D133" s="37"/>
      <c r="E133" s="37"/>
      <c r="F133" s="37"/>
      <c r="G133" s="42"/>
      <c r="H133" s="42"/>
      <c r="I133" s="42"/>
      <c r="J133" s="42"/>
      <c r="K133" s="42"/>
      <c r="L133" s="42"/>
      <c r="M133" s="42"/>
      <c r="N133" s="42"/>
      <c r="O133" s="42"/>
    </row>
    <row r="134" spans="2:16" s="3" customFormat="1" x14ac:dyDescent="0.2">
      <c r="B134" s="46" t="s">
        <v>111</v>
      </c>
      <c r="C134" s="37"/>
      <c r="D134" s="37"/>
      <c r="E134" s="37"/>
      <c r="F134" s="37"/>
      <c r="G134" s="42"/>
      <c r="H134" s="42"/>
      <c r="I134" s="42"/>
      <c r="J134" s="42"/>
      <c r="K134" s="42"/>
      <c r="L134" s="42"/>
      <c r="M134" s="42"/>
      <c r="N134" s="42"/>
      <c r="O134" s="42"/>
    </row>
    <row r="135" spans="2:16" s="3" customFormat="1" x14ac:dyDescent="0.2">
      <c r="B135" s="46" t="s">
        <v>112</v>
      </c>
      <c r="C135" s="37"/>
      <c r="D135" s="37"/>
      <c r="E135" s="37"/>
      <c r="F135" s="37"/>
      <c r="G135" s="42"/>
      <c r="H135" s="42"/>
      <c r="I135" s="42"/>
      <c r="J135" s="42"/>
      <c r="K135" s="42"/>
      <c r="L135" s="42"/>
      <c r="M135" s="42"/>
      <c r="N135" s="42"/>
      <c r="O135" s="42"/>
    </row>
    <row r="136" spans="2:16" s="3" customFormat="1" x14ac:dyDescent="0.2">
      <c r="B136" s="46" t="s">
        <v>113</v>
      </c>
      <c r="C136" s="37"/>
      <c r="D136" s="37"/>
      <c r="E136" s="37"/>
      <c r="F136" s="37"/>
      <c r="G136" s="42"/>
      <c r="H136" s="42"/>
      <c r="I136" s="42"/>
      <c r="J136" s="42"/>
      <c r="K136" s="42"/>
      <c r="L136" s="42"/>
      <c r="M136" s="42"/>
      <c r="N136" s="42"/>
      <c r="O136" s="42"/>
    </row>
    <row r="137" spans="2:16" s="3" customFormat="1" x14ac:dyDescent="0.2">
      <c r="B137" s="46" t="s">
        <v>114</v>
      </c>
      <c r="C137" s="37"/>
      <c r="D137" s="37"/>
      <c r="E137" s="37"/>
      <c r="F137" s="37"/>
      <c r="G137" s="42"/>
      <c r="H137" s="42"/>
      <c r="I137" s="42"/>
      <c r="J137" s="42"/>
      <c r="K137" s="42"/>
      <c r="L137" s="42"/>
      <c r="M137" s="42"/>
      <c r="N137" s="42"/>
      <c r="O137" s="42"/>
    </row>
    <row r="138" spans="2:16" s="3" customFormat="1" x14ac:dyDescent="0.2">
      <c r="B138" s="46" t="s">
        <v>115</v>
      </c>
      <c r="C138" s="37"/>
      <c r="D138" s="37"/>
      <c r="E138" s="37"/>
      <c r="F138" s="37"/>
      <c r="G138" s="42"/>
      <c r="H138" s="42"/>
      <c r="I138" s="42"/>
      <c r="J138" s="42"/>
      <c r="K138" s="42"/>
      <c r="L138" s="42"/>
      <c r="M138" s="42"/>
      <c r="N138" s="42"/>
      <c r="O138" s="42"/>
    </row>
    <row r="139" spans="2:16" s="3" customFormat="1" x14ac:dyDescent="0.2">
      <c r="B139" s="44"/>
      <c r="C139" s="37"/>
      <c r="D139" s="37"/>
      <c r="E139" s="37"/>
      <c r="F139" s="37"/>
      <c r="G139" s="42"/>
      <c r="H139" s="42"/>
      <c r="I139" s="42"/>
      <c r="J139" s="42"/>
      <c r="K139" s="42"/>
      <c r="L139" s="42"/>
      <c r="M139" s="42"/>
      <c r="N139" s="42"/>
      <c r="O139" s="42"/>
    </row>
    <row r="140" spans="2:16" s="3" customFormat="1" x14ac:dyDescent="0.2">
      <c r="B140" s="38"/>
      <c r="C140" s="37"/>
      <c r="D140" s="37"/>
      <c r="E140" s="37"/>
      <c r="F140" s="37"/>
      <c r="G140" s="42"/>
      <c r="H140" s="42"/>
      <c r="I140" s="42"/>
      <c r="J140" s="42"/>
      <c r="K140" s="42"/>
      <c r="L140" s="42"/>
      <c r="M140" s="42"/>
      <c r="N140" s="42"/>
      <c r="O140" s="42"/>
    </row>
    <row r="141" spans="2:16" s="4" customFormat="1" x14ac:dyDescent="0.2">
      <c r="B141" s="38"/>
      <c r="C141" s="37"/>
      <c r="D141" s="37"/>
      <c r="E141" s="37"/>
      <c r="F141" s="37"/>
      <c r="G141" s="42"/>
      <c r="H141" s="42"/>
      <c r="I141" s="42"/>
      <c r="J141" s="42"/>
      <c r="K141" s="42"/>
      <c r="L141" s="42"/>
      <c r="M141" s="42"/>
      <c r="N141" s="42"/>
      <c r="O141" s="42"/>
      <c r="P141" s="3"/>
    </row>
    <row r="142" spans="2:16" s="4" customFormat="1" hidden="1" x14ac:dyDescent="0.2">
      <c r="B142" s="37" t="s">
        <v>27</v>
      </c>
      <c r="C142" s="37"/>
      <c r="D142" s="37"/>
      <c r="E142" s="37"/>
      <c r="F142" s="37"/>
      <c r="G142" s="42"/>
      <c r="H142" s="42"/>
      <c r="I142" s="42"/>
      <c r="J142" s="42"/>
      <c r="K142" s="42"/>
      <c r="L142" s="42"/>
      <c r="M142" s="42"/>
      <c r="N142" s="42"/>
      <c r="O142" s="42"/>
      <c r="P142" s="3"/>
    </row>
    <row r="143" spans="2:16" s="4" customFormat="1" hidden="1" x14ac:dyDescent="0.2">
      <c r="B143" s="8" t="s">
        <v>35</v>
      </c>
      <c r="C143" s="37"/>
      <c r="D143" s="37"/>
      <c r="E143" s="37"/>
      <c r="F143" s="37"/>
      <c r="G143" s="42"/>
      <c r="H143" s="42"/>
      <c r="I143" s="42"/>
      <c r="J143" s="42"/>
      <c r="K143" s="42"/>
      <c r="L143" s="42"/>
      <c r="M143" s="42"/>
      <c r="N143" s="42"/>
      <c r="O143" s="42"/>
      <c r="P143" s="3"/>
    </row>
    <row r="144" spans="2:16" s="4" customFormat="1" hidden="1" x14ac:dyDescent="0.2">
      <c r="B144" s="8" t="s">
        <v>84</v>
      </c>
      <c r="C144" s="37"/>
      <c r="D144" s="37"/>
      <c r="E144" s="37"/>
      <c r="F144" s="37"/>
      <c r="G144" s="42"/>
      <c r="H144" s="42"/>
      <c r="I144" s="42"/>
      <c r="J144" s="42"/>
      <c r="K144" s="42"/>
      <c r="L144" s="42"/>
      <c r="M144" s="42"/>
      <c r="N144" s="42"/>
      <c r="O144" s="42"/>
      <c r="P144" s="3"/>
    </row>
    <row r="145" spans="2:16" s="4" customFormat="1" hidden="1" x14ac:dyDescent="0.2">
      <c r="B145" s="8" t="s">
        <v>28</v>
      </c>
      <c r="C145" s="37"/>
      <c r="D145" s="37"/>
      <c r="E145" s="37"/>
      <c r="F145" s="37"/>
      <c r="G145" s="42"/>
      <c r="H145" s="42"/>
      <c r="I145" s="42"/>
      <c r="J145" s="42"/>
      <c r="K145" s="42"/>
      <c r="L145" s="42"/>
      <c r="M145" s="42"/>
      <c r="N145" s="42"/>
      <c r="O145" s="42"/>
      <c r="P145" s="3"/>
    </row>
    <row r="146" spans="2:16" s="4" customFormat="1" hidden="1" x14ac:dyDescent="0.2">
      <c r="B146" s="8" t="s">
        <v>90</v>
      </c>
      <c r="C146" s="37"/>
      <c r="D146" s="37"/>
      <c r="E146" s="37"/>
      <c r="F146" s="37"/>
      <c r="G146" s="42"/>
      <c r="H146" s="42"/>
      <c r="I146" s="42"/>
      <c r="J146" s="42"/>
      <c r="K146" s="42"/>
      <c r="L146" s="42"/>
      <c r="M146" s="42"/>
      <c r="N146" s="42"/>
      <c r="O146" s="42"/>
      <c r="P146" s="3"/>
    </row>
    <row r="147" spans="2:16" s="4" customFormat="1" hidden="1" x14ac:dyDescent="0.2">
      <c r="B147" s="8" t="s">
        <v>106</v>
      </c>
      <c r="C147" s="37"/>
      <c r="D147" s="37"/>
      <c r="E147" s="37"/>
      <c r="F147" s="37"/>
      <c r="G147" s="42"/>
      <c r="H147" s="42"/>
      <c r="I147" s="42"/>
      <c r="J147" s="42"/>
      <c r="K147" s="42"/>
      <c r="L147" s="42"/>
      <c r="M147" s="42"/>
      <c r="N147" s="42"/>
      <c r="O147" s="42"/>
      <c r="P147" s="3"/>
    </row>
    <row r="148" spans="2:16" s="4" customFormat="1" hidden="1" x14ac:dyDescent="0.2">
      <c r="B148" s="8" t="s">
        <v>92</v>
      </c>
      <c r="C148" s="37"/>
      <c r="D148" s="37"/>
      <c r="E148" s="37"/>
      <c r="F148" s="37"/>
      <c r="G148" s="42"/>
      <c r="H148" s="42"/>
      <c r="I148" s="42"/>
      <c r="J148" s="42"/>
      <c r="K148" s="42"/>
      <c r="L148" s="42"/>
      <c r="M148" s="42"/>
      <c r="N148" s="42"/>
      <c r="O148" s="42"/>
      <c r="P148" s="3"/>
    </row>
    <row r="149" spans="2:16" s="4" customFormat="1" hidden="1" x14ac:dyDescent="0.2">
      <c r="B149" s="8" t="s">
        <v>33</v>
      </c>
      <c r="C149" s="37"/>
      <c r="D149" s="37"/>
      <c r="E149" s="37"/>
      <c r="F149" s="37"/>
      <c r="G149" s="42"/>
      <c r="H149" s="42"/>
      <c r="I149" s="42"/>
      <c r="J149" s="42"/>
      <c r="K149" s="42"/>
      <c r="L149" s="42"/>
      <c r="M149" s="42"/>
      <c r="N149" s="42"/>
      <c r="O149" s="42"/>
      <c r="P149" s="3"/>
    </row>
    <row r="150" spans="2:16" s="4" customFormat="1" hidden="1" x14ac:dyDescent="0.2">
      <c r="B150" s="8" t="s">
        <v>81</v>
      </c>
      <c r="C150" s="37"/>
      <c r="D150" s="37"/>
      <c r="E150" s="37"/>
      <c r="F150" s="37"/>
      <c r="G150" s="42"/>
      <c r="H150" s="42"/>
      <c r="I150" s="42"/>
      <c r="J150" s="42"/>
      <c r="K150" s="42"/>
      <c r="L150" s="42"/>
      <c r="M150" s="42"/>
      <c r="N150" s="42"/>
      <c r="O150" s="42"/>
      <c r="P150" s="3"/>
    </row>
    <row r="151" spans="2:16" s="4" customFormat="1" hidden="1" x14ac:dyDescent="0.2">
      <c r="B151" s="8" t="s">
        <v>85</v>
      </c>
      <c r="C151" s="37"/>
      <c r="D151" s="37"/>
      <c r="E151" s="37"/>
      <c r="F151" s="37"/>
      <c r="G151" s="42"/>
      <c r="H151" s="42"/>
      <c r="I151" s="42"/>
      <c r="J151" s="42"/>
      <c r="K151" s="42"/>
      <c r="L151" s="42"/>
      <c r="M151" s="42"/>
      <c r="N151" s="42"/>
      <c r="O151" s="42"/>
      <c r="P151" s="3"/>
    </row>
    <row r="152" spans="2:16" hidden="1" x14ac:dyDescent="0.2">
      <c r="B152" s="41" t="s">
        <v>102</v>
      </c>
      <c r="C152" s="37"/>
      <c r="D152" s="37"/>
      <c r="E152" s="37"/>
      <c r="F152" s="37"/>
      <c r="G152" s="42"/>
      <c r="H152" s="42"/>
      <c r="I152" s="42"/>
      <c r="J152" s="42"/>
      <c r="K152" s="42"/>
      <c r="L152" s="42"/>
      <c r="M152" s="42"/>
      <c r="N152" s="42"/>
      <c r="O152" s="42"/>
      <c r="P152" s="3"/>
    </row>
    <row r="153" spans="2:16" hidden="1" x14ac:dyDescent="0.2">
      <c r="B153" s="8" t="s">
        <v>83</v>
      </c>
      <c r="C153" s="37"/>
      <c r="D153" s="37"/>
      <c r="E153" s="37"/>
      <c r="F153" s="37"/>
      <c r="G153" s="42"/>
      <c r="H153" s="42"/>
      <c r="I153" s="42"/>
      <c r="J153" s="42"/>
      <c r="K153" s="42"/>
      <c r="L153" s="42"/>
      <c r="M153" s="42"/>
      <c r="N153" s="42"/>
      <c r="O153" s="42"/>
      <c r="P153" s="3"/>
    </row>
    <row r="154" spans="2:16" hidden="1" x14ac:dyDescent="0.2">
      <c r="B154" s="8" t="s">
        <v>88</v>
      </c>
      <c r="C154" s="37"/>
      <c r="D154" s="37"/>
      <c r="E154" s="37"/>
      <c r="F154" s="37"/>
      <c r="G154" s="42"/>
      <c r="H154" s="42"/>
      <c r="I154" s="42"/>
      <c r="J154" s="42"/>
      <c r="K154" s="42"/>
      <c r="L154" s="42"/>
      <c r="M154" s="42"/>
      <c r="N154" s="42"/>
      <c r="O154" s="42"/>
      <c r="P154" s="3"/>
    </row>
    <row r="155" spans="2:16" hidden="1" x14ac:dyDescent="0.2">
      <c r="B155" s="8" t="s">
        <v>91</v>
      </c>
      <c r="C155" s="37"/>
      <c r="D155" s="37"/>
      <c r="E155" s="37"/>
      <c r="F155" s="37"/>
      <c r="G155" s="42"/>
      <c r="H155" s="42"/>
      <c r="I155" s="42"/>
      <c r="J155" s="42"/>
      <c r="K155" s="42"/>
      <c r="L155" s="42"/>
      <c r="M155" s="42"/>
      <c r="N155" s="42"/>
      <c r="O155" s="42"/>
      <c r="P155" s="3"/>
    </row>
    <row r="156" spans="2:16" hidden="1" x14ac:dyDescent="0.2">
      <c r="B156" s="8" t="s">
        <v>89</v>
      </c>
      <c r="C156" s="37"/>
      <c r="D156" s="37"/>
      <c r="E156" s="37"/>
      <c r="F156" s="37"/>
      <c r="G156" s="42"/>
      <c r="H156" s="42"/>
      <c r="I156" s="42"/>
      <c r="J156" s="42"/>
      <c r="K156" s="42"/>
      <c r="L156" s="42"/>
      <c r="M156" s="42"/>
      <c r="N156" s="42"/>
      <c r="O156" s="42"/>
      <c r="P156" s="3"/>
    </row>
    <row r="157" spans="2:16" hidden="1" x14ac:dyDescent="0.2">
      <c r="B157" s="8" t="s">
        <v>86</v>
      </c>
      <c r="C157" s="37"/>
      <c r="D157" s="37"/>
      <c r="E157" s="37"/>
      <c r="F157" s="37"/>
      <c r="G157" s="42"/>
      <c r="H157" s="42"/>
      <c r="I157" s="42"/>
      <c r="J157" s="42"/>
      <c r="K157" s="42"/>
      <c r="L157" s="42"/>
      <c r="M157" s="42"/>
      <c r="N157" s="42"/>
      <c r="O157" s="42"/>
      <c r="P157" s="3"/>
    </row>
    <row r="158" spans="2:16" hidden="1" x14ac:dyDescent="0.2">
      <c r="B158" s="8" t="s">
        <v>79</v>
      </c>
      <c r="C158" s="37"/>
      <c r="D158" s="37"/>
      <c r="E158" s="37"/>
      <c r="F158" s="37"/>
      <c r="G158" s="42"/>
      <c r="H158" s="42"/>
      <c r="I158" s="42"/>
      <c r="J158" s="42"/>
      <c r="K158" s="42"/>
      <c r="L158" s="42"/>
      <c r="M158" s="42"/>
      <c r="N158" s="42"/>
      <c r="O158" s="42"/>
      <c r="P158" s="3"/>
    </row>
    <row r="159" spans="2:16" hidden="1" x14ac:dyDescent="0.2">
      <c r="B159" s="8" t="s">
        <v>87</v>
      </c>
      <c r="C159" s="37"/>
      <c r="D159" s="37"/>
      <c r="E159" s="37"/>
      <c r="F159" s="37"/>
      <c r="G159" s="42"/>
      <c r="H159" s="42"/>
      <c r="I159" s="42"/>
      <c r="J159" s="42"/>
      <c r="K159" s="42"/>
      <c r="L159" s="42"/>
      <c r="M159" s="42"/>
      <c r="N159" s="42"/>
      <c r="O159" s="42"/>
      <c r="P159" s="3"/>
    </row>
    <row r="160" spans="2:16" hidden="1" x14ac:dyDescent="0.2">
      <c r="B160" s="8" t="s">
        <v>80</v>
      </c>
      <c r="C160" s="37"/>
      <c r="D160" s="37"/>
      <c r="E160" s="37"/>
      <c r="F160" s="37"/>
      <c r="G160" s="42"/>
      <c r="H160" s="42"/>
      <c r="I160" s="42"/>
      <c r="J160" s="42"/>
      <c r="K160" s="42"/>
      <c r="L160" s="42"/>
      <c r="M160" s="42"/>
      <c r="N160" s="42"/>
      <c r="O160" s="42"/>
      <c r="P160" s="3"/>
    </row>
    <row r="161" spans="2:16" hidden="1" x14ac:dyDescent="0.2">
      <c r="B161" s="8" t="s">
        <v>82</v>
      </c>
      <c r="C161" s="37"/>
      <c r="D161" s="37"/>
      <c r="E161" s="37"/>
      <c r="F161" s="37"/>
      <c r="G161" s="42"/>
      <c r="H161" s="42"/>
      <c r="I161" s="42"/>
      <c r="J161" s="42"/>
      <c r="K161" s="42"/>
      <c r="L161" s="42"/>
      <c r="M161" s="42"/>
      <c r="N161" s="42"/>
      <c r="O161" s="42"/>
      <c r="P161" s="3"/>
    </row>
    <row r="162" spans="2:16" hidden="1" x14ac:dyDescent="0.2">
      <c r="B162" s="8" t="s">
        <v>31</v>
      </c>
      <c r="C162" s="37"/>
      <c r="D162" s="37"/>
      <c r="E162" s="37"/>
      <c r="F162" s="37"/>
      <c r="G162" s="42"/>
      <c r="H162" s="42"/>
      <c r="I162" s="42"/>
      <c r="J162" s="42"/>
      <c r="K162" s="42"/>
      <c r="L162" s="42"/>
      <c r="M162" s="42"/>
      <c r="N162" s="42"/>
      <c r="O162" s="42"/>
      <c r="P162" s="3"/>
    </row>
    <row r="163" spans="2:16" hidden="1" x14ac:dyDescent="0.2">
      <c r="B163" s="8" t="s">
        <v>34</v>
      </c>
      <c r="C163" s="37"/>
      <c r="D163" s="37"/>
      <c r="E163" s="37"/>
      <c r="F163" s="37"/>
      <c r="G163" s="42"/>
      <c r="H163" s="42"/>
      <c r="I163" s="42"/>
      <c r="J163" s="42"/>
      <c r="K163" s="42"/>
      <c r="L163" s="42"/>
      <c r="M163" s="42"/>
      <c r="N163" s="42"/>
      <c r="O163" s="42"/>
      <c r="P163" s="3"/>
    </row>
    <row r="164" spans="2:16" hidden="1" x14ac:dyDescent="0.2">
      <c r="B164" s="8" t="s">
        <v>30</v>
      </c>
      <c r="C164" s="37"/>
      <c r="D164" s="37"/>
      <c r="E164" s="37"/>
      <c r="F164" s="37"/>
      <c r="G164" s="42"/>
      <c r="H164" s="42"/>
      <c r="I164" s="42"/>
      <c r="J164" s="42"/>
      <c r="K164" s="42"/>
      <c r="L164" s="42"/>
      <c r="M164" s="42"/>
      <c r="N164" s="42"/>
      <c r="O164" s="42"/>
      <c r="P164" s="3"/>
    </row>
    <row r="165" spans="2:16" hidden="1" x14ac:dyDescent="0.2">
      <c r="B165" s="8" t="s">
        <v>32</v>
      </c>
      <c r="C165" s="37"/>
      <c r="D165" s="37"/>
      <c r="E165" s="37"/>
      <c r="F165" s="37"/>
      <c r="G165" s="42"/>
      <c r="H165" s="42"/>
      <c r="I165" s="42"/>
      <c r="J165" s="42"/>
      <c r="K165" s="42"/>
      <c r="L165" s="42"/>
      <c r="M165" s="42"/>
      <c r="N165" s="42"/>
      <c r="O165" s="42"/>
      <c r="P165" s="3"/>
    </row>
    <row r="166" spans="2:16" hidden="1" x14ac:dyDescent="0.2">
      <c r="B166" s="8" t="s">
        <v>65</v>
      </c>
      <c r="C166" s="37"/>
      <c r="D166" s="37"/>
      <c r="E166" s="37"/>
      <c r="F166" s="37"/>
      <c r="G166" s="42"/>
      <c r="H166" s="42"/>
      <c r="I166" s="42"/>
      <c r="J166" s="42"/>
      <c r="K166" s="42"/>
      <c r="L166" s="42"/>
      <c r="M166" s="42"/>
      <c r="N166" s="42"/>
      <c r="O166" s="42"/>
      <c r="P166" s="3"/>
    </row>
    <row r="167" spans="2:16" hidden="1" x14ac:dyDescent="0.2">
      <c r="B167" s="8" t="s">
        <v>64</v>
      </c>
      <c r="C167" s="37"/>
      <c r="D167" s="37"/>
      <c r="E167" s="37"/>
      <c r="F167" s="37"/>
      <c r="G167" s="42"/>
      <c r="H167" s="42"/>
      <c r="I167" s="42"/>
      <c r="J167" s="42"/>
      <c r="K167" s="42"/>
      <c r="L167" s="42"/>
      <c r="M167" s="42"/>
      <c r="N167" s="42"/>
      <c r="O167" s="42"/>
      <c r="P167" s="3"/>
    </row>
    <row r="168" spans="2:16" hidden="1" x14ac:dyDescent="0.2">
      <c r="B168" s="8" t="s">
        <v>29</v>
      </c>
      <c r="C168" s="37"/>
      <c r="D168" s="37"/>
      <c r="E168" s="37"/>
      <c r="F168" s="37"/>
      <c r="G168" s="42"/>
      <c r="H168" s="42"/>
      <c r="I168" s="42"/>
      <c r="J168" s="42"/>
      <c r="K168" s="42"/>
      <c r="L168" s="42"/>
      <c r="M168" s="42"/>
      <c r="N168" s="42"/>
      <c r="O168" s="42"/>
      <c r="P168" s="3"/>
    </row>
    <row r="169" spans="2:16" hidden="1" x14ac:dyDescent="0.2">
      <c r="B169" s="8" t="s">
        <v>63</v>
      </c>
      <c r="C169" s="37"/>
      <c r="D169" s="37"/>
      <c r="E169" s="37"/>
      <c r="F169" s="37"/>
      <c r="G169" s="42"/>
      <c r="H169" s="42"/>
      <c r="I169" s="42"/>
      <c r="J169" s="42"/>
      <c r="K169" s="42"/>
      <c r="L169" s="42"/>
      <c r="M169" s="42"/>
      <c r="N169" s="42"/>
      <c r="O169" s="42"/>
      <c r="P169" s="3"/>
    </row>
    <row r="170" spans="2:16" x14ac:dyDescent="0.2">
      <c r="B170" s="37"/>
      <c r="C170" s="37"/>
      <c r="D170" s="37"/>
      <c r="E170" s="37"/>
      <c r="F170" s="37"/>
      <c r="G170" s="42"/>
      <c r="H170" s="42"/>
      <c r="I170" s="42"/>
      <c r="J170" s="42"/>
      <c r="K170" s="42"/>
      <c r="L170" s="42"/>
      <c r="M170" s="42"/>
      <c r="N170" s="42"/>
      <c r="O170" s="42"/>
      <c r="P170" s="3"/>
    </row>
    <row r="171" spans="2:16" x14ac:dyDescent="0.2">
      <c r="B171" s="37"/>
      <c r="C171" s="37"/>
      <c r="D171" s="37"/>
      <c r="E171" s="37"/>
      <c r="F171" s="37"/>
      <c r="G171" s="42"/>
      <c r="H171" s="42"/>
      <c r="I171" s="42"/>
      <c r="J171" s="42"/>
      <c r="K171" s="42"/>
      <c r="L171" s="42"/>
      <c r="M171" s="42"/>
      <c r="N171" s="42"/>
      <c r="O171" s="42"/>
      <c r="P171" s="3"/>
    </row>
    <row r="172" spans="2:16" x14ac:dyDescent="0.2">
      <c r="B172" s="37"/>
      <c r="C172" s="37"/>
      <c r="D172" s="37"/>
      <c r="E172" s="37"/>
      <c r="F172" s="37"/>
      <c r="G172" s="42"/>
      <c r="H172" s="42"/>
      <c r="I172" s="42"/>
      <c r="J172" s="42"/>
      <c r="K172" s="42"/>
      <c r="L172" s="42"/>
      <c r="M172" s="42"/>
      <c r="N172" s="42"/>
      <c r="O172" s="42"/>
      <c r="P172" s="3"/>
    </row>
    <row r="173" spans="2:16" hidden="1" x14ac:dyDescent="0.2">
      <c r="B173" s="37" t="s">
        <v>103</v>
      </c>
      <c r="C173" s="37"/>
      <c r="D173" s="37"/>
      <c r="E173" s="37"/>
      <c r="F173" s="37"/>
      <c r="G173" s="42"/>
      <c r="H173" s="42"/>
      <c r="I173" s="42"/>
      <c r="J173" s="42"/>
      <c r="K173" s="42"/>
      <c r="L173" s="42"/>
      <c r="M173" s="42"/>
      <c r="N173" s="42"/>
      <c r="O173" s="42"/>
      <c r="P173" s="3"/>
    </row>
    <row r="174" spans="2:16" hidden="1" x14ac:dyDescent="0.2">
      <c r="B174" s="8" t="s">
        <v>45</v>
      </c>
      <c r="C174" s="37"/>
      <c r="D174" s="37"/>
      <c r="E174" s="37"/>
      <c r="F174" s="37"/>
      <c r="G174" s="42"/>
      <c r="H174" s="42"/>
      <c r="I174" s="42"/>
      <c r="J174" s="42"/>
      <c r="K174" s="42"/>
      <c r="L174" s="42"/>
      <c r="M174" s="42"/>
      <c r="N174" s="42"/>
      <c r="O174" s="42"/>
    </row>
    <row r="175" spans="2:16" hidden="1" x14ac:dyDescent="0.2">
      <c r="B175" s="8" t="s">
        <v>56</v>
      </c>
      <c r="C175" s="37"/>
      <c r="D175" s="37"/>
      <c r="E175" s="37"/>
      <c r="F175" s="37"/>
      <c r="G175" s="42"/>
      <c r="H175" s="42"/>
      <c r="I175" s="42"/>
      <c r="J175" s="42"/>
      <c r="K175" s="42"/>
      <c r="L175" s="42"/>
      <c r="M175" s="42"/>
      <c r="N175" s="42"/>
      <c r="O175" s="42"/>
    </row>
    <row r="176" spans="2:16" x14ac:dyDescent="0.2">
      <c r="B176" s="42"/>
      <c r="C176" s="37"/>
      <c r="D176" s="37"/>
      <c r="E176" s="37"/>
      <c r="F176" s="37"/>
      <c r="G176" s="42"/>
      <c r="H176" s="42"/>
      <c r="I176" s="42"/>
      <c r="J176" s="42"/>
      <c r="K176" s="42"/>
      <c r="L176" s="42"/>
      <c r="M176" s="42"/>
      <c r="N176" s="42"/>
      <c r="O176" s="42"/>
    </row>
    <row r="177" spans="2:15" x14ac:dyDescent="0.2">
      <c r="B177" s="45"/>
      <c r="C177" s="37"/>
      <c r="D177" s="37"/>
      <c r="E177" s="37"/>
      <c r="F177" s="37"/>
      <c r="G177" s="42"/>
      <c r="H177" s="42"/>
      <c r="I177" s="42"/>
      <c r="J177" s="42"/>
      <c r="K177" s="42"/>
      <c r="L177" s="42"/>
      <c r="M177" s="42"/>
      <c r="N177" s="42"/>
      <c r="O177" s="42"/>
    </row>
    <row r="178" spans="2:15" x14ac:dyDescent="0.2">
      <c r="B178" s="45"/>
      <c r="C178" s="37"/>
      <c r="D178" s="37"/>
      <c r="E178" s="37"/>
      <c r="F178" s="37"/>
      <c r="G178" s="42"/>
      <c r="H178" s="42"/>
      <c r="I178" s="42"/>
      <c r="J178" s="42"/>
      <c r="K178" s="42"/>
      <c r="L178" s="42"/>
      <c r="M178" s="42"/>
      <c r="N178" s="42"/>
      <c r="O178" s="42"/>
    </row>
    <row r="179" spans="2:15" x14ac:dyDescent="0.2">
      <c r="B179" s="45"/>
      <c r="C179" s="37"/>
      <c r="D179" s="37"/>
      <c r="E179" s="37"/>
      <c r="F179" s="37"/>
      <c r="G179" s="42"/>
      <c r="H179" s="42"/>
      <c r="I179" s="42"/>
      <c r="J179" s="42"/>
      <c r="K179" s="42"/>
      <c r="L179" s="42"/>
      <c r="M179" s="42"/>
      <c r="N179" s="42"/>
      <c r="O179" s="42"/>
    </row>
    <row r="180" spans="2:15" x14ac:dyDescent="0.2">
      <c r="B180" s="45"/>
      <c r="C180" s="37"/>
      <c r="D180" s="37"/>
      <c r="E180" s="37"/>
      <c r="F180" s="37"/>
      <c r="G180" s="42"/>
      <c r="H180" s="42"/>
      <c r="I180" s="42"/>
      <c r="J180" s="42"/>
      <c r="K180" s="42"/>
      <c r="L180" s="42"/>
      <c r="M180" s="42"/>
      <c r="N180" s="42"/>
      <c r="O180" s="42"/>
    </row>
    <row r="181" spans="2:15" x14ac:dyDescent="0.2">
      <c r="B181" s="45"/>
      <c r="C181" s="37"/>
      <c r="D181" s="37"/>
      <c r="E181" s="37"/>
      <c r="F181" s="37"/>
      <c r="G181" s="42"/>
      <c r="H181" s="42"/>
      <c r="I181" s="42"/>
      <c r="J181" s="42"/>
      <c r="K181" s="42"/>
      <c r="L181" s="42"/>
      <c r="M181" s="42"/>
      <c r="N181" s="42"/>
      <c r="O181" s="42"/>
    </row>
    <row r="182" spans="2:15" s="3" customFormat="1" hidden="1" x14ac:dyDescent="0.2">
      <c r="B182" s="38" t="s">
        <v>108</v>
      </c>
      <c r="C182" s="37"/>
      <c r="D182" s="37"/>
      <c r="E182" s="37"/>
      <c r="F182" s="37"/>
      <c r="G182" s="37"/>
      <c r="H182" s="37"/>
      <c r="I182" s="37"/>
      <c r="J182" s="37"/>
      <c r="K182" s="37"/>
      <c r="L182" s="37"/>
      <c r="M182" s="37"/>
      <c r="N182" s="37"/>
      <c r="O182" s="37"/>
    </row>
    <row r="183" spans="2:15" s="3" customFormat="1" hidden="1" x14ac:dyDescent="0.2">
      <c r="B183" s="39" t="s">
        <v>107</v>
      </c>
      <c r="C183" s="37"/>
      <c r="D183" s="37"/>
      <c r="E183" s="37"/>
      <c r="F183" s="37"/>
      <c r="G183" s="37"/>
      <c r="H183" s="37"/>
      <c r="I183" s="37"/>
      <c r="J183" s="37"/>
      <c r="K183" s="37"/>
      <c r="L183" s="37"/>
      <c r="M183" s="37"/>
      <c r="N183" s="37"/>
      <c r="O183" s="37"/>
    </row>
    <row r="184" spans="2:15" s="3" customFormat="1" ht="25.5" hidden="1" x14ac:dyDescent="0.2">
      <c r="B184" s="40" t="s">
        <v>53</v>
      </c>
    </row>
    <row r="185" spans="2:15" s="3" customFormat="1" ht="38.25" hidden="1" x14ac:dyDescent="0.2">
      <c r="B185" s="40" t="s">
        <v>97</v>
      </c>
    </row>
    <row r="186" spans="2:15" s="3" customFormat="1" ht="38.25" hidden="1" x14ac:dyDescent="0.2">
      <c r="B186" s="40" t="s">
        <v>98</v>
      </c>
    </row>
    <row r="187" spans="2:15" s="3" customFormat="1" ht="63.75" hidden="1" x14ac:dyDescent="0.2">
      <c r="B187" s="40" t="s">
        <v>99</v>
      </c>
    </row>
    <row r="188" spans="2:15" s="3" customFormat="1" ht="51" hidden="1" x14ac:dyDescent="0.2">
      <c r="B188" s="40" t="s">
        <v>100</v>
      </c>
    </row>
    <row r="189" spans="2:15" s="3" customFormat="1" ht="38.25" hidden="1" x14ac:dyDescent="0.2">
      <c r="B189" s="40" t="s">
        <v>101</v>
      </c>
    </row>
    <row r="190" spans="2:15" s="3" customFormat="1" ht="25.5" hidden="1" x14ac:dyDescent="0.2">
      <c r="B190" s="40" t="s">
        <v>93</v>
      </c>
    </row>
    <row r="191" spans="2:15" s="3" customFormat="1" hidden="1" x14ac:dyDescent="0.2">
      <c r="B191" s="40" t="s">
        <v>66</v>
      </c>
    </row>
    <row r="192" spans="2:15" x14ac:dyDescent="0.2">
      <c r="C192" s="4"/>
      <c r="D192" s="4"/>
      <c r="E192" s="4"/>
      <c r="F192" s="4"/>
      <c r="G192" s="4"/>
      <c r="H192" s="4"/>
      <c r="I192" s="4"/>
      <c r="J192" s="4"/>
      <c r="K192" s="4"/>
      <c r="L192" s="4"/>
      <c r="M192" s="4"/>
      <c r="N192" s="4"/>
      <c r="O192" s="4"/>
    </row>
  </sheetData>
  <sheetProtection formatColumns="0" formatRows="0"/>
  <mergeCells count="97">
    <mergeCell ref="C80:P80"/>
    <mergeCell ref="C81:P81"/>
    <mergeCell ref="B57:P72"/>
    <mergeCell ref="A73:Q73"/>
    <mergeCell ref="B74:B79"/>
    <mergeCell ref="C74:P74"/>
    <mergeCell ref="C75:P75"/>
    <mergeCell ref="C76:P76"/>
    <mergeCell ref="C77:P77"/>
    <mergeCell ref="C78:P78"/>
    <mergeCell ref="C79:P79"/>
    <mergeCell ref="B43:P43"/>
    <mergeCell ref="B56:P56"/>
    <mergeCell ref="C40:G40"/>
    <mergeCell ref="H40:L40"/>
    <mergeCell ref="M40:P40"/>
    <mergeCell ref="C41:G41"/>
    <mergeCell ref="H41:L41"/>
    <mergeCell ref="M41:P41"/>
    <mergeCell ref="D54:G54"/>
    <mergeCell ref="H54:K54"/>
    <mergeCell ref="L54:O54"/>
    <mergeCell ref="D46:G46"/>
    <mergeCell ref="H46:K46"/>
    <mergeCell ref="L46:O46"/>
    <mergeCell ref="D47:G47"/>
    <mergeCell ref="H47:K47"/>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7:P8"/>
    <mergeCell ref="B9:P9"/>
    <mergeCell ref="C10:I10"/>
    <mergeCell ref="J10:M10"/>
    <mergeCell ref="N10:P10"/>
    <mergeCell ref="B2:B5"/>
    <mergeCell ref="C2:M2"/>
    <mergeCell ref="N2:P2"/>
    <mergeCell ref="C3:M3"/>
    <mergeCell ref="N3:P3"/>
    <mergeCell ref="C4:M4"/>
    <mergeCell ref="N4:P4"/>
    <mergeCell ref="C5:M5"/>
    <mergeCell ref="N5:P5"/>
    <mergeCell ref="B11:P11"/>
    <mergeCell ref="B23:P23"/>
    <mergeCell ref="C12:P12"/>
    <mergeCell ref="B13:P13"/>
    <mergeCell ref="C14:P14"/>
    <mergeCell ref="B15:P15"/>
    <mergeCell ref="C16:P16"/>
    <mergeCell ref="B17:P17"/>
    <mergeCell ref="C18:P18"/>
    <mergeCell ref="B19:P19"/>
    <mergeCell ref="B20:P20"/>
    <mergeCell ref="B21:P21"/>
    <mergeCell ref="C22:P22"/>
    <mergeCell ref="B45:B54"/>
    <mergeCell ref="D53:G53"/>
    <mergeCell ref="H53:K53"/>
    <mergeCell ref="L53:O53"/>
    <mergeCell ref="D51:G51"/>
    <mergeCell ref="H51:K51"/>
    <mergeCell ref="L51:O51"/>
    <mergeCell ref="D52:G52"/>
    <mergeCell ref="H52:K52"/>
    <mergeCell ref="L52:O52"/>
    <mergeCell ref="D49:G49"/>
    <mergeCell ref="H49:K49"/>
    <mergeCell ref="L49:O49"/>
    <mergeCell ref="D50:G50"/>
    <mergeCell ref="H50:K50"/>
    <mergeCell ref="L50:O50"/>
    <mergeCell ref="D45:G45"/>
    <mergeCell ref="H45:K45"/>
    <mergeCell ref="L45:O45"/>
    <mergeCell ref="L47:O47"/>
    <mergeCell ref="D48:G48"/>
    <mergeCell ref="H48:K48"/>
    <mergeCell ref="L48:O48"/>
  </mergeCells>
  <conditionalFormatting sqref="D46:P54">
    <cfRule type="cellIs" dxfId="765" priority="1" stopIfTrue="1" operator="equal">
      <formula>0</formula>
    </cfRule>
    <cfRule type="cellIs" dxfId="764" priority="2" stopIfTrue="1" operator="lessThan">
      <formula>0.75</formula>
    </cfRule>
    <cfRule type="cellIs" dxfId="763" priority="3" stopIfTrue="1" operator="between">
      <formula>0.75</formula>
      <formula>0.84</formula>
    </cfRule>
    <cfRule type="cellIs" dxfId="762" priority="4" stopIfTrue="1" operator="greaterThanOrEqual">
      <formula>0.85</formula>
    </cfRule>
  </conditionalFormatting>
  <dataValidations count="6">
    <dataValidation type="list" allowBlank="1" showInputMessage="1" showErrorMessage="1" sqref="C81:P81" xr:uid="{00000000-0002-0000-0000-000000000000}">
      <formula1>$B$174:$B$175</formula1>
    </dataValidation>
    <dataValidation type="list" allowBlank="1" showInputMessage="1" showErrorMessage="1" sqref="C12:P12" xr:uid="{00000000-0002-0000-0000-000001000000}">
      <formula1>$B$143:$B$169</formula1>
    </dataValidation>
    <dataValidation type="list" allowBlank="1" showInputMessage="1" showErrorMessage="1" sqref="C10:I10" xr:uid="{00000000-0002-0000-0000-000002000000}">
      <formula1>"2022,2023,2024,2025,2026,2027"</formula1>
    </dataValidation>
    <dataValidation type="list" allowBlank="1" showInputMessage="1" showErrorMessage="1" sqref="N10:P10" xr:uid="{00000000-0002-0000-0000-000003000000}">
      <formula1>"Economicos,Eficiencia,Eficacia, Efectividad,Calidad"</formula1>
    </dataValidation>
    <dataValidation type="list" allowBlank="1" showInputMessage="1" showErrorMessage="1" sqref="C32:P32 C36:P36 C34:P34" xr:uid="{00000000-0002-0000-0000-000004000000}">
      <formula1>$Q$106:$Q$111</formula1>
    </dataValidation>
    <dataValidation type="list" allowBlank="1" showInputMessage="1" showErrorMessage="1" sqref="C18:P18" xr:uid="{00000000-0002-0000-0000-000005000000}">
      <formula1>$B$132:$B$138</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90"/>
  <sheetViews>
    <sheetView topLeftCell="A26" zoomScale="80" zoomScaleNormal="80" workbookViewId="0">
      <selection activeCell="I32" sqref="I32"/>
    </sheetView>
  </sheetViews>
  <sheetFormatPr baseColWidth="10" defaultColWidth="11.42578125" defaultRowHeight="30" customHeight="1" x14ac:dyDescent="0.2"/>
  <cols>
    <col min="1" max="1" width="46.5703125" style="20" customWidth="1"/>
    <col min="2" max="2" width="27" style="20" bestFit="1" customWidth="1"/>
    <col min="3" max="3" width="17.140625" style="20" bestFit="1" customWidth="1"/>
    <col min="4" max="4" width="15.7109375" style="20" customWidth="1"/>
    <col min="5" max="5" width="17.85546875" style="20" bestFit="1" customWidth="1"/>
    <col min="6" max="6" width="15.7109375" style="20" customWidth="1"/>
    <col min="7" max="7" width="18.42578125" style="20" bestFit="1" customWidth="1"/>
    <col min="8" max="10" width="15.7109375" style="20" customWidth="1"/>
    <col min="11" max="11" width="5.28515625" style="20" customWidth="1"/>
    <col min="12" max="12" width="10.7109375" style="20" customWidth="1"/>
    <col min="13" max="13" width="27.5703125" style="20" bestFit="1" customWidth="1"/>
    <col min="14" max="16" width="11.42578125" style="20"/>
    <col min="17" max="17" width="11.42578125" style="99" hidden="1" customWidth="1"/>
    <col min="18" max="16384" width="11.42578125" style="20"/>
  </cols>
  <sheetData>
    <row r="1" spans="1:20" ht="30" customHeight="1" x14ac:dyDescent="0.2">
      <c r="A1" s="373"/>
      <c r="B1" s="374" t="s">
        <v>36</v>
      </c>
      <c r="C1" s="375"/>
      <c r="D1" s="375"/>
      <c r="E1" s="375"/>
      <c r="F1" s="375"/>
      <c r="G1" s="375"/>
      <c r="H1" s="375"/>
      <c r="I1" s="375"/>
      <c r="J1" s="375"/>
      <c r="K1" s="376"/>
      <c r="L1" s="515" t="s">
        <v>37</v>
      </c>
      <c r="M1" s="373"/>
      <c r="N1" s="98"/>
      <c r="O1" s="98"/>
      <c r="R1" s="98"/>
      <c r="S1" s="98"/>
      <c r="T1" s="98"/>
    </row>
    <row r="2" spans="1:20" ht="30" customHeight="1" x14ac:dyDescent="0.2">
      <c r="A2" s="373"/>
      <c r="B2" s="374" t="s">
        <v>57</v>
      </c>
      <c r="C2" s="375"/>
      <c r="D2" s="375"/>
      <c r="E2" s="375"/>
      <c r="F2" s="375"/>
      <c r="G2" s="375"/>
      <c r="H2" s="375"/>
      <c r="I2" s="375"/>
      <c r="J2" s="375"/>
      <c r="K2" s="376"/>
      <c r="L2" s="515" t="s">
        <v>104</v>
      </c>
      <c r="M2" s="373"/>
      <c r="N2" s="98"/>
      <c r="O2" s="98"/>
      <c r="Q2" s="100">
        <v>0.8</v>
      </c>
      <c r="R2" s="98"/>
      <c r="S2" s="98"/>
      <c r="T2" s="98"/>
    </row>
    <row r="3" spans="1:20" ht="30" customHeight="1" x14ac:dyDescent="0.2">
      <c r="A3" s="373"/>
      <c r="B3" s="374" t="s">
        <v>58</v>
      </c>
      <c r="C3" s="375"/>
      <c r="D3" s="375"/>
      <c r="E3" s="375"/>
      <c r="F3" s="375"/>
      <c r="G3" s="375"/>
      <c r="H3" s="375"/>
      <c r="I3" s="375"/>
      <c r="J3" s="375"/>
      <c r="K3" s="376"/>
      <c r="L3" s="515" t="s">
        <v>105</v>
      </c>
      <c r="M3" s="373"/>
      <c r="N3" s="98"/>
      <c r="O3" s="98"/>
      <c r="Q3" s="100">
        <v>0.79998999999999998</v>
      </c>
      <c r="R3" s="98"/>
      <c r="S3" s="98"/>
      <c r="T3" s="98"/>
    </row>
    <row r="4" spans="1:20" ht="30" customHeight="1" x14ac:dyDescent="0.2">
      <c r="A4" s="373"/>
      <c r="B4" s="374" t="s">
        <v>59</v>
      </c>
      <c r="C4" s="375"/>
      <c r="D4" s="375"/>
      <c r="E4" s="375"/>
      <c r="F4" s="375"/>
      <c r="G4" s="375"/>
      <c r="H4" s="375"/>
      <c r="I4" s="375"/>
      <c r="J4" s="375"/>
      <c r="K4" s="376"/>
      <c r="L4" s="373" t="s">
        <v>41</v>
      </c>
      <c r="M4" s="373"/>
      <c r="N4" s="101"/>
      <c r="O4" s="101"/>
      <c r="Q4" s="100">
        <v>0.65</v>
      </c>
      <c r="R4" s="101"/>
      <c r="S4" s="101"/>
      <c r="T4" s="101"/>
    </row>
    <row r="5" spans="1:20" ht="18" x14ac:dyDescent="0.2">
      <c r="A5" s="27"/>
      <c r="B5" s="27"/>
      <c r="C5" s="96"/>
      <c r="D5" s="96"/>
      <c r="E5" s="96"/>
      <c r="F5" s="96"/>
      <c r="G5" s="96"/>
      <c r="H5" s="96"/>
      <c r="I5" s="96"/>
      <c r="J5" s="96"/>
      <c r="K5" s="27"/>
      <c r="L5" s="27"/>
      <c r="M5" s="27"/>
      <c r="N5" s="101"/>
      <c r="O5" s="101"/>
      <c r="Q5" s="100">
        <v>0.64999899999999999</v>
      </c>
      <c r="R5" s="101"/>
      <c r="S5" s="101"/>
      <c r="T5" s="101"/>
    </row>
    <row r="6" spans="1:20" ht="21" customHeight="1" x14ac:dyDescent="0.2">
      <c r="A6" s="31" t="s">
        <v>0</v>
      </c>
      <c r="B6" s="381" t="str">
        <f>IF('4. Autos confirma acuerdo o liq'!$C$12="","",'4. Autos confirma acuerdo o liq'!$C$12)</f>
        <v>RECUPERACIÓN EMPRESARIAL</v>
      </c>
      <c r="C6" s="381"/>
      <c r="D6" s="381"/>
      <c r="E6" s="381"/>
      <c r="F6" s="381"/>
      <c r="G6" s="381"/>
      <c r="H6" s="381"/>
      <c r="I6" s="381"/>
      <c r="J6" s="381"/>
      <c r="K6" s="381"/>
      <c r="L6" s="381"/>
      <c r="M6" s="381"/>
      <c r="Q6" s="100"/>
    </row>
    <row r="7" spans="1:20" ht="11.25" customHeight="1" x14ac:dyDescent="0.2">
      <c r="A7" s="27"/>
      <c r="B7" s="27"/>
      <c r="C7" s="27"/>
      <c r="D7" s="27"/>
      <c r="E7" s="27"/>
      <c r="F7" s="27"/>
      <c r="G7" s="27"/>
      <c r="H7" s="27"/>
      <c r="I7" s="27"/>
      <c r="J7" s="27"/>
      <c r="K7" s="27"/>
      <c r="L7" s="27"/>
      <c r="M7" s="27"/>
      <c r="Q7" s="100"/>
    </row>
    <row r="8" spans="1:20" s="19" customFormat="1" ht="30" customHeight="1" x14ac:dyDescent="0.2">
      <c r="A8" s="610" t="s">
        <v>60</v>
      </c>
      <c r="B8" s="610" t="s">
        <v>20</v>
      </c>
      <c r="C8" s="610" t="str">
        <f>'4. Autos confirma acuerdo o liq'!C14</f>
        <v>Actas de audiencia y/o autos que confirman el acuerdo o decretan la liquidación</v>
      </c>
      <c r="D8" s="610"/>
      <c r="E8" s="610"/>
      <c r="F8" s="610"/>
      <c r="G8" s="610"/>
      <c r="H8" s="610"/>
      <c r="I8" s="610"/>
      <c r="J8" s="610"/>
      <c r="K8" s="610" t="s">
        <v>62</v>
      </c>
      <c r="L8" s="610"/>
      <c r="M8" s="610"/>
      <c r="Q8" s="99"/>
    </row>
    <row r="9" spans="1:20" s="19" customFormat="1" ht="30" customHeight="1" x14ac:dyDescent="0.2">
      <c r="A9" s="610"/>
      <c r="B9" s="610"/>
      <c r="C9" s="109" t="s">
        <v>127</v>
      </c>
      <c r="D9" s="109" t="s">
        <v>61</v>
      </c>
      <c r="E9" s="109" t="s">
        <v>128</v>
      </c>
      <c r="F9" s="109" t="s">
        <v>61</v>
      </c>
      <c r="G9" s="109" t="s">
        <v>129</v>
      </c>
      <c r="H9" s="109" t="s">
        <v>61</v>
      </c>
      <c r="I9" s="109" t="s">
        <v>10</v>
      </c>
      <c r="J9" s="109" t="s">
        <v>61</v>
      </c>
      <c r="K9" s="610"/>
      <c r="L9" s="610"/>
      <c r="M9" s="610"/>
      <c r="Q9" s="99"/>
    </row>
    <row r="10" spans="1:20" ht="90" customHeight="1" x14ac:dyDescent="0.2">
      <c r="A10" s="611" t="s">
        <v>194</v>
      </c>
      <c r="B10" s="115" t="str">
        <f>'5. Seguimiento sujetos acuerdo'!$B$40</f>
        <v xml:space="preserve">Número de acuerdos en ejecución con actuaciones dentro del periodo evaluado </v>
      </c>
      <c r="C10" s="116">
        <f>C13+C22</f>
        <v>1299</v>
      </c>
      <c r="D10" s="563">
        <f>IF(C10=0,"0",C10/C11)</f>
        <v>0.92587312900926588</v>
      </c>
      <c r="E10" s="116">
        <f>E13+E22</f>
        <v>887</v>
      </c>
      <c r="F10" s="563">
        <f>IF(E10=0,"0",E10/E11)</f>
        <v>1.0751515151515152</v>
      </c>
      <c r="G10" s="116">
        <f>G13+G22</f>
        <v>812</v>
      </c>
      <c r="H10" s="563">
        <f>IF(G10=0,"0",G10/G11)</f>
        <v>1.0252525252525253</v>
      </c>
      <c r="I10" s="117">
        <f>(C10+E10+G10)/3</f>
        <v>999.33333333333337</v>
      </c>
      <c r="J10" s="563">
        <f>IF(I10=0,"0",I10/I11)</f>
        <v>0.99271523178807952</v>
      </c>
      <c r="K10" s="609"/>
      <c r="L10" s="609"/>
      <c r="M10" s="609"/>
    </row>
    <row r="11" spans="1:20" ht="117.75" customHeight="1" x14ac:dyDescent="0.2">
      <c r="A11" s="611"/>
      <c r="B11" s="115" t="str">
        <f>'5. Seguimiento sujetos acuerdo'!$B$48</f>
        <v xml:space="preserve">Número de acuerdos en ejecución en el periodo evaluado </v>
      </c>
      <c r="C11" s="116">
        <f>C14+C23</f>
        <v>1403</v>
      </c>
      <c r="D11" s="563"/>
      <c r="E11" s="116">
        <f>E14+E23</f>
        <v>825</v>
      </c>
      <c r="F11" s="563"/>
      <c r="G11" s="116">
        <f>G14+G23</f>
        <v>792</v>
      </c>
      <c r="H11" s="563"/>
      <c r="I11" s="117">
        <f>(C11+E11+G11)/3</f>
        <v>1006.6666666666666</v>
      </c>
      <c r="J11" s="563"/>
      <c r="K11" s="551"/>
      <c r="L11" s="551"/>
      <c r="M11" s="551"/>
    </row>
    <row r="12" spans="1:20" ht="12.75" customHeight="1" x14ac:dyDescent="0.2">
      <c r="C12" s="97"/>
      <c r="D12" s="97"/>
      <c r="E12" s="97"/>
      <c r="F12" s="97"/>
      <c r="G12" s="97"/>
      <c r="H12" s="97"/>
      <c r="I12" s="97"/>
      <c r="J12" s="97"/>
    </row>
    <row r="13" spans="1:20" ht="90" customHeight="1" x14ac:dyDescent="0.2">
      <c r="A13" s="613" t="s">
        <v>195</v>
      </c>
      <c r="B13" s="118" t="str">
        <f>'5. Seguimiento sujetos acuerdo'!$B$40</f>
        <v xml:space="preserve">Número de acuerdos en ejecución con actuaciones dentro del periodo evaluado </v>
      </c>
      <c r="C13" s="119">
        <f>C16+C19</f>
        <v>1023</v>
      </c>
      <c r="D13" s="567">
        <f>IF(C13=0,"0",C13/C14)</f>
        <v>0.89973614775725597</v>
      </c>
      <c r="E13" s="119">
        <f>E16+E19</f>
        <v>562</v>
      </c>
      <c r="F13" s="567">
        <f>IF(E13=0,"0",E13/E14)</f>
        <v>0.94295302013422821</v>
      </c>
      <c r="G13" s="119">
        <f>G16+G19</f>
        <v>594</v>
      </c>
      <c r="H13" s="567">
        <f>IF(G13=0,"0",G13/G14)</f>
        <v>0.99165275459098501</v>
      </c>
      <c r="I13" s="120">
        <f>(C13+E13+G13)/3</f>
        <v>726.33333333333337</v>
      </c>
      <c r="J13" s="567">
        <f>IF(I13=0,"0",I13/I14)</f>
        <v>0.93439108061749576</v>
      </c>
      <c r="K13" s="612"/>
      <c r="L13" s="612"/>
      <c r="M13" s="612"/>
    </row>
    <row r="14" spans="1:20" ht="117.75" customHeight="1" x14ac:dyDescent="0.2">
      <c r="A14" s="613"/>
      <c r="B14" s="118" t="str">
        <f>'5. Seguimiento sujetos acuerdo'!$B$48</f>
        <v xml:space="preserve">Número de acuerdos en ejecución en el periodo evaluado </v>
      </c>
      <c r="C14" s="119">
        <f>C17+C20</f>
        <v>1137</v>
      </c>
      <c r="D14" s="567"/>
      <c r="E14" s="119">
        <f>E17+E20</f>
        <v>596</v>
      </c>
      <c r="F14" s="567"/>
      <c r="G14" s="119">
        <f>G17+G20</f>
        <v>599</v>
      </c>
      <c r="H14" s="567"/>
      <c r="I14" s="120">
        <f>(C14+E14+G14)/3</f>
        <v>777.33333333333337</v>
      </c>
      <c r="J14" s="567"/>
      <c r="K14" s="572"/>
      <c r="L14" s="572"/>
      <c r="M14" s="572"/>
    </row>
    <row r="15" spans="1:20" ht="12.75" customHeight="1" x14ac:dyDescent="0.2">
      <c r="C15" s="97"/>
      <c r="D15" s="97"/>
      <c r="E15" s="97"/>
      <c r="F15" s="97"/>
      <c r="G15" s="97"/>
      <c r="H15" s="97"/>
      <c r="I15" s="97"/>
      <c r="J15" s="97"/>
    </row>
    <row r="16" spans="1:20" ht="90" customHeight="1" x14ac:dyDescent="0.2">
      <c r="A16" s="548" t="str">
        <f>'5. Seguimiento sujetos acuerdo'!M40</f>
        <v xml:space="preserve">Dirección de Acuerdos de Insolvencia en Ejecución  </v>
      </c>
      <c r="B16" s="33" t="str">
        <f>'5. Seguimiento sujetos acuerdo'!$B$40</f>
        <v xml:space="preserve">Número de acuerdos en ejecución con actuaciones dentro del periodo evaluado </v>
      </c>
      <c r="C16" s="35">
        <v>449</v>
      </c>
      <c r="D16" s="539">
        <f>IF(C16=0,"0",C16/C17)</f>
        <v>0.80900900900900896</v>
      </c>
      <c r="E16" s="35"/>
      <c r="F16" s="539" t="str">
        <f>IF(E16=0,"0",E16/E17)</f>
        <v>0</v>
      </c>
      <c r="G16" s="35"/>
      <c r="H16" s="539" t="str">
        <f>IF(G16=0,"0",G16/G17)</f>
        <v>0</v>
      </c>
      <c r="I16" s="110">
        <f>(C16+E16+G16)/3</f>
        <v>149.66666666666666</v>
      </c>
      <c r="J16" s="539">
        <f>IF(I16=0,"0",I16/I17)</f>
        <v>0.80900900900900896</v>
      </c>
      <c r="K16" s="497" t="s">
        <v>287</v>
      </c>
      <c r="L16" s="497"/>
      <c r="M16" s="497"/>
    </row>
    <row r="17" spans="1:13" ht="117.75" customHeight="1" x14ac:dyDescent="0.2">
      <c r="A17" s="548"/>
      <c r="B17" s="33" t="str">
        <f>'5. Seguimiento sujetos acuerdo'!$B$48</f>
        <v xml:space="preserve">Número de acuerdos en ejecución en el periodo evaluado </v>
      </c>
      <c r="C17" s="35">
        <v>555</v>
      </c>
      <c r="D17" s="539"/>
      <c r="E17" s="35"/>
      <c r="F17" s="539"/>
      <c r="G17" s="35"/>
      <c r="H17" s="539"/>
      <c r="I17" s="110">
        <f>(C17+E17+G17)/3</f>
        <v>185</v>
      </c>
      <c r="J17" s="539"/>
      <c r="K17" s="484"/>
      <c r="L17" s="484"/>
      <c r="M17" s="484"/>
    </row>
    <row r="18" spans="1:13" ht="12.75" customHeight="1" x14ac:dyDescent="0.2">
      <c r="C18" s="97"/>
      <c r="D18" s="97"/>
      <c r="E18" s="97"/>
      <c r="F18" s="97"/>
      <c r="G18" s="97"/>
      <c r="H18" s="97"/>
      <c r="I18" s="97"/>
      <c r="J18" s="97"/>
    </row>
    <row r="19" spans="1:13" ht="90" customHeight="1" x14ac:dyDescent="0.2">
      <c r="A19" s="548" t="str">
        <f>'5. Seguimiento sujetos acuerdo'!M41</f>
        <v>Grupo de Acuerdos de Insolvencia en Ejecución C</v>
      </c>
      <c r="B19" s="33" t="str">
        <f>'5. Seguimiento sujetos acuerdo'!$B$40</f>
        <v xml:space="preserve">Número de acuerdos en ejecución con actuaciones dentro del periodo evaluado </v>
      </c>
      <c r="C19" s="35">
        <v>574</v>
      </c>
      <c r="D19" s="539">
        <f>IF(C19=0,"0",C19/C20)</f>
        <v>0.9862542955326461</v>
      </c>
      <c r="E19" s="35">
        <v>562</v>
      </c>
      <c r="F19" s="539">
        <f>IF(E19=0,"0",E19/E20)</f>
        <v>0.94295302013422821</v>
      </c>
      <c r="G19" s="35">
        <v>594</v>
      </c>
      <c r="H19" s="539">
        <f>IF(G19=0,"0",G19/G20)</f>
        <v>0.99165275459098501</v>
      </c>
      <c r="I19" s="110">
        <f>(C19+E19+G19)/3</f>
        <v>576.66666666666663</v>
      </c>
      <c r="J19" s="539">
        <f>IF(I19=0,"0",I19/I20)</f>
        <v>0.97355092853123226</v>
      </c>
      <c r="K19" s="497" t="s">
        <v>355</v>
      </c>
      <c r="L19" s="497"/>
      <c r="M19" s="497"/>
    </row>
    <row r="20" spans="1:13" ht="117.75" customHeight="1" x14ac:dyDescent="0.2">
      <c r="A20" s="548"/>
      <c r="B20" s="33" t="str">
        <f>'5. Seguimiento sujetos acuerdo'!$B$48</f>
        <v xml:space="preserve">Número de acuerdos en ejecución en el periodo evaluado </v>
      </c>
      <c r="C20" s="35">
        <v>582</v>
      </c>
      <c r="D20" s="539"/>
      <c r="E20" s="35">
        <v>596</v>
      </c>
      <c r="F20" s="539"/>
      <c r="G20" s="35">
        <v>599</v>
      </c>
      <c r="H20" s="539"/>
      <c r="I20" s="110">
        <f>(C20+E20+G20)/3</f>
        <v>592.33333333333337</v>
      </c>
      <c r="J20" s="539"/>
      <c r="K20" s="484"/>
      <c r="L20" s="484"/>
      <c r="M20" s="484"/>
    </row>
    <row r="21" spans="1:13" ht="12.75" customHeight="1" x14ac:dyDescent="0.2">
      <c r="C21" s="97"/>
      <c r="D21" s="97"/>
      <c r="E21" s="97"/>
      <c r="F21" s="97"/>
      <c r="G21" s="97"/>
      <c r="H21" s="97"/>
      <c r="I21" s="97"/>
      <c r="J21" s="97"/>
    </row>
    <row r="22" spans="1:13" ht="90" customHeight="1" x14ac:dyDescent="0.2">
      <c r="A22" s="614" t="s">
        <v>198</v>
      </c>
      <c r="B22" s="121" t="str">
        <f>'5. Seguimiento sujetos acuerdo'!$B$40</f>
        <v xml:space="preserve">Número de acuerdos en ejecución con actuaciones dentro del periodo evaluado </v>
      </c>
      <c r="C22" s="122">
        <f>C25+C28+C31+C34+C37+C40</f>
        <v>276</v>
      </c>
      <c r="D22" s="556">
        <f>IF(C22=0,"0",C22/C23)</f>
        <v>1.0375939849624061</v>
      </c>
      <c r="E22" s="122">
        <f>E25+E28+E31+E34+E37+E40</f>
        <v>325</v>
      </c>
      <c r="F22" s="556">
        <f>IF(E22=0,"0",E22/E23)</f>
        <v>1.4192139737991267</v>
      </c>
      <c r="G22" s="122">
        <f>G25+G28+G31+G34+G37+G40</f>
        <v>218</v>
      </c>
      <c r="H22" s="556">
        <f>IF(G22=0,"0",G22/G23)</f>
        <v>1.1295336787564767</v>
      </c>
      <c r="I22" s="123">
        <f>(C22+E22+G22)/3</f>
        <v>273</v>
      </c>
      <c r="J22" s="556">
        <f>IF(I22=0,"0",I22/I23)</f>
        <v>1.1904069767441861</v>
      </c>
      <c r="K22" s="557"/>
      <c r="L22" s="557"/>
      <c r="M22" s="557"/>
    </row>
    <row r="23" spans="1:13" ht="117.75" customHeight="1" x14ac:dyDescent="0.2">
      <c r="A23" s="614"/>
      <c r="B23" s="121" t="str">
        <f>'5. Seguimiento sujetos acuerdo'!$B$48</f>
        <v xml:space="preserve">Número de acuerdos en ejecución en el periodo evaluado </v>
      </c>
      <c r="C23" s="122">
        <f>C26+C29+C32+C35+C38+C41</f>
        <v>266</v>
      </c>
      <c r="D23" s="556"/>
      <c r="E23" s="122">
        <f>E26+E29+E32+E35+E38+E41</f>
        <v>229</v>
      </c>
      <c r="F23" s="556"/>
      <c r="G23" s="122">
        <f>G26+G29+G32+G35+G38+G41</f>
        <v>193</v>
      </c>
      <c r="H23" s="556"/>
      <c r="I23" s="123">
        <f>(C23+E23+G23)/3</f>
        <v>229.33333333333334</v>
      </c>
      <c r="J23" s="556"/>
      <c r="K23" s="615"/>
      <c r="L23" s="615"/>
      <c r="M23" s="615"/>
    </row>
    <row r="24" spans="1:13" ht="12.75" customHeight="1" x14ac:dyDescent="0.2">
      <c r="C24" s="97"/>
      <c r="D24" s="97"/>
      <c r="E24" s="97"/>
      <c r="F24" s="97"/>
      <c r="G24" s="97"/>
      <c r="H24" s="97"/>
      <c r="I24" s="97"/>
      <c r="J24" s="97"/>
    </row>
    <row r="25" spans="1:13" ht="90" customHeight="1" x14ac:dyDescent="0.2">
      <c r="A25" s="548" t="str">
        <f>'5. Seguimiento sujetos acuerdo'!M42</f>
        <v>Intendencia Regional Barranquilla</v>
      </c>
      <c r="B25" s="33" t="str">
        <f>'5. Seguimiento sujetos acuerdo'!$B$40</f>
        <v xml:space="preserve">Número de acuerdos en ejecución con actuaciones dentro del periodo evaluado </v>
      </c>
      <c r="C25" s="35">
        <v>17</v>
      </c>
      <c r="D25" s="539">
        <f>IF(C25=0,"0",C25/C26)</f>
        <v>1</v>
      </c>
      <c r="E25" s="35">
        <v>18</v>
      </c>
      <c r="F25" s="539">
        <f>IF(E25=0,"0",E25/E26)</f>
        <v>1</v>
      </c>
      <c r="G25" s="35">
        <v>9</v>
      </c>
      <c r="H25" s="539">
        <f>IF(G25=0,"0",G25/G26)</f>
        <v>1</v>
      </c>
      <c r="I25" s="110">
        <f>(C25+E25+G25)/3</f>
        <v>14.666666666666666</v>
      </c>
      <c r="J25" s="539">
        <f>IF(I25=0,"0",I25/I26)</f>
        <v>1</v>
      </c>
      <c r="K25" s="497" t="s">
        <v>268</v>
      </c>
      <c r="L25" s="497"/>
      <c r="M25" s="497"/>
    </row>
    <row r="26" spans="1:13" ht="117.75" customHeight="1" x14ac:dyDescent="0.2">
      <c r="A26" s="548"/>
      <c r="B26" s="33" t="str">
        <f>'5. Seguimiento sujetos acuerdo'!$B$48</f>
        <v xml:space="preserve">Número de acuerdos en ejecución en el periodo evaluado </v>
      </c>
      <c r="C26" s="35">
        <v>17</v>
      </c>
      <c r="D26" s="539"/>
      <c r="E26" s="35">
        <v>18</v>
      </c>
      <c r="F26" s="539"/>
      <c r="G26" s="35">
        <v>9</v>
      </c>
      <c r="H26" s="539"/>
      <c r="I26" s="110">
        <f>(C26+E26+G26)/3</f>
        <v>14.666666666666666</v>
      </c>
      <c r="J26" s="539"/>
      <c r="K26" s="484" t="s">
        <v>389</v>
      </c>
      <c r="L26" s="484"/>
      <c r="M26" s="484"/>
    </row>
    <row r="27" spans="1:13" ht="12.75" customHeight="1" x14ac:dyDescent="0.2">
      <c r="C27" s="97"/>
      <c r="D27" s="97"/>
      <c r="E27" s="97"/>
      <c r="F27" s="97"/>
      <c r="G27" s="97"/>
      <c r="H27" s="97"/>
      <c r="I27" s="97"/>
      <c r="J27" s="97"/>
    </row>
    <row r="28" spans="1:13" ht="90" customHeight="1" x14ac:dyDescent="0.2">
      <c r="A28" s="548" t="str">
        <f>'5. Seguimiento sujetos acuerdo'!M43</f>
        <v>Intendencia Regional Bucaramanga</v>
      </c>
      <c r="B28" s="33" t="str">
        <f>'5. Seguimiento sujetos acuerdo'!$B$40</f>
        <v xml:space="preserve">Número de acuerdos en ejecución con actuaciones dentro del periodo evaluado </v>
      </c>
      <c r="C28" s="35">
        <v>49</v>
      </c>
      <c r="D28" s="539">
        <f>IF(C28=0,"0",C28/C29)</f>
        <v>0.96078431372549022</v>
      </c>
      <c r="E28" s="35">
        <v>37</v>
      </c>
      <c r="F28" s="539">
        <f>IF(E28=0,"0",E28/E29)</f>
        <v>0.90243902439024393</v>
      </c>
      <c r="G28" s="35">
        <v>43</v>
      </c>
      <c r="H28" s="539">
        <f>IF(G28=0,"0",G28/G29)</f>
        <v>0.89583333333333337</v>
      </c>
      <c r="I28" s="110">
        <v>44</v>
      </c>
      <c r="J28" s="539">
        <f>IF(I28=0,"0",I28/I29)</f>
        <v>0.89795918367346939</v>
      </c>
      <c r="K28" s="616" t="s">
        <v>260</v>
      </c>
      <c r="L28" s="617"/>
      <c r="M28" s="618"/>
    </row>
    <row r="29" spans="1:13" ht="143.25" customHeight="1" x14ac:dyDescent="0.2">
      <c r="A29" s="548"/>
      <c r="B29" s="33" t="str">
        <f>'5. Seguimiento sujetos acuerdo'!$B$48</f>
        <v xml:space="preserve">Número de acuerdos en ejecución en el periodo evaluado </v>
      </c>
      <c r="C29" s="35">
        <v>51</v>
      </c>
      <c r="D29" s="539"/>
      <c r="E29" s="35">
        <v>41</v>
      </c>
      <c r="F29" s="539"/>
      <c r="G29" s="35">
        <v>48</v>
      </c>
      <c r="H29" s="539"/>
      <c r="I29" s="110">
        <v>49</v>
      </c>
      <c r="J29" s="539"/>
      <c r="K29" s="484" t="s">
        <v>333</v>
      </c>
      <c r="L29" s="484"/>
      <c r="M29" s="484"/>
    </row>
    <row r="30" spans="1:13" ht="12.75" customHeight="1" x14ac:dyDescent="0.2">
      <c r="C30" s="97"/>
      <c r="D30" s="97"/>
      <c r="E30" s="97"/>
      <c r="F30" s="97"/>
      <c r="G30" s="97"/>
      <c r="H30" s="97"/>
      <c r="I30" s="97"/>
      <c r="J30" s="97"/>
    </row>
    <row r="31" spans="1:13" ht="90" customHeight="1" x14ac:dyDescent="0.2">
      <c r="A31" s="548" t="str">
        <f>'5. Seguimiento sujetos acuerdo'!M44</f>
        <v>Intendencia Regional Cali</v>
      </c>
      <c r="B31" s="33" t="str">
        <f>'5. Seguimiento sujetos acuerdo'!$B$40</f>
        <v xml:space="preserve">Número de acuerdos en ejecución con actuaciones dentro del periodo evaluado </v>
      </c>
      <c r="C31" s="35">
        <v>38</v>
      </c>
      <c r="D31" s="539">
        <f>IF(C31=0,"0",C31/C32)</f>
        <v>1</v>
      </c>
      <c r="E31" s="35">
        <v>33</v>
      </c>
      <c r="F31" s="539">
        <f>IF(E31=0,"0",E31/E32)</f>
        <v>1</v>
      </c>
      <c r="G31" s="35">
        <v>56</v>
      </c>
      <c r="H31" s="539">
        <f>IF(G31=0,"0",G31/G32)</f>
        <v>1</v>
      </c>
      <c r="I31" s="110">
        <f>(C31+E31+G31)/3</f>
        <v>42.333333333333336</v>
      </c>
      <c r="J31" s="539">
        <f>IF(I31=0,"0",I31/I32)</f>
        <v>1</v>
      </c>
      <c r="K31" s="619" t="s">
        <v>393</v>
      </c>
      <c r="L31" s="620"/>
      <c r="M31" s="621"/>
    </row>
    <row r="32" spans="1:13" ht="117.75" customHeight="1" x14ac:dyDescent="0.2">
      <c r="A32" s="548"/>
      <c r="B32" s="33" t="str">
        <f>'5. Seguimiento sujetos acuerdo'!$B$48</f>
        <v xml:space="preserve">Número de acuerdos en ejecución en el periodo evaluado </v>
      </c>
      <c r="C32" s="35">
        <v>38</v>
      </c>
      <c r="D32" s="539"/>
      <c r="E32" s="35">
        <v>33</v>
      </c>
      <c r="F32" s="539"/>
      <c r="G32" s="35">
        <v>56</v>
      </c>
      <c r="H32" s="539"/>
      <c r="I32" s="110">
        <f>(C32+E32+G32)/3</f>
        <v>42.333333333333336</v>
      </c>
      <c r="J32" s="539"/>
      <c r="K32" s="619" t="s">
        <v>394</v>
      </c>
      <c r="L32" s="620"/>
      <c r="M32" s="621"/>
    </row>
    <row r="33" spans="1:13" ht="12.75" customHeight="1" x14ac:dyDescent="0.2">
      <c r="C33" s="97"/>
      <c r="D33" s="97"/>
      <c r="E33" s="97"/>
      <c r="F33" s="97"/>
      <c r="G33" s="97"/>
      <c r="H33" s="97"/>
      <c r="I33" s="97"/>
      <c r="J33" s="97"/>
    </row>
    <row r="34" spans="1:13" ht="90" customHeight="1" x14ac:dyDescent="0.2">
      <c r="A34" s="548" t="str">
        <f>'5. Seguimiento sujetos acuerdo'!M45</f>
        <v>Intendencia Regional Cartagena</v>
      </c>
      <c r="B34" s="33" t="str">
        <f>'5. Seguimiento sujetos acuerdo'!$B$40</f>
        <v xml:space="preserve">Número de acuerdos en ejecución con actuaciones dentro del periodo evaluado </v>
      </c>
      <c r="C34" s="35">
        <v>14</v>
      </c>
      <c r="D34" s="622">
        <f>IF(C34=0,"0",C34/C35)</f>
        <v>7</v>
      </c>
      <c r="E34" s="35">
        <v>28</v>
      </c>
      <c r="F34" s="622">
        <f>IF(E34=0,"0",E34/E35)</f>
        <v>14</v>
      </c>
      <c r="G34" s="35">
        <v>17</v>
      </c>
      <c r="H34" s="622">
        <f>IF(G34=0,"0",G34/G35)</f>
        <v>8.5</v>
      </c>
      <c r="I34" s="110">
        <v>42</v>
      </c>
      <c r="J34" s="622">
        <f>IF(I34=0,"0",I34/I35)</f>
        <v>7</v>
      </c>
      <c r="K34" s="619" t="s">
        <v>257</v>
      </c>
      <c r="L34" s="620"/>
      <c r="M34" s="621"/>
    </row>
    <row r="35" spans="1:13" ht="117.75" customHeight="1" x14ac:dyDescent="0.2">
      <c r="A35" s="548"/>
      <c r="B35" s="33" t="str">
        <f>'5. Seguimiento sujetos acuerdo'!$B$48</f>
        <v xml:space="preserve">Número de acuerdos en ejecución en el periodo evaluado </v>
      </c>
      <c r="C35" s="35">
        <v>2</v>
      </c>
      <c r="D35" s="623"/>
      <c r="E35" s="35">
        <v>2</v>
      </c>
      <c r="F35" s="623"/>
      <c r="G35" s="35">
        <v>2</v>
      </c>
      <c r="H35" s="623"/>
      <c r="I35" s="110">
        <v>6</v>
      </c>
      <c r="J35" s="623"/>
      <c r="K35" s="616" t="s">
        <v>380</v>
      </c>
      <c r="L35" s="617"/>
      <c r="M35" s="618"/>
    </row>
    <row r="36" spans="1:13" ht="12.75" customHeight="1" x14ac:dyDescent="0.2">
      <c r="C36" s="97"/>
      <c r="D36" s="97"/>
      <c r="E36" s="97"/>
      <c r="F36" s="97"/>
      <c r="G36" s="97"/>
      <c r="H36" s="97"/>
      <c r="I36" s="97"/>
      <c r="J36" s="97"/>
    </row>
    <row r="37" spans="1:13" ht="90" customHeight="1" x14ac:dyDescent="0.2">
      <c r="A37" s="548" t="str">
        <f>'5. Seguimiento sujetos acuerdo'!M54</f>
        <v>Intendencia Regional Manizales</v>
      </c>
      <c r="B37" s="33" t="str">
        <f>'5. Seguimiento sujetos acuerdo'!$B$40</f>
        <v xml:space="preserve">Número de acuerdos en ejecución con actuaciones dentro del periodo evaluado </v>
      </c>
      <c r="C37" s="35">
        <v>39</v>
      </c>
      <c r="D37" s="539">
        <f>IF(C37=0,"0",C37/C38)</f>
        <v>1</v>
      </c>
      <c r="E37" s="35">
        <v>21</v>
      </c>
      <c r="F37" s="539">
        <f>IF(E37=0,"0",E37/E38)</f>
        <v>1</v>
      </c>
      <c r="G37" s="35">
        <v>37</v>
      </c>
      <c r="H37" s="539">
        <f>IF(G37=0,"0",G37/G38)</f>
        <v>1</v>
      </c>
      <c r="I37" s="110">
        <f>(C37+E37+G37)/3</f>
        <v>32.333333333333336</v>
      </c>
      <c r="J37" s="539">
        <f>IF(I37=0,"0",I37/I38)</f>
        <v>1</v>
      </c>
      <c r="K37" s="497" t="s">
        <v>301</v>
      </c>
      <c r="L37" s="497"/>
      <c r="M37" s="497"/>
    </row>
    <row r="38" spans="1:13" ht="117.75" customHeight="1" x14ac:dyDescent="0.2">
      <c r="A38" s="548"/>
      <c r="B38" s="33" t="str">
        <f>'5. Seguimiento sujetos acuerdo'!$B$48</f>
        <v xml:space="preserve">Número de acuerdos en ejecución en el periodo evaluado </v>
      </c>
      <c r="C38" s="35">
        <v>39</v>
      </c>
      <c r="D38" s="539"/>
      <c r="E38" s="35">
        <v>21</v>
      </c>
      <c r="F38" s="539"/>
      <c r="G38" s="35">
        <v>37</v>
      </c>
      <c r="H38" s="539"/>
      <c r="I38" s="110">
        <f>(C38+E38+G38)/3</f>
        <v>32.333333333333336</v>
      </c>
      <c r="J38" s="539"/>
      <c r="K38" s="484" t="s">
        <v>375</v>
      </c>
      <c r="L38" s="484"/>
      <c r="M38" s="484"/>
    </row>
    <row r="39" spans="1:13" ht="12.75" customHeight="1" x14ac:dyDescent="0.2">
      <c r="C39" s="97"/>
      <c r="D39" s="97"/>
      <c r="E39" s="97"/>
      <c r="F39" s="97"/>
      <c r="G39" s="97"/>
      <c r="H39" s="97"/>
      <c r="I39" s="97"/>
      <c r="J39" s="97"/>
    </row>
    <row r="40" spans="1:13" ht="90" customHeight="1" x14ac:dyDescent="0.2">
      <c r="A40" s="548" t="str">
        <f>'5. Seguimiento sujetos acuerdo'!M55</f>
        <v xml:space="preserve">Intendencia Regional Medellín </v>
      </c>
      <c r="B40" s="33" t="str">
        <f>'5. Seguimiento sujetos acuerdo'!$B$40</f>
        <v xml:space="preserve">Número de acuerdos en ejecución con actuaciones dentro del periodo evaluado </v>
      </c>
      <c r="C40" s="35">
        <v>119</v>
      </c>
      <c r="D40" s="539">
        <f>IF(C40=0,"0",C40/C41)</f>
        <v>1</v>
      </c>
      <c r="E40" s="35">
        <v>188</v>
      </c>
      <c r="F40" s="539">
        <f>IF(E40=0,"0",E40/E41)</f>
        <v>1.6491228070175439</v>
      </c>
      <c r="G40" s="35">
        <v>56</v>
      </c>
      <c r="H40" s="539">
        <f>IF(G40=0,"0",G40/G41)</f>
        <v>1.3658536585365855</v>
      </c>
      <c r="I40" s="110">
        <f>(C40+E40+G40)/3</f>
        <v>121</v>
      </c>
      <c r="J40" s="539">
        <f>IF(I40=0,"0",I40/I41)</f>
        <v>1.3248175182481752</v>
      </c>
      <c r="K40" s="497" t="s">
        <v>293</v>
      </c>
      <c r="L40" s="497"/>
      <c r="M40" s="497"/>
    </row>
    <row r="41" spans="1:13" ht="117.75" customHeight="1" x14ac:dyDescent="0.2">
      <c r="A41" s="548"/>
      <c r="B41" s="33" t="str">
        <f>'5. Seguimiento sujetos acuerdo'!$B$48</f>
        <v xml:space="preserve">Número de acuerdos en ejecución en el periodo evaluado </v>
      </c>
      <c r="C41" s="35">
        <v>119</v>
      </c>
      <c r="D41" s="539"/>
      <c r="E41" s="35">
        <v>114</v>
      </c>
      <c r="F41" s="539"/>
      <c r="G41" s="35">
        <v>41</v>
      </c>
      <c r="H41" s="539"/>
      <c r="I41" s="110">
        <f>(C41+E41+G41)/3</f>
        <v>91.333333333333329</v>
      </c>
      <c r="J41" s="539"/>
      <c r="K41" s="484" t="s">
        <v>348</v>
      </c>
      <c r="L41" s="484"/>
      <c r="M41" s="484"/>
    </row>
    <row r="42" spans="1:13" ht="12.75" customHeight="1" x14ac:dyDescent="0.2">
      <c r="C42" s="97"/>
      <c r="D42" s="97"/>
      <c r="E42" s="97"/>
      <c r="F42" s="97"/>
      <c r="G42" s="97"/>
      <c r="H42" s="97"/>
      <c r="I42" s="97"/>
      <c r="J42" s="97"/>
    </row>
    <row r="43" spans="1:13" ht="12.75" customHeight="1" x14ac:dyDescent="0.2">
      <c r="C43" s="97"/>
      <c r="D43" s="97"/>
      <c r="E43" s="97"/>
      <c r="F43" s="97"/>
      <c r="G43" s="97"/>
      <c r="H43" s="97"/>
      <c r="I43" s="97"/>
      <c r="J43" s="97"/>
    </row>
    <row r="44" spans="1:13" ht="12.75" customHeight="1" x14ac:dyDescent="0.2">
      <c r="C44" s="97"/>
      <c r="D44" s="97"/>
      <c r="E44" s="97"/>
      <c r="F44" s="97"/>
      <c r="G44" s="97"/>
      <c r="H44" s="97"/>
      <c r="I44" s="97"/>
      <c r="J44" s="97"/>
    </row>
    <row r="45" spans="1:13" ht="12.75" customHeight="1" x14ac:dyDescent="0.2">
      <c r="C45" s="97"/>
      <c r="D45" s="97"/>
      <c r="E45" s="97"/>
      <c r="F45" s="97"/>
      <c r="G45" s="97"/>
      <c r="H45" s="97"/>
      <c r="I45" s="97"/>
      <c r="J45" s="97"/>
    </row>
    <row r="46" spans="1:13" ht="12.75" customHeight="1" x14ac:dyDescent="0.2">
      <c r="C46" s="97"/>
      <c r="D46" s="97"/>
      <c r="E46" s="97"/>
      <c r="F46" s="97"/>
      <c r="G46" s="97"/>
      <c r="H46" s="97"/>
      <c r="I46" s="97"/>
      <c r="J46" s="97"/>
    </row>
    <row r="47" spans="1:13" ht="12.75" customHeight="1" x14ac:dyDescent="0.2">
      <c r="C47" s="97"/>
      <c r="D47" s="97"/>
      <c r="E47" s="97"/>
      <c r="F47" s="97"/>
      <c r="G47" s="97"/>
      <c r="H47" s="97"/>
      <c r="I47" s="97"/>
      <c r="J47" s="97"/>
    </row>
    <row r="48" spans="1:13" ht="12.75" customHeight="1" x14ac:dyDescent="0.2">
      <c r="C48" s="97"/>
      <c r="D48" s="97"/>
      <c r="E48" s="97"/>
      <c r="F48" s="97"/>
      <c r="G48" s="97"/>
      <c r="H48" s="97"/>
      <c r="I48" s="97"/>
      <c r="J48" s="97"/>
    </row>
    <row r="49" spans="3:10" ht="12.75" customHeight="1" x14ac:dyDescent="0.2">
      <c r="C49" s="97"/>
      <c r="D49" s="97"/>
      <c r="E49" s="97"/>
      <c r="F49" s="97"/>
      <c r="G49" s="97"/>
      <c r="H49" s="97"/>
      <c r="I49" s="97"/>
      <c r="J49" s="97"/>
    </row>
    <row r="50" spans="3:10" ht="12.75" customHeight="1" x14ac:dyDescent="0.2">
      <c r="C50" s="97"/>
      <c r="D50" s="97"/>
      <c r="E50" s="97"/>
      <c r="F50" s="97"/>
      <c r="G50" s="97"/>
      <c r="H50" s="97"/>
      <c r="I50" s="97"/>
      <c r="J50" s="97"/>
    </row>
    <row r="51" spans="3:10" ht="12.75" customHeight="1" x14ac:dyDescent="0.2">
      <c r="C51" s="97"/>
      <c r="D51" s="97"/>
      <c r="E51" s="97"/>
      <c r="F51" s="97"/>
      <c r="G51" s="97"/>
      <c r="H51" s="97"/>
      <c r="I51" s="97"/>
      <c r="J51" s="97"/>
    </row>
    <row r="52" spans="3:10" ht="12.75" customHeight="1" x14ac:dyDescent="0.2">
      <c r="C52" s="97"/>
      <c r="D52" s="97"/>
      <c r="E52" s="97"/>
      <c r="F52" s="97"/>
      <c r="G52" s="97"/>
      <c r="H52" s="97"/>
      <c r="I52" s="97"/>
      <c r="J52" s="97"/>
    </row>
    <row r="53" spans="3:10" ht="12.75" customHeight="1" x14ac:dyDescent="0.2">
      <c r="C53" s="97"/>
      <c r="D53" s="97"/>
      <c r="E53" s="97"/>
      <c r="F53" s="97"/>
      <c r="G53" s="97"/>
      <c r="H53" s="97"/>
      <c r="I53" s="97"/>
      <c r="J53" s="97"/>
    </row>
    <row r="54" spans="3:10" ht="12.75" customHeight="1" x14ac:dyDescent="0.2">
      <c r="C54" s="97"/>
      <c r="D54" s="97"/>
      <c r="E54" s="97"/>
      <c r="F54" s="97"/>
      <c r="G54" s="97"/>
      <c r="H54" s="97"/>
      <c r="I54" s="97"/>
      <c r="J54" s="97"/>
    </row>
    <row r="55" spans="3:10" ht="12.75" customHeight="1" x14ac:dyDescent="0.2">
      <c r="C55" s="97"/>
      <c r="D55" s="97"/>
      <c r="E55" s="97"/>
      <c r="F55" s="97"/>
      <c r="G55" s="97"/>
      <c r="H55" s="97"/>
      <c r="I55" s="97"/>
      <c r="J55" s="97"/>
    </row>
    <row r="56" spans="3:10" ht="12.75" customHeight="1" x14ac:dyDescent="0.2">
      <c r="C56" s="97"/>
      <c r="D56" s="97"/>
      <c r="E56" s="97"/>
      <c r="F56" s="97"/>
      <c r="G56" s="97"/>
      <c r="H56" s="97"/>
      <c r="I56" s="97"/>
      <c r="J56" s="97"/>
    </row>
    <row r="57" spans="3:10" ht="12.75" customHeight="1" x14ac:dyDescent="0.2">
      <c r="C57" s="97"/>
      <c r="D57" s="97"/>
      <c r="E57" s="97"/>
      <c r="F57" s="97"/>
      <c r="G57" s="97"/>
      <c r="H57" s="97"/>
      <c r="I57" s="97"/>
      <c r="J57" s="97"/>
    </row>
    <row r="58" spans="3:10" ht="12.75" customHeight="1" x14ac:dyDescent="0.2">
      <c r="C58" s="97"/>
      <c r="D58" s="97"/>
      <c r="E58" s="97"/>
      <c r="F58" s="97"/>
      <c r="G58" s="97"/>
      <c r="H58" s="97"/>
      <c r="I58" s="97"/>
      <c r="J58" s="97"/>
    </row>
    <row r="59" spans="3:10" ht="12.75" customHeight="1" x14ac:dyDescent="0.2">
      <c r="C59" s="97"/>
      <c r="D59" s="97"/>
      <c r="E59" s="97"/>
      <c r="F59" s="97"/>
      <c r="G59" s="97"/>
      <c r="H59" s="97"/>
      <c r="I59" s="97"/>
      <c r="J59" s="97"/>
    </row>
    <row r="60" spans="3:10" ht="12.75" customHeight="1" x14ac:dyDescent="0.2">
      <c r="C60" s="97"/>
      <c r="D60" s="97"/>
      <c r="E60" s="97"/>
      <c r="F60" s="97"/>
      <c r="G60" s="97"/>
      <c r="H60" s="97"/>
      <c r="I60" s="97"/>
      <c r="J60" s="97"/>
    </row>
    <row r="61" spans="3:10" ht="12.75" customHeight="1" x14ac:dyDescent="0.2">
      <c r="C61" s="97"/>
      <c r="D61" s="97"/>
      <c r="E61" s="97"/>
      <c r="F61" s="97"/>
      <c r="G61" s="97"/>
      <c r="H61" s="97"/>
      <c r="I61" s="97"/>
      <c r="J61" s="97"/>
    </row>
    <row r="62" spans="3:10" ht="12.75" customHeight="1" x14ac:dyDescent="0.2">
      <c r="C62" s="97"/>
      <c r="D62" s="97"/>
      <c r="E62" s="97"/>
      <c r="F62" s="97"/>
      <c r="G62" s="97"/>
      <c r="H62" s="97"/>
      <c r="I62" s="97"/>
      <c r="J62" s="97"/>
    </row>
    <row r="63" spans="3:10" ht="12.75" customHeight="1" x14ac:dyDescent="0.2">
      <c r="C63" s="97"/>
      <c r="D63" s="97"/>
      <c r="E63" s="97"/>
      <c r="F63" s="97"/>
      <c r="G63" s="97"/>
      <c r="H63" s="97"/>
      <c r="I63" s="97"/>
      <c r="J63" s="97"/>
    </row>
    <row r="64" spans="3:10" ht="12.75" customHeight="1" x14ac:dyDescent="0.2">
      <c r="C64" s="97"/>
      <c r="D64" s="97"/>
      <c r="E64" s="97"/>
      <c r="F64" s="97"/>
      <c r="G64" s="97"/>
      <c r="H64" s="97"/>
      <c r="I64" s="97"/>
      <c r="J64" s="97"/>
    </row>
    <row r="65" spans="3:17" ht="12.75" customHeight="1" x14ac:dyDescent="0.2">
      <c r="C65" s="97"/>
      <c r="D65" s="97"/>
      <c r="E65" s="97"/>
      <c r="F65" s="97"/>
      <c r="G65" s="97"/>
      <c r="H65" s="97"/>
      <c r="I65" s="97"/>
      <c r="J65" s="97"/>
    </row>
    <row r="66" spans="3:17" ht="12.75" customHeight="1" x14ac:dyDescent="0.2">
      <c r="C66" s="97"/>
      <c r="D66" s="97"/>
      <c r="E66" s="97"/>
      <c r="F66" s="97"/>
      <c r="G66" s="97"/>
      <c r="H66" s="97"/>
      <c r="I66" s="97"/>
      <c r="J66" s="97"/>
    </row>
    <row r="67" spans="3:17" ht="12.75" customHeight="1" x14ac:dyDescent="0.2">
      <c r="C67" s="97"/>
      <c r="D67" s="97"/>
      <c r="E67" s="97"/>
      <c r="F67" s="97"/>
      <c r="G67" s="97"/>
      <c r="H67" s="97"/>
      <c r="I67" s="97"/>
      <c r="J67" s="97"/>
    </row>
    <row r="68" spans="3:17" ht="12.75" customHeight="1" x14ac:dyDescent="0.2">
      <c r="C68" s="97"/>
      <c r="D68" s="97"/>
      <c r="E68" s="97"/>
      <c r="F68" s="97"/>
      <c r="G68" s="97"/>
      <c r="H68" s="97"/>
      <c r="I68" s="97"/>
      <c r="J68" s="97"/>
    </row>
    <row r="80" spans="3:17" ht="30" customHeight="1" x14ac:dyDescent="0.2">
      <c r="Q80" s="89"/>
    </row>
    <row r="81" spans="17:17" ht="30" customHeight="1" x14ac:dyDescent="0.2">
      <c r="Q81" s="89"/>
    </row>
    <row r="82" spans="17:17" ht="30" customHeight="1" x14ac:dyDescent="0.2">
      <c r="Q82" s="89"/>
    </row>
    <row r="83" spans="17:17" ht="30" customHeight="1" x14ac:dyDescent="0.2">
      <c r="Q83" s="89"/>
    </row>
    <row r="84" spans="17:17" ht="30" customHeight="1" x14ac:dyDescent="0.2">
      <c r="Q84" s="89"/>
    </row>
    <row r="85" spans="17:17" ht="30" customHeight="1" x14ac:dyDescent="0.2">
      <c r="Q85" s="89"/>
    </row>
    <row r="86" spans="17:17" ht="30" customHeight="1" x14ac:dyDescent="0.2">
      <c r="Q86" s="89"/>
    </row>
    <row r="87" spans="17:17" ht="30" customHeight="1" x14ac:dyDescent="0.2">
      <c r="Q87" s="89"/>
    </row>
    <row r="88" spans="17:17" ht="30" customHeight="1" x14ac:dyDescent="0.2">
      <c r="Q88" s="89"/>
    </row>
    <row r="89" spans="17:17" ht="30" customHeight="1" x14ac:dyDescent="0.2">
      <c r="Q89" s="89"/>
    </row>
    <row r="90" spans="17:17" ht="30" customHeight="1" x14ac:dyDescent="0.2">
      <c r="Q90" s="89"/>
    </row>
  </sheetData>
  <mergeCells count="91">
    <mergeCell ref="J37:J38"/>
    <mergeCell ref="K37:M37"/>
    <mergeCell ref="K38:M38"/>
    <mergeCell ref="A40:A41"/>
    <mergeCell ref="D40:D41"/>
    <mergeCell ref="F40:F41"/>
    <mergeCell ref="H40:H41"/>
    <mergeCell ref="J40:J41"/>
    <mergeCell ref="K40:M40"/>
    <mergeCell ref="K41:M41"/>
    <mergeCell ref="A37:A38"/>
    <mergeCell ref="D37:D38"/>
    <mergeCell ref="F37:F38"/>
    <mergeCell ref="H37:H38"/>
    <mergeCell ref="J31:J32"/>
    <mergeCell ref="K31:M31"/>
    <mergeCell ref="K32:M32"/>
    <mergeCell ref="A34:A35"/>
    <mergeCell ref="A31:A32"/>
    <mergeCell ref="D31:D32"/>
    <mergeCell ref="F31:F32"/>
    <mergeCell ref="H31:H32"/>
    <mergeCell ref="H34:H35"/>
    <mergeCell ref="J34:J35"/>
    <mergeCell ref="K34:M34"/>
    <mergeCell ref="K35:M35"/>
    <mergeCell ref="D34:D35"/>
    <mergeCell ref="F34:F35"/>
    <mergeCell ref="J25:J26"/>
    <mergeCell ref="K25:M25"/>
    <mergeCell ref="K26:M26"/>
    <mergeCell ref="A28:A29"/>
    <mergeCell ref="D28:D29"/>
    <mergeCell ref="F28:F29"/>
    <mergeCell ref="H28:H29"/>
    <mergeCell ref="J28:J29"/>
    <mergeCell ref="K28:M28"/>
    <mergeCell ref="K29:M29"/>
    <mergeCell ref="A25:A26"/>
    <mergeCell ref="D25:D26"/>
    <mergeCell ref="F25:F26"/>
    <mergeCell ref="H25:H26"/>
    <mergeCell ref="J19:J20"/>
    <mergeCell ref="K19:M19"/>
    <mergeCell ref="K20:M20"/>
    <mergeCell ref="A22:A23"/>
    <mergeCell ref="D22:D23"/>
    <mergeCell ref="F22:F23"/>
    <mergeCell ref="H22:H23"/>
    <mergeCell ref="J22:J23"/>
    <mergeCell ref="K22:M22"/>
    <mergeCell ref="K23:M23"/>
    <mergeCell ref="A19:A20"/>
    <mergeCell ref="D19:D20"/>
    <mergeCell ref="F19:F20"/>
    <mergeCell ref="H19:H20"/>
    <mergeCell ref="J13:J14"/>
    <mergeCell ref="K13:M13"/>
    <mergeCell ref="K14:M14"/>
    <mergeCell ref="A16:A17"/>
    <mergeCell ref="D16:D17"/>
    <mergeCell ref="F16:F17"/>
    <mergeCell ref="H16:H17"/>
    <mergeCell ref="J16:J17"/>
    <mergeCell ref="K16:M16"/>
    <mergeCell ref="K17:M17"/>
    <mergeCell ref="A13:A14"/>
    <mergeCell ref="D13:D14"/>
    <mergeCell ref="F13:F14"/>
    <mergeCell ref="H13:H14"/>
    <mergeCell ref="A1:A4"/>
    <mergeCell ref="B1:K1"/>
    <mergeCell ref="L1:M1"/>
    <mergeCell ref="B2:K2"/>
    <mergeCell ref="L2:M2"/>
    <mergeCell ref="B3:K3"/>
    <mergeCell ref="L3:M3"/>
    <mergeCell ref="B4:K4"/>
    <mergeCell ref="L4:M4"/>
    <mergeCell ref="K10:M10"/>
    <mergeCell ref="K11:M11"/>
    <mergeCell ref="B6:M6"/>
    <mergeCell ref="A8:A9"/>
    <mergeCell ref="B8:B9"/>
    <mergeCell ref="C8:J8"/>
    <mergeCell ref="K8:M9"/>
    <mergeCell ref="A10:A11"/>
    <mergeCell ref="D10:D11"/>
    <mergeCell ref="F10:F11"/>
    <mergeCell ref="H10:H11"/>
    <mergeCell ref="J10:J11"/>
  </mergeCells>
  <conditionalFormatting sqref="D10:D11">
    <cfRule type="cellIs" dxfId="501" priority="208" stopIfTrue="1" operator="greaterThanOrEqual">
      <formula>0.7</formula>
    </cfRule>
    <cfRule type="cellIs" dxfId="500" priority="205" stopIfTrue="1" operator="equal">
      <formula>0</formula>
    </cfRule>
    <cfRule type="cellIs" dxfId="499" priority="206" stopIfTrue="1" operator="lessThan">
      <formula>0.6</formula>
    </cfRule>
    <cfRule type="cellIs" dxfId="498" priority="207" stopIfTrue="1" operator="between">
      <formula>0.6</formula>
      <formula>0.7</formula>
    </cfRule>
  </conditionalFormatting>
  <conditionalFormatting sqref="D13:D14">
    <cfRule type="cellIs" dxfId="497" priority="157" stopIfTrue="1" operator="equal">
      <formula>0</formula>
    </cfRule>
    <cfRule type="cellIs" dxfId="496" priority="158" stopIfTrue="1" operator="lessThan">
      <formula>0.6</formula>
    </cfRule>
    <cfRule type="cellIs" dxfId="495" priority="159" stopIfTrue="1" operator="between">
      <formula>0.6</formula>
      <formula>0.7</formula>
    </cfRule>
    <cfRule type="cellIs" dxfId="494" priority="160" stopIfTrue="1" operator="greaterThanOrEqual">
      <formula>0.7</formula>
    </cfRule>
  </conditionalFormatting>
  <conditionalFormatting sqref="D16:D17">
    <cfRule type="cellIs" dxfId="493" priority="141" stopIfTrue="1" operator="equal">
      <formula>0</formula>
    </cfRule>
    <cfRule type="cellIs" dxfId="492" priority="142" stopIfTrue="1" operator="lessThan">
      <formula>0.6</formula>
    </cfRule>
    <cfRule type="cellIs" dxfId="491" priority="143" stopIfTrue="1" operator="between">
      <formula>0.6</formula>
      <formula>0.7</formula>
    </cfRule>
    <cfRule type="cellIs" dxfId="490" priority="144" stopIfTrue="1" operator="greaterThanOrEqual">
      <formula>0.7</formula>
    </cfRule>
  </conditionalFormatting>
  <conditionalFormatting sqref="D19:D20">
    <cfRule type="cellIs" dxfId="489" priority="128" stopIfTrue="1" operator="greaterThanOrEqual">
      <formula>0.7</formula>
    </cfRule>
    <cfRule type="cellIs" dxfId="488" priority="127" stopIfTrue="1" operator="between">
      <formula>0.6</formula>
      <formula>0.7</formula>
    </cfRule>
    <cfRule type="cellIs" dxfId="487" priority="126" stopIfTrue="1" operator="lessThan">
      <formula>0.6</formula>
    </cfRule>
    <cfRule type="cellIs" dxfId="486" priority="125" stopIfTrue="1" operator="equal">
      <formula>0</formula>
    </cfRule>
  </conditionalFormatting>
  <conditionalFormatting sqref="D22:D23">
    <cfRule type="cellIs" dxfId="485" priority="109" stopIfTrue="1" operator="equal">
      <formula>0</formula>
    </cfRule>
    <cfRule type="cellIs" dxfId="484" priority="111" stopIfTrue="1" operator="between">
      <formula>0.6</formula>
      <formula>0.7</formula>
    </cfRule>
    <cfRule type="cellIs" dxfId="483" priority="112" stopIfTrue="1" operator="greaterThanOrEqual">
      <formula>0.7</formula>
    </cfRule>
    <cfRule type="cellIs" dxfId="482" priority="110" stopIfTrue="1" operator="lessThan">
      <formula>0.6</formula>
    </cfRule>
  </conditionalFormatting>
  <conditionalFormatting sqref="D25:D26">
    <cfRule type="cellIs" dxfId="481" priority="93" stopIfTrue="1" operator="equal">
      <formula>0</formula>
    </cfRule>
    <cfRule type="cellIs" dxfId="480" priority="94" stopIfTrue="1" operator="lessThan">
      <formula>0.6</formula>
    </cfRule>
    <cfRule type="cellIs" dxfId="479" priority="96" stopIfTrue="1" operator="greaterThanOrEqual">
      <formula>0.7</formula>
    </cfRule>
    <cfRule type="cellIs" dxfId="478" priority="95" stopIfTrue="1" operator="between">
      <formula>0.6</formula>
      <formula>0.7</formula>
    </cfRule>
  </conditionalFormatting>
  <conditionalFormatting sqref="D28:D29">
    <cfRule type="cellIs" dxfId="477" priority="77" stopIfTrue="1" operator="equal">
      <formula>0</formula>
    </cfRule>
    <cfRule type="cellIs" dxfId="476" priority="78" stopIfTrue="1" operator="lessThan">
      <formula>0.6</formula>
    </cfRule>
    <cfRule type="cellIs" dxfId="475" priority="79" stopIfTrue="1" operator="between">
      <formula>0.6</formula>
      <formula>0.7</formula>
    </cfRule>
    <cfRule type="cellIs" dxfId="474" priority="80" stopIfTrue="1" operator="greaterThanOrEqual">
      <formula>0.7</formula>
    </cfRule>
  </conditionalFormatting>
  <conditionalFormatting sqref="D31:D32">
    <cfRule type="cellIs" dxfId="473" priority="62" stopIfTrue="1" operator="lessThan">
      <formula>0.6</formula>
    </cfRule>
    <cfRule type="cellIs" dxfId="472" priority="61" stopIfTrue="1" operator="equal">
      <formula>0</formula>
    </cfRule>
    <cfRule type="cellIs" dxfId="471" priority="64" stopIfTrue="1" operator="greaterThanOrEqual">
      <formula>0.7</formula>
    </cfRule>
    <cfRule type="cellIs" dxfId="470" priority="63" stopIfTrue="1" operator="between">
      <formula>0.6</formula>
      <formula>0.7</formula>
    </cfRule>
  </conditionalFormatting>
  <conditionalFormatting sqref="D34:D35">
    <cfRule type="cellIs" dxfId="469" priority="48" stopIfTrue="1" operator="greaterThanOrEqual">
      <formula>0.7</formula>
    </cfRule>
    <cfRule type="cellIs" dxfId="468" priority="46" stopIfTrue="1" operator="lessThan">
      <formula>0.6</formula>
    </cfRule>
    <cfRule type="cellIs" dxfId="467" priority="47" stopIfTrue="1" operator="between">
      <formula>0.6</formula>
      <formula>0.7</formula>
    </cfRule>
    <cfRule type="cellIs" dxfId="466" priority="45" stopIfTrue="1" operator="equal">
      <formula>0</formula>
    </cfRule>
  </conditionalFormatting>
  <conditionalFormatting sqref="D37:D38">
    <cfRule type="cellIs" dxfId="465" priority="29" stopIfTrue="1" operator="equal">
      <formula>0</formula>
    </cfRule>
    <cfRule type="cellIs" dxfId="464" priority="32" stopIfTrue="1" operator="greaterThanOrEqual">
      <formula>0.7</formula>
    </cfRule>
    <cfRule type="cellIs" dxfId="463" priority="31" stopIfTrue="1" operator="between">
      <formula>0.6</formula>
      <formula>0.7</formula>
    </cfRule>
    <cfRule type="cellIs" dxfId="462" priority="30" stopIfTrue="1" operator="lessThan">
      <formula>0.6</formula>
    </cfRule>
  </conditionalFormatting>
  <conditionalFormatting sqref="D40:D41">
    <cfRule type="cellIs" dxfId="461" priority="16" stopIfTrue="1" operator="greaterThanOrEqual">
      <formula>0.7</formula>
    </cfRule>
    <cfRule type="cellIs" dxfId="460" priority="15" stopIfTrue="1" operator="between">
      <formula>0.6</formula>
      <formula>0.7</formula>
    </cfRule>
    <cfRule type="cellIs" dxfId="459" priority="14" stopIfTrue="1" operator="lessThan">
      <formula>0.6</formula>
    </cfRule>
    <cfRule type="cellIs" dxfId="458" priority="13" stopIfTrue="1" operator="equal">
      <formula>0</formula>
    </cfRule>
  </conditionalFormatting>
  <conditionalFormatting sqref="F10:F11">
    <cfRule type="cellIs" dxfId="457" priority="204" stopIfTrue="1" operator="greaterThanOrEqual">
      <formula>0.7</formula>
    </cfRule>
    <cfRule type="cellIs" dxfId="456" priority="203" stopIfTrue="1" operator="between">
      <formula>0.6</formula>
      <formula>0.7</formula>
    </cfRule>
    <cfRule type="cellIs" dxfId="455" priority="202" stopIfTrue="1" operator="lessThan">
      <formula>0.6</formula>
    </cfRule>
    <cfRule type="cellIs" dxfId="454" priority="201" stopIfTrue="1" operator="equal">
      <formula>0</formula>
    </cfRule>
  </conditionalFormatting>
  <conditionalFormatting sqref="F13:F14">
    <cfRule type="cellIs" dxfId="453" priority="154" stopIfTrue="1" operator="lessThan">
      <formula>0.6</formula>
    </cfRule>
    <cfRule type="cellIs" dxfId="452" priority="156" stopIfTrue="1" operator="greaterThanOrEqual">
      <formula>0.7</formula>
    </cfRule>
    <cfRule type="cellIs" dxfId="451" priority="155" stopIfTrue="1" operator="between">
      <formula>0.6</formula>
      <formula>0.7</formula>
    </cfRule>
    <cfRule type="cellIs" dxfId="450" priority="153" stopIfTrue="1" operator="equal">
      <formula>0</formula>
    </cfRule>
  </conditionalFormatting>
  <conditionalFormatting sqref="F16:F17">
    <cfRule type="cellIs" dxfId="449" priority="139" stopIfTrue="1" operator="between">
      <formula>0.6</formula>
      <formula>0.7</formula>
    </cfRule>
    <cfRule type="cellIs" dxfId="448" priority="138" stopIfTrue="1" operator="lessThan">
      <formula>0.6</formula>
    </cfRule>
    <cfRule type="cellIs" dxfId="447" priority="137" stopIfTrue="1" operator="equal">
      <formula>0</formula>
    </cfRule>
    <cfRule type="cellIs" dxfId="446" priority="140" stopIfTrue="1" operator="greaterThanOrEqual">
      <formula>0.7</formula>
    </cfRule>
  </conditionalFormatting>
  <conditionalFormatting sqref="F19:F20">
    <cfRule type="cellIs" dxfId="445" priority="122" stopIfTrue="1" operator="lessThan">
      <formula>0.6</formula>
    </cfRule>
    <cfRule type="cellIs" dxfId="444" priority="121" stopIfTrue="1" operator="equal">
      <formula>0</formula>
    </cfRule>
    <cfRule type="cellIs" dxfId="443" priority="123" stopIfTrue="1" operator="between">
      <formula>0.6</formula>
      <formula>0.7</formula>
    </cfRule>
    <cfRule type="cellIs" dxfId="442" priority="124" stopIfTrue="1" operator="greaterThanOrEqual">
      <formula>0.7</formula>
    </cfRule>
  </conditionalFormatting>
  <conditionalFormatting sqref="F22:F23">
    <cfRule type="cellIs" dxfId="441" priority="106" stopIfTrue="1" operator="lessThan">
      <formula>0.6</formula>
    </cfRule>
    <cfRule type="cellIs" dxfId="440" priority="105" stopIfTrue="1" operator="equal">
      <formula>0</formula>
    </cfRule>
    <cfRule type="cellIs" dxfId="439" priority="107" stopIfTrue="1" operator="between">
      <formula>0.6</formula>
      <formula>0.7</formula>
    </cfRule>
    <cfRule type="cellIs" dxfId="438" priority="108" stopIfTrue="1" operator="greaterThanOrEqual">
      <formula>0.7</formula>
    </cfRule>
  </conditionalFormatting>
  <conditionalFormatting sqref="F25:F26">
    <cfRule type="cellIs" dxfId="437" priority="89" stopIfTrue="1" operator="equal">
      <formula>0</formula>
    </cfRule>
    <cfRule type="cellIs" dxfId="436" priority="90" stopIfTrue="1" operator="lessThan">
      <formula>0.6</formula>
    </cfRule>
    <cfRule type="cellIs" dxfId="435" priority="91" stopIfTrue="1" operator="between">
      <formula>0.6</formula>
      <formula>0.7</formula>
    </cfRule>
    <cfRule type="cellIs" dxfId="434" priority="92" stopIfTrue="1" operator="greaterThanOrEqual">
      <formula>0.7</formula>
    </cfRule>
  </conditionalFormatting>
  <conditionalFormatting sqref="F28:F29">
    <cfRule type="cellIs" dxfId="433" priority="73" stopIfTrue="1" operator="equal">
      <formula>0</formula>
    </cfRule>
    <cfRule type="cellIs" dxfId="432" priority="74" stopIfTrue="1" operator="lessThan">
      <formula>0.6</formula>
    </cfRule>
    <cfRule type="cellIs" dxfId="431" priority="75" stopIfTrue="1" operator="between">
      <formula>0.6</formula>
      <formula>0.7</formula>
    </cfRule>
    <cfRule type="cellIs" dxfId="430" priority="76" stopIfTrue="1" operator="greaterThanOrEqual">
      <formula>0.7</formula>
    </cfRule>
  </conditionalFormatting>
  <conditionalFormatting sqref="F31:F32">
    <cfRule type="cellIs" dxfId="429" priority="60" stopIfTrue="1" operator="greaterThanOrEqual">
      <formula>0.7</formula>
    </cfRule>
    <cfRule type="cellIs" dxfId="428" priority="57" stopIfTrue="1" operator="equal">
      <formula>0</formula>
    </cfRule>
    <cfRule type="cellIs" dxfId="427" priority="58" stopIfTrue="1" operator="lessThan">
      <formula>0.6</formula>
    </cfRule>
    <cfRule type="cellIs" dxfId="426" priority="59" stopIfTrue="1" operator="between">
      <formula>0.6</formula>
      <formula>0.7</formula>
    </cfRule>
  </conditionalFormatting>
  <conditionalFormatting sqref="F34:F35">
    <cfRule type="cellIs" dxfId="425" priority="41" stopIfTrue="1" operator="equal">
      <formula>0</formula>
    </cfRule>
    <cfRule type="cellIs" dxfId="424" priority="43" stopIfTrue="1" operator="between">
      <formula>0.6</formula>
      <formula>0.7</formula>
    </cfRule>
    <cfRule type="cellIs" dxfId="423" priority="44" stopIfTrue="1" operator="greaterThanOrEqual">
      <formula>0.7</formula>
    </cfRule>
    <cfRule type="cellIs" dxfId="422" priority="42" stopIfTrue="1" operator="lessThan">
      <formula>0.6</formula>
    </cfRule>
  </conditionalFormatting>
  <conditionalFormatting sqref="F37:F38">
    <cfRule type="cellIs" dxfId="421" priority="27" stopIfTrue="1" operator="between">
      <formula>0.6</formula>
      <formula>0.7</formula>
    </cfRule>
    <cfRule type="cellIs" dxfId="420" priority="28" stopIfTrue="1" operator="greaterThanOrEqual">
      <formula>0.7</formula>
    </cfRule>
    <cfRule type="cellIs" dxfId="419" priority="25" stopIfTrue="1" operator="equal">
      <formula>0</formula>
    </cfRule>
    <cfRule type="cellIs" dxfId="418" priority="26" stopIfTrue="1" operator="lessThan">
      <formula>0.6</formula>
    </cfRule>
  </conditionalFormatting>
  <conditionalFormatting sqref="F40:F41">
    <cfRule type="cellIs" dxfId="417" priority="9" stopIfTrue="1" operator="equal">
      <formula>0</formula>
    </cfRule>
    <cfRule type="cellIs" dxfId="416" priority="11" stopIfTrue="1" operator="between">
      <formula>0.6</formula>
      <formula>0.7</formula>
    </cfRule>
    <cfRule type="cellIs" dxfId="415" priority="12" stopIfTrue="1" operator="greaterThanOrEqual">
      <formula>0.7</formula>
    </cfRule>
    <cfRule type="cellIs" dxfId="414" priority="10" stopIfTrue="1" operator="lessThan">
      <formula>0.6</formula>
    </cfRule>
  </conditionalFormatting>
  <conditionalFormatting sqref="H10:H11">
    <cfRule type="cellIs" dxfId="413" priority="197" stopIfTrue="1" operator="equal">
      <formula>0</formula>
    </cfRule>
    <cfRule type="cellIs" dxfId="412" priority="198" stopIfTrue="1" operator="lessThan">
      <formula>0.6</formula>
    </cfRule>
    <cfRule type="cellIs" dxfId="411" priority="199" stopIfTrue="1" operator="between">
      <formula>0.6</formula>
      <formula>0.7</formula>
    </cfRule>
    <cfRule type="cellIs" dxfId="410" priority="200" stopIfTrue="1" operator="greaterThanOrEqual">
      <formula>0.7</formula>
    </cfRule>
  </conditionalFormatting>
  <conditionalFormatting sqref="H13:H14">
    <cfRule type="cellIs" dxfId="409" priority="150" stopIfTrue="1" operator="lessThan">
      <formula>0.6</formula>
    </cfRule>
    <cfRule type="cellIs" dxfId="408" priority="149" stopIfTrue="1" operator="equal">
      <formula>0</formula>
    </cfRule>
    <cfRule type="cellIs" dxfId="407" priority="151" stopIfTrue="1" operator="between">
      <formula>0.6</formula>
      <formula>0.7</formula>
    </cfRule>
    <cfRule type="cellIs" dxfId="406" priority="152" stopIfTrue="1" operator="greaterThanOrEqual">
      <formula>0.7</formula>
    </cfRule>
  </conditionalFormatting>
  <conditionalFormatting sqref="H16:H17">
    <cfRule type="cellIs" dxfId="405" priority="133" stopIfTrue="1" operator="equal">
      <formula>0</formula>
    </cfRule>
    <cfRule type="cellIs" dxfId="404" priority="135" stopIfTrue="1" operator="between">
      <formula>0.6</formula>
      <formula>0.7</formula>
    </cfRule>
    <cfRule type="cellIs" dxfId="403" priority="136" stopIfTrue="1" operator="greaterThanOrEqual">
      <formula>0.7</formula>
    </cfRule>
    <cfRule type="cellIs" dxfId="402" priority="134" stopIfTrue="1" operator="lessThan">
      <formula>0.6</formula>
    </cfRule>
  </conditionalFormatting>
  <conditionalFormatting sqref="H19:H20">
    <cfRule type="cellIs" dxfId="401" priority="117" stopIfTrue="1" operator="equal">
      <formula>0</formula>
    </cfRule>
    <cfRule type="cellIs" dxfId="400" priority="118" stopIfTrue="1" operator="lessThan">
      <formula>0.6</formula>
    </cfRule>
    <cfRule type="cellIs" dxfId="399" priority="119" stopIfTrue="1" operator="between">
      <formula>0.6</formula>
      <formula>0.7</formula>
    </cfRule>
    <cfRule type="cellIs" dxfId="398" priority="120" stopIfTrue="1" operator="greaterThanOrEqual">
      <formula>0.7</formula>
    </cfRule>
  </conditionalFormatting>
  <conditionalFormatting sqref="H22:H23">
    <cfRule type="cellIs" dxfId="397" priority="101" stopIfTrue="1" operator="equal">
      <formula>0</formula>
    </cfRule>
    <cfRule type="cellIs" dxfId="396" priority="102" stopIfTrue="1" operator="lessThan">
      <formula>0.6</formula>
    </cfRule>
    <cfRule type="cellIs" dxfId="395" priority="104" stopIfTrue="1" operator="greaterThanOrEqual">
      <formula>0.7</formula>
    </cfRule>
    <cfRule type="cellIs" dxfId="394" priority="103" stopIfTrue="1" operator="between">
      <formula>0.6</formula>
      <formula>0.7</formula>
    </cfRule>
  </conditionalFormatting>
  <conditionalFormatting sqref="H25:H26">
    <cfRule type="cellIs" dxfId="393" priority="86" stopIfTrue="1" operator="lessThan">
      <formula>0.6</formula>
    </cfRule>
    <cfRule type="cellIs" dxfId="392" priority="88" stopIfTrue="1" operator="greaterThanOrEqual">
      <formula>0.7</formula>
    </cfRule>
    <cfRule type="cellIs" dxfId="391" priority="87" stopIfTrue="1" operator="between">
      <formula>0.6</formula>
      <formula>0.7</formula>
    </cfRule>
    <cfRule type="cellIs" dxfId="390" priority="85" stopIfTrue="1" operator="equal">
      <formula>0</formula>
    </cfRule>
  </conditionalFormatting>
  <conditionalFormatting sqref="H28:H29">
    <cfRule type="cellIs" dxfId="389" priority="69" stopIfTrue="1" operator="equal">
      <formula>0</formula>
    </cfRule>
    <cfRule type="cellIs" dxfId="388" priority="71" stopIfTrue="1" operator="between">
      <formula>0.6</formula>
      <formula>0.7</formula>
    </cfRule>
    <cfRule type="cellIs" dxfId="387" priority="72" stopIfTrue="1" operator="greaterThanOrEqual">
      <formula>0.7</formula>
    </cfRule>
    <cfRule type="cellIs" dxfId="386" priority="70" stopIfTrue="1" operator="lessThan">
      <formula>0.6</formula>
    </cfRule>
  </conditionalFormatting>
  <conditionalFormatting sqref="H31:H32">
    <cfRule type="cellIs" dxfId="385" priority="55" stopIfTrue="1" operator="between">
      <formula>0.6</formula>
      <formula>0.7</formula>
    </cfRule>
    <cfRule type="cellIs" dxfId="384" priority="54" stopIfTrue="1" operator="lessThan">
      <formula>0.6</formula>
    </cfRule>
    <cfRule type="cellIs" dxfId="383" priority="53" stopIfTrue="1" operator="equal">
      <formula>0</formula>
    </cfRule>
    <cfRule type="cellIs" dxfId="382" priority="56" stopIfTrue="1" operator="greaterThanOrEqual">
      <formula>0.7</formula>
    </cfRule>
  </conditionalFormatting>
  <conditionalFormatting sqref="H34:H35">
    <cfRule type="cellIs" dxfId="381" priority="40" stopIfTrue="1" operator="greaterThanOrEqual">
      <formula>0.7</formula>
    </cfRule>
    <cfRule type="cellIs" dxfId="380" priority="39" stopIfTrue="1" operator="between">
      <formula>0.6</formula>
      <formula>0.7</formula>
    </cfRule>
    <cfRule type="cellIs" dxfId="379" priority="38" stopIfTrue="1" operator="lessThan">
      <formula>0.6</formula>
    </cfRule>
    <cfRule type="cellIs" dxfId="378" priority="37" stopIfTrue="1" operator="equal">
      <formula>0</formula>
    </cfRule>
  </conditionalFormatting>
  <conditionalFormatting sqref="H37:H38">
    <cfRule type="cellIs" dxfId="377" priority="24" stopIfTrue="1" operator="greaterThanOrEqual">
      <formula>0.7</formula>
    </cfRule>
    <cfRule type="cellIs" dxfId="376" priority="22" stopIfTrue="1" operator="lessThan">
      <formula>0.6</formula>
    </cfRule>
    <cfRule type="cellIs" dxfId="375" priority="21" stopIfTrue="1" operator="equal">
      <formula>0</formula>
    </cfRule>
    <cfRule type="cellIs" dxfId="374" priority="23" stopIfTrue="1" operator="between">
      <formula>0.6</formula>
      <formula>0.7</formula>
    </cfRule>
  </conditionalFormatting>
  <conditionalFormatting sqref="H40:H41">
    <cfRule type="cellIs" dxfId="373" priority="7" stopIfTrue="1" operator="between">
      <formula>0.6</formula>
      <formula>0.7</formula>
    </cfRule>
    <cfRule type="cellIs" dxfId="372" priority="6" stopIfTrue="1" operator="lessThan">
      <formula>0.6</formula>
    </cfRule>
    <cfRule type="cellIs" dxfId="371" priority="5" stopIfTrue="1" operator="equal">
      <formula>0</formula>
    </cfRule>
    <cfRule type="cellIs" dxfId="370" priority="8" stopIfTrue="1" operator="greaterThanOrEqual">
      <formula>0.7</formula>
    </cfRule>
  </conditionalFormatting>
  <conditionalFormatting sqref="J10:J11">
    <cfRule type="cellIs" dxfId="369" priority="193" stopIfTrue="1" operator="equal">
      <formula>0</formula>
    </cfRule>
    <cfRule type="cellIs" dxfId="368" priority="194" stopIfTrue="1" operator="lessThan">
      <formula>0.6</formula>
    </cfRule>
    <cfRule type="cellIs" dxfId="367" priority="196" stopIfTrue="1" operator="greaterThanOrEqual">
      <formula>0.7</formula>
    </cfRule>
    <cfRule type="cellIs" dxfId="366" priority="195" stopIfTrue="1" operator="between">
      <formula>0.6</formula>
      <formula>0.7</formula>
    </cfRule>
  </conditionalFormatting>
  <conditionalFormatting sqref="J13:J14">
    <cfRule type="cellIs" dxfId="365" priority="145" stopIfTrue="1" operator="equal">
      <formula>0</formula>
    </cfRule>
    <cfRule type="cellIs" dxfId="364" priority="146" stopIfTrue="1" operator="lessThan">
      <formula>0.6</formula>
    </cfRule>
    <cfRule type="cellIs" dxfId="363" priority="147" stopIfTrue="1" operator="between">
      <formula>0.6</formula>
      <formula>0.7</formula>
    </cfRule>
    <cfRule type="cellIs" dxfId="362" priority="148" stopIfTrue="1" operator="greaterThanOrEqual">
      <formula>0.7</formula>
    </cfRule>
  </conditionalFormatting>
  <conditionalFormatting sqref="J16:J17">
    <cfRule type="cellIs" dxfId="361" priority="132" stopIfTrue="1" operator="greaterThanOrEqual">
      <formula>0.7</formula>
    </cfRule>
    <cfRule type="cellIs" dxfId="360" priority="130" stopIfTrue="1" operator="lessThan">
      <formula>0.6</formula>
    </cfRule>
    <cfRule type="cellIs" dxfId="359" priority="129" stopIfTrue="1" operator="equal">
      <formula>0</formula>
    </cfRule>
    <cfRule type="cellIs" dxfId="358" priority="131" stopIfTrue="1" operator="between">
      <formula>0.6</formula>
      <formula>0.7</formula>
    </cfRule>
  </conditionalFormatting>
  <conditionalFormatting sqref="J19:J20">
    <cfRule type="cellIs" dxfId="357" priority="115" stopIfTrue="1" operator="between">
      <formula>0.6</formula>
      <formula>0.7</formula>
    </cfRule>
    <cfRule type="cellIs" dxfId="356" priority="116" stopIfTrue="1" operator="greaterThanOrEqual">
      <formula>0.7</formula>
    </cfRule>
    <cfRule type="cellIs" dxfId="355" priority="113" stopIfTrue="1" operator="equal">
      <formula>0</formula>
    </cfRule>
    <cfRule type="cellIs" dxfId="354" priority="114" stopIfTrue="1" operator="lessThan">
      <formula>0.6</formula>
    </cfRule>
  </conditionalFormatting>
  <conditionalFormatting sqref="J22:J23">
    <cfRule type="cellIs" dxfId="353" priority="100" stopIfTrue="1" operator="greaterThanOrEqual">
      <formula>0.7</formula>
    </cfRule>
    <cfRule type="cellIs" dxfId="352" priority="99" stopIfTrue="1" operator="between">
      <formula>0.6</formula>
      <formula>0.7</formula>
    </cfRule>
    <cfRule type="cellIs" dxfId="351" priority="98" stopIfTrue="1" operator="lessThan">
      <formula>0.6</formula>
    </cfRule>
    <cfRule type="cellIs" dxfId="350" priority="97" stopIfTrue="1" operator="equal">
      <formula>0</formula>
    </cfRule>
  </conditionalFormatting>
  <conditionalFormatting sqref="J25:J26">
    <cfRule type="cellIs" dxfId="349" priority="84" stopIfTrue="1" operator="greaterThanOrEqual">
      <formula>0.7</formula>
    </cfRule>
    <cfRule type="cellIs" dxfId="348" priority="83" stopIfTrue="1" operator="between">
      <formula>0.6</formula>
      <formula>0.7</formula>
    </cfRule>
    <cfRule type="cellIs" dxfId="347" priority="81" stopIfTrue="1" operator="equal">
      <formula>0</formula>
    </cfRule>
    <cfRule type="cellIs" dxfId="346" priority="82" stopIfTrue="1" operator="lessThan">
      <formula>0.6</formula>
    </cfRule>
  </conditionalFormatting>
  <conditionalFormatting sqref="J28:J29">
    <cfRule type="cellIs" dxfId="345" priority="68" stopIfTrue="1" operator="greaterThanOrEqual">
      <formula>0.7</formula>
    </cfRule>
    <cfRule type="cellIs" dxfId="344" priority="66" stopIfTrue="1" operator="lessThan">
      <formula>0.6</formula>
    </cfRule>
    <cfRule type="cellIs" dxfId="343" priority="65" stopIfTrue="1" operator="equal">
      <formula>0</formula>
    </cfRule>
    <cfRule type="cellIs" dxfId="342" priority="67" stopIfTrue="1" operator="between">
      <formula>0.6</formula>
      <formula>0.7</formula>
    </cfRule>
  </conditionalFormatting>
  <conditionalFormatting sqref="J31:J32">
    <cfRule type="cellIs" dxfId="341" priority="52" stopIfTrue="1" operator="greaterThanOrEqual">
      <formula>0.7</formula>
    </cfRule>
    <cfRule type="cellIs" dxfId="340" priority="49" stopIfTrue="1" operator="equal">
      <formula>0</formula>
    </cfRule>
    <cfRule type="cellIs" dxfId="339" priority="50" stopIfTrue="1" operator="lessThan">
      <formula>0.6</formula>
    </cfRule>
    <cfRule type="cellIs" dxfId="338" priority="51" stopIfTrue="1" operator="between">
      <formula>0.6</formula>
      <formula>0.7</formula>
    </cfRule>
  </conditionalFormatting>
  <conditionalFormatting sqref="J34:J35">
    <cfRule type="cellIs" dxfId="337" priority="34" stopIfTrue="1" operator="lessThan">
      <formula>0.6</formula>
    </cfRule>
    <cfRule type="cellIs" dxfId="336" priority="33" stopIfTrue="1" operator="equal">
      <formula>0</formula>
    </cfRule>
    <cfRule type="cellIs" dxfId="335" priority="36" stopIfTrue="1" operator="greaterThanOrEqual">
      <formula>0.7</formula>
    </cfRule>
    <cfRule type="cellIs" dxfId="334" priority="35" stopIfTrue="1" operator="between">
      <formula>0.6</formula>
      <formula>0.7</formula>
    </cfRule>
  </conditionalFormatting>
  <conditionalFormatting sqref="J37:J38">
    <cfRule type="cellIs" dxfId="333" priority="19" stopIfTrue="1" operator="between">
      <formula>0.6</formula>
      <formula>0.7</formula>
    </cfRule>
    <cfRule type="cellIs" dxfId="332" priority="17" stopIfTrue="1" operator="equal">
      <formula>0</formula>
    </cfRule>
    <cfRule type="cellIs" dxfId="331" priority="18" stopIfTrue="1" operator="lessThan">
      <formula>0.6</formula>
    </cfRule>
    <cfRule type="cellIs" dxfId="330" priority="20" stopIfTrue="1" operator="greaterThanOrEqual">
      <formula>0.7</formula>
    </cfRule>
  </conditionalFormatting>
  <conditionalFormatting sqref="J40:J41">
    <cfRule type="cellIs" dxfId="329" priority="2" stopIfTrue="1" operator="lessThan">
      <formula>0.6</formula>
    </cfRule>
    <cfRule type="cellIs" dxfId="328" priority="4" stopIfTrue="1" operator="greaterThanOrEqual">
      <formula>0.7</formula>
    </cfRule>
    <cfRule type="cellIs" dxfId="327" priority="3" stopIfTrue="1" operator="between">
      <formula>0.6</formula>
      <formula>0.7</formula>
    </cfRule>
    <cfRule type="cellIs" dxfId="326" priority="1" stopIfTrue="1" operator="equal">
      <formula>0</formula>
    </cfRule>
  </conditionalFormatting>
  <pageMargins left="0.7" right="0.7" top="0.75" bottom="0.75" header="0.3" footer="0.3"/>
  <pageSetup paperSize="9" orientation="portrait" r:id="rId1"/>
  <ignoredErrors>
    <ignoredError sqref="H40" unlockedFormula="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08"/>
  <sheetViews>
    <sheetView topLeftCell="A8" zoomScale="90" zoomScaleNormal="90" workbookViewId="0">
      <selection activeCell="C22" sqref="C22:P22"/>
    </sheetView>
  </sheetViews>
  <sheetFormatPr baseColWidth="10" defaultColWidth="11.42578125" defaultRowHeight="12.75" x14ac:dyDescent="0.2"/>
  <cols>
    <col min="1" max="1" width="3" style="2" customWidth="1"/>
    <col min="2" max="2" width="37.42578125" style="4" customWidth="1"/>
    <col min="3" max="3" width="39.7109375" style="2" customWidth="1"/>
    <col min="4" max="15" width="7.42578125" style="2" customWidth="1"/>
    <col min="16" max="16" width="25.14062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38"/>
      <c r="C2" s="241" t="s">
        <v>36</v>
      </c>
      <c r="D2" s="242"/>
      <c r="E2" s="242"/>
      <c r="F2" s="242"/>
      <c r="G2" s="242"/>
      <c r="H2" s="242"/>
      <c r="I2" s="242"/>
      <c r="J2" s="242"/>
      <c r="K2" s="242"/>
      <c r="L2" s="242"/>
      <c r="M2" s="243"/>
      <c r="N2" s="244" t="s">
        <v>95</v>
      </c>
      <c r="O2" s="245"/>
      <c r="P2" s="246"/>
      <c r="S2" s="48">
        <v>0.8</v>
      </c>
    </row>
    <row r="3" spans="1:19" ht="15.75" customHeight="1" x14ac:dyDescent="0.2">
      <c r="B3" s="239"/>
      <c r="C3" s="247" t="s">
        <v>38</v>
      </c>
      <c r="D3" s="248"/>
      <c r="E3" s="248"/>
      <c r="F3" s="248"/>
      <c r="G3" s="248"/>
      <c r="H3" s="248"/>
      <c r="I3" s="248"/>
      <c r="J3" s="248"/>
      <c r="K3" s="248"/>
      <c r="L3" s="248"/>
      <c r="M3" s="249"/>
      <c r="N3" s="250" t="s">
        <v>104</v>
      </c>
      <c r="O3" s="251"/>
      <c r="P3" s="252"/>
      <c r="S3" s="48">
        <v>0.79998999999999998</v>
      </c>
    </row>
    <row r="4" spans="1:19" ht="15.75" customHeight="1" x14ac:dyDescent="0.2">
      <c r="B4" s="239"/>
      <c r="C4" s="247" t="s">
        <v>39</v>
      </c>
      <c r="D4" s="248"/>
      <c r="E4" s="248"/>
      <c r="F4" s="248"/>
      <c r="G4" s="248"/>
      <c r="H4" s="248"/>
      <c r="I4" s="248"/>
      <c r="J4" s="248"/>
      <c r="K4" s="248"/>
      <c r="L4" s="248"/>
      <c r="M4" s="249"/>
      <c r="N4" s="250" t="s">
        <v>96</v>
      </c>
      <c r="O4" s="251"/>
      <c r="P4" s="252"/>
      <c r="S4" s="48">
        <v>0.65</v>
      </c>
    </row>
    <row r="5" spans="1:19" ht="16.5" customHeight="1" thickBot="1" x14ac:dyDescent="0.25">
      <c r="B5" s="240"/>
      <c r="C5" s="253" t="s">
        <v>40</v>
      </c>
      <c r="D5" s="254"/>
      <c r="E5" s="254"/>
      <c r="F5" s="254"/>
      <c r="G5" s="254"/>
      <c r="H5" s="254"/>
      <c r="I5" s="254"/>
      <c r="J5" s="254"/>
      <c r="K5" s="254"/>
      <c r="L5" s="254"/>
      <c r="M5" s="255"/>
      <c r="N5" s="256" t="s">
        <v>41</v>
      </c>
      <c r="O5" s="257"/>
      <c r="P5" s="258"/>
      <c r="S5" s="48">
        <v>0.64999899999999999</v>
      </c>
    </row>
    <row r="6" spans="1:19" ht="3" customHeight="1" thickBot="1" x14ac:dyDescent="0.25">
      <c r="B6" s="2"/>
      <c r="S6" s="48"/>
    </row>
    <row r="7" spans="1:19" x14ac:dyDescent="0.2">
      <c r="A7" s="4"/>
      <c r="B7" s="259" t="s">
        <v>44</v>
      </c>
      <c r="C7" s="260"/>
      <c r="D7" s="260"/>
      <c r="E7" s="260"/>
      <c r="F7" s="260"/>
      <c r="G7" s="260"/>
      <c r="H7" s="260"/>
      <c r="I7" s="260"/>
      <c r="J7" s="260"/>
      <c r="K7" s="260"/>
      <c r="L7" s="260"/>
      <c r="M7" s="260"/>
      <c r="N7" s="260"/>
      <c r="O7" s="260"/>
      <c r="P7" s="261"/>
      <c r="Q7" s="4"/>
      <c r="S7" s="48"/>
    </row>
    <row r="8" spans="1:19" ht="13.5" thickBot="1" x14ac:dyDescent="0.25">
      <c r="A8" s="4"/>
      <c r="B8" s="262"/>
      <c r="C8" s="263"/>
      <c r="D8" s="263"/>
      <c r="E8" s="263"/>
      <c r="F8" s="263"/>
      <c r="G8" s="263"/>
      <c r="H8" s="263"/>
      <c r="I8" s="263"/>
      <c r="J8" s="263"/>
      <c r="K8" s="263"/>
      <c r="L8" s="263"/>
      <c r="M8" s="263"/>
      <c r="N8" s="263"/>
      <c r="O8" s="263"/>
      <c r="P8" s="264"/>
      <c r="Q8" s="4"/>
    </row>
    <row r="9" spans="1:19" ht="3" customHeight="1" thickBot="1" x14ac:dyDescent="0.25">
      <c r="A9" s="4"/>
      <c r="B9" s="265"/>
      <c r="C9" s="265"/>
      <c r="D9" s="265"/>
      <c r="E9" s="265"/>
      <c r="F9" s="265"/>
      <c r="G9" s="265"/>
      <c r="H9" s="265"/>
      <c r="I9" s="265"/>
      <c r="J9" s="265"/>
      <c r="K9" s="265"/>
      <c r="L9" s="265"/>
      <c r="M9" s="265"/>
      <c r="N9" s="265"/>
      <c r="O9" s="265"/>
      <c r="P9" s="265"/>
      <c r="Q9" s="4"/>
    </row>
    <row r="10" spans="1:19" ht="26.25" customHeight="1" thickBot="1" x14ac:dyDescent="0.25">
      <c r="A10" s="4"/>
      <c r="B10" s="23" t="s">
        <v>54</v>
      </c>
      <c r="C10" s="266">
        <v>2024</v>
      </c>
      <c r="D10" s="267"/>
      <c r="E10" s="267"/>
      <c r="F10" s="267"/>
      <c r="G10" s="267"/>
      <c r="H10" s="267"/>
      <c r="I10" s="268"/>
      <c r="J10" s="269" t="s">
        <v>1</v>
      </c>
      <c r="K10" s="270"/>
      <c r="L10" s="270"/>
      <c r="M10" s="270"/>
      <c r="N10" s="271" t="s">
        <v>116</v>
      </c>
      <c r="O10" s="272"/>
      <c r="P10" s="273"/>
      <c r="Q10" s="4"/>
    </row>
    <row r="11" spans="1:19" ht="3" customHeight="1" thickBot="1" x14ac:dyDescent="0.25">
      <c r="A11" s="4"/>
      <c r="B11" s="208"/>
      <c r="C11" s="209"/>
      <c r="D11" s="209"/>
      <c r="E11" s="209"/>
      <c r="F11" s="209"/>
      <c r="G11" s="209"/>
      <c r="H11" s="209"/>
      <c r="I11" s="209"/>
      <c r="J11" s="209"/>
      <c r="K11" s="209"/>
      <c r="L11" s="209"/>
      <c r="M11" s="209"/>
      <c r="N11" s="209"/>
      <c r="O11" s="209"/>
      <c r="P11" s="210"/>
      <c r="Q11" s="4"/>
    </row>
    <row r="12" spans="1:19" ht="30" customHeight="1" thickBot="1" x14ac:dyDescent="0.25">
      <c r="A12" s="4"/>
      <c r="B12" s="9" t="s">
        <v>0</v>
      </c>
      <c r="C12" s="214" t="s">
        <v>63</v>
      </c>
      <c r="D12" s="214"/>
      <c r="E12" s="214"/>
      <c r="F12" s="214"/>
      <c r="G12" s="214"/>
      <c r="H12" s="214"/>
      <c r="I12" s="214"/>
      <c r="J12" s="214"/>
      <c r="K12" s="214"/>
      <c r="L12" s="214"/>
      <c r="M12" s="214"/>
      <c r="N12" s="214"/>
      <c r="O12" s="214"/>
      <c r="P12" s="215"/>
      <c r="Q12" s="4"/>
    </row>
    <row r="13" spans="1:19" ht="3" customHeight="1" thickBot="1" x14ac:dyDescent="0.25">
      <c r="A13" s="4"/>
      <c r="B13" s="216"/>
      <c r="C13" s="217"/>
      <c r="D13" s="217"/>
      <c r="E13" s="217"/>
      <c r="F13" s="217"/>
      <c r="G13" s="217"/>
      <c r="H13" s="217"/>
      <c r="I13" s="217"/>
      <c r="J13" s="217"/>
      <c r="K13" s="217"/>
      <c r="L13" s="217"/>
      <c r="M13" s="217"/>
      <c r="N13" s="217"/>
      <c r="O13" s="217"/>
      <c r="P13" s="218"/>
      <c r="Q13" s="4"/>
    </row>
    <row r="14" spans="1:19" ht="30" customHeight="1" thickBot="1" x14ac:dyDescent="0.25">
      <c r="A14" s="4"/>
      <c r="B14" s="9" t="s">
        <v>6</v>
      </c>
      <c r="C14" s="219" t="s">
        <v>245</v>
      </c>
      <c r="D14" s="220"/>
      <c r="E14" s="220"/>
      <c r="F14" s="220"/>
      <c r="G14" s="220"/>
      <c r="H14" s="220"/>
      <c r="I14" s="220"/>
      <c r="J14" s="220"/>
      <c r="K14" s="220"/>
      <c r="L14" s="220"/>
      <c r="M14" s="220"/>
      <c r="N14" s="220"/>
      <c r="O14" s="220"/>
      <c r="P14" s="221"/>
      <c r="Q14" s="4"/>
    </row>
    <row r="15" spans="1:19" ht="3" customHeight="1" thickBot="1" x14ac:dyDescent="0.25">
      <c r="A15" s="4"/>
      <c r="B15" s="211"/>
      <c r="C15" s="212"/>
      <c r="D15" s="212"/>
      <c r="E15" s="212"/>
      <c r="F15" s="212"/>
      <c r="G15" s="212"/>
      <c r="H15" s="212"/>
      <c r="I15" s="212"/>
      <c r="J15" s="212"/>
      <c r="K15" s="212"/>
      <c r="L15" s="212"/>
      <c r="M15" s="212"/>
      <c r="N15" s="212"/>
      <c r="O15" s="212"/>
      <c r="P15" s="213"/>
      <c r="Q15" s="4"/>
    </row>
    <row r="16" spans="1:19" ht="30" customHeight="1" thickBot="1" x14ac:dyDescent="0.25">
      <c r="A16" s="4"/>
      <c r="B16" s="9" t="s">
        <v>25</v>
      </c>
      <c r="C16" s="222" t="s">
        <v>246</v>
      </c>
      <c r="D16" s="223"/>
      <c r="E16" s="223"/>
      <c r="F16" s="223"/>
      <c r="G16" s="223"/>
      <c r="H16" s="223"/>
      <c r="I16" s="223"/>
      <c r="J16" s="223"/>
      <c r="K16" s="223"/>
      <c r="L16" s="223"/>
      <c r="M16" s="223"/>
      <c r="N16" s="223"/>
      <c r="O16" s="223"/>
      <c r="P16" s="224"/>
      <c r="Q16" s="4"/>
    </row>
    <row r="17" spans="1:19" ht="4.5" customHeight="1" thickBot="1" x14ac:dyDescent="0.25">
      <c r="A17" s="4"/>
      <c r="B17" s="211"/>
      <c r="C17" s="212"/>
      <c r="D17" s="212"/>
      <c r="E17" s="212"/>
      <c r="F17" s="212"/>
      <c r="G17" s="212"/>
      <c r="H17" s="212"/>
      <c r="I17" s="212"/>
      <c r="J17" s="212"/>
      <c r="K17" s="212"/>
      <c r="L17" s="212"/>
      <c r="M17" s="212"/>
      <c r="N17" s="212"/>
      <c r="O17" s="212"/>
      <c r="P17" s="213"/>
      <c r="Q17" s="4"/>
    </row>
    <row r="18" spans="1:19" ht="30" customHeight="1" thickBot="1" x14ac:dyDescent="0.25">
      <c r="A18" s="4"/>
      <c r="B18" s="9" t="s">
        <v>11</v>
      </c>
      <c r="C18" s="225" t="s">
        <v>111</v>
      </c>
      <c r="D18" s="226"/>
      <c r="E18" s="226"/>
      <c r="F18" s="226"/>
      <c r="G18" s="226"/>
      <c r="H18" s="226"/>
      <c r="I18" s="226"/>
      <c r="J18" s="226"/>
      <c r="K18" s="226"/>
      <c r="L18" s="226"/>
      <c r="M18" s="226"/>
      <c r="N18" s="226"/>
      <c r="O18" s="226"/>
      <c r="P18" s="227"/>
      <c r="Q18" s="4"/>
    </row>
    <row r="19" spans="1:19" ht="3" customHeight="1" thickBot="1" x14ac:dyDescent="0.25">
      <c r="A19" s="4"/>
      <c r="B19" s="228"/>
      <c r="C19" s="228"/>
      <c r="D19" s="228"/>
      <c r="E19" s="228"/>
      <c r="F19" s="228"/>
      <c r="G19" s="228"/>
      <c r="H19" s="228"/>
      <c r="I19" s="228"/>
      <c r="J19" s="228"/>
      <c r="K19" s="228"/>
      <c r="L19" s="228"/>
      <c r="M19" s="228"/>
      <c r="N19" s="228"/>
      <c r="O19" s="228"/>
      <c r="P19" s="228"/>
      <c r="Q19" s="4"/>
    </row>
    <row r="20" spans="1:19" ht="17.25" customHeight="1" thickBot="1" x14ac:dyDescent="0.25">
      <c r="A20" s="4"/>
      <c r="B20" s="229" t="s">
        <v>26</v>
      </c>
      <c r="C20" s="230"/>
      <c r="D20" s="230"/>
      <c r="E20" s="230"/>
      <c r="F20" s="230"/>
      <c r="G20" s="230"/>
      <c r="H20" s="230"/>
      <c r="I20" s="230"/>
      <c r="J20" s="230"/>
      <c r="K20" s="230"/>
      <c r="L20" s="230"/>
      <c r="M20" s="230"/>
      <c r="N20" s="230"/>
      <c r="O20" s="230"/>
      <c r="P20" s="231"/>
      <c r="Q20" s="4"/>
    </row>
    <row r="21" spans="1:19" ht="3" customHeight="1" thickBot="1" x14ac:dyDescent="0.25">
      <c r="A21" s="4"/>
      <c r="B21" s="232"/>
      <c r="C21" s="233"/>
      <c r="D21" s="233"/>
      <c r="E21" s="233"/>
      <c r="F21" s="233"/>
      <c r="G21" s="233"/>
      <c r="H21" s="233"/>
      <c r="I21" s="233"/>
      <c r="J21" s="233"/>
      <c r="K21" s="233"/>
      <c r="L21" s="233"/>
      <c r="M21" s="233"/>
      <c r="N21" s="233"/>
      <c r="O21" s="233"/>
      <c r="P21" s="234"/>
      <c r="Q21" s="4"/>
    </row>
    <row r="22" spans="1:19" ht="51" customHeight="1" thickBot="1" x14ac:dyDescent="0.25">
      <c r="A22" s="4"/>
      <c r="B22" s="9" t="s">
        <v>3</v>
      </c>
      <c r="C22" s="235" t="s">
        <v>170</v>
      </c>
      <c r="D22" s="236"/>
      <c r="E22" s="236"/>
      <c r="F22" s="236"/>
      <c r="G22" s="236"/>
      <c r="H22" s="236"/>
      <c r="I22" s="236"/>
      <c r="J22" s="236"/>
      <c r="K22" s="236"/>
      <c r="L22" s="236"/>
      <c r="M22" s="236"/>
      <c r="N22" s="236"/>
      <c r="O22" s="236"/>
      <c r="P22" s="237"/>
      <c r="Q22" s="4"/>
    </row>
    <row r="23" spans="1:19" ht="3" customHeight="1" thickBot="1" x14ac:dyDescent="0.25">
      <c r="A23" s="4"/>
      <c r="B23" s="211"/>
      <c r="C23" s="212"/>
      <c r="D23" s="212"/>
      <c r="E23" s="212"/>
      <c r="F23" s="212"/>
      <c r="G23" s="212"/>
      <c r="H23" s="212"/>
      <c r="I23" s="212"/>
      <c r="J23" s="212"/>
      <c r="K23" s="212"/>
      <c r="L23" s="212"/>
      <c r="M23" s="212"/>
      <c r="N23" s="212"/>
      <c r="O23" s="212"/>
      <c r="P23" s="213"/>
      <c r="Q23" s="4"/>
    </row>
    <row r="24" spans="1:19" ht="97.5" customHeight="1" thickBot="1" x14ac:dyDescent="0.25">
      <c r="A24" s="4"/>
      <c r="B24" s="9" t="s">
        <v>12</v>
      </c>
      <c r="C24" s="277" t="s">
        <v>247</v>
      </c>
      <c r="D24" s="278"/>
      <c r="E24" s="278"/>
      <c r="F24" s="278"/>
      <c r="G24" s="278"/>
      <c r="H24" s="278"/>
      <c r="I24" s="278"/>
      <c r="J24" s="278"/>
      <c r="K24" s="278"/>
      <c r="L24" s="278"/>
      <c r="M24" s="278"/>
      <c r="N24" s="278"/>
      <c r="O24" s="278"/>
      <c r="P24" s="279"/>
      <c r="Q24" s="4"/>
    </row>
    <row r="25" spans="1:19" ht="3" customHeight="1" thickBot="1" x14ac:dyDescent="0.25">
      <c r="A25" s="4"/>
      <c r="B25" s="280"/>
      <c r="C25" s="281"/>
      <c r="D25" s="281"/>
      <c r="E25" s="281"/>
      <c r="F25" s="281"/>
      <c r="G25" s="281"/>
      <c r="H25" s="281"/>
      <c r="I25" s="281"/>
      <c r="J25" s="281"/>
      <c r="K25" s="281"/>
      <c r="L25" s="281"/>
      <c r="M25" s="281"/>
      <c r="N25" s="281"/>
      <c r="O25" s="281"/>
      <c r="P25" s="282"/>
      <c r="Q25" s="4"/>
    </row>
    <row r="26" spans="1:19" s="105" customFormat="1" ht="18" customHeight="1" thickBot="1" x14ac:dyDescent="0.25">
      <c r="A26" s="103"/>
      <c r="B26" s="104" t="s">
        <v>2</v>
      </c>
      <c r="C26" s="597">
        <v>0.9</v>
      </c>
      <c r="D26" s="445"/>
      <c r="E26" s="445"/>
      <c r="F26" s="445"/>
      <c r="G26" s="445"/>
      <c r="H26" s="445"/>
      <c r="I26" s="445"/>
      <c r="J26" s="445"/>
      <c r="K26" s="445"/>
      <c r="L26" s="445"/>
      <c r="M26" s="445"/>
      <c r="N26" s="445"/>
      <c r="O26" s="445"/>
      <c r="P26" s="446"/>
      <c r="Q26" s="103"/>
      <c r="S26" s="106"/>
    </row>
    <row r="27" spans="1:19" ht="3" customHeight="1" thickBot="1" x14ac:dyDescent="0.25">
      <c r="A27" s="4"/>
      <c r="B27" s="286"/>
      <c r="C27" s="287"/>
      <c r="D27" s="287"/>
      <c r="E27" s="287"/>
      <c r="F27" s="287"/>
      <c r="G27" s="287"/>
      <c r="H27" s="287"/>
      <c r="I27" s="287"/>
      <c r="J27" s="287"/>
      <c r="K27" s="287"/>
      <c r="L27" s="287"/>
      <c r="M27" s="287"/>
      <c r="N27" s="287"/>
      <c r="O27" s="287"/>
      <c r="P27" s="288"/>
      <c r="Q27" s="4"/>
    </row>
    <row r="28" spans="1:19" ht="12.75" customHeight="1" thickBot="1" x14ac:dyDescent="0.25">
      <c r="A28" s="4"/>
      <c r="B28" s="10" t="s">
        <v>13</v>
      </c>
      <c r="C28" s="11" t="s">
        <v>14</v>
      </c>
      <c r="D28" s="598" t="s">
        <v>171</v>
      </c>
      <c r="E28" s="599"/>
      <c r="F28" s="599"/>
      <c r="G28" s="600"/>
      <c r="H28" s="290" t="s">
        <v>15</v>
      </c>
      <c r="I28" s="290"/>
      <c r="J28" s="290"/>
      <c r="K28" s="598" t="s">
        <v>172</v>
      </c>
      <c r="L28" s="599"/>
      <c r="M28" s="600"/>
      <c r="N28" s="291" t="s">
        <v>16</v>
      </c>
      <c r="O28" s="292"/>
      <c r="P28" s="49" t="s">
        <v>155</v>
      </c>
      <c r="Q28" s="4"/>
    </row>
    <row r="29" spans="1:19" ht="3" customHeight="1" thickBot="1" x14ac:dyDescent="0.25">
      <c r="A29" s="4"/>
      <c r="B29" s="293"/>
      <c r="C29" s="294"/>
      <c r="D29" s="294"/>
      <c r="E29" s="294"/>
      <c r="F29" s="294"/>
      <c r="G29" s="294"/>
      <c r="H29" s="294"/>
      <c r="I29" s="294"/>
      <c r="J29" s="294"/>
      <c r="K29" s="294"/>
      <c r="L29" s="294"/>
      <c r="M29" s="294"/>
      <c r="N29" s="294"/>
      <c r="O29" s="294"/>
      <c r="P29" s="295"/>
      <c r="Q29" s="4"/>
    </row>
    <row r="30" spans="1:19" ht="13.5" thickBot="1" x14ac:dyDescent="0.25">
      <c r="A30" s="4"/>
      <c r="B30" s="22" t="s">
        <v>7</v>
      </c>
      <c r="C30" s="296" t="s">
        <v>94</v>
      </c>
      <c r="D30" s="275"/>
      <c r="E30" s="275"/>
      <c r="F30" s="275"/>
      <c r="G30" s="275"/>
      <c r="H30" s="275"/>
      <c r="I30" s="275"/>
      <c r="J30" s="275"/>
      <c r="K30" s="275"/>
      <c r="L30" s="275"/>
      <c r="M30" s="275"/>
      <c r="N30" s="275"/>
      <c r="O30" s="275"/>
      <c r="P30" s="276"/>
      <c r="Q30" s="4"/>
    </row>
    <row r="31" spans="1:19" ht="3" customHeight="1" thickBot="1" x14ac:dyDescent="0.25">
      <c r="A31" s="4"/>
      <c r="B31" s="211"/>
      <c r="C31" s="212"/>
      <c r="D31" s="212"/>
      <c r="E31" s="212"/>
      <c r="F31" s="212"/>
      <c r="G31" s="212"/>
      <c r="H31" s="212"/>
      <c r="I31" s="212"/>
      <c r="J31" s="212"/>
      <c r="K31" s="212"/>
      <c r="L31" s="212"/>
      <c r="M31" s="212"/>
      <c r="N31" s="212"/>
      <c r="O31" s="212"/>
      <c r="P31" s="213"/>
      <c r="Q31" s="4"/>
    </row>
    <row r="32" spans="1:19" ht="13.5" thickBot="1" x14ac:dyDescent="0.25">
      <c r="A32" s="4"/>
      <c r="B32" s="107" t="s">
        <v>4</v>
      </c>
      <c r="C32" s="432" t="s">
        <v>50</v>
      </c>
      <c r="D32" s="214"/>
      <c r="E32" s="214"/>
      <c r="F32" s="214"/>
      <c r="G32" s="214"/>
      <c r="H32" s="214"/>
      <c r="I32" s="214"/>
      <c r="J32" s="214"/>
      <c r="K32" s="214"/>
      <c r="L32" s="214"/>
      <c r="M32" s="214"/>
      <c r="N32" s="214"/>
      <c r="O32" s="214"/>
      <c r="P32" s="215"/>
      <c r="Q32" s="4"/>
    </row>
    <row r="33" spans="1:19" ht="3" customHeight="1" thickBot="1" x14ac:dyDescent="0.25">
      <c r="A33" s="4"/>
      <c r="B33" s="416"/>
      <c r="C33" s="417"/>
      <c r="D33" s="417"/>
      <c r="E33" s="417"/>
      <c r="F33" s="417"/>
      <c r="G33" s="417"/>
      <c r="H33" s="417"/>
      <c r="I33" s="417"/>
      <c r="J33" s="417"/>
      <c r="K33" s="417"/>
      <c r="L33" s="417"/>
      <c r="M33" s="417"/>
      <c r="N33" s="417"/>
      <c r="O33" s="417"/>
      <c r="P33" s="418"/>
      <c r="Q33" s="4"/>
    </row>
    <row r="34" spans="1:19" ht="13.5" thickBot="1" x14ac:dyDescent="0.25">
      <c r="A34" s="4"/>
      <c r="B34" s="107" t="s">
        <v>23</v>
      </c>
      <c r="C34" s="432" t="s">
        <v>50</v>
      </c>
      <c r="D34" s="214"/>
      <c r="E34" s="214"/>
      <c r="F34" s="214"/>
      <c r="G34" s="214"/>
      <c r="H34" s="214"/>
      <c r="I34" s="214"/>
      <c r="J34" s="214"/>
      <c r="K34" s="214"/>
      <c r="L34" s="214"/>
      <c r="M34" s="214"/>
      <c r="N34" s="214"/>
      <c r="O34" s="214"/>
      <c r="P34" s="215"/>
      <c r="Q34" s="4"/>
    </row>
    <row r="35" spans="1:19" ht="3" customHeight="1" thickBot="1" x14ac:dyDescent="0.25">
      <c r="A35" s="4"/>
      <c r="B35" s="419"/>
      <c r="C35" s="420"/>
      <c r="D35" s="420"/>
      <c r="E35" s="420"/>
      <c r="F35" s="420"/>
      <c r="G35" s="420"/>
      <c r="H35" s="420"/>
      <c r="I35" s="420"/>
      <c r="J35" s="420"/>
      <c r="K35" s="420"/>
      <c r="L35" s="420"/>
      <c r="M35" s="420"/>
      <c r="N35" s="420"/>
      <c r="O35" s="420"/>
      <c r="P35" s="421"/>
      <c r="Q35" s="4"/>
    </row>
    <row r="36" spans="1:19" s="108" customFormat="1" ht="14.25" customHeight="1" thickBot="1" x14ac:dyDescent="0.25">
      <c r="A36" s="89"/>
      <c r="B36" s="107" t="s">
        <v>43</v>
      </c>
      <c r="C36" s="312" t="s">
        <v>50</v>
      </c>
      <c r="D36" s="214"/>
      <c r="E36" s="214"/>
      <c r="F36" s="214"/>
      <c r="G36" s="214"/>
      <c r="H36" s="214"/>
      <c r="I36" s="214"/>
      <c r="J36" s="214"/>
      <c r="K36" s="214"/>
      <c r="L36" s="214"/>
      <c r="M36" s="214"/>
      <c r="N36" s="214"/>
      <c r="O36" s="214"/>
      <c r="P36" s="215"/>
      <c r="Q36" s="89"/>
      <c r="S36" s="99"/>
    </row>
    <row r="37" spans="1:19" ht="3" customHeight="1" thickBot="1" x14ac:dyDescent="0.25">
      <c r="A37" s="4"/>
      <c r="B37" s="50"/>
      <c r="C37" s="50"/>
      <c r="D37" s="50"/>
      <c r="E37" s="50"/>
      <c r="F37" s="50"/>
      <c r="G37" s="50"/>
      <c r="H37" s="50"/>
      <c r="I37" s="50"/>
      <c r="J37" s="50"/>
      <c r="K37" s="50"/>
      <c r="L37" s="50"/>
      <c r="M37" s="50"/>
      <c r="N37" s="50"/>
      <c r="O37" s="50"/>
      <c r="P37" s="50"/>
      <c r="Q37" s="4"/>
    </row>
    <row r="38" spans="1:19" x14ac:dyDescent="0.2">
      <c r="A38" s="4"/>
      <c r="B38" s="297" t="s">
        <v>17</v>
      </c>
      <c r="C38" s="298"/>
      <c r="D38" s="298"/>
      <c r="E38" s="298"/>
      <c r="F38" s="298"/>
      <c r="G38" s="298"/>
      <c r="H38" s="298"/>
      <c r="I38" s="298"/>
      <c r="J38" s="298"/>
      <c r="K38" s="298"/>
      <c r="L38" s="298"/>
      <c r="M38" s="298"/>
      <c r="N38" s="298"/>
      <c r="O38" s="298"/>
      <c r="P38" s="299"/>
      <c r="Q38" s="4"/>
    </row>
    <row r="39" spans="1:19" x14ac:dyDescent="0.2">
      <c r="A39" s="4"/>
      <c r="B39" s="47" t="s">
        <v>22</v>
      </c>
      <c r="C39" s="300" t="s">
        <v>18</v>
      </c>
      <c r="D39" s="300"/>
      <c r="E39" s="300"/>
      <c r="F39" s="300"/>
      <c r="G39" s="300"/>
      <c r="H39" s="300" t="s">
        <v>7</v>
      </c>
      <c r="I39" s="300"/>
      <c r="J39" s="300"/>
      <c r="K39" s="300"/>
      <c r="L39" s="300"/>
      <c r="M39" s="300" t="s">
        <v>19</v>
      </c>
      <c r="N39" s="300"/>
      <c r="O39" s="300"/>
      <c r="P39" s="301"/>
      <c r="Q39" s="4"/>
    </row>
    <row r="40" spans="1:19" x14ac:dyDescent="0.2">
      <c r="A40" s="4"/>
      <c r="B40" s="624" t="s">
        <v>173</v>
      </c>
      <c r="C40" s="305" t="s">
        <v>175</v>
      </c>
      <c r="D40" s="305"/>
      <c r="E40" s="305"/>
      <c r="F40" s="305"/>
      <c r="G40" s="305"/>
      <c r="H40" s="305" t="s">
        <v>157</v>
      </c>
      <c r="I40" s="305"/>
      <c r="J40" s="305"/>
      <c r="K40" s="305"/>
      <c r="L40" s="305"/>
      <c r="M40" s="604" t="s">
        <v>168</v>
      </c>
      <c r="N40" s="604"/>
      <c r="O40" s="604"/>
      <c r="P40" s="605"/>
      <c r="Q40" s="4"/>
    </row>
    <row r="41" spans="1:19" x14ac:dyDescent="0.2">
      <c r="A41" s="4"/>
      <c r="B41" s="624"/>
      <c r="C41" s="305"/>
      <c r="D41" s="305"/>
      <c r="E41" s="305"/>
      <c r="F41" s="305"/>
      <c r="G41" s="305"/>
      <c r="H41" s="305"/>
      <c r="I41" s="305"/>
      <c r="J41" s="305"/>
      <c r="K41" s="305"/>
      <c r="L41" s="305"/>
      <c r="M41" s="602" t="s">
        <v>169</v>
      </c>
      <c r="N41" s="602"/>
      <c r="O41" s="602"/>
      <c r="P41" s="603"/>
      <c r="Q41" s="4"/>
    </row>
    <row r="42" spans="1:19" x14ac:dyDescent="0.2">
      <c r="A42" s="4"/>
      <c r="B42" s="624"/>
      <c r="C42" s="305"/>
      <c r="D42" s="305"/>
      <c r="E42" s="305"/>
      <c r="F42" s="305"/>
      <c r="G42" s="305"/>
      <c r="H42" s="305"/>
      <c r="I42" s="305"/>
      <c r="J42" s="305"/>
      <c r="K42" s="305"/>
      <c r="L42" s="305"/>
      <c r="M42" s="602" t="s">
        <v>188</v>
      </c>
      <c r="N42" s="602"/>
      <c r="O42" s="602"/>
      <c r="P42" s="603"/>
      <c r="Q42" s="4"/>
    </row>
    <row r="43" spans="1:19" x14ac:dyDescent="0.2">
      <c r="A43" s="4"/>
      <c r="B43" s="624"/>
      <c r="C43" s="305"/>
      <c r="D43" s="305"/>
      <c r="E43" s="305"/>
      <c r="F43" s="305"/>
      <c r="G43" s="305"/>
      <c r="H43" s="305"/>
      <c r="I43" s="305"/>
      <c r="J43" s="305"/>
      <c r="K43" s="305"/>
      <c r="L43" s="305"/>
      <c r="M43" s="602" t="s">
        <v>189</v>
      </c>
      <c r="N43" s="602"/>
      <c r="O43" s="602"/>
      <c r="P43" s="603"/>
      <c r="Q43" s="4"/>
    </row>
    <row r="44" spans="1:19" x14ac:dyDescent="0.2">
      <c r="A44" s="4"/>
      <c r="B44" s="624"/>
      <c r="C44" s="305"/>
      <c r="D44" s="305"/>
      <c r="E44" s="305"/>
      <c r="F44" s="305"/>
      <c r="G44" s="305"/>
      <c r="H44" s="305"/>
      <c r="I44" s="305"/>
      <c r="J44" s="305"/>
      <c r="K44" s="305"/>
      <c r="L44" s="305"/>
      <c r="M44" s="602" t="s">
        <v>190</v>
      </c>
      <c r="N44" s="602"/>
      <c r="O44" s="602"/>
      <c r="P44" s="603"/>
      <c r="Q44" s="4"/>
    </row>
    <row r="45" spans="1:19" x14ac:dyDescent="0.2">
      <c r="A45" s="4"/>
      <c r="B45" s="624"/>
      <c r="C45" s="305"/>
      <c r="D45" s="305"/>
      <c r="E45" s="305"/>
      <c r="F45" s="305"/>
      <c r="G45" s="305"/>
      <c r="H45" s="305"/>
      <c r="I45" s="305"/>
      <c r="J45" s="305"/>
      <c r="K45" s="305"/>
      <c r="L45" s="305"/>
      <c r="M45" s="602" t="s">
        <v>191</v>
      </c>
      <c r="N45" s="602"/>
      <c r="O45" s="602"/>
      <c r="P45" s="603"/>
      <c r="Q45" s="4"/>
    </row>
    <row r="46" spans="1:19" x14ac:dyDescent="0.2">
      <c r="A46" s="4"/>
      <c r="B46" s="624"/>
      <c r="C46" s="305"/>
      <c r="D46" s="305"/>
      <c r="E46" s="305"/>
      <c r="F46" s="305"/>
      <c r="G46" s="305"/>
      <c r="H46" s="305"/>
      <c r="I46" s="305"/>
      <c r="J46" s="305"/>
      <c r="K46" s="305"/>
      <c r="L46" s="305"/>
      <c r="M46" s="602" t="s">
        <v>192</v>
      </c>
      <c r="N46" s="602"/>
      <c r="O46" s="602"/>
      <c r="P46" s="603"/>
      <c r="Q46" s="4"/>
    </row>
    <row r="47" spans="1:19" x14ac:dyDescent="0.2">
      <c r="A47" s="4"/>
      <c r="B47" s="624"/>
      <c r="C47" s="305"/>
      <c r="D47" s="305"/>
      <c r="E47" s="305"/>
      <c r="F47" s="305"/>
      <c r="G47" s="305"/>
      <c r="H47" s="305"/>
      <c r="I47" s="305"/>
      <c r="J47" s="305"/>
      <c r="K47" s="305"/>
      <c r="L47" s="305"/>
      <c r="M47" s="606" t="s">
        <v>193</v>
      </c>
      <c r="N47" s="606"/>
      <c r="O47" s="606"/>
      <c r="P47" s="607"/>
      <c r="Q47" s="4"/>
    </row>
    <row r="48" spans="1:19" x14ac:dyDescent="0.2">
      <c r="A48" s="4"/>
      <c r="B48" s="624" t="s">
        <v>174</v>
      </c>
      <c r="C48" s="305" t="s">
        <v>156</v>
      </c>
      <c r="D48" s="305"/>
      <c r="E48" s="305"/>
      <c r="F48" s="305"/>
      <c r="G48" s="305"/>
      <c r="H48" s="305" t="s">
        <v>157</v>
      </c>
      <c r="I48" s="305"/>
      <c r="J48" s="305"/>
      <c r="K48" s="305"/>
      <c r="L48" s="305"/>
      <c r="M48" s="604" t="s">
        <v>167</v>
      </c>
      <c r="N48" s="604"/>
      <c r="O48" s="604"/>
      <c r="P48" s="605"/>
      <c r="Q48" s="4"/>
    </row>
    <row r="49" spans="1:17" x14ac:dyDescent="0.2">
      <c r="A49" s="4"/>
      <c r="B49" s="624"/>
      <c r="C49" s="305"/>
      <c r="D49" s="305"/>
      <c r="E49" s="305"/>
      <c r="F49" s="305"/>
      <c r="G49" s="305"/>
      <c r="H49" s="305"/>
      <c r="I49" s="305"/>
      <c r="J49" s="305"/>
      <c r="K49" s="305"/>
      <c r="L49" s="305"/>
      <c r="M49" s="602" t="s">
        <v>166</v>
      </c>
      <c r="N49" s="602"/>
      <c r="O49" s="602"/>
      <c r="P49" s="603"/>
      <c r="Q49" s="4"/>
    </row>
    <row r="50" spans="1:17" x14ac:dyDescent="0.2">
      <c r="A50" s="4"/>
      <c r="B50" s="624"/>
      <c r="C50" s="305"/>
      <c r="D50" s="305"/>
      <c r="E50" s="305"/>
      <c r="F50" s="305"/>
      <c r="G50" s="305"/>
      <c r="H50" s="305"/>
      <c r="I50" s="305"/>
      <c r="J50" s="305"/>
      <c r="K50" s="305"/>
      <c r="L50" s="305"/>
      <c r="M50" s="602" t="s">
        <v>188</v>
      </c>
      <c r="N50" s="602"/>
      <c r="O50" s="602"/>
      <c r="P50" s="603"/>
      <c r="Q50" s="4"/>
    </row>
    <row r="51" spans="1:17" x14ac:dyDescent="0.2">
      <c r="A51" s="4"/>
      <c r="B51" s="624"/>
      <c r="C51" s="305"/>
      <c r="D51" s="305"/>
      <c r="E51" s="305"/>
      <c r="F51" s="305"/>
      <c r="G51" s="305"/>
      <c r="H51" s="305"/>
      <c r="I51" s="305"/>
      <c r="J51" s="305"/>
      <c r="K51" s="305"/>
      <c r="L51" s="305"/>
      <c r="M51" s="602" t="s">
        <v>189</v>
      </c>
      <c r="N51" s="602"/>
      <c r="O51" s="602"/>
      <c r="P51" s="603"/>
      <c r="Q51" s="4"/>
    </row>
    <row r="52" spans="1:17" x14ac:dyDescent="0.2">
      <c r="A52" s="4"/>
      <c r="B52" s="624"/>
      <c r="C52" s="305"/>
      <c r="D52" s="305"/>
      <c r="E52" s="305"/>
      <c r="F52" s="305"/>
      <c r="G52" s="305"/>
      <c r="H52" s="305"/>
      <c r="I52" s="305"/>
      <c r="J52" s="305"/>
      <c r="K52" s="305"/>
      <c r="L52" s="305"/>
      <c r="M52" s="602" t="s">
        <v>190</v>
      </c>
      <c r="N52" s="602"/>
      <c r="O52" s="602"/>
      <c r="P52" s="603"/>
      <c r="Q52" s="4"/>
    </row>
    <row r="53" spans="1:17" x14ac:dyDescent="0.2">
      <c r="A53" s="4"/>
      <c r="B53" s="624"/>
      <c r="C53" s="305"/>
      <c r="D53" s="305"/>
      <c r="E53" s="305"/>
      <c r="F53" s="305"/>
      <c r="G53" s="305"/>
      <c r="H53" s="305"/>
      <c r="I53" s="305"/>
      <c r="J53" s="305"/>
      <c r="K53" s="305"/>
      <c r="L53" s="305"/>
      <c r="M53" s="602" t="s">
        <v>191</v>
      </c>
      <c r="N53" s="602"/>
      <c r="O53" s="602"/>
      <c r="P53" s="603"/>
      <c r="Q53" s="4"/>
    </row>
    <row r="54" spans="1:17" x14ac:dyDescent="0.2">
      <c r="A54" s="4"/>
      <c r="B54" s="624"/>
      <c r="C54" s="305"/>
      <c r="D54" s="305"/>
      <c r="E54" s="305"/>
      <c r="F54" s="305"/>
      <c r="G54" s="305"/>
      <c r="H54" s="305"/>
      <c r="I54" s="305"/>
      <c r="J54" s="305"/>
      <c r="K54" s="305"/>
      <c r="L54" s="305"/>
      <c r="M54" s="602" t="s">
        <v>192</v>
      </c>
      <c r="N54" s="602"/>
      <c r="O54" s="602"/>
      <c r="P54" s="603"/>
      <c r="Q54" s="4"/>
    </row>
    <row r="55" spans="1:17" ht="13.5" thickBot="1" x14ac:dyDescent="0.25">
      <c r="A55" s="4"/>
      <c r="B55" s="625"/>
      <c r="C55" s="308"/>
      <c r="D55" s="308"/>
      <c r="E55" s="308"/>
      <c r="F55" s="308"/>
      <c r="G55" s="308"/>
      <c r="H55" s="308"/>
      <c r="I55" s="308"/>
      <c r="J55" s="308"/>
      <c r="K55" s="308"/>
      <c r="L55" s="308"/>
      <c r="M55" s="595" t="s">
        <v>193</v>
      </c>
      <c r="N55" s="595"/>
      <c r="O55" s="595"/>
      <c r="P55" s="596"/>
      <c r="Q55" s="4"/>
    </row>
    <row r="56" spans="1:17" ht="3" customHeight="1" thickBot="1" x14ac:dyDescent="0.25">
      <c r="A56" s="4"/>
      <c r="B56" s="51"/>
      <c r="C56" s="51"/>
      <c r="D56" s="51"/>
      <c r="E56" s="51"/>
      <c r="F56" s="51"/>
      <c r="G56" s="51"/>
      <c r="H56" s="51"/>
      <c r="I56" s="51"/>
      <c r="J56" s="51"/>
      <c r="K56" s="51"/>
      <c r="L56" s="51"/>
      <c r="M56" s="51"/>
      <c r="N56" s="51"/>
      <c r="O56" s="51"/>
      <c r="P56" s="51"/>
      <c r="Q56" s="4"/>
    </row>
    <row r="57" spans="1:17" ht="13.5" customHeight="1" thickBot="1" x14ac:dyDescent="0.25">
      <c r="A57" s="4"/>
      <c r="B57" s="229" t="s">
        <v>8</v>
      </c>
      <c r="C57" s="230"/>
      <c r="D57" s="230"/>
      <c r="E57" s="230"/>
      <c r="F57" s="230"/>
      <c r="G57" s="230"/>
      <c r="H57" s="230"/>
      <c r="I57" s="230"/>
      <c r="J57" s="230"/>
      <c r="K57" s="230"/>
      <c r="L57" s="230"/>
      <c r="M57" s="230"/>
      <c r="N57" s="230"/>
      <c r="O57" s="230"/>
      <c r="P57" s="231"/>
      <c r="Q57" s="4"/>
    </row>
    <row r="58" spans="1:17" ht="3" customHeight="1" thickBot="1" x14ac:dyDescent="0.25">
      <c r="A58" s="4"/>
      <c r="B58" s="25"/>
      <c r="C58" s="24"/>
      <c r="D58" s="24"/>
      <c r="E58" s="24"/>
      <c r="F58" s="24"/>
      <c r="G58" s="24"/>
      <c r="H58" s="24"/>
      <c r="I58" s="24"/>
      <c r="J58" s="24"/>
      <c r="K58" s="24"/>
      <c r="L58" s="24"/>
      <c r="M58" s="24"/>
      <c r="N58" s="24"/>
      <c r="O58" s="24"/>
      <c r="P58" s="26"/>
      <c r="Q58" s="4"/>
    </row>
    <row r="59" spans="1:17" x14ac:dyDescent="0.2">
      <c r="A59" s="4"/>
      <c r="B59" s="626" t="s">
        <v>20</v>
      </c>
      <c r="C59" s="179" t="s">
        <v>9</v>
      </c>
      <c r="D59" s="13" t="s">
        <v>67</v>
      </c>
      <c r="E59" s="13" t="s">
        <v>68</v>
      </c>
      <c r="F59" s="13" t="s">
        <v>69</v>
      </c>
      <c r="G59" s="13" t="s">
        <v>70</v>
      </c>
      <c r="H59" s="13" t="s">
        <v>71</v>
      </c>
      <c r="I59" s="13" t="s">
        <v>72</v>
      </c>
      <c r="J59" s="13" t="s">
        <v>73</v>
      </c>
      <c r="K59" s="13" t="s">
        <v>74</v>
      </c>
      <c r="L59" s="13" t="s">
        <v>75</v>
      </c>
      <c r="M59" s="13" t="s">
        <v>76</v>
      </c>
      <c r="N59" s="13" t="s">
        <v>77</v>
      </c>
      <c r="O59" s="13" t="s">
        <v>78</v>
      </c>
      <c r="P59" s="15" t="s">
        <v>24</v>
      </c>
      <c r="Q59" s="4"/>
    </row>
    <row r="60" spans="1:17" x14ac:dyDescent="0.2">
      <c r="A60" s="4"/>
      <c r="B60" s="591"/>
      <c r="C60" s="128" t="s">
        <v>228</v>
      </c>
      <c r="D60" s="593">
        <f>'6.1. Registro número audiencias'!E10</f>
        <v>0.99459459459459465</v>
      </c>
      <c r="E60" s="593"/>
      <c r="F60" s="593"/>
      <c r="G60" s="593"/>
      <c r="H60" s="593">
        <f>'6.1. Registro número audiencias'!G10</f>
        <v>0.97769516728624539</v>
      </c>
      <c r="I60" s="593"/>
      <c r="J60" s="593"/>
      <c r="K60" s="593"/>
      <c r="L60" s="593">
        <f>'6.1. Registro número audiencias'!I10</f>
        <v>0.95609756097560972</v>
      </c>
      <c r="M60" s="593"/>
      <c r="N60" s="593"/>
      <c r="O60" s="593"/>
      <c r="P60" s="94">
        <f>'6.1. Registro número audiencias'!K10</f>
        <v>0.97572078907435511</v>
      </c>
      <c r="Q60" s="4"/>
    </row>
    <row r="61" spans="1:17" x14ac:dyDescent="0.2">
      <c r="A61" s="4"/>
      <c r="B61" s="591"/>
      <c r="C61" s="128" t="s">
        <v>146</v>
      </c>
      <c r="D61" s="593">
        <f>'6.1. Registro número audiencias'!E20</f>
        <v>1</v>
      </c>
      <c r="E61" s="593"/>
      <c r="F61" s="593"/>
      <c r="G61" s="593"/>
      <c r="H61" s="593">
        <f>'6.1. Registro número audiencias'!G20</f>
        <v>1</v>
      </c>
      <c r="I61" s="593"/>
      <c r="J61" s="593"/>
      <c r="K61" s="593"/>
      <c r="L61" s="593">
        <f>'6.1. Registro número audiencias'!I20</f>
        <v>1</v>
      </c>
      <c r="M61" s="593"/>
      <c r="N61" s="593"/>
      <c r="O61" s="593"/>
      <c r="P61" s="94">
        <f>'6.1. Registro número audiencias'!K20</f>
        <v>1</v>
      </c>
      <c r="Q61" s="4"/>
    </row>
    <row r="62" spans="1:17" x14ac:dyDescent="0.2">
      <c r="A62" s="4"/>
      <c r="B62" s="591"/>
      <c r="C62" s="130" t="s">
        <v>158</v>
      </c>
      <c r="D62" s="593">
        <f>'6.1. Registro número audiencias'!E30</f>
        <v>0.98717948717948723</v>
      </c>
      <c r="E62" s="593"/>
      <c r="F62" s="593"/>
      <c r="G62" s="593"/>
      <c r="H62" s="593">
        <f>'6.1. Registro número audiencias'!G30</f>
        <v>0.95419847328244278</v>
      </c>
      <c r="I62" s="593"/>
      <c r="J62" s="593"/>
      <c r="K62" s="593"/>
      <c r="L62" s="593">
        <f>'6.1. Registro número audiencias'!I30</f>
        <v>0.91818181818181821</v>
      </c>
      <c r="M62" s="593"/>
      <c r="N62" s="593"/>
      <c r="O62" s="593"/>
      <c r="P62" s="94">
        <f>'6.1. Registro número audiencias'!K30</f>
        <v>0.94984326018808773</v>
      </c>
      <c r="Q62" s="4"/>
    </row>
    <row r="63" spans="1:17" x14ac:dyDescent="0.2">
      <c r="A63" s="4"/>
      <c r="B63" s="591"/>
      <c r="C63" s="131" t="s">
        <v>159</v>
      </c>
      <c r="D63" s="593">
        <f>'6.1. Registro número audiencias'!E50</f>
        <v>1</v>
      </c>
      <c r="E63" s="593"/>
      <c r="F63" s="593"/>
      <c r="G63" s="593"/>
      <c r="H63" s="593">
        <v>1</v>
      </c>
      <c r="I63" s="593"/>
      <c r="J63" s="593"/>
      <c r="K63" s="593"/>
      <c r="L63" s="593">
        <v>1</v>
      </c>
      <c r="M63" s="593"/>
      <c r="N63" s="593"/>
      <c r="O63" s="593"/>
      <c r="P63" s="94">
        <f>'6.1. Registro número audiencias'!K40</f>
        <v>1</v>
      </c>
      <c r="Q63" s="4"/>
    </row>
    <row r="64" spans="1:17" x14ac:dyDescent="0.2">
      <c r="A64" s="4"/>
      <c r="B64" s="591"/>
      <c r="C64" s="128" t="s">
        <v>199</v>
      </c>
      <c r="D64" s="593">
        <f>'6.1. Registro número audiencias'!E50</f>
        <v>1</v>
      </c>
      <c r="E64" s="593"/>
      <c r="F64" s="593"/>
      <c r="G64" s="593"/>
      <c r="H64" s="593">
        <f>'6.1. Registro número audiencias'!G50</f>
        <v>1</v>
      </c>
      <c r="I64" s="593"/>
      <c r="J64" s="593"/>
      <c r="K64" s="593"/>
      <c r="L64" s="593">
        <f>'6.1. Registro número audiencias'!I50</f>
        <v>1</v>
      </c>
      <c r="M64" s="593"/>
      <c r="N64" s="593"/>
      <c r="O64" s="593"/>
      <c r="P64" s="94">
        <f>'6.1. Registro número audiencias'!K50</f>
        <v>1</v>
      </c>
      <c r="Q64" s="4"/>
    </row>
    <row r="65" spans="1:17" x14ac:dyDescent="0.2">
      <c r="A65" s="4"/>
      <c r="B65" s="591"/>
      <c r="C65" s="128" t="s">
        <v>221</v>
      </c>
      <c r="D65" s="593">
        <f>'6.1. Registro número audiencias'!E60</f>
        <v>1</v>
      </c>
      <c r="E65" s="593"/>
      <c r="F65" s="593"/>
      <c r="G65" s="593"/>
      <c r="H65" s="593">
        <f>'6.1. Registro número audiencias'!G60</f>
        <v>1</v>
      </c>
      <c r="I65" s="593"/>
      <c r="J65" s="593"/>
      <c r="K65" s="593"/>
      <c r="L65" s="593">
        <f>'6.1. Registro número audiencias'!I60</f>
        <v>1</v>
      </c>
      <c r="M65" s="593"/>
      <c r="N65" s="593"/>
      <c r="O65" s="593"/>
      <c r="P65" s="94">
        <f>'6.1. Registro número audiencias'!K60</f>
        <v>1</v>
      </c>
      <c r="Q65" s="4"/>
    </row>
    <row r="66" spans="1:17" x14ac:dyDescent="0.2">
      <c r="A66" s="4"/>
      <c r="B66" s="591"/>
      <c r="C66" s="128" t="s">
        <v>201</v>
      </c>
      <c r="D66" s="593">
        <f>'6.1. Registro número audiencias'!E70</f>
        <v>1</v>
      </c>
      <c r="E66" s="593"/>
      <c r="F66" s="593"/>
      <c r="G66" s="593"/>
      <c r="H66" s="593">
        <f>'6.1. Registro número audiencias'!G70</f>
        <v>1</v>
      </c>
      <c r="I66" s="593"/>
      <c r="J66" s="593"/>
      <c r="K66" s="593"/>
      <c r="L66" s="593">
        <f>'6.1. Registro número audiencias'!I70</f>
        <v>1</v>
      </c>
      <c r="M66" s="593"/>
      <c r="N66" s="593"/>
      <c r="O66" s="593"/>
      <c r="P66" s="94">
        <f>'6.1. Registro número audiencias'!K70</f>
        <v>1</v>
      </c>
      <c r="Q66" s="4"/>
    </row>
    <row r="67" spans="1:17" x14ac:dyDescent="0.2">
      <c r="A67" s="4"/>
      <c r="B67" s="591"/>
      <c r="C67" s="128" t="s">
        <v>202</v>
      </c>
      <c r="D67" s="593">
        <f>'6.1. Registro número audiencias'!E80</f>
        <v>1</v>
      </c>
      <c r="E67" s="593"/>
      <c r="F67" s="593"/>
      <c r="G67" s="593"/>
      <c r="H67" s="593">
        <f>'6.1. Registro número audiencias'!G80</f>
        <v>1</v>
      </c>
      <c r="I67" s="593"/>
      <c r="J67" s="593"/>
      <c r="K67" s="593"/>
      <c r="L67" s="593">
        <f>'6.1. Registro número audiencias'!I80</f>
        <v>1</v>
      </c>
      <c r="M67" s="593"/>
      <c r="N67" s="593"/>
      <c r="O67" s="593"/>
      <c r="P67" s="94">
        <f>'6.1. Registro número audiencias'!K80</f>
        <v>1</v>
      </c>
      <c r="Q67" s="4"/>
    </row>
    <row r="68" spans="1:17" x14ac:dyDescent="0.2">
      <c r="A68" s="4"/>
      <c r="B68" s="591"/>
      <c r="C68" s="128" t="s">
        <v>222</v>
      </c>
      <c r="D68" s="593">
        <f>'6.1. Registro número audiencias'!E90</f>
        <v>1</v>
      </c>
      <c r="E68" s="593"/>
      <c r="F68" s="593"/>
      <c r="G68" s="593"/>
      <c r="H68" s="593">
        <f>'6.1. Registro número audiencias'!G90</f>
        <v>1</v>
      </c>
      <c r="I68" s="593"/>
      <c r="J68" s="593"/>
      <c r="K68" s="593"/>
      <c r="L68" s="593" t="str">
        <f>'6.1. Registro número audiencias'!I90</f>
        <v>0</v>
      </c>
      <c r="M68" s="593"/>
      <c r="N68" s="593"/>
      <c r="O68" s="593"/>
      <c r="P68" s="94">
        <f>'6.1. Registro número audiencias'!K90</f>
        <v>1</v>
      </c>
      <c r="Q68" s="4"/>
    </row>
    <row r="69" spans="1:17" x14ac:dyDescent="0.2">
      <c r="A69" s="4"/>
      <c r="B69" s="591"/>
      <c r="C69" s="130" t="s">
        <v>204</v>
      </c>
      <c r="D69" s="593">
        <f>'6.1. Registro número audiencias'!E100</f>
        <v>1</v>
      </c>
      <c r="E69" s="593"/>
      <c r="F69" s="593"/>
      <c r="G69" s="593"/>
      <c r="H69" s="593">
        <f>'6.1. Registro número audiencias'!G100</f>
        <v>1</v>
      </c>
      <c r="I69" s="593"/>
      <c r="J69" s="593"/>
      <c r="K69" s="593"/>
      <c r="L69" s="593">
        <f>'6.1. Registro número audiencias'!I100</f>
        <v>1</v>
      </c>
      <c r="M69" s="593"/>
      <c r="N69" s="593"/>
      <c r="O69" s="593"/>
      <c r="P69" s="94">
        <f>'6.1. Registro número audiencias'!K100</f>
        <v>1</v>
      </c>
      <c r="Q69" s="4"/>
    </row>
    <row r="70" spans="1:17" ht="13.5" thickBot="1" x14ac:dyDescent="0.25">
      <c r="A70" s="4"/>
      <c r="B70" s="592"/>
      <c r="C70" s="135" t="s">
        <v>223</v>
      </c>
      <c r="D70" s="608">
        <f>'6.1. Registro número audiencias'!E110</f>
        <v>1</v>
      </c>
      <c r="E70" s="608"/>
      <c r="F70" s="608"/>
      <c r="G70" s="608"/>
      <c r="H70" s="608">
        <f>'6.1. Registro número audiencias'!G110</f>
        <v>0.9375</v>
      </c>
      <c r="I70" s="608"/>
      <c r="J70" s="608"/>
      <c r="K70" s="608"/>
      <c r="L70" s="608">
        <f>'6.1. Registro número audiencias'!I110</f>
        <v>0.89156626506024095</v>
      </c>
      <c r="M70" s="608"/>
      <c r="N70" s="608"/>
      <c r="O70" s="608"/>
      <c r="P70" s="90">
        <f>'6.1. Registro número audiencias'!K110</f>
        <v>0.93023255813953487</v>
      </c>
      <c r="Q70" s="4"/>
    </row>
    <row r="71" spans="1:17" ht="3" customHeight="1" thickBot="1" x14ac:dyDescent="0.25">
      <c r="A71" s="4"/>
      <c r="B71" s="124">
        <v>0.9</v>
      </c>
      <c r="C71" s="125"/>
      <c r="D71" s="125"/>
      <c r="E71" s="125"/>
      <c r="F71" s="126">
        <f>+$C$26</f>
        <v>0.9</v>
      </c>
      <c r="G71" s="125"/>
      <c r="H71" s="125"/>
      <c r="I71" s="126">
        <f>+$C$26</f>
        <v>0.9</v>
      </c>
      <c r="J71" s="125"/>
      <c r="K71" s="125"/>
      <c r="L71" s="126">
        <f>+$C$26</f>
        <v>0.9</v>
      </c>
      <c r="M71" s="125"/>
      <c r="N71" s="125"/>
      <c r="O71" s="126">
        <f>+$C$26</f>
        <v>0.9</v>
      </c>
      <c r="P71" s="126">
        <f>+$C$26</f>
        <v>0.9</v>
      </c>
      <c r="Q71" s="4"/>
    </row>
    <row r="72" spans="1:17" ht="22.5" customHeight="1" thickBot="1" x14ac:dyDescent="0.25">
      <c r="A72" s="4"/>
      <c r="B72" s="302" t="s">
        <v>21</v>
      </c>
      <c r="C72" s="303"/>
      <c r="D72" s="303"/>
      <c r="E72" s="303"/>
      <c r="F72" s="303"/>
      <c r="G72" s="303"/>
      <c r="H72" s="303"/>
      <c r="I72" s="303"/>
      <c r="J72" s="303"/>
      <c r="K72" s="303"/>
      <c r="L72" s="303"/>
      <c r="M72" s="303"/>
      <c r="N72" s="303"/>
      <c r="O72" s="303"/>
      <c r="P72" s="304"/>
      <c r="Q72" s="4"/>
    </row>
    <row r="73" spans="1:17" x14ac:dyDescent="0.2">
      <c r="A73" s="4"/>
      <c r="B73" s="315"/>
      <c r="C73" s="316"/>
      <c r="D73" s="316"/>
      <c r="E73" s="316"/>
      <c r="F73" s="316"/>
      <c r="G73" s="316"/>
      <c r="H73" s="316"/>
      <c r="I73" s="316"/>
      <c r="J73" s="316"/>
      <c r="K73" s="316"/>
      <c r="L73" s="316"/>
      <c r="M73" s="316"/>
      <c r="N73" s="316"/>
      <c r="O73" s="316"/>
      <c r="P73" s="317"/>
      <c r="Q73" s="4"/>
    </row>
    <row r="74" spans="1:17" x14ac:dyDescent="0.2">
      <c r="A74" s="4"/>
      <c r="B74" s="318"/>
      <c r="C74" s="319"/>
      <c r="D74" s="319"/>
      <c r="E74" s="319"/>
      <c r="F74" s="319"/>
      <c r="G74" s="319"/>
      <c r="H74" s="319"/>
      <c r="I74" s="319"/>
      <c r="J74" s="319"/>
      <c r="K74" s="319"/>
      <c r="L74" s="319"/>
      <c r="M74" s="319"/>
      <c r="N74" s="319"/>
      <c r="O74" s="319"/>
      <c r="P74" s="320"/>
      <c r="Q74" s="4"/>
    </row>
    <row r="75" spans="1:17" x14ac:dyDescent="0.2">
      <c r="A75" s="4"/>
      <c r="B75" s="318"/>
      <c r="C75" s="319"/>
      <c r="D75" s="319"/>
      <c r="E75" s="319"/>
      <c r="F75" s="319"/>
      <c r="G75" s="319"/>
      <c r="H75" s="319"/>
      <c r="I75" s="319"/>
      <c r="J75" s="319"/>
      <c r="K75" s="319"/>
      <c r="L75" s="319"/>
      <c r="M75" s="319"/>
      <c r="N75" s="319"/>
      <c r="O75" s="319"/>
      <c r="P75" s="320"/>
      <c r="Q75" s="4"/>
    </row>
    <row r="76" spans="1:17" x14ac:dyDescent="0.2">
      <c r="A76" s="4"/>
      <c r="B76" s="318"/>
      <c r="C76" s="319"/>
      <c r="D76" s="319"/>
      <c r="E76" s="319"/>
      <c r="F76" s="319"/>
      <c r="G76" s="319"/>
      <c r="H76" s="319"/>
      <c r="I76" s="319"/>
      <c r="J76" s="319"/>
      <c r="K76" s="319"/>
      <c r="L76" s="319"/>
      <c r="M76" s="319"/>
      <c r="N76" s="319"/>
      <c r="O76" s="319"/>
      <c r="P76" s="320"/>
      <c r="Q76" s="4"/>
    </row>
    <row r="77" spans="1:17" x14ac:dyDescent="0.2">
      <c r="A77" s="4"/>
      <c r="B77" s="318"/>
      <c r="C77" s="319"/>
      <c r="D77" s="319"/>
      <c r="E77" s="319"/>
      <c r="F77" s="319"/>
      <c r="G77" s="319"/>
      <c r="H77" s="319"/>
      <c r="I77" s="319"/>
      <c r="J77" s="319"/>
      <c r="K77" s="319"/>
      <c r="L77" s="319"/>
      <c r="M77" s="319"/>
      <c r="N77" s="319"/>
      <c r="O77" s="319"/>
      <c r="P77" s="320"/>
      <c r="Q77" s="4"/>
    </row>
    <row r="78" spans="1:17" x14ac:dyDescent="0.2">
      <c r="A78" s="4"/>
      <c r="B78" s="318"/>
      <c r="C78" s="319"/>
      <c r="D78" s="319"/>
      <c r="E78" s="319"/>
      <c r="F78" s="319"/>
      <c r="G78" s="319"/>
      <c r="H78" s="319"/>
      <c r="I78" s="319"/>
      <c r="J78" s="319"/>
      <c r="K78" s="319"/>
      <c r="L78" s="319"/>
      <c r="M78" s="319"/>
      <c r="N78" s="319"/>
      <c r="O78" s="319"/>
      <c r="P78" s="320"/>
      <c r="Q78" s="4"/>
    </row>
    <row r="79" spans="1:17" x14ac:dyDescent="0.2">
      <c r="A79" s="4"/>
      <c r="B79" s="318"/>
      <c r="C79" s="319"/>
      <c r="D79" s="319"/>
      <c r="E79" s="319"/>
      <c r="F79" s="319"/>
      <c r="G79" s="319"/>
      <c r="H79" s="319"/>
      <c r="I79" s="319"/>
      <c r="J79" s="319"/>
      <c r="K79" s="319"/>
      <c r="L79" s="319"/>
      <c r="M79" s="319"/>
      <c r="N79" s="319"/>
      <c r="O79" s="319"/>
      <c r="P79" s="320"/>
      <c r="Q79" s="4"/>
    </row>
    <row r="80" spans="1:17" x14ac:dyDescent="0.2">
      <c r="A80" s="4"/>
      <c r="B80" s="318"/>
      <c r="C80" s="319"/>
      <c r="D80" s="319"/>
      <c r="E80" s="319"/>
      <c r="F80" s="319"/>
      <c r="G80" s="319"/>
      <c r="H80" s="319"/>
      <c r="I80" s="319"/>
      <c r="J80" s="319"/>
      <c r="K80" s="319"/>
      <c r="L80" s="319"/>
      <c r="M80" s="319"/>
      <c r="N80" s="319"/>
      <c r="O80" s="319"/>
      <c r="P80" s="320"/>
      <c r="Q80" s="4"/>
    </row>
    <row r="81" spans="1:19" x14ac:dyDescent="0.2">
      <c r="A81" s="4"/>
      <c r="B81" s="318"/>
      <c r="C81" s="319"/>
      <c r="D81" s="319"/>
      <c r="E81" s="319"/>
      <c r="F81" s="319"/>
      <c r="G81" s="319"/>
      <c r="H81" s="319"/>
      <c r="I81" s="319"/>
      <c r="J81" s="319"/>
      <c r="K81" s="319"/>
      <c r="L81" s="319"/>
      <c r="M81" s="319"/>
      <c r="N81" s="319"/>
      <c r="O81" s="319"/>
      <c r="P81" s="320"/>
      <c r="Q81" s="4"/>
    </row>
    <row r="82" spans="1:19" x14ac:dyDescent="0.2">
      <c r="A82" s="4"/>
      <c r="B82" s="318"/>
      <c r="C82" s="319"/>
      <c r="D82" s="319"/>
      <c r="E82" s="319"/>
      <c r="F82" s="319"/>
      <c r="G82" s="319"/>
      <c r="H82" s="319"/>
      <c r="I82" s="319"/>
      <c r="J82" s="319"/>
      <c r="K82" s="319"/>
      <c r="L82" s="319"/>
      <c r="M82" s="319"/>
      <c r="N82" s="319"/>
      <c r="O82" s="319"/>
      <c r="P82" s="320"/>
      <c r="Q82" s="4"/>
    </row>
    <row r="83" spans="1:19" x14ac:dyDescent="0.2">
      <c r="A83" s="4"/>
      <c r="B83" s="318"/>
      <c r="C83" s="319"/>
      <c r="D83" s="319"/>
      <c r="E83" s="319"/>
      <c r="F83" s="319"/>
      <c r="G83" s="319"/>
      <c r="H83" s="319"/>
      <c r="I83" s="319"/>
      <c r="J83" s="319"/>
      <c r="K83" s="319"/>
      <c r="L83" s="319"/>
      <c r="M83" s="319"/>
      <c r="N83" s="319"/>
      <c r="O83" s="319"/>
      <c r="P83" s="320"/>
      <c r="Q83" s="4"/>
    </row>
    <row r="84" spans="1:19" x14ac:dyDescent="0.2">
      <c r="A84" s="4"/>
      <c r="B84" s="318"/>
      <c r="C84" s="319"/>
      <c r="D84" s="319"/>
      <c r="E84" s="319"/>
      <c r="F84" s="319"/>
      <c r="G84" s="319"/>
      <c r="H84" s="319"/>
      <c r="I84" s="319"/>
      <c r="J84" s="319"/>
      <c r="K84" s="319"/>
      <c r="L84" s="319"/>
      <c r="M84" s="319"/>
      <c r="N84" s="319"/>
      <c r="O84" s="319"/>
      <c r="P84" s="320"/>
      <c r="Q84" s="4"/>
    </row>
    <row r="85" spans="1:19" x14ac:dyDescent="0.2">
      <c r="A85" s="4"/>
      <c r="B85" s="318"/>
      <c r="C85" s="319"/>
      <c r="D85" s="319"/>
      <c r="E85" s="319"/>
      <c r="F85" s="319"/>
      <c r="G85" s="319"/>
      <c r="H85" s="319"/>
      <c r="I85" s="319"/>
      <c r="J85" s="319"/>
      <c r="K85" s="319"/>
      <c r="L85" s="319"/>
      <c r="M85" s="319"/>
      <c r="N85" s="319"/>
      <c r="O85" s="319"/>
      <c r="P85" s="320"/>
      <c r="Q85" s="4"/>
    </row>
    <row r="86" spans="1:19" x14ac:dyDescent="0.2">
      <c r="A86" s="4"/>
      <c r="B86" s="318"/>
      <c r="C86" s="319"/>
      <c r="D86" s="319"/>
      <c r="E86" s="319"/>
      <c r="F86" s="319"/>
      <c r="G86" s="319"/>
      <c r="H86" s="319"/>
      <c r="I86" s="319"/>
      <c r="J86" s="319"/>
      <c r="K86" s="319"/>
      <c r="L86" s="319"/>
      <c r="M86" s="319"/>
      <c r="N86" s="319"/>
      <c r="O86" s="319"/>
      <c r="P86" s="320"/>
      <c r="Q86" s="4"/>
    </row>
    <row r="87" spans="1:19" x14ac:dyDescent="0.2">
      <c r="A87" s="4"/>
      <c r="B87" s="318"/>
      <c r="C87" s="319"/>
      <c r="D87" s="319"/>
      <c r="E87" s="319"/>
      <c r="F87" s="319"/>
      <c r="G87" s="319"/>
      <c r="H87" s="319"/>
      <c r="I87" s="319"/>
      <c r="J87" s="319"/>
      <c r="K87" s="319"/>
      <c r="L87" s="319"/>
      <c r="M87" s="319"/>
      <c r="N87" s="319"/>
      <c r="O87" s="319"/>
      <c r="P87" s="320"/>
      <c r="Q87" s="4"/>
    </row>
    <row r="88" spans="1:19" ht="13.5" thickBot="1" x14ac:dyDescent="0.25">
      <c r="A88" s="4"/>
      <c r="B88" s="321"/>
      <c r="C88" s="322"/>
      <c r="D88" s="322"/>
      <c r="E88" s="322"/>
      <c r="F88" s="322"/>
      <c r="G88" s="322"/>
      <c r="H88" s="322"/>
      <c r="I88" s="322"/>
      <c r="J88" s="322"/>
      <c r="K88" s="322"/>
      <c r="L88" s="322"/>
      <c r="M88" s="322"/>
      <c r="N88" s="322"/>
      <c r="O88" s="322"/>
      <c r="P88" s="323"/>
      <c r="Q88" s="4"/>
    </row>
    <row r="89" spans="1:19" s="5" customFormat="1" ht="3" customHeight="1" thickBot="1" x14ac:dyDescent="0.25">
      <c r="A89" s="324"/>
      <c r="B89" s="324"/>
      <c r="C89" s="324"/>
      <c r="D89" s="324"/>
      <c r="E89" s="324"/>
      <c r="F89" s="324"/>
      <c r="G89" s="324"/>
      <c r="H89" s="324"/>
      <c r="I89" s="324"/>
      <c r="J89" s="324"/>
      <c r="K89" s="324"/>
      <c r="L89" s="324"/>
      <c r="M89" s="324"/>
      <c r="N89" s="324"/>
      <c r="O89" s="324"/>
      <c r="P89" s="324"/>
      <c r="Q89" s="324"/>
      <c r="S89" s="55"/>
    </row>
    <row r="90" spans="1:19" ht="15" customHeight="1" x14ac:dyDescent="0.2">
      <c r="A90" s="4"/>
      <c r="B90" s="325" t="s">
        <v>5</v>
      </c>
      <c r="C90" s="327" t="s">
        <v>152</v>
      </c>
      <c r="D90" s="328"/>
      <c r="E90" s="328"/>
      <c r="F90" s="328"/>
      <c r="G90" s="328"/>
      <c r="H90" s="328"/>
      <c r="I90" s="328"/>
      <c r="J90" s="328"/>
      <c r="K90" s="328"/>
      <c r="L90" s="328"/>
      <c r="M90" s="328"/>
      <c r="N90" s="328"/>
      <c r="O90" s="328"/>
      <c r="P90" s="329"/>
      <c r="Q90" s="4"/>
    </row>
    <row r="91" spans="1:19" ht="103.9" customHeight="1" x14ac:dyDescent="0.2">
      <c r="A91" s="4"/>
      <c r="B91" s="326"/>
      <c r="C91" s="330" t="s">
        <v>339</v>
      </c>
      <c r="D91" s="331"/>
      <c r="E91" s="331"/>
      <c r="F91" s="331"/>
      <c r="G91" s="331"/>
      <c r="H91" s="331"/>
      <c r="I91" s="331"/>
      <c r="J91" s="331"/>
      <c r="K91" s="331"/>
      <c r="L91" s="331"/>
      <c r="M91" s="331"/>
      <c r="N91" s="331"/>
      <c r="O91" s="331"/>
      <c r="P91" s="332"/>
      <c r="Q91" s="4"/>
    </row>
    <row r="92" spans="1:19" ht="15" customHeight="1" x14ac:dyDescent="0.2">
      <c r="A92" s="4"/>
      <c r="B92" s="326"/>
      <c r="C92" s="333" t="s">
        <v>153</v>
      </c>
      <c r="D92" s="334"/>
      <c r="E92" s="334"/>
      <c r="F92" s="334"/>
      <c r="G92" s="334"/>
      <c r="H92" s="334"/>
      <c r="I92" s="334"/>
      <c r="J92" s="334"/>
      <c r="K92" s="334"/>
      <c r="L92" s="334"/>
      <c r="M92" s="334"/>
      <c r="N92" s="334"/>
      <c r="O92" s="334"/>
      <c r="P92" s="335"/>
      <c r="Q92" s="4"/>
    </row>
    <row r="93" spans="1:19" ht="49.5" customHeight="1" x14ac:dyDescent="0.2">
      <c r="A93" s="4"/>
      <c r="B93" s="326"/>
      <c r="C93" s="330" t="s">
        <v>369</v>
      </c>
      <c r="D93" s="331"/>
      <c r="E93" s="331"/>
      <c r="F93" s="331"/>
      <c r="G93" s="331"/>
      <c r="H93" s="331"/>
      <c r="I93" s="331"/>
      <c r="J93" s="331"/>
      <c r="K93" s="331"/>
      <c r="L93" s="331"/>
      <c r="M93" s="331"/>
      <c r="N93" s="331"/>
      <c r="O93" s="331"/>
      <c r="P93" s="332"/>
      <c r="Q93" s="4"/>
    </row>
    <row r="94" spans="1:19" ht="18" customHeight="1" x14ac:dyDescent="0.2">
      <c r="A94" s="4"/>
      <c r="B94" s="326"/>
      <c r="C94" s="333" t="s">
        <v>154</v>
      </c>
      <c r="D94" s="334"/>
      <c r="E94" s="334"/>
      <c r="F94" s="334"/>
      <c r="G94" s="334"/>
      <c r="H94" s="334"/>
      <c r="I94" s="334"/>
      <c r="J94" s="334"/>
      <c r="K94" s="334"/>
      <c r="L94" s="334"/>
      <c r="M94" s="334"/>
      <c r="N94" s="334"/>
      <c r="O94" s="334"/>
      <c r="P94" s="335"/>
      <c r="Q94" s="4"/>
    </row>
    <row r="95" spans="1:19" ht="88.9" customHeight="1" thickBot="1" x14ac:dyDescent="0.25">
      <c r="A95" s="4"/>
      <c r="B95" s="326"/>
      <c r="C95" s="475" t="s">
        <v>370</v>
      </c>
      <c r="D95" s="476"/>
      <c r="E95" s="476"/>
      <c r="F95" s="476"/>
      <c r="G95" s="476"/>
      <c r="H95" s="476"/>
      <c r="I95" s="476"/>
      <c r="J95" s="476"/>
      <c r="K95" s="476"/>
      <c r="L95" s="476"/>
      <c r="M95" s="476"/>
      <c r="N95" s="476"/>
      <c r="O95" s="476"/>
      <c r="P95" s="477"/>
      <c r="Q95" s="4"/>
    </row>
    <row r="96" spans="1:19" ht="30.75" customHeight="1" thickBot="1" x14ac:dyDescent="0.25">
      <c r="A96" s="4"/>
      <c r="B96" s="56" t="s">
        <v>42</v>
      </c>
      <c r="C96" s="312"/>
      <c r="D96" s="214"/>
      <c r="E96" s="214"/>
      <c r="F96" s="214"/>
      <c r="G96" s="214"/>
      <c r="H96" s="214"/>
      <c r="I96" s="214"/>
      <c r="J96" s="214"/>
      <c r="K96" s="214"/>
      <c r="L96" s="214"/>
      <c r="M96" s="214"/>
      <c r="N96" s="214"/>
      <c r="O96" s="214"/>
      <c r="P96" s="215"/>
      <c r="Q96" s="4"/>
    </row>
    <row r="97" spans="1:17" ht="27.75" customHeight="1" thickBot="1" x14ac:dyDescent="0.25">
      <c r="A97" s="4"/>
      <c r="B97" s="56" t="s">
        <v>55</v>
      </c>
      <c r="C97" s="313" t="s">
        <v>56</v>
      </c>
      <c r="D97" s="313"/>
      <c r="E97" s="313"/>
      <c r="F97" s="313"/>
      <c r="G97" s="313"/>
      <c r="H97" s="313"/>
      <c r="I97" s="313"/>
      <c r="J97" s="313"/>
      <c r="K97" s="313"/>
      <c r="L97" s="313"/>
      <c r="M97" s="313"/>
      <c r="N97" s="313"/>
      <c r="O97" s="313"/>
      <c r="P97" s="314"/>
      <c r="Q97" s="4"/>
    </row>
    <row r="98" spans="1:17" x14ac:dyDescent="0.2">
      <c r="B98" s="2"/>
    </row>
    <row r="99" spans="1:17" x14ac:dyDescent="0.2">
      <c r="B99" s="2"/>
    </row>
    <row r="100" spans="1:17" x14ac:dyDescent="0.2">
      <c r="B100" s="2"/>
      <c r="C100" s="6"/>
    </row>
    <row r="101" spans="1:17" hidden="1" x14ac:dyDescent="0.2">
      <c r="B101" s="2"/>
      <c r="C101" s="2">
        <v>2018</v>
      </c>
    </row>
    <row r="102" spans="1:17" hidden="1" x14ac:dyDescent="0.2">
      <c r="B102" s="2"/>
      <c r="C102" s="2">
        <v>2019</v>
      </c>
    </row>
    <row r="103" spans="1:17" x14ac:dyDescent="0.2">
      <c r="B103" s="2"/>
    </row>
    <row r="104" spans="1:17" x14ac:dyDescent="0.2">
      <c r="B104" s="2"/>
    </row>
    <row r="105" spans="1:17" x14ac:dyDescent="0.2">
      <c r="B105" s="2"/>
    </row>
    <row r="106" spans="1:17" x14ac:dyDescent="0.2">
      <c r="B106" s="2"/>
    </row>
    <row r="107" spans="1:17" x14ac:dyDescent="0.2">
      <c r="B107" s="2"/>
    </row>
    <row r="108" spans="1:17" s="3" customFormat="1" x14ac:dyDescent="0.2"/>
    <row r="109" spans="1:17" s="3" customFormat="1" x14ac:dyDescent="0.2">
      <c r="B109" s="42"/>
      <c r="C109" s="42"/>
      <c r="D109" s="42"/>
      <c r="E109" s="42"/>
      <c r="F109" s="42"/>
      <c r="G109" s="42"/>
      <c r="H109" s="42"/>
      <c r="I109" s="42"/>
      <c r="J109" s="42"/>
      <c r="K109" s="42"/>
      <c r="L109" s="42"/>
      <c r="M109" s="42"/>
      <c r="N109" s="42"/>
      <c r="O109" s="42"/>
    </row>
    <row r="110" spans="1:17" s="3" customFormat="1" x14ac:dyDescent="0.2">
      <c r="B110" s="42"/>
      <c r="C110" s="42"/>
      <c r="D110" s="42"/>
      <c r="E110" s="42"/>
      <c r="F110" s="42"/>
      <c r="G110" s="42"/>
      <c r="H110" s="42"/>
      <c r="I110" s="42"/>
      <c r="J110" s="42"/>
      <c r="K110" s="42"/>
      <c r="L110" s="42"/>
      <c r="M110" s="42"/>
      <c r="N110" s="42"/>
      <c r="O110" s="42"/>
    </row>
    <row r="111" spans="1:17" s="3" customFormat="1" x14ac:dyDescent="0.2">
      <c r="B111" s="42"/>
      <c r="C111" s="42"/>
      <c r="D111" s="42"/>
      <c r="E111" s="42"/>
      <c r="F111" s="42"/>
      <c r="G111" s="42"/>
      <c r="H111" s="42"/>
      <c r="I111" s="42"/>
      <c r="J111" s="42"/>
      <c r="K111" s="42"/>
      <c r="L111" s="42"/>
      <c r="M111" s="42"/>
      <c r="N111" s="42"/>
      <c r="O111" s="42"/>
    </row>
    <row r="112" spans="1:17" s="3" customFormat="1" x14ac:dyDescent="0.2">
      <c r="B112" s="42"/>
      <c r="C112" s="42"/>
      <c r="D112" s="42"/>
      <c r="E112" s="42"/>
      <c r="F112" s="42"/>
      <c r="G112" s="42"/>
      <c r="H112" s="42"/>
      <c r="I112" s="42"/>
      <c r="J112" s="42"/>
      <c r="K112" s="42"/>
      <c r="L112" s="42"/>
      <c r="M112" s="42"/>
      <c r="N112" s="42"/>
      <c r="O112" s="42"/>
    </row>
    <row r="113" spans="2:17" s="3" customFormat="1" x14ac:dyDescent="0.2">
      <c r="B113" s="37"/>
      <c r="C113" s="37"/>
      <c r="D113" s="37"/>
      <c r="E113" s="37"/>
      <c r="F113" s="37"/>
      <c r="G113" s="42"/>
      <c r="H113" s="42"/>
      <c r="I113" s="42"/>
      <c r="J113" s="42"/>
      <c r="K113" s="42"/>
      <c r="L113" s="42"/>
      <c r="M113" s="42"/>
      <c r="N113" s="42"/>
      <c r="O113" s="42"/>
    </row>
    <row r="114" spans="2:17" s="3" customFormat="1" x14ac:dyDescent="0.2">
      <c r="B114" s="37"/>
      <c r="C114" s="37"/>
      <c r="D114" s="37"/>
      <c r="E114" s="37"/>
      <c r="F114" s="37"/>
      <c r="G114" s="42"/>
      <c r="H114" s="42"/>
      <c r="I114" s="42"/>
      <c r="J114" s="42"/>
      <c r="K114" s="42"/>
      <c r="L114" s="42"/>
      <c r="M114" s="42"/>
      <c r="N114" s="42"/>
      <c r="O114" s="42"/>
    </row>
    <row r="115" spans="2:17" s="3" customFormat="1" x14ac:dyDescent="0.2">
      <c r="B115" s="37"/>
      <c r="C115" s="37"/>
      <c r="D115" s="37"/>
      <c r="E115" s="37"/>
      <c r="F115" s="37"/>
      <c r="G115" s="42"/>
      <c r="H115" s="42"/>
      <c r="I115" s="42"/>
      <c r="J115" s="42"/>
      <c r="K115" s="42"/>
      <c r="L115" s="42"/>
      <c r="M115" s="42"/>
      <c r="N115" s="42"/>
      <c r="O115" s="42"/>
    </row>
    <row r="116" spans="2:17" s="3" customFormat="1" x14ac:dyDescent="0.2">
      <c r="B116" s="37"/>
      <c r="C116" s="37"/>
      <c r="D116" s="37"/>
      <c r="E116" s="37"/>
      <c r="F116" s="37"/>
      <c r="G116" s="42"/>
      <c r="H116" s="42"/>
      <c r="I116" s="42"/>
      <c r="J116" s="42"/>
      <c r="K116" s="42"/>
      <c r="L116" s="42"/>
      <c r="M116" s="42"/>
      <c r="N116" s="42"/>
      <c r="O116" s="42"/>
    </row>
    <row r="117" spans="2:17" s="3" customFormat="1" x14ac:dyDescent="0.2">
      <c r="B117" s="37"/>
      <c r="C117" s="37"/>
      <c r="D117" s="37"/>
      <c r="E117" s="37"/>
      <c r="F117" s="37"/>
      <c r="G117" s="42"/>
      <c r="H117" s="42"/>
      <c r="I117" s="42"/>
      <c r="J117" s="42"/>
      <c r="K117" s="42"/>
      <c r="L117" s="42"/>
      <c r="M117" s="42"/>
      <c r="N117" s="42"/>
      <c r="O117" s="42"/>
    </row>
    <row r="118" spans="2:17" s="3" customFormat="1" x14ac:dyDescent="0.2">
      <c r="B118" s="37"/>
      <c r="C118" s="37"/>
      <c r="D118" s="37"/>
      <c r="E118" s="37"/>
      <c r="F118" s="37"/>
      <c r="G118" s="42"/>
      <c r="H118" s="42"/>
      <c r="I118" s="42"/>
      <c r="J118" s="42"/>
      <c r="K118" s="42"/>
      <c r="L118" s="42"/>
      <c r="M118" s="42"/>
      <c r="N118" s="42"/>
      <c r="O118" s="42"/>
    </row>
    <row r="119" spans="2:17" s="3" customFormat="1" x14ac:dyDescent="0.2">
      <c r="B119" s="37"/>
      <c r="C119" s="37"/>
      <c r="D119" s="37"/>
      <c r="E119" s="37"/>
      <c r="F119" s="37"/>
      <c r="G119" s="42"/>
      <c r="H119" s="42"/>
      <c r="I119" s="42"/>
      <c r="J119" s="42"/>
      <c r="K119" s="42"/>
      <c r="L119" s="42"/>
      <c r="M119" s="42"/>
      <c r="N119" s="42"/>
      <c r="O119" s="42"/>
      <c r="P119" s="36"/>
    </row>
    <row r="120" spans="2:17" s="3" customFormat="1" x14ac:dyDescent="0.2">
      <c r="B120" s="37"/>
      <c r="C120" s="37"/>
      <c r="D120" s="37"/>
      <c r="E120" s="37"/>
      <c r="F120" s="37"/>
      <c r="G120" s="42"/>
      <c r="H120" s="42"/>
      <c r="I120" s="42"/>
      <c r="J120" s="42"/>
      <c r="K120" s="42"/>
      <c r="L120" s="42"/>
      <c r="M120" s="42"/>
      <c r="N120" s="42"/>
      <c r="O120" s="42"/>
      <c r="P120" s="36"/>
    </row>
    <row r="121" spans="2:17" s="3" customFormat="1" x14ac:dyDescent="0.2">
      <c r="B121" s="37"/>
      <c r="C121" s="37"/>
      <c r="D121" s="37"/>
      <c r="E121" s="37"/>
      <c r="F121" s="37"/>
      <c r="G121" s="42"/>
      <c r="H121" s="42"/>
      <c r="I121" s="42"/>
      <c r="J121" s="42"/>
      <c r="K121" s="42"/>
      <c r="L121" s="42"/>
      <c r="M121" s="42"/>
      <c r="N121" s="42"/>
      <c r="O121" s="42"/>
      <c r="P121" s="36"/>
    </row>
    <row r="122" spans="2:17" s="3" customFormat="1" x14ac:dyDescent="0.2">
      <c r="B122" s="37"/>
      <c r="C122" s="37"/>
      <c r="D122" s="37"/>
      <c r="E122" s="37"/>
      <c r="F122" s="37"/>
      <c r="G122" s="42"/>
      <c r="H122" s="42"/>
      <c r="I122" s="42"/>
      <c r="J122" s="42"/>
      <c r="K122" s="42"/>
      <c r="L122" s="42"/>
      <c r="M122" s="42"/>
      <c r="N122" s="42"/>
      <c r="O122" s="42"/>
      <c r="P122" s="36"/>
      <c r="Q122" s="7" t="s">
        <v>47</v>
      </c>
    </row>
    <row r="123" spans="2:17" s="3" customFormat="1" x14ac:dyDescent="0.2">
      <c r="B123" s="8"/>
      <c r="C123" s="8"/>
      <c r="D123" s="37"/>
      <c r="E123" s="37"/>
      <c r="F123" s="37"/>
      <c r="G123" s="42"/>
      <c r="H123" s="42"/>
      <c r="I123" s="42"/>
      <c r="J123" s="42"/>
      <c r="K123" s="42"/>
      <c r="L123" s="42"/>
      <c r="M123" s="42"/>
      <c r="N123" s="42"/>
      <c r="O123" s="42"/>
      <c r="P123" s="36"/>
      <c r="Q123" s="7" t="s">
        <v>48</v>
      </c>
    </row>
    <row r="124" spans="2:17" s="3" customFormat="1" x14ac:dyDescent="0.2">
      <c r="B124" s="8"/>
      <c r="C124" s="8"/>
      <c r="D124" s="37"/>
      <c r="E124" s="37"/>
      <c r="F124" s="37"/>
      <c r="G124" s="42"/>
      <c r="H124" s="42"/>
      <c r="I124" s="42"/>
      <c r="J124" s="42"/>
      <c r="K124" s="42"/>
      <c r="L124" s="42"/>
      <c r="M124" s="42"/>
      <c r="N124" s="42"/>
      <c r="O124" s="42"/>
      <c r="P124" s="36"/>
      <c r="Q124" s="7" t="s">
        <v>50</v>
      </c>
    </row>
    <row r="125" spans="2:17" s="3" customFormat="1" x14ac:dyDescent="0.2">
      <c r="B125" s="8"/>
      <c r="C125" s="8"/>
      <c r="D125" s="37"/>
      <c r="E125" s="37"/>
      <c r="F125" s="37"/>
      <c r="G125" s="42"/>
      <c r="H125" s="42"/>
      <c r="I125" s="42"/>
      <c r="J125" s="42"/>
      <c r="K125" s="42"/>
      <c r="L125" s="42"/>
      <c r="M125" s="42"/>
      <c r="N125" s="42"/>
      <c r="O125" s="42"/>
      <c r="P125" s="36"/>
      <c r="Q125" s="7" t="s">
        <v>49</v>
      </c>
    </row>
    <row r="126" spans="2:17" s="3" customFormat="1" x14ac:dyDescent="0.2">
      <c r="B126" s="37"/>
      <c r="C126" s="8"/>
      <c r="D126" s="37"/>
      <c r="E126" s="37"/>
      <c r="F126" s="37"/>
      <c r="G126" s="42"/>
      <c r="H126" s="42"/>
      <c r="I126" s="42"/>
      <c r="J126" s="42"/>
      <c r="K126" s="42"/>
      <c r="L126" s="42"/>
      <c r="M126" s="43"/>
      <c r="N126" s="42"/>
      <c r="O126" s="42"/>
      <c r="P126" s="36"/>
      <c r="Q126" s="7" t="s">
        <v>51</v>
      </c>
    </row>
    <row r="127" spans="2:17" s="3" customFormat="1" x14ac:dyDescent="0.2">
      <c r="B127" s="37"/>
      <c r="C127" s="8"/>
      <c r="D127" s="37"/>
      <c r="E127" s="37"/>
      <c r="F127" s="37"/>
      <c r="G127" s="42"/>
      <c r="H127" s="42"/>
      <c r="I127" s="42"/>
      <c r="J127" s="42"/>
      <c r="K127" s="42"/>
      <c r="L127" s="42"/>
      <c r="M127" s="42"/>
      <c r="N127" s="42" t="s">
        <v>46</v>
      </c>
      <c r="O127" s="42"/>
      <c r="P127" s="36"/>
      <c r="Q127" s="7" t="s">
        <v>52</v>
      </c>
    </row>
    <row r="128" spans="2:17" s="3" customFormat="1" x14ac:dyDescent="0.2">
      <c r="B128" s="37"/>
      <c r="C128" s="8"/>
      <c r="D128" s="37"/>
      <c r="E128" s="37"/>
      <c r="F128" s="37"/>
      <c r="G128" s="42"/>
      <c r="H128" s="42"/>
      <c r="I128" s="42"/>
      <c r="J128" s="42"/>
      <c r="K128" s="42"/>
      <c r="L128" s="42"/>
      <c r="M128" s="42"/>
      <c r="N128" s="42"/>
      <c r="O128" s="42"/>
      <c r="P128" s="36"/>
    </row>
    <row r="129" spans="2:17" s="3" customFormat="1" x14ac:dyDescent="0.2">
      <c r="B129" s="37"/>
      <c r="C129" s="8"/>
      <c r="D129" s="37"/>
      <c r="E129" s="37"/>
      <c r="F129" s="37"/>
      <c r="G129" s="42"/>
      <c r="H129" s="42"/>
      <c r="I129" s="42"/>
      <c r="J129" s="42"/>
      <c r="K129" s="42"/>
      <c r="L129" s="42"/>
      <c r="M129" s="42"/>
      <c r="N129" s="42"/>
      <c r="O129" s="42"/>
      <c r="P129" s="36"/>
    </row>
    <row r="130" spans="2:17" s="3" customFormat="1" x14ac:dyDescent="0.2">
      <c r="B130" s="37"/>
      <c r="C130" s="37"/>
      <c r="D130" s="37"/>
      <c r="E130" s="37"/>
      <c r="F130" s="37"/>
      <c r="G130" s="42"/>
      <c r="H130" s="42"/>
      <c r="I130" s="42"/>
      <c r="J130" s="42"/>
      <c r="K130" s="42"/>
      <c r="L130" s="42"/>
      <c r="M130" s="42"/>
      <c r="N130" s="42"/>
      <c r="O130" s="42"/>
      <c r="P130" s="36"/>
    </row>
    <row r="131" spans="2:17" s="3" customFormat="1" x14ac:dyDescent="0.2">
      <c r="B131" s="37"/>
      <c r="C131" s="37"/>
      <c r="D131" s="37"/>
      <c r="E131" s="37"/>
      <c r="F131" s="37"/>
      <c r="G131" s="42"/>
      <c r="H131" s="42"/>
      <c r="I131" s="42"/>
      <c r="J131" s="42"/>
      <c r="K131" s="42"/>
      <c r="L131" s="42"/>
      <c r="M131" s="42"/>
      <c r="N131" s="42"/>
      <c r="O131" s="42"/>
      <c r="P131" s="36"/>
    </row>
    <row r="132" spans="2:17" s="3" customFormat="1" x14ac:dyDescent="0.2">
      <c r="B132" s="37"/>
      <c r="C132" s="37"/>
      <c r="D132" s="37"/>
      <c r="E132" s="37"/>
      <c r="F132" s="37"/>
      <c r="G132" s="42"/>
      <c r="H132" s="42"/>
      <c r="I132" s="42"/>
      <c r="J132" s="42"/>
      <c r="K132" s="42"/>
      <c r="L132" s="42"/>
      <c r="M132" s="42"/>
      <c r="N132" s="42"/>
      <c r="O132" s="42"/>
      <c r="P132" s="36"/>
      <c r="Q132" s="7">
        <v>2015</v>
      </c>
    </row>
    <row r="133" spans="2:17" s="3" customFormat="1" ht="12.75" customHeight="1" x14ac:dyDescent="0.2">
      <c r="B133" s="37"/>
      <c r="C133" s="37"/>
      <c r="D133" s="37"/>
      <c r="E133" s="37"/>
      <c r="F133" s="37"/>
      <c r="G133" s="42"/>
      <c r="H133" s="42"/>
      <c r="I133" s="42"/>
      <c r="J133" s="42"/>
      <c r="K133" s="42"/>
      <c r="L133" s="42"/>
      <c r="M133" s="42"/>
      <c r="N133" s="42"/>
      <c r="O133" s="42"/>
      <c r="Q133" s="7">
        <v>2016</v>
      </c>
    </row>
    <row r="134" spans="2:17" s="3" customFormat="1" x14ac:dyDescent="0.2">
      <c r="B134" s="37"/>
      <c r="C134" s="37"/>
      <c r="D134" s="37"/>
      <c r="E134" s="37"/>
      <c r="F134" s="37"/>
      <c r="G134" s="42"/>
      <c r="H134" s="42"/>
      <c r="I134" s="42"/>
      <c r="J134" s="42"/>
      <c r="K134" s="42"/>
      <c r="L134" s="42"/>
      <c r="M134" s="42"/>
      <c r="N134" s="42"/>
      <c r="O134" s="42"/>
      <c r="Q134" s="7">
        <v>2017</v>
      </c>
    </row>
    <row r="135" spans="2:17" s="3" customFormat="1" x14ac:dyDescent="0.2">
      <c r="B135" s="37"/>
      <c r="C135" s="37"/>
      <c r="D135" s="37"/>
      <c r="E135" s="37"/>
      <c r="F135" s="37"/>
      <c r="G135" s="42"/>
      <c r="H135" s="42"/>
      <c r="I135" s="42"/>
      <c r="J135" s="42"/>
      <c r="K135" s="42"/>
      <c r="L135" s="42"/>
      <c r="M135" s="42"/>
      <c r="N135" s="42"/>
      <c r="O135" s="42"/>
      <c r="Q135" s="7">
        <v>2018</v>
      </c>
    </row>
    <row r="136" spans="2:17" s="3" customFormat="1" x14ac:dyDescent="0.2">
      <c r="B136" s="37"/>
      <c r="C136" s="37"/>
      <c r="D136" s="37"/>
      <c r="E136" s="37"/>
      <c r="F136" s="37"/>
      <c r="G136" s="42"/>
      <c r="H136" s="42"/>
      <c r="I136" s="42"/>
      <c r="J136" s="42"/>
      <c r="K136" s="42"/>
      <c r="L136" s="42"/>
      <c r="M136" s="42"/>
      <c r="N136" s="42"/>
      <c r="O136" s="42"/>
    </row>
    <row r="137" spans="2:17" s="3" customFormat="1" x14ac:dyDescent="0.2">
      <c r="B137" s="37"/>
      <c r="C137" s="37"/>
      <c r="D137" s="37"/>
      <c r="E137" s="37"/>
      <c r="F137" s="37"/>
      <c r="G137" s="42"/>
      <c r="H137" s="42"/>
      <c r="I137" s="42"/>
      <c r="J137" s="42"/>
      <c r="K137" s="42"/>
      <c r="L137" s="42"/>
      <c r="M137" s="42"/>
      <c r="N137" s="42"/>
      <c r="O137" s="42"/>
    </row>
    <row r="138" spans="2:17" s="3" customFormat="1" x14ac:dyDescent="0.2">
      <c r="B138" s="38"/>
      <c r="C138" s="37"/>
      <c r="D138" s="37"/>
      <c r="E138" s="37"/>
      <c r="F138" s="37"/>
      <c r="G138" s="42"/>
      <c r="H138" s="42"/>
      <c r="I138" s="42"/>
      <c r="J138" s="42"/>
      <c r="K138" s="42"/>
      <c r="L138" s="42"/>
      <c r="M138" s="42"/>
      <c r="N138" s="42"/>
      <c r="O138" s="42"/>
    </row>
    <row r="139" spans="2:17" s="3" customFormat="1" x14ac:dyDescent="0.2">
      <c r="B139" s="38"/>
      <c r="C139" s="37"/>
      <c r="D139" s="37"/>
      <c r="E139" s="37"/>
      <c r="F139" s="37"/>
      <c r="G139" s="42"/>
      <c r="H139" s="42"/>
      <c r="I139" s="42"/>
      <c r="J139" s="42"/>
      <c r="K139" s="42"/>
      <c r="L139" s="42"/>
      <c r="M139" s="42"/>
      <c r="N139" s="42"/>
      <c r="O139" s="42"/>
    </row>
    <row r="140" spans="2:17" s="3" customFormat="1" x14ac:dyDescent="0.2">
      <c r="B140" s="38"/>
      <c r="C140" s="37"/>
      <c r="D140" s="37"/>
      <c r="E140" s="37"/>
      <c r="F140" s="37"/>
      <c r="G140" s="42"/>
      <c r="H140" s="42"/>
      <c r="I140" s="42"/>
      <c r="J140" s="42"/>
      <c r="K140" s="42"/>
      <c r="L140" s="42"/>
      <c r="M140" s="42"/>
      <c r="N140" s="42"/>
      <c r="O140" s="42"/>
    </row>
    <row r="141" spans="2:17" s="3" customFormat="1" x14ac:dyDescent="0.2">
      <c r="B141" s="38"/>
      <c r="C141" s="37"/>
      <c r="D141" s="37"/>
      <c r="E141" s="37"/>
      <c r="F141" s="37"/>
      <c r="G141" s="42"/>
      <c r="H141" s="42"/>
      <c r="I141" s="42"/>
      <c r="J141" s="42"/>
      <c r="K141" s="42"/>
      <c r="L141" s="42"/>
      <c r="M141" s="42"/>
      <c r="N141" s="42"/>
      <c r="O141" s="42"/>
    </row>
    <row r="142" spans="2:17" s="3" customFormat="1" x14ac:dyDescent="0.2">
      <c r="B142" s="38"/>
      <c r="C142" s="37"/>
      <c r="D142" s="37"/>
      <c r="E142" s="37"/>
      <c r="F142" s="37"/>
      <c r="G142" s="42"/>
      <c r="H142" s="42"/>
      <c r="I142" s="42"/>
      <c r="J142" s="42"/>
      <c r="K142" s="42"/>
      <c r="L142" s="42"/>
      <c r="M142" s="42"/>
      <c r="N142" s="42"/>
      <c r="O142" s="42"/>
    </row>
    <row r="143" spans="2:17" s="3" customFormat="1" x14ac:dyDescent="0.2">
      <c r="B143" s="38"/>
      <c r="C143" s="37"/>
      <c r="D143" s="37"/>
      <c r="E143" s="37"/>
      <c r="F143" s="37"/>
      <c r="G143" s="42"/>
      <c r="H143" s="42"/>
      <c r="I143" s="42"/>
      <c r="J143" s="42"/>
      <c r="K143" s="42"/>
      <c r="L143" s="42"/>
      <c r="M143" s="42"/>
      <c r="N143" s="42"/>
      <c r="O143" s="42"/>
    </row>
    <row r="144" spans="2:17" s="3" customFormat="1" x14ac:dyDescent="0.2">
      <c r="B144" s="38"/>
      <c r="C144" s="37"/>
      <c r="D144" s="37"/>
      <c r="E144" s="37"/>
      <c r="F144" s="37"/>
      <c r="G144" s="42"/>
      <c r="H144" s="42"/>
      <c r="I144" s="42"/>
      <c r="J144" s="42"/>
      <c r="K144" s="42"/>
      <c r="L144" s="42"/>
      <c r="M144" s="42"/>
      <c r="N144" s="42"/>
      <c r="O144" s="42"/>
    </row>
    <row r="145" spans="2:16" s="3" customFormat="1" x14ac:dyDescent="0.2">
      <c r="B145" s="39"/>
      <c r="C145" s="37"/>
      <c r="D145" s="37"/>
      <c r="E145" s="37"/>
      <c r="F145" s="37"/>
      <c r="G145" s="42"/>
      <c r="H145" s="42"/>
      <c r="I145" s="42"/>
      <c r="J145" s="42"/>
      <c r="K145" s="42"/>
      <c r="L145" s="42"/>
      <c r="M145" s="42"/>
      <c r="N145" s="42"/>
      <c r="O145" s="42"/>
    </row>
    <row r="146" spans="2:16" s="3" customFormat="1" x14ac:dyDescent="0.2">
      <c r="B146" s="39"/>
      <c r="C146" s="37"/>
      <c r="D146" s="37"/>
      <c r="E146" s="37"/>
      <c r="F146" s="37"/>
      <c r="G146" s="42"/>
      <c r="H146" s="42"/>
      <c r="I146" s="42"/>
      <c r="J146" s="42"/>
      <c r="K146" s="42"/>
      <c r="L146" s="42"/>
      <c r="M146" s="42"/>
      <c r="N146" s="42"/>
      <c r="O146" s="42"/>
    </row>
    <row r="147" spans="2:16" s="3" customFormat="1" x14ac:dyDescent="0.2">
      <c r="B147" s="37"/>
      <c r="C147" s="37"/>
      <c r="D147" s="37"/>
      <c r="E147" s="37"/>
      <c r="F147" s="37"/>
      <c r="G147" s="42"/>
      <c r="H147" s="42"/>
      <c r="I147" s="42"/>
      <c r="J147" s="42"/>
      <c r="K147" s="42"/>
      <c r="L147" s="42"/>
      <c r="M147" s="42"/>
      <c r="N147" s="42"/>
      <c r="O147" s="42"/>
    </row>
    <row r="148" spans="2:16" s="3" customFormat="1" x14ac:dyDescent="0.2">
      <c r="B148" s="46" t="s">
        <v>109</v>
      </c>
      <c r="C148" s="37"/>
      <c r="D148" s="37"/>
      <c r="E148" s="37"/>
      <c r="F148" s="37"/>
      <c r="G148" s="42"/>
      <c r="H148" s="42"/>
      <c r="I148" s="42"/>
      <c r="J148" s="42"/>
      <c r="K148" s="42"/>
      <c r="L148" s="42"/>
      <c r="M148" s="42"/>
      <c r="N148" s="42"/>
      <c r="O148" s="42"/>
    </row>
    <row r="149" spans="2:16" s="3" customFormat="1" x14ac:dyDescent="0.2">
      <c r="B149" s="46" t="s">
        <v>110</v>
      </c>
      <c r="C149" s="37"/>
      <c r="D149" s="37"/>
      <c r="E149" s="37"/>
      <c r="F149" s="37"/>
      <c r="G149" s="42"/>
      <c r="H149" s="42"/>
      <c r="I149" s="42"/>
      <c r="J149" s="42"/>
      <c r="K149" s="42"/>
      <c r="L149" s="42"/>
      <c r="M149" s="42"/>
      <c r="N149" s="42"/>
      <c r="O149" s="42"/>
    </row>
    <row r="150" spans="2:16" s="3" customFormat="1" x14ac:dyDescent="0.2">
      <c r="B150" s="46" t="s">
        <v>111</v>
      </c>
      <c r="C150" s="37"/>
      <c r="D150" s="37"/>
      <c r="E150" s="37"/>
      <c r="F150" s="37"/>
      <c r="G150" s="42"/>
      <c r="H150" s="42"/>
      <c r="I150" s="42"/>
      <c r="J150" s="42"/>
      <c r="K150" s="42"/>
      <c r="L150" s="42"/>
      <c r="M150" s="42"/>
      <c r="N150" s="42"/>
      <c r="O150" s="42"/>
    </row>
    <row r="151" spans="2:16" s="3" customFormat="1" x14ac:dyDescent="0.2">
      <c r="B151" s="46" t="s">
        <v>112</v>
      </c>
      <c r="C151" s="37"/>
      <c r="D151" s="37"/>
      <c r="E151" s="37"/>
      <c r="F151" s="37"/>
      <c r="G151" s="42"/>
      <c r="H151" s="42"/>
      <c r="I151" s="42"/>
      <c r="J151" s="42"/>
      <c r="K151" s="42"/>
      <c r="L151" s="42"/>
      <c r="M151" s="42"/>
      <c r="N151" s="42"/>
      <c r="O151" s="42"/>
    </row>
    <row r="152" spans="2:16" s="3" customFormat="1" x14ac:dyDescent="0.2">
      <c r="B152" s="46" t="s">
        <v>113</v>
      </c>
      <c r="C152" s="37"/>
      <c r="D152" s="37"/>
      <c r="E152" s="37"/>
      <c r="F152" s="37"/>
      <c r="G152" s="42"/>
      <c r="H152" s="42"/>
      <c r="I152" s="42"/>
      <c r="J152" s="42"/>
      <c r="K152" s="42"/>
      <c r="L152" s="42"/>
      <c r="M152" s="42"/>
      <c r="N152" s="42"/>
      <c r="O152" s="42"/>
    </row>
    <row r="153" spans="2:16" s="3" customFormat="1" x14ac:dyDescent="0.2">
      <c r="B153" s="46" t="s">
        <v>114</v>
      </c>
      <c r="C153" s="37"/>
      <c r="D153" s="37"/>
      <c r="E153" s="37"/>
      <c r="F153" s="37"/>
      <c r="G153" s="42"/>
      <c r="H153" s="42"/>
      <c r="I153" s="42"/>
      <c r="J153" s="42"/>
      <c r="K153" s="42"/>
      <c r="L153" s="42"/>
      <c r="M153" s="42"/>
      <c r="N153" s="42"/>
      <c r="O153" s="42"/>
    </row>
    <row r="154" spans="2:16" s="3" customFormat="1" x14ac:dyDescent="0.2">
      <c r="B154" s="46" t="s">
        <v>115</v>
      </c>
      <c r="C154" s="37"/>
      <c r="D154" s="37"/>
      <c r="E154" s="37"/>
      <c r="F154" s="37"/>
      <c r="G154" s="42"/>
      <c r="H154" s="42"/>
      <c r="I154" s="42"/>
      <c r="J154" s="42"/>
      <c r="K154" s="42"/>
      <c r="L154" s="42"/>
      <c r="M154" s="42"/>
      <c r="N154" s="42"/>
      <c r="O154" s="42"/>
    </row>
    <row r="155" spans="2:16" s="3" customFormat="1" x14ac:dyDescent="0.2">
      <c r="B155" s="44"/>
      <c r="C155" s="37"/>
      <c r="D155" s="37"/>
      <c r="E155" s="37"/>
      <c r="F155" s="37"/>
      <c r="G155" s="42"/>
      <c r="H155" s="42"/>
      <c r="I155" s="42"/>
      <c r="J155" s="42"/>
      <c r="K155" s="42"/>
      <c r="L155" s="42"/>
      <c r="M155" s="42"/>
      <c r="N155" s="42"/>
      <c r="O155" s="42"/>
    </row>
    <row r="156" spans="2:16" s="3" customFormat="1" x14ac:dyDescent="0.2">
      <c r="B156" s="38"/>
      <c r="C156" s="37"/>
      <c r="D156" s="37"/>
      <c r="E156" s="37"/>
      <c r="F156" s="37"/>
      <c r="G156" s="42"/>
      <c r="H156" s="42"/>
      <c r="I156" s="42"/>
      <c r="J156" s="42"/>
      <c r="K156" s="42"/>
      <c r="L156" s="42"/>
      <c r="M156" s="42"/>
      <c r="N156" s="42"/>
      <c r="O156" s="42"/>
    </row>
    <row r="157" spans="2:16" s="4" customFormat="1" x14ac:dyDescent="0.2">
      <c r="B157" s="38"/>
      <c r="C157" s="37"/>
      <c r="D157" s="37"/>
      <c r="E157" s="37"/>
      <c r="F157" s="37"/>
      <c r="G157" s="42"/>
      <c r="H157" s="42"/>
      <c r="I157" s="42"/>
      <c r="J157" s="42"/>
      <c r="K157" s="42"/>
      <c r="L157" s="42"/>
      <c r="M157" s="42"/>
      <c r="N157" s="42"/>
      <c r="O157" s="42"/>
      <c r="P157" s="3"/>
    </row>
    <row r="158" spans="2:16" s="4" customFormat="1" hidden="1" x14ac:dyDescent="0.2">
      <c r="B158" s="37" t="s">
        <v>27</v>
      </c>
      <c r="C158" s="37"/>
      <c r="D158" s="37"/>
      <c r="E158" s="37"/>
      <c r="F158" s="37"/>
      <c r="G158" s="42"/>
      <c r="H158" s="42"/>
      <c r="I158" s="42"/>
      <c r="J158" s="42"/>
      <c r="K158" s="42"/>
      <c r="L158" s="42"/>
      <c r="M158" s="42"/>
      <c r="N158" s="42"/>
      <c r="O158" s="42"/>
      <c r="P158" s="3"/>
    </row>
    <row r="159" spans="2:16" s="4" customFormat="1" hidden="1" x14ac:dyDescent="0.2">
      <c r="B159" s="8" t="s">
        <v>35</v>
      </c>
      <c r="C159" s="37"/>
      <c r="D159" s="37"/>
      <c r="E159" s="37"/>
      <c r="F159" s="37"/>
      <c r="G159" s="42"/>
      <c r="H159" s="42"/>
      <c r="I159" s="42"/>
      <c r="J159" s="42"/>
      <c r="K159" s="42"/>
      <c r="L159" s="42"/>
      <c r="M159" s="42"/>
      <c r="N159" s="42"/>
      <c r="O159" s="42"/>
      <c r="P159" s="3"/>
    </row>
    <row r="160" spans="2:16" s="4" customFormat="1" hidden="1" x14ac:dyDescent="0.2">
      <c r="B160" s="8" t="s">
        <v>84</v>
      </c>
      <c r="C160" s="37"/>
      <c r="D160" s="37"/>
      <c r="E160" s="37"/>
      <c r="F160" s="37"/>
      <c r="G160" s="42"/>
      <c r="H160" s="42"/>
      <c r="I160" s="42"/>
      <c r="J160" s="42"/>
      <c r="K160" s="42"/>
      <c r="L160" s="42"/>
      <c r="M160" s="42"/>
      <c r="N160" s="42"/>
      <c r="O160" s="42"/>
      <c r="P160" s="3"/>
    </row>
    <row r="161" spans="2:16" s="4" customFormat="1" hidden="1" x14ac:dyDescent="0.2">
      <c r="B161" s="8" t="s">
        <v>28</v>
      </c>
      <c r="C161" s="37"/>
      <c r="D161" s="37"/>
      <c r="E161" s="37"/>
      <c r="F161" s="37"/>
      <c r="G161" s="42"/>
      <c r="H161" s="42"/>
      <c r="I161" s="42"/>
      <c r="J161" s="42"/>
      <c r="K161" s="42"/>
      <c r="L161" s="42"/>
      <c r="M161" s="42"/>
      <c r="N161" s="42"/>
      <c r="O161" s="42"/>
      <c r="P161" s="3"/>
    </row>
    <row r="162" spans="2:16" s="4" customFormat="1" hidden="1" x14ac:dyDescent="0.2">
      <c r="B162" s="8" t="s">
        <v>90</v>
      </c>
      <c r="C162" s="37"/>
      <c r="D162" s="37"/>
      <c r="E162" s="37"/>
      <c r="F162" s="37"/>
      <c r="G162" s="42"/>
      <c r="H162" s="42"/>
      <c r="I162" s="42"/>
      <c r="J162" s="42"/>
      <c r="K162" s="42"/>
      <c r="L162" s="42"/>
      <c r="M162" s="42"/>
      <c r="N162" s="42"/>
      <c r="O162" s="42"/>
      <c r="P162" s="3"/>
    </row>
    <row r="163" spans="2:16" s="4" customFormat="1" hidden="1" x14ac:dyDescent="0.2">
      <c r="B163" s="8" t="s">
        <v>106</v>
      </c>
      <c r="C163" s="37"/>
      <c r="D163" s="37"/>
      <c r="E163" s="37"/>
      <c r="F163" s="37"/>
      <c r="G163" s="42"/>
      <c r="H163" s="42"/>
      <c r="I163" s="42"/>
      <c r="J163" s="42"/>
      <c r="K163" s="42"/>
      <c r="L163" s="42"/>
      <c r="M163" s="42"/>
      <c r="N163" s="42"/>
      <c r="O163" s="42"/>
      <c r="P163" s="3"/>
    </row>
    <row r="164" spans="2:16" s="4" customFormat="1" hidden="1" x14ac:dyDescent="0.2">
      <c r="B164" s="8" t="s">
        <v>92</v>
      </c>
      <c r="C164" s="37"/>
      <c r="D164" s="37"/>
      <c r="E164" s="37"/>
      <c r="F164" s="37"/>
      <c r="G164" s="42"/>
      <c r="H164" s="42"/>
      <c r="I164" s="42"/>
      <c r="J164" s="42"/>
      <c r="K164" s="42"/>
      <c r="L164" s="42"/>
      <c r="M164" s="42"/>
      <c r="N164" s="42"/>
      <c r="O164" s="42"/>
      <c r="P164" s="3"/>
    </row>
    <row r="165" spans="2:16" s="4" customFormat="1" hidden="1" x14ac:dyDescent="0.2">
      <c r="B165" s="8" t="s">
        <v>33</v>
      </c>
      <c r="C165" s="37"/>
      <c r="D165" s="37"/>
      <c r="E165" s="37"/>
      <c r="F165" s="37"/>
      <c r="G165" s="42"/>
      <c r="H165" s="42"/>
      <c r="I165" s="42"/>
      <c r="J165" s="42"/>
      <c r="K165" s="42"/>
      <c r="L165" s="42"/>
      <c r="M165" s="42"/>
      <c r="N165" s="42"/>
      <c r="O165" s="42"/>
      <c r="P165" s="3"/>
    </row>
    <row r="166" spans="2:16" s="4" customFormat="1" hidden="1" x14ac:dyDescent="0.2">
      <c r="B166" s="8" t="s">
        <v>81</v>
      </c>
      <c r="C166" s="37"/>
      <c r="D166" s="37"/>
      <c r="E166" s="37"/>
      <c r="F166" s="37"/>
      <c r="G166" s="42"/>
      <c r="H166" s="42"/>
      <c r="I166" s="42"/>
      <c r="J166" s="42"/>
      <c r="K166" s="42"/>
      <c r="L166" s="42"/>
      <c r="M166" s="42"/>
      <c r="N166" s="42"/>
      <c r="O166" s="42"/>
      <c r="P166" s="3"/>
    </row>
    <row r="167" spans="2:16" s="4" customFormat="1" hidden="1" x14ac:dyDescent="0.2">
      <c r="B167" s="8" t="s">
        <v>85</v>
      </c>
      <c r="C167" s="37"/>
      <c r="D167" s="37"/>
      <c r="E167" s="37"/>
      <c r="F167" s="37"/>
      <c r="G167" s="42"/>
      <c r="H167" s="42"/>
      <c r="I167" s="42"/>
      <c r="J167" s="42"/>
      <c r="K167" s="42"/>
      <c r="L167" s="42"/>
      <c r="M167" s="42"/>
      <c r="N167" s="42"/>
      <c r="O167" s="42"/>
      <c r="P167" s="3"/>
    </row>
    <row r="168" spans="2:16" hidden="1" x14ac:dyDescent="0.2">
      <c r="B168" s="41" t="s">
        <v>102</v>
      </c>
      <c r="C168" s="37"/>
      <c r="D168" s="37"/>
      <c r="E168" s="37"/>
      <c r="F168" s="37"/>
      <c r="G168" s="42"/>
      <c r="H168" s="42"/>
      <c r="I168" s="42"/>
      <c r="J168" s="42"/>
      <c r="K168" s="42"/>
      <c r="L168" s="42"/>
      <c r="M168" s="42"/>
      <c r="N168" s="42"/>
      <c r="O168" s="42"/>
      <c r="P168" s="3"/>
    </row>
    <row r="169" spans="2:16" hidden="1" x14ac:dyDescent="0.2">
      <c r="B169" s="8" t="s">
        <v>83</v>
      </c>
      <c r="C169" s="37"/>
      <c r="D169" s="37"/>
      <c r="E169" s="37"/>
      <c r="F169" s="37"/>
      <c r="G169" s="42"/>
      <c r="H169" s="42"/>
      <c r="I169" s="42"/>
      <c r="J169" s="42"/>
      <c r="K169" s="42"/>
      <c r="L169" s="42"/>
      <c r="M169" s="42"/>
      <c r="N169" s="42"/>
      <c r="O169" s="42"/>
      <c r="P169" s="3"/>
    </row>
    <row r="170" spans="2:16" hidden="1" x14ac:dyDescent="0.2">
      <c r="B170" s="8" t="s">
        <v>88</v>
      </c>
      <c r="C170" s="37"/>
      <c r="D170" s="37"/>
      <c r="E170" s="37"/>
      <c r="F170" s="37"/>
      <c r="G170" s="42"/>
      <c r="H170" s="42"/>
      <c r="I170" s="42"/>
      <c r="J170" s="42"/>
      <c r="K170" s="42"/>
      <c r="L170" s="42"/>
      <c r="M170" s="42"/>
      <c r="N170" s="42"/>
      <c r="O170" s="42"/>
      <c r="P170" s="3"/>
    </row>
    <row r="171" spans="2:16" hidden="1" x14ac:dyDescent="0.2">
      <c r="B171" s="8" t="s">
        <v>91</v>
      </c>
      <c r="C171" s="37"/>
      <c r="D171" s="37"/>
      <c r="E171" s="37"/>
      <c r="F171" s="37"/>
      <c r="G171" s="42"/>
      <c r="H171" s="42"/>
      <c r="I171" s="42"/>
      <c r="J171" s="42"/>
      <c r="K171" s="42"/>
      <c r="L171" s="42"/>
      <c r="M171" s="42"/>
      <c r="N171" s="42"/>
      <c r="O171" s="42"/>
      <c r="P171" s="3"/>
    </row>
    <row r="172" spans="2:16" hidden="1" x14ac:dyDescent="0.2">
      <c r="B172" s="8" t="s">
        <v>89</v>
      </c>
      <c r="C172" s="37"/>
      <c r="D172" s="37"/>
      <c r="E172" s="37"/>
      <c r="F172" s="37"/>
      <c r="G172" s="42"/>
      <c r="H172" s="42"/>
      <c r="I172" s="42"/>
      <c r="J172" s="42"/>
      <c r="K172" s="42"/>
      <c r="L172" s="42"/>
      <c r="M172" s="42"/>
      <c r="N172" s="42"/>
      <c r="O172" s="42"/>
      <c r="P172" s="3"/>
    </row>
    <row r="173" spans="2:16" hidden="1" x14ac:dyDescent="0.2">
      <c r="B173" s="8" t="s">
        <v>86</v>
      </c>
      <c r="C173" s="37"/>
      <c r="D173" s="37"/>
      <c r="E173" s="37"/>
      <c r="F173" s="37"/>
      <c r="G173" s="42"/>
      <c r="H173" s="42"/>
      <c r="I173" s="42"/>
      <c r="J173" s="42"/>
      <c r="K173" s="42"/>
      <c r="L173" s="42"/>
      <c r="M173" s="42"/>
      <c r="N173" s="42"/>
      <c r="O173" s="42"/>
      <c r="P173" s="3"/>
    </row>
    <row r="174" spans="2:16" hidden="1" x14ac:dyDescent="0.2">
      <c r="B174" s="8" t="s">
        <v>79</v>
      </c>
      <c r="C174" s="37"/>
      <c r="D174" s="37"/>
      <c r="E174" s="37"/>
      <c r="F174" s="37"/>
      <c r="G174" s="42"/>
      <c r="H174" s="42"/>
      <c r="I174" s="42"/>
      <c r="J174" s="42"/>
      <c r="K174" s="42"/>
      <c r="L174" s="42"/>
      <c r="M174" s="42"/>
      <c r="N174" s="42"/>
      <c r="O174" s="42"/>
      <c r="P174" s="3"/>
    </row>
    <row r="175" spans="2:16" hidden="1" x14ac:dyDescent="0.2">
      <c r="B175" s="8" t="s">
        <v>87</v>
      </c>
      <c r="C175" s="37"/>
      <c r="D175" s="37"/>
      <c r="E175" s="37"/>
      <c r="F175" s="37"/>
      <c r="G175" s="42"/>
      <c r="H175" s="42"/>
      <c r="I175" s="42"/>
      <c r="J175" s="42"/>
      <c r="K175" s="42"/>
      <c r="L175" s="42"/>
      <c r="M175" s="42"/>
      <c r="N175" s="42"/>
      <c r="O175" s="42"/>
      <c r="P175" s="3"/>
    </row>
    <row r="176" spans="2:16" hidden="1" x14ac:dyDescent="0.2">
      <c r="B176" s="8" t="s">
        <v>80</v>
      </c>
      <c r="C176" s="37"/>
      <c r="D176" s="37"/>
      <c r="E176" s="37"/>
      <c r="F176" s="37"/>
      <c r="G176" s="42"/>
      <c r="H176" s="42"/>
      <c r="I176" s="42"/>
      <c r="J176" s="42"/>
      <c r="K176" s="42"/>
      <c r="L176" s="42"/>
      <c r="M176" s="42"/>
      <c r="N176" s="42"/>
      <c r="O176" s="42"/>
      <c r="P176" s="3"/>
    </row>
    <row r="177" spans="2:16" hidden="1" x14ac:dyDescent="0.2">
      <c r="B177" s="8" t="s">
        <v>82</v>
      </c>
      <c r="C177" s="37"/>
      <c r="D177" s="37"/>
      <c r="E177" s="37"/>
      <c r="F177" s="37"/>
      <c r="G177" s="42"/>
      <c r="H177" s="42"/>
      <c r="I177" s="42"/>
      <c r="J177" s="42"/>
      <c r="K177" s="42"/>
      <c r="L177" s="42"/>
      <c r="M177" s="42"/>
      <c r="N177" s="42"/>
      <c r="O177" s="42"/>
      <c r="P177" s="3"/>
    </row>
    <row r="178" spans="2:16" hidden="1" x14ac:dyDescent="0.2">
      <c r="B178" s="8" t="s">
        <v>31</v>
      </c>
      <c r="C178" s="37"/>
      <c r="D178" s="37"/>
      <c r="E178" s="37"/>
      <c r="F178" s="37"/>
      <c r="G178" s="42"/>
      <c r="H178" s="42"/>
      <c r="I178" s="42"/>
      <c r="J178" s="42"/>
      <c r="K178" s="42"/>
      <c r="L178" s="42"/>
      <c r="M178" s="42"/>
      <c r="N178" s="42"/>
      <c r="O178" s="42"/>
      <c r="P178" s="3"/>
    </row>
    <row r="179" spans="2:16" hidden="1" x14ac:dyDescent="0.2">
      <c r="B179" s="8" t="s">
        <v>34</v>
      </c>
      <c r="C179" s="37"/>
      <c r="D179" s="37"/>
      <c r="E179" s="37"/>
      <c r="F179" s="37"/>
      <c r="G179" s="42"/>
      <c r="H179" s="42"/>
      <c r="I179" s="42"/>
      <c r="J179" s="42"/>
      <c r="K179" s="42"/>
      <c r="L179" s="42"/>
      <c r="M179" s="42"/>
      <c r="N179" s="42"/>
      <c r="O179" s="42"/>
      <c r="P179" s="3"/>
    </row>
    <row r="180" spans="2:16" hidden="1" x14ac:dyDescent="0.2">
      <c r="B180" s="8" t="s">
        <v>30</v>
      </c>
      <c r="C180" s="37"/>
      <c r="D180" s="37"/>
      <c r="E180" s="37"/>
      <c r="F180" s="37"/>
      <c r="G180" s="42"/>
      <c r="H180" s="42"/>
      <c r="I180" s="42"/>
      <c r="J180" s="42"/>
      <c r="K180" s="42"/>
      <c r="L180" s="42"/>
      <c r="M180" s="42"/>
      <c r="N180" s="42"/>
      <c r="O180" s="42"/>
      <c r="P180" s="3"/>
    </row>
    <row r="181" spans="2:16" hidden="1" x14ac:dyDescent="0.2">
      <c r="B181" s="8" t="s">
        <v>32</v>
      </c>
      <c r="C181" s="37"/>
      <c r="D181" s="37"/>
      <c r="E181" s="37"/>
      <c r="F181" s="37"/>
      <c r="G181" s="42"/>
      <c r="H181" s="42"/>
      <c r="I181" s="42"/>
      <c r="J181" s="42"/>
      <c r="K181" s="42"/>
      <c r="L181" s="42"/>
      <c r="M181" s="42"/>
      <c r="N181" s="42"/>
      <c r="O181" s="42"/>
      <c r="P181" s="3"/>
    </row>
    <row r="182" spans="2:16" hidden="1" x14ac:dyDescent="0.2">
      <c r="B182" s="8" t="s">
        <v>65</v>
      </c>
      <c r="C182" s="37"/>
      <c r="D182" s="37"/>
      <c r="E182" s="37"/>
      <c r="F182" s="37"/>
      <c r="G182" s="42"/>
      <c r="H182" s="42"/>
      <c r="I182" s="42"/>
      <c r="J182" s="42"/>
      <c r="K182" s="42"/>
      <c r="L182" s="42"/>
      <c r="M182" s="42"/>
      <c r="N182" s="42"/>
      <c r="O182" s="42"/>
      <c r="P182" s="3"/>
    </row>
    <row r="183" spans="2:16" hidden="1" x14ac:dyDescent="0.2">
      <c r="B183" s="8" t="s">
        <v>64</v>
      </c>
      <c r="C183" s="37"/>
      <c r="D183" s="37"/>
      <c r="E183" s="37"/>
      <c r="F183" s="37"/>
      <c r="G183" s="42"/>
      <c r="H183" s="42"/>
      <c r="I183" s="42"/>
      <c r="J183" s="42"/>
      <c r="K183" s="42"/>
      <c r="L183" s="42"/>
      <c r="M183" s="42"/>
      <c r="N183" s="42"/>
      <c r="O183" s="42"/>
      <c r="P183" s="3"/>
    </row>
    <row r="184" spans="2:16" hidden="1" x14ac:dyDescent="0.2">
      <c r="B184" s="8" t="s">
        <v>29</v>
      </c>
      <c r="C184" s="37"/>
      <c r="D184" s="37"/>
      <c r="E184" s="37"/>
      <c r="F184" s="37"/>
      <c r="G184" s="42"/>
      <c r="H184" s="42"/>
      <c r="I184" s="42"/>
      <c r="J184" s="42"/>
      <c r="K184" s="42"/>
      <c r="L184" s="42"/>
      <c r="M184" s="42"/>
      <c r="N184" s="42"/>
      <c r="O184" s="42"/>
      <c r="P184" s="3"/>
    </row>
    <row r="185" spans="2:16" hidden="1" x14ac:dyDescent="0.2">
      <c r="B185" s="8" t="s">
        <v>63</v>
      </c>
      <c r="C185" s="37"/>
      <c r="D185" s="37"/>
      <c r="E185" s="37"/>
      <c r="F185" s="37"/>
      <c r="G185" s="42"/>
      <c r="H185" s="42"/>
      <c r="I185" s="42"/>
      <c r="J185" s="42"/>
      <c r="K185" s="42"/>
      <c r="L185" s="42"/>
      <c r="M185" s="42"/>
      <c r="N185" s="42"/>
      <c r="O185" s="42"/>
      <c r="P185" s="3"/>
    </row>
    <row r="186" spans="2:16" x14ac:dyDescent="0.2">
      <c r="B186" s="37"/>
      <c r="C186" s="37"/>
      <c r="D186" s="37"/>
      <c r="E186" s="37"/>
      <c r="F186" s="37"/>
      <c r="G186" s="42"/>
      <c r="H186" s="42"/>
      <c r="I186" s="42"/>
      <c r="J186" s="42"/>
      <c r="K186" s="42"/>
      <c r="L186" s="42"/>
      <c r="M186" s="42"/>
      <c r="N186" s="42"/>
      <c r="O186" s="42"/>
      <c r="P186" s="3"/>
    </row>
    <row r="187" spans="2:16" x14ac:dyDescent="0.2">
      <c r="B187" s="37"/>
      <c r="C187" s="37"/>
      <c r="D187" s="37"/>
      <c r="E187" s="37"/>
      <c r="F187" s="37"/>
      <c r="G187" s="42"/>
      <c r="H187" s="42"/>
      <c r="I187" s="42"/>
      <c r="J187" s="42"/>
      <c r="K187" s="42"/>
      <c r="L187" s="42"/>
      <c r="M187" s="42"/>
      <c r="N187" s="42"/>
      <c r="O187" s="42"/>
      <c r="P187" s="3"/>
    </row>
    <row r="188" spans="2:16" x14ac:dyDescent="0.2">
      <c r="B188" s="37"/>
      <c r="C188" s="37"/>
      <c r="D188" s="37"/>
      <c r="E188" s="37"/>
      <c r="F188" s="37"/>
      <c r="G188" s="42"/>
      <c r="H188" s="42"/>
      <c r="I188" s="42"/>
      <c r="J188" s="42"/>
      <c r="K188" s="42"/>
      <c r="L188" s="42"/>
      <c r="M188" s="42"/>
      <c r="N188" s="42"/>
      <c r="O188" s="42"/>
      <c r="P188" s="3"/>
    </row>
    <row r="189" spans="2:16" hidden="1" x14ac:dyDescent="0.2">
      <c r="B189" s="37" t="s">
        <v>103</v>
      </c>
      <c r="C189" s="37"/>
      <c r="D189" s="37"/>
      <c r="E189" s="37"/>
      <c r="F189" s="37"/>
      <c r="G189" s="42"/>
      <c r="H189" s="42"/>
      <c r="I189" s="42"/>
      <c r="J189" s="42"/>
      <c r="K189" s="42"/>
      <c r="L189" s="42"/>
      <c r="M189" s="42"/>
      <c r="N189" s="42"/>
      <c r="O189" s="42"/>
      <c r="P189" s="3"/>
    </row>
    <row r="190" spans="2:16" hidden="1" x14ac:dyDescent="0.2">
      <c r="B190" s="8" t="s">
        <v>45</v>
      </c>
      <c r="C190" s="37"/>
      <c r="D190" s="37"/>
      <c r="E190" s="37"/>
      <c r="F190" s="37"/>
      <c r="G190" s="42"/>
      <c r="H190" s="42"/>
      <c r="I190" s="42"/>
      <c r="J190" s="42"/>
      <c r="K190" s="42"/>
      <c r="L190" s="42"/>
      <c r="M190" s="42"/>
      <c r="N190" s="42"/>
      <c r="O190" s="42"/>
    </row>
    <row r="191" spans="2:16" hidden="1" x14ac:dyDescent="0.2">
      <c r="B191" s="8" t="s">
        <v>56</v>
      </c>
      <c r="C191" s="37"/>
      <c r="D191" s="37"/>
      <c r="E191" s="37"/>
      <c r="F191" s="37"/>
      <c r="G191" s="42"/>
      <c r="H191" s="42"/>
      <c r="I191" s="42"/>
      <c r="J191" s="42"/>
      <c r="K191" s="42"/>
      <c r="L191" s="42"/>
      <c r="M191" s="42"/>
      <c r="N191" s="42"/>
      <c r="O191" s="42"/>
    </row>
    <row r="192" spans="2:16" x14ac:dyDescent="0.2">
      <c r="B192" s="42"/>
      <c r="C192" s="37"/>
      <c r="D192" s="37"/>
      <c r="E192" s="37"/>
      <c r="F192" s="37"/>
      <c r="G192" s="42"/>
      <c r="H192" s="42"/>
      <c r="I192" s="42"/>
      <c r="J192" s="42"/>
      <c r="K192" s="42"/>
      <c r="L192" s="42"/>
      <c r="M192" s="42"/>
      <c r="N192" s="42"/>
      <c r="O192" s="42"/>
    </row>
    <row r="193" spans="2:15" x14ac:dyDescent="0.2">
      <c r="B193" s="45"/>
      <c r="C193" s="37"/>
      <c r="D193" s="37"/>
      <c r="E193" s="37"/>
      <c r="F193" s="37"/>
      <c r="G193" s="42"/>
      <c r="H193" s="42"/>
      <c r="I193" s="42"/>
      <c r="J193" s="42"/>
      <c r="K193" s="42"/>
      <c r="L193" s="42"/>
      <c r="M193" s="42"/>
      <c r="N193" s="42"/>
      <c r="O193" s="42"/>
    </row>
    <row r="194" spans="2:15" x14ac:dyDescent="0.2">
      <c r="B194" s="45"/>
      <c r="C194" s="37"/>
      <c r="D194" s="37"/>
      <c r="E194" s="37"/>
      <c r="F194" s="37"/>
      <c r="G194" s="42"/>
      <c r="H194" s="42"/>
      <c r="I194" s="42"/>
      <c r="J194" s="42"/>
      <c r="K194" s="42"/>
      <c r="L194" s="42"/>
      <c r="M194" s="42"/>
      <c r="N194" s="42"/>
      <c r="O194" s="42"/>
    </row>
    <row r="195" spans="2:15" x14ac:dyDescent="0.2">
      <c r="B195" s="45"/>
      <c r="C195" s="37"/>
      <c r="D195" s="37"/>
      <c r="E195" s="37"/>
      <c r="F195" s="37"/>
      <c r="G195" s="42"/>
      <c r="H195" s="42"/>
      <c r="I195" s="42"/>
      <c r="J195" s="42"/>
      <c r="K195" s="42"/>
      <c r="L195" s="42"/>
      <c r="M195" s="42"/>
      <c r="N195" s="42"/>
      <c r="O195" s="42"/>
    </row>
    <row r="196" spans="2:15" x14ac:dyDescent="0.2">
      <c r="B196" s="45"/>
      <c r="C196" s="37"/>
      <c r="D196" s="37"/>
      <c r="E196" s="37"/>
      <c r="F196" s="37"/>
      <c r="G196" s="42"/>
      <c r="H196" s="42"/>
      <c r="I196" s="42"/>
      <c r="J196" s="42"/>
      <c r="K196" s="42"/>
      <c r="L196" s="42"/>
      <c r="M196" s="42"/>
      <c r="N196" s="42"/>
      <c r="O196" s="42"/>
    </row>
    <row r="197" spans="2:15" x14ac:dyDescent="0.2">
      <c r="B197" s="45"/>
      <c r="C197" s="37"/>
      <c r="D197" s="37"/>
      <c r="E197" s="37"/>
      <c r="F197" s="37"/>
      <c r="G197" s="42"/>
      <c r="H197" s="42"/>
      <c r="I197" s="42"/>
      <c r="J197" s="42"/>
      <c r="K197" s="42"/>
      <c r="L197" s="42"/>
      <c r="M197" s="42"/>
      <c r="N197" s="42"/>
      <c r="O197" s="42"/>
    </row>
    <row r="198" spans="2:15" s="3" customFormat="1" hidden="1" x14ac:dyDescent="0.2">
      <c r="B198" s="38" t="s">
        <v>108</v>
      </c>
      <c r="C198" s="37"/>
      <c r="D198" s="37"/>
      <c r="E198" s="37"/>
      <c r="F198" s="37"/>
      <c r="G198" s="37"/>
      <c r="H198" s="37"/>
      <c r="I198" s="37"/>
      <c r="J198" s="37"/>
      <c r="K198" s="37"/>
      <c r="L198" s="37"/>
      <c r="M198" s="37"/>
      <c r="N198" s="37"/>
      <c r="O198" s="37"/>
    </row>
    <row r="199" spans="2:15" s="3" customFormat="1" hidden="1" x14ac:dyDescent="0.2">
      <c r="B199" s="39" t="s">
        <v>107</v>
      </c>
      <c r="C199" s="37"/>
      <c r="D199" s="37"/>
      <c r="E199" s="37"/>
      <c r="F199" s="37"/>
      <c r="G199" s="37"/>
      <c r="H199" s="37"/>
      <c r="I199" s="37"/>
      <c r="J199" s="37"/>
      <c r="K199" s="37"/>
      <c r="L199" s="37"/>
      <c r="M199" s="37"/>
      <c r="N199" s="37"/>
      <c r="O199" s="37"/>
    </row>
    <row r="200" spans="2:15" s="3" customFormat="1" ht="25.5" hidden="1" x14ac:dyDescent="0.2">
      <c r="B200" s="40" t="s">
        <v>53</v>
      </c>
    </row>
    <row r="201" spans="2:15" s="3" customFormat="1" ht="38.25" hidden="1" x14ac:dyDescent="0.2">
      <c r="B201" s="40" t="s">
        <v>97</v>
      </c>
    </row>
    <row r="202" spans="2:15" s="3" customFormat="1" ht="38.25" hidden="1" x14ac:dyDescent="0.2">
      <c r="B202" s="40" t="s">
        <v>98</v>
      </c>
    </row>
    <row r="203" spans="2:15" s="3" customFormat="1" ht="51" hidden="1" x14ac:dyDescent="0.2">
      <c r="B203" s="40" t="s">
        <v>99</v>
      </c>
    </row>
    <row r="204" spans="2:15" s="3" customFormat="1" ht="51" hidden="1" x14ac:dyDescent="0.2">
      <c r="B204" s="40" t="s">
        <v>100</v>
      </c>
    </row>
    <row r="205" spans="2:15" s="3" customFormat="1" ht="38.25" hidden="1" x14ac:dyDescent="0.2">
      <c r="B205" s="40" t="s">
        <v>101</v>
      </c>
    </row>
    <row r="206" spans="2:15" s="3" customFormat="1" ht="25.5" hidden="1" x14ac:dyDescent="0.2">
      <c r="B206" s="40" t="s">
        <v>93</v>
      </c>
    </row>
    <row r="207" spans="2:15" s="3" customFormat="1" hidden="1" x14ac:dyDescent="0.2">
      <c r="B207" s="40" t="s">
        <v>66</v>
      </c>
    </row>
    <row r="208" spans="2:15" x14ac:dyDescent="0.2">
      <c r="C208" s="4"/>
      <c r="D208" s="4"/>
      <c r="E208" s="4"/>
      <c r="F208" s="4"/>
      <c r="G208" s="4"/>
      <c r="H208" s="4"/>
      <c r="I208" s="4"/>
      <c r="J208" s="4"/>
      <c r="K208" s="4"/>
      <c r="L208" s="4"/>
      <c r="M208" s="4"/>
      <c r="N208" s="4"/>
      <c r="O208" s="4"/>
    </row>
  </sheetData>
  <mergeCells count="116">
    <mergeCell ref="D66:G66"/>
    <mergeCell ref="H66:K66"/>
    <mergeCell ref="L66:O66"/>
    <mergeCell ref="L70:O70"/>
    <mergeCell ref="B72:P72"/>
    <mergeCell ref="B73:P88"/>
    <mergeCell ref="A89:Q89"/>
    <mergeCell ref="D61:G61"/>
    <mergeCell ref="H61:K61"/>
    <mergeCell ref="L61:O61"/>
    <mergeCell ref="D64:G64"/>
    <mergeCell ref="H64:K64"/>
    <mergeCell ref="L64:O64"/>
    <mergeCell ref="D62:G62"/>
    <mergeCell ref="H62:K62"/>
    <mergeCell ref="L62:O62"/>
    <mergeCell ref="D63:G63"/>
    <mergeCell ref="H63:K63"/>
    <mergeCell ref="L63:O63"/>
    <mergeCell ref="D67:G67"/>
    <mergeCell ref="H67:K67"/>
    <mergeCell ref="L67:O67"/>
    <mergeCell ref="D68:G68"/>
    <mergeCell ref="L68:O68"/>
    <mergeCell ref="D65:G65"/>
    <mergeCell ref="H65:K65"/>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L65:O6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C91:P91"/>
    <mergeCell ref="C92:P92"/>
    <mergeCell ref="C93:P93"/>
    <mergeCell ref="C94:P94"/>
    <mergeCell ref="C95:P95"/>
    <mergeCell ref="H70:K70"/>
    <mergeCell ref="M40:P40"/>
    <mergeCell ref="M41:P41"/>
    <mergeCell ref="B35:P35"/>
    <mergeCell ref="C36:P36"/>
    <mergeCell ref="B38:P38"/>
    <mergeCell ref="C39:G39"/>
    <mergeCell ref="H39:L39"/>
    <mergeCell ref="M39:P39"/>
    <mergeCell ref="B40:B47"/>
    <mergeCell ref="C40:G47"/>
    <mergeCell ref="H40:L47"/>
    <mergeCell ref="M42:P42"/>
    <mergeCell ref="M43:P43"/>
    <mergeCell ref="M44:P44"/>
    <mergeCell ref="M45:P45"/>
    <mergeCell ref="M46:P46"/>
    <mergeCell ref="M47:P47"/>
    <mergeCell ref="H68:K68"/>
    <mergeCell ref="M50:P50"/>
    <mergeCell ref="M51:P51"/>
    <mergeCell ref="M52:P52"/>
    <mergeCell ref="M53:P53"/>
    <mergeCell ref="M54:P54"/>
    <mergeCell ref="M55:P55"/>
    <mergeCell ref="C96:P96"/>
    <mergeCell ref="C97:P97"/>
    <mergeCell ref="M48:P48"/>
    <mergeCell ref="M49:P49"/>
    <mergeCell ref="B57:P57"/>
    <mergeCell ref="B48:B55"/>
    <mergeCell ref="C48:G55"/>
    <mergeCell ref="H48:L55"/>
    <mergeCell ref="B59:B70"/>
    <mergeCell ref="D60:G60"/>
    <mergeCell ref="H60:K60"/>
    <mergeCell ref="L60:O60"/>
    <mergeCell ref="D69:G69"/>
    <mergeCell ref="H69:K69"/>
    <mergeCell ref="L69:O69"/>
    <mergeCell ref="D70:G70"/>
    <mergeCell ref="B90:B95"/>
    <mergeCell ref="C90:P90"/>
  </mergeCells>
  <conditionalFormatting sqref="D60:O70">
    <cfRule type="cellIs" dxfId="325" priority="7" stopIfTrue="1" operator="between">
      <formula>0.65</formula>
      <formula>0.9</formula>
    </cfRule>
    <cfRule type="cellIs" dxfId="324" priority="8" stopIfTrue="1" operator="greaterThanOrEqual">
      <formula>0.9</formula>
    </cfRule>
  </conditionalFormatting>
  <conditionalFormatting sqref="D60:P70">
    <cfRule type="cellIs" dxfId="323" priority="1" stopIfTrue="1" operator="equal">
      <formula>0</formula>
    </cfRule>
    <cfRule type="cellIs" dxfId="322" priority="2" stopIfTrue="1" operator="lessThan">
      <formula>0.65</formula>
    </cfRule>
  </conditionalFormatting>
  <conditionalFormatting sqref="P60:P70">
    <cfRule type="cellIs" dxfId="321" priority="3" stopIfTrue="1" operator="between">
      <formula>0.65</formula>
      <formula>0.89</formula>
    </cfRule>
    <cfRule type="cellIs" dxfId="320" priority="4" stopIfTrue="1" operator="greaterThanOrEqual">
      <formula>0.9</formula>
    </cfRule>
  </conditionalFormatting>
  <dataValidations count="6">
    <dataValidation type="list" allowBlank="1" showInputMessage="1" showErrorMessage="1" sqref="N10:P10" xr:uid="{00000000-0002-0000-0A00-000000000000}">
      <formula1>"Economicos,Eficiencia,Eficacia, Efectividad,Calidad"</formula1>
    </dataValidation>
    <dataValidation type="list" allowBlank="1" showInputMessage="1" showErrorMessage="1" sqref="C10:I10" xr:uid="{00000000-0002-0000-0A00-000001000000}">
      <formula1>"2022,2023,2024,2025,2026,2027"</formula1>
    </dataValidation>
    <dataValidation type="list" allowBlank="1" showInputMessage="1" showErrorMessage="1" sqref="C97:P97" xr:uid="{00000000-0002-0000-0A00-000002000000}">
      <formula1>$B$190:$B$191</formula1>
    </dataValidation>
    <dataValidation type="list" allowBlank="1" showInputMessage="1" showErrorMessage="1" sqref="C12:P12" xr:uid="{00000000-0002-0000-0A00-000003000000}">
      <formula1>$B$159:$B$185</formula1>
    </dataValidation>
    <dataValidation type="list" allowBlank="1" showInputMessage="1" showErrorMessage="1" sqref="C32:P32 C34:P34 C36:P36" xr:uid="{00000000-0002-0000-0A00-000004000000}">
      <formula1>$Q$122:$Q$127</formula1>
    </dataValidation>
    <dataValidation type="list" allowBlank="1" showInputMessage="1" showErrorMessage="1" sqref="C18:P18" xr:uid="{00000000-0002-0000-0A00-000005000000}">
      <formula1>$B$148:$B$154</formula1>
    </dataValidation>
  </dataValidation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18"/>
  <sheetViews>
    <sheetView topLeftCell="A8" zoomScale="85" zoomScaleNormal="85" workbookViewId="0">
      <pane xSplit="3" ySplit="2" topLeftCell="D84" activePane="bottomRight" state="frozen"/>
      <selection activeCell="A8" sqref="A8"/>
      <selection pane="topRight" activeCell="D8" sqref="D8"/>
      <selection pane="bottomLeft" activeCell="A10" sqref="A10"/>
      <selection pane="bottomRight" activeCell="A87" sqref="A87:A88"/>
    </sheetView>
  </sheetViews>
  <sheetFormatPr baseColWidth="10" defaultColWidth="11.42578125" defaultRowHeight="30" customHeight="1" x14ac:dyDescent="0.2"/>
  <cols>
    <col min="1" max="1" width="31.28515625" style="20" customWidth="1"/>
    <col min="2" max="2" width="22.5703125" style="20" customWidth="1"/>
    <col min="3" max="3" width="29.85546875" style="20" customWidth="1"/>
    <col min="4" max="4" width="17.140625" style="20" bestFit="1" customWidth="1"/>
    <col min="5" max="5" width="15.7109375" style="20" customWidth="1"/>
    <col min="6" max="6" width="17.85546875" style="20" bestFit="1" customWidth="1"/>
    <col min="7" max="7" width="15.7109375" style="20" customWidth="1"/>
    <col min="8" max="8" width="18.42578125" style="20" bestFit="1" customWidth="1"/>
    <col min="9" max="11" width="15.7109375" style="20" customWidth="1"/>
    <col min="12" max="12" width="5.28515625" style="20" customWidth="1"/>
    <col min="13" max="13" width="10.7109375" style="20" customWidth="1"/>
    <col min="14" max="14" width="27.5703125" style="20" bestFit="1" customWidth="1"/>
    <col min="15" max="17" width="11.42578125" style="20"/>
    <col min="18" max="18" width="11.42578125" style="99" hidden="1" customWidth="1"/>
    <col min="19" max="16384" width="11.42578125" style="20"/>
  </cols>
  <sheetData>
    <row r="1" spans="1:21" ht="30" customHeight="1" x14ac:dyDescent="0.2">
      <c r="A1" s="373"/>
      <c r="B1" s="114"/>
      <c r="C1" s="374" t="s">
        <v>36</v>
      </c>
      <c r="D1" s="375"/>
      <c r="E1" s="375"/>
      <c r="F1" s="375"/>
      <c r="G1" s="375"/>
      <c r="H1" s="375"/>
      <c r="I1" s="375"/>
      <c r="J1" s="375"/>
      <c r="K1" s="375"/>
      <c r="L1" s="376"/>
      <c r="M1" s="515" t="s">
        <v>37</v>
      </c>
      <c r="N1" s="373"/>
      <c r="O1" s="98"/>
      <c r="P1" s="98"/>
      <c r="S1" s="98"/>
      <c r="T1" s="98"/>
      <c r="U1" s="98"/>
    </row>
    <row r="2" spans="1:21" ht="30" customHeight="1" x14ac:dyDescent="0.2">
      <c r="A2" s="373"/>
      <c r="B2" s="114"/>
      <c r="C2" s="374" t="s">
        <v>57</v>
      </c>
      <c r="D2" s="375"/>
      <c r="E2" s="375"/>
      <c r="F2" s="375"/>
      <c r="G2" s="375"/>
      <c r="H2" s="375"/>
      <c r="I2" s="375"/>
      <c r="J2" s="375"/>
      <c r="K2" s="375"/>
      <c r="L2" s="376"/>
      <c r="M2" s="515" t="s">
        <v>104</v>
      </c>
      <c r="N2" s="373"/>
      <c r="O2" s="98"/>
      <c r="P2" s="98"/>
      <c r="R2" s="100">
        <v>0.8</v>
      </c>
      <c r="S2" s="98"/>
      <c r="T2" s="98"/>
      <c r="U2" s="98"/>
    </row>
    <row r="3" spans="1:21" ht="30" customHeight="1" x14ac:dyDescent="0.2">
      <c r="A3" s="373"/>
      <c r="B3" s="114"/>
      <c r="C3" s="374" t="s">
        <v>58</v>
      </c>
      <c r="D3" s="375"/>
      <c r="E3" s="375"/>
      <c r="F3" s="375"/>
      <c r="G3" s="375"/>
      <c r="H3" s="375"/>
      <c r="I3" s="375"/>
      <c r="J3" s="375"/>
      <c r="K3" s="375"/>
      <c r="L3" s="376"/>
      <c r="M3" s="515" t="s">
        <v>105</v>
      </c>
      <c r="N3" s="373"/>
      <c r="O3" s="98"/>
      <c r="P3" s="98"/>
      <c r="R3" s="100">
        <v>0.79998999999999998</v>
      </c>
      <c r="S3" s="98"/>
      <c r="T3" s="98"/>
      <c r="U3" s="98"/>
    </row>
    <row r="4" spans="1:21" ht="30" customHeight="1" x14ac:dyDescent="0.2">
      <c r="A4" s="373"/>
      <c r="B4" s="114"/>
      <c r="C4" s="374" t="s">
        <v>59</v>
      </c>
      <c r="D4" s="375"/>
      <c r="E4" s="375"/>
      <c r="F4" s="375"/>
      <c r="G4" s="375"/>
      <c r="H4" s="375"/>
      <c r="I4" s="375"/>
      <c r="J4" s="375"/>
      <c r="K4" s="375"/>
      <c r="L4" s="376"/>
      <c r="M4" s="373" t="s">
        <v>41</v>
      </c>
      <c r="N4" s="373"/>
      <c r="O4" s="101"/>
      <c r="P4" s="101"/>
      <c r="R4" s="100">
        <v>0.65</v>
      </c>
      <c r="S4" s="101"/>
      <c r="T4" s="101"/>
      <c r="U4" s="101"/>
    </row>
    <row r="5" spans="1:21" ht="18" x14ac:dyDescent="0.2">
      <c r="A5" s="27"/>
      <c r="B5" s="27"/>
      <c r="C5" s="27"/>
      <c r="D5" s="96"/>
      <c r="E5" s="96"/>
      <c r="F5" s="96"/>
      <c r="G5" s="96"/>
      <c r="H5" s="96"/>
      <c r="I5" s="96"/>
      <c r="J5" s="96"/>
      <c r="K5" s="96"/>
      <c r="L5" s="27"/>
      <c r="M5" s="27"/>
      <c r="N5" s="27"/>
      <c r="O5" s="101"/>
      <c r="P5" s="101"/>
      <c r="R5" s="100">
        <v>0.64999899999999999</v>
      </c>
      <c r="S5" s="101"/>
      <c r="T5" s="101"/>
      <c r="U5" s="101"/>
    </row>
    <row r="6" spans="1:21" ht="21" customHeight="1" x14ac:dyDescent="0.2">
      <c r="A6" s="31" t="s">
        <v>0</v>
      </c>
      <c r="B6" s="31"/>
      <c r="C6" s="381" t="str">
        <f>IF('4. Autos confirma acuerdo o liq'!$C$12="","",'4. Autos confirma acuerdo o liq'!$C$12)</f>
        <v>RECUPERACIÓN EMPRESARIAL</v>
      </c>
      <c r="D6" s="381"/>
      <c r="E6" s="381"/>
      <c r="F6" s="381"/>
      <c r="G6" s="381"/>
      <c r="H6" s="381"/>
      <c r="I6" s="381"/>
      <c r="J6" s="381"/>
      <c r="K6" s="381"/>
      <c r="L6" s="381"/>
      <c r="M6" s="381"/>
      <c r="N6" s="381"/>
      <c r="R6" s="100"/>
    </row>
    <row r="7" spans="1:21" ht="11.25" customHeight="1" x14ac:dyDescent="0.2">
      <c r="A7" s="27"/>
      <c r="B7" s="27"/>
      <c r="C7" s="27"/>
      <c r="D7" s="27"/>
      <c r="E7" s="27"/>
      <c r="F7" s="27"/>
      <c r="G7" s="27"/>
      <c r="H7" s="27"/>
      <c r="I7" s="27"/>
      <c r="J7" s="27"/>
      <c r="K7" s="27"/>
      <c r="L7" s="27"/>
      <c r="M7" s="27"/>
      <c r="N7" s="27"/>
      <c r="R7" s="100"/>
    </row>
    <row r="8" spans="1:21" s="19" customFormat="1" ht="30" customHeight="1" x14ac:dyDescent="0.2">
      <c r="A8" s="610" t="s">
        <v>60</v>
      </c>
      <c r="B8" s="610" t="s">
        <v>207</v>
      </c>
      <c r="C8" s="610" t="s">
        <v>20</v>
      </c>
      <c r="D8" s="610" t="str">
        <f>'4. Autos confirma acuerdo o liq'!C14</f>
        <v>Actas de audiencia y/o autos que confirman el acuerdo o decretan la liquidación</v>
      </c>
      <c r="E8" s="610"/>
      <c r="F8" s="610"/>
      <c r="G8" s="610"/>
      <c r="H8" s="610"/>
      <c r="I8" s="610"/>
      <c r="J8" s="610"/>
      <c r="K8" s="610"/>
      <c r="L8" s="610" t="s">
        <v>62</v>
      </c>
      <c r="M8" s="610"/>
      <c r="N8" s="610"/>
      <c r="R8" s="99"/>
    </row>
    <row r="9" spans="1:21" s="19" customFormat="1" ht="30" customHeight="1" thickBot="1" x14ac:dyDescent="0.25">
      <c r="A9" s="385"/>
      <c r="B9" s="385"/>
      <c r="C9" s="385"/>
      <c r="D9" s="1" t="s">
        <v>127</v>
      </c>
      <c r="E9" s="1" t="s">
        <v>61</v>
      </c>
      <c r="F9" s="1" t="s">
        <v>128</v>
      </c>
      <c r="G9" s="1" t="s">
        <v>61</v>
      </c>
      <c r="H9" s="1" t="s">
        <v>129</v>
      </c>
      <c r="I9" s="1" t="s">
        <v>61</v>
      </c>
      <c r="J9" s="1" t="s">
        <v>10</v>
      </c>
      <c r="K9" s="1" t="s">
        <v>61</v>
      </c>
      <c r="L9" s="385"/>
      <c r="M9" s="385"/>
      <c r="N9" s="385"/>
      <c r="R9" s="99"/>
    </row>
    <row r="10" spans="1:21" ht="90" customHeight="1" x14ac:dyDescent="0.2">
      <c r="A10" s="388" t="s">
        <v>194</v>
      </c>
      <c r="B10" s="628" t="s">
        <v>208</v>
      </c>
      <c r="C10" s="158" t="str">
        <f>'6. Númeronaudiencias realizadas'!$B$40</f>
        <v>Número de audiencias realizadas</v>
      </c>
      <c r="D10" s="159">
        <f>D13+D15+D17</f>
        <v>184</v>
      </c>
      <c r="E10" s="340">
        <f>IF(D10=0,"0",D10/D11)</f>
        <v>0.99459459459459465</v>
      </c>
      <c r="F10" s="159">
        <f>F13+F15+F17</f>
        <v>263</v>
      </c>
      <c r="G10" s="340">
        <f>IF(F10=0,"0",F10/F11)</f>
        <v>0.97769516728624539</v>
      </c>
      <c r="H10" s="159">
        <f>H13+H15+H17</f>
        <v>196</v>
      </c>
      <c r="I10" s="340">
        <f>IF(H10=0,"0",H10/H11)</f>
        <v>0.95609756097560972</v>
      </c>
      <c r="J10" s="160">
        <f>(D10+F10+H10)</f>
        <v>643</v>
      </c>
      <c r="K10" s="340">
        <f>IF(J10=0,"0",J10/J11)</f>
        <v>0.97572078907435511</v>
      </c>
      <c r="L10" s="588"/>
      <c r="M10" s="588"/>
      <c r="N10" s="589"/>
    </row>
    <row r="11" spans="1:21" ht="117.75" customHeight="1" x14ac:dyDescent="0.2">
      <c r="A11" s="559"/>
      <c r="B11" s="611"/>
      <c r="C11" s="115" t="str">
        <f>'6. Númeronaudiencias realizadas'!$B$48</f>
        <v>Número de audiencias convocadas</v>
      </c>
      <c r="D11" s="116">
        <f>D14+D16+D18</f>
        <v>185</v>
      </c>
      <c r="E11" s="563"/>
      <c r="F11" s="116">
        <f>F14+F16+F18</f>
        <v>269</v>
      </c>
      <c r="G11" s="563"/>
      <c r="H11" s="116">
        <f>H14+H16+H18</f>
        <v>205</v>
      </c>
      <c r="I11" s="563"/>
      <c r="J11" s="117">
        <f>(D11+F11+H11)</f>
        <v>659</v>
      </c>
      <c r="K11" s="563"/>
      <c r="L11" s="551"/>
      <c r="M11" s="551"/>
      <c r="N11" s="552"/>
    </row>
    <row r="12" spans="1:21" ht="8.25" customHeight="1" x14ac:dyDescent="0.2">
      <c r="A12" s="150"/>
      <c r="D12" s="97"/>
      <c r="E12" s="97"/>
      <c r="F12" s="97"/>
      <c r="G12" s="97"/>
      <c r="H12" s="97"/>
      <c r="I12" s="97"/>
      <c r="J12" s="97"/>
      <c r="K12" s="97"/>
      <c r="N12" s="151"/>
    </row>
    <row r="13" spans="1:21" ht="90" customHeight="1" x14ac:dyDescent="0.2">
      <c r="A13" s="559" t="s">
        <v>194</v>
      </c>
      <c r="B13" s="611" t="s">
        <v>216</v>
      </c>
      <c r="C13" s="115" t="str">
        <f>'6. Númeronaudiencias realizadas'!$B$40</f>
        <v>Número de audiencias realizadas</v>
      </c>
      <c r="D13" s="116">
        <f>D23+D33</f>
        <v>132</v>
      </c>
      <c r="E13" s="563">
        <f>IF(D13=0,"0",D13/D14)</f>
        <v>0.99248120300751874</v>
      </c>
      <c r="F13" s="116">
        <f>F23+F33</f>
        <v>193</v>
      </c>
      <c r="G13" s="563">
        <f>IF(F13=0,"0",F13/F14)</f>
        <v>0.96984924623115576</v>
      </c>
      <c r="H13" s="116">
        <f t="shared" ref="H13:H18" si="0">H23+H33</f>
        <v>134</v>
      </c>
      <c r="I13" s="563">
        <f>IF(H13=0,"0",H13/H14)</f>
        <v>0.94366197183098588</v>
      </c>
      <c r="J13" s="117">
        <f t="shared" ref="J13:J18" si="1">(D13+F13+H13)</f>
        <v>459</v>
      </c>
      <c r="K13" s="563">
        <f>IF(J13=0,"0",J13/J14)</f>
        <v>0.96835443037974689</v>
      </c>
      <c r="L13" s="609"/>
      <c r="M13" s="609"/>
      <c r="N13" s="627"/>
    </row>
    <row r="14" spans="1:21" ht="117.75" customHeight="1" x14ac:dyDescent="0.2">
      <c r="A14" s="559"/>
      <c r="B14" s="611"/>
      <c r="C14" s="115" t="str">
        <f>'6. Númeronaudiencias realizadas'!$B$48</f>
        <v>Número de audiencias convocadas</v>
      </c>
      <c r="D14" s="116">
        <f t="shared" ref="D14:D18" si="2">D24+D34</f>
        <v>133</v>
      </c>
      <c r="E14" s="563"/>
      <c r="F14" s="116">
        <f>F24+F34</f>
        <v>199</v>
      </c>
      <c r="G14" s="563"/>
      <c r="H14" s="116">
        <f t="shared" si="0"/>
        <v>142</v>
      </c>
      <c r="I14" s="563"/>
      <c r="J14" s="117">
        <f t="shared" si="1"/>
        <v>474</v>
      </c>
      <c r="K14" s="563"/>
      <c r="L14" s="551"/>
      <c r="M14" s="551"/>
      <c r="N14" s="552"/>
    </row>
    <row r="15" spans="1:21" ht="90" customHeight="1" x14ac:dyDescent="0.2">
      <c r="A15" s="559" t="s">
        <v>194</v>
      </c>
      <c r="B15" s="611" t="s">
        <v>217</v>
      </c>
      <c r="C15" s="115" t="str">
        <f>'6. Númeronaudiencias realizadas'!$B$40</f>
        <v>Número de audiencias realizadas</v>
      </c>
      <c r="D15" s="116">
        <f t="shared" si="2"/>
        <v>46</v>
      </c>
      <c r="E15" s="563">
        <f>IF(D15=0,"0",D15/D16)</f>
        <v>1</v>
      </c>
      <c r="F15" s="116">
        <f t="shared" ref="F15:F18" si="3">F25+F35</f>
        <v>51</v>
      </c>
      <c r="G15" s="563">
        <f>IF(F15=0,"0",F15/F16)</f>
        <v>1</v>
      </c>
      <c r="H15" s="116">
        <f t="shared" si="0"/>
        <v>54</v>
      </c>
      <c r="I15" s="563">
        <f>IF(H15=0,"0",H15/H16)</f>
        <v>0.98181818181818181</v>
      </c>
      <c r="J15" s="117">
        <f t="shared" si="1"/>
        <v>151</v>
      </c>
      <c r="K15" s="563">
        <f>IF(J15=0,"0",J15/J16)</f>
        <v>0.99342105263157898</v>
      </c>
      <c r="L15" s="609"/>
      <c r="M15" s="609"/>
      <c r="N15" s="627"/>
    </row>
    <row r="16" spans="1:21" ht="117.75" customHeight="1" x14ac:dyDescent="0.2">
      <c r="A16" s="559"/>
      <c r="B16" s="611"/>
      <c r="C16" s="115" t="str">
        <f>'6. Númeronaudiencias realizadas'!$B$48</f>
        <v>Número de audiencias convocadas</v>
      </c>
      <c r="D16" s="116">
        <f t="shared" si="2"/>
        <v>46</v>
      </c>
      <c r="E16" s="563"/>
      <c r="F16" s="116">
        <f t="shared" si="3"/>
        <v>51</v>
      </c>
      <c r="G16" s="563"/>
      <c r="H16" s="116">
        <f t="shared" si="0"/>
        <v>55</v>
      </c>
      <c r="I16" s="563"/>
      <c r="J16" s="117">
        <f t="shared" si="1"/>
        <v>152</v>
      </c>
      <c r="K16" s="563"/>
      <c r="L16" s="551"/>
      <c r="M16" s="551"/>
      <c r="N16" s="552"/>
    </row>
    <row r="17" spans="1:18" ht="90" customHeight="1" x14ac:dyDescent="0.2">
      <c r="A17" s="559" t="s">
        <v>194</v>
      </c>
      <c r="B17" s="611" t="s">
        <v>218</v>
      </c>
      <c r="C17" s="115" t="str">
        <f>'6. Númeronaudiencias realizadas'!$B$40</f>
        <v>Número de audiencias realizadas</v>
      </c>
      <c r="D17" s="116">
        <f t="shared" si="2"/>
        <v>6</v>
      </c>
      <c r="E17" s="563">
        <f>IF(D17=0,"0",D17/D18)</f>
        <v>1</v>
      </c>
      <c r="F17" s="116">
        <f t="shared" si="3"/>
        <v>19</v>
      </c>
      <c r="G17" s="563">
        <f>IF(F17=0,"0",F17/F18)</f>
        <v>1</v>
      </c>
      <c r="H17" s="116">
        <f t="shared" si="0"/>
        <v>8</v>
      </c>
      <c r="I17" s="563">
        <f>IF(H17=0,"0",H17/H18)</f>
        <v>1</v>
      </c>
      <c r="J17" s="117">
        <f t="shared" si="1"/>
        <v>33</v>
      </c>
      <c r="K17" s="563">
        <f>IF(J17=0,"0",J17/J18)</f>
        <v>1</v>
      </c>
      <c r="L17" s="609"/>
      <c r="M17" s="609"/>
      <c r="N17" s="627"/>
    </row>
    <row r="18" spans="1:18" ht="117.75" customHeight="1" thickBot="1" x14ac:dyDescent="0.25">
      <c r="A18" s="389"/>
      <c r="B18" s="629"/>
      <c r="C18" s="147" t="str">
        <f>'6. Númeronaudiencias realizadas'!$B$48</f>
        <v>Número de audiencias convocadas</v>
      </c>
      <c r="D18" s="148">
        <f t="shared" si="2"/>
        <v>6</v>
      </c>
      <c r="E18" s="341"/>
      <c r="F18" s="148">
        <f t="shared" si="3"/>
        <v>19</v>
      </c>
      <c r="G18" s="341"/>
      <c r="H18" s="148">
        <f t="shared" si="0"/>
        <v>8</v>
      </c>
      <c r="I18" s="341"/>
      <c r="J18" s="149">
        <f t="shared" si="1"/>
        <v>33</v>
      </c>
      <c r="K18" s="341"/>
      <c r="L18" s="519"/>
      <c r="M18" s="519"/>
      <c r="N18" s="520"/>
    </row>
    <row r="19" spans="1:18" ht="23.25" customHeight="1" thickBot="1" x14ac:dyDescent="0.25">
      <c r="R19" s="89"/>
    </row>
    <row r="20" spans="1:18" ht="90" customHeight="1" x14ac:dyDescent="0.2">
      <c r="A20" s="511" t="s">
        <v>195</v>
      </c>
      <c r="B20" s="632" t="s">
        <v>208</v>
      </c>
      <c r="C20" s="155" t="str">
        <f>'6. Númeronaudiencias realizadas'!$B$40</f>
        <v>Número de audiencias realizadas</v>
      </c>
      <c r="D20" s="156">
        <f>D23+D25+D27</f>
        <v>107</v>
      </c>
      <c r="E20" s="348">
        <f>IF(D20=0,"0",D20/D21)</f>
        <v>1</v>
      </c>
      <c r="F20" s="156">
        <f>F23+F25+F27</f>
        <v>138</v>
      </c>
      <c r="G20" s="348">
        <f>IF(F20=0,"0",F20/F21)</f>
        <v>1</v>
      </c>
      <c r="H20" s="156">
        <f>H23+H25+H27</f>
        <v>95</v>
      </c>
      <c r="I20" s="348">
        <f>IF(H20=0,"0",H20/H21)</f>
        <v>1</v>
      </c>
      <c r="J20" s="157">
        <f>(D20+F20+H20)</f>
        <v>340</v>
      </c>
      <c r="K20" s="348">
        <f>IF(J20=0,"0",J20/J21)</f>
        <v>1</v>
      </c>
      <c r="L20" s="521"/>
      <c r="M20" s="521"/>
      <c r="N20" s="522"/>
    </row>
    <row r="21" spans="1:18" ht="117.75" customHeight="1" x14ac:dyDescent="0.2">
      <c r="A21" s="565"/>
      <c r="B21" s="613"/>
      <c r="C21" s="118" t="str">
        <f>'6. Númeronaudiencias realizadas'!$B$48</f>
        <v>Número de audiencias convocadas</v>
      </c>
      <c r="D21" s="119">
        <f>D24+D26+D28</f>
        <v>107</v>
      </c>
      <c r="E21" s="567"/>
      <c r="F21" s="119">
        <f>F24+F26+F28</f>
        <v>138</v>
      </c>
      <c r="G21" s="567"/>
      <c r="H21" s="119">
        <f>H24+H26+H28</f>
        <v>95</v>
      </c>
      <c r="I21" s="567"/>
      <c r="J21" s="120">
        <f>(D21+F21+H21)</f>
        <v>340</v>
      </c>
      <c r="K21" s="567"/>
      <c r="L21" s="572"/>
      <c r="M21" s="572"/>
      <c r="N21" s="573"/>
    </row>
    <row r="22" spans="1:18" ht="8.25" customHeight="1" x14ac:dyDescent="0.2">
      <c r="A22" s="150"/>
      <c r="D22" s="97"/>
      <c r="E22" s="97"/>
      <c r="F22" s="97"/>
      <c r="G22" s="97"/>
      <c r="H22" s="97"/>
      <c r="I22" s="97"/>
      <c r="J22" s="97"/>
      <c r="K22" s="97"/>
      <c r="N22" s="151"/>
    </row>
    <row r="23" spans="1:18" ht="90" customHeight="1" x14ac:dyDescent="0.2">
      <c r="A23" s="565" t="s">
        <v>195</v>
      </c>
      <c r="B23" s="613" t="s">
        <v>216</v>
      </c>
      <c r="C23" s="118" t="str">
        <f>'6. Númeronaudiencias realizadas'!$B$40</f>
        <v>Número de audiencias realizadas</v>
      </c>
      <c r="D23" s="119">
        <f t="shared" ref="D23:D28" si="4">D43+D53</f>
        <v>69</v>
      </c>
      <c r="E23" s="567">
        <f>IF(D23=0,"0",D23/D24)</f>
        <v>1</v>
      </c>
      <c r="F23" s="119">
        <f t="shared" ref="F23:F28" si="5">F43+F53</f>
        <v>102</v>
      </c>
      <c r="G23" s="567">
        <f>IF(F23=0,"0",F23/F24)</f>
        <v>1</v>
      </c>
      <c r="H23" s="119">
        <f t="shared" ref="H23:H28" si="6">H43+H53</f>
        <v>58</v>
      </c>
      <c r="I23" s="567">
        <f>IF(H23=0,"0",H23/H24)</f>
        <v>1</v>
      </c>
      <c r="J23" s="120">
        <f t="shared" ref="J23:J28" si="7">(D23+F23+H23)</f>
        <v>229</v>
      </c>
      <c r="K23" s="567">
        <f>IF(J23=0,"0",J23/J24)</f>
        <v>1</v>
      </c>
      <c r="L23" s="612"/>
      <c r="M23" s="612"/>
      <c r="N23" s="630"/>
    </row>
    <row r="24" spans="1:18" ht="117.75" customHeight="1" x14ac:dyDescent="0.2">
      <c r="A24" s="565"/>
      <c r="B24" s="613"/>
      <c r="C24" s="118" t="str">
        <f>'6. Númeronaudiencias realizadas'!$B$48</f>
        <v>Número de audiencias convocadas</v>
      </c>
      <c r="D24" s="119">
        <f>D44+D54</f>
        <v>69</v>
      </c>
      <c r="E24" s="567"/>
      <c r="F24" s="119">
        <f t="shared" si="5"/>
        <v>102</v>
      </c>
      <c r="G24" s="567"/>
      <c r="H24" s="119">
        <f t="shared" si="6"/>
        <v>58</v>
      </c>
      <c r="I24" s="567"/>
      <c r="J24" s="120">
        <f t="shared" si="7"/>
        <v>229</v>
      </c>
      <c r="K24" s="567"/>
      <c r="L24" s="572"/>
      <c r="M24" s="572"/>
      <c r="N24" s="573"/>
    </row>
    <row r="25" spans="1:18" ht="90" customHeight="1" x14ac:dyDescent="0.2">
      <c r="A25" s="565" t="s">
        <v>195</v>
      </c>
      <c r="B25" s="613" t="s">
        <v>217</v>
      </c>
      <c r="C25" s="118" t="str">
        <f>'6. Númeronaudiencias realizadas'!$B$40</f>
        <v>Número de audiencias realizadas</v>
      </c>
      <c r="D25" s="119">
        <f t="shared" si="4"/>
        <v>33</v>
      </c>
      <c r="E25" s="567">
        <f>IF(D25=0,"0",D25/D26)</f>
        <v>1</v>
      </c>
      <c r="F25" s="119">
        <f t="shared" si="5"/>
        <v>35</v>
      </c>
      <c r="G25" s="567">
        <f>IF(F25=0,"0",F25/F26)</f>
        <v>1</v>
      </c>
      <c r="H25" s="119">
        <f t="shared" si="6"/>
        <v>36</v>
      </c>
      <c r="I25" s="567">
        <f>IF(H25=0,"0",H25/H26)</f>
        <v>1</v>
      </c>
      <c r="J25" s="120">
        <f t="shared" si="7"/>
        <v>104</v>
      </c>
      <c r="K25" s="567">
        <f>IF(J25=0,"0",J25/J26)</f>
        <v>1</v>
      </c>
      <c r="L25" s="612"/>
      <c r="M25" s="612"/>
      <c r="N25" s="630"/>
    </row>
    <row r="26" spans="1:18" ht="117.75" customHeight="1" x14ac:dyDescent="0.2">
      <c r="A26" s="565"/>
      <c r="B26" s="613"/>
      <c r="C26" s="118" t="str">
        <f>'6. Númeronaudiencias realizadas'!$B$48</f>
        <v>Número de audiencias convocadas</v>
      </c>
      <c r="D26" s="119">
        <f t="shared" si="4"/>
        <v>33</v>
      </c>
      <c r="E26" s="567"/>
      <c r="F26" s="119">
        <f t="shared" si="5"/>
        <v>35</v>
      </c>
      <c r="G26" s="567"/>
      <c r="H26" s="119">
        <f t="shared" si="6"/>
        <v>36</v>
      </c>
      <c r="I26" s="567"/>
      <c r="J26" s="120">
        <f t="shared" si="7"/>
        <v>104</v>
      </c>
      <c r="K26" s="567"/>
      <c r="L26" s="572"/>
      <c r="M26" s="572"/>
      <c r="N26" s="573"/>
    </row>
    <row r="27" spans="1:18" ht="90" customHeight="1" x14ac:dyDescent="0.2">
      <c r="A27" s="565" t="s">
        <v>195</v>
      </c>
      <c r="B27" s="613" t="s">
        <v>360</v>
      </c>
      <c r="C27" s="118" t="str">
        <f>'6. Númeronaudiencias realizadas'!$B$40</f>
        <v>Número de audiencias realizadas</v>
      </c>
      <c r="D27" s="119">
        <f t="shared" si="4"/>
        <v>5</v>
      </c>
      <c r="E27" s="567">
        <f>IF(D27=0,"0",D27/D28)</f>
        <v>1</v>
      </c>
      <c r="F27" s="119">
        <f t="shared" si="5"/>
        <v>1</v>
      </c>
      <c r="G27" s="567">
        <f>IF(F27=0,"0",F27/F28)</f>
        <v>1</v>
      </c>
      <c r="H27" s="119">
        <f t="shared" si="6"/>
        <v>1</v>
      </c>
      <c r="I27" s="567">
        <f>IF(H27=0,"0",H27/H28)</f>
        <v>1</v>
      </c>
      <c r="J27" s="120">
        <f t="shared" si="7"/>
        <v>7</v>
      </c>
      <c r="K27" s="567">
        <f>IF(J27=0,"0",J27/J28)</f>
        <v>1</v>
      </c>
      <c r="L27" s="612"/>
      <c r="M27" s="612"/>
      <c r="N27" s="630"/>
    </row>
    <row r="28" spans="1:18" ht="117.75" customHeight="1" thickBot="1" x14ac:dyDescent="0.25">
      <c r="A28" s="512"/>
      <c r="B28" s="631"/>
      <c r="C28" s="144" t="str">
        <f>'6. Númeronaudiencias realizadas'!$B$48</f>
        <v>Número de audiencias convocadas</v>
      </c>
      <c r="D28" s="145">
        <f t="shared" si="4"/>
        <v>5</v>
      </c>
      <c r="E28" s="349"/>
      <c r="F28" s="145">
        <f t="shared" si="5"/>
        <v>1</v>
      </c>
      <c r="G28" s="349"/>
      <c r="H28" s="145">
        <f t="shared" si="6"/>
        <v>1</v>
      </c>
      <c r="I28" s="349"/>
      <c r="J28" s="146">
        <f t="shared" si="7"/>
        <v>7</v>
      </c>
      <c r="K28" s="349"/>
      <c r="L28" s="523"/>
      <c r="M28" s="523"/>
      <c r="N28" s="524"/>
    </row>
    <row r="29" spans="1:18" ht="6.75" customHeight="1" thickBot="1" x14ac:dyDescent="0.25">
      <c r="A29" s="113"/>
      <c r="B29" s="113"/>
      <c r="C29" s="136"/>
      <c r="D29" s="137"/>
      <c r="E29" s="138"/>
      <c r="F29" s="137"/>
      <c r="G29" s="138"/>
      <c r="H29" s="137"/>
      <c r="I29" s="138"/>
      <c r="J29" s="139"/>
      <c r="K29" s="138"/>
      <c r="L29" s="140"/>
      <c r="M29" s="140"/>
      <c r="N29" s="140"/>
    </row>
    <row r="30" spans="1:18" ht="90" customHeight="1" x14ac:dyDescent="0.2">
      <c r="A30" s="369" t="s">
        <v>209</v>
      </c>
      <c r="B30" s="633" t="s">
        <v>208</v>
      </c>
      <c r="C30" s="152" t="str">
        <f>'6. Númeronaudiencias realizadas'!$B$40</f>
        <v>Número de audiencias realizadas</v>
      </c>
      <c r="D30" s="153">
        <f>D33+D35+D37</f>
        <v>77</v>
      </c>
      <c r="E30" s="371">
        <f>IF(D30=0,"0",D30/D31)</f>
        <v>0.98717948717948723</v>
      </c>
      <c r="F30" s="153">
        <f>F33+F35+F37</f>
        <v>125</v>
      </c>
      <c r="G30" s="371">
        <f>IF(F30=0,"0",F30/F31)</f>
        <v>0.95419847328244278</v>
      </c>
      <c r="H30" s="153">
        <f>H33+H35+H37</f>
        <v>101</v>
      </c>
      <c r="I30" s="371">
        <f>IF(H30=0,"0",H30/H31)</f>
        <v>0.91818181818181821</v>
      </c>
      <c r="J30" s="154">
        <f>(D30+F30+H30)</f>
        <v>303</v>
      </c>
      <c r="K30" s="371">
        <f>IF(J30=0,"0",J30/J31)</f>
        <v>0.94984326018808773</v>
      </c>
      <c r="L30" s="493"/>
      <c r="M30" s="493"/>
      <c r="N30" s="494"/>
    </row>
    <row r="31" spans="1:18" ht="117.75" customHeight="1" x14ac:dyDescent="0.2">
      <c r="A31" s="553"/>
      <c r="B31" s="614"/>
      <c r="C31" s="121" t="str">
        <f>'6. Númeronaudiencias realizadas'!$B$48</f>
        <v>Número de audiencias convocadas</v>
      </c>
      <c r="D31" s="122">
        <f>D34+D36+D38</f>
        <v>78</v>
      </c>
      <c r="E31" s="556"/>
      <c r="F31" s="122">
        <f>F34+F36+F38</f>
        <v>131</v>
      </c>
      <c r="G31" s="556"/>
      <c r="H31" s="122">
        <f>H34+H36+H38</f>
        <v>110</v>
      </c>
      <c r="I31" s="556"/>
      <c r="J31" s="123">
        <f>(D31+F31+H31)</f>
        <v>319</v>
      </c>
      <c r="K31" s="556"/>
      <c r="L31" s="615"/>
      <c r="M31" s="615"/>
      <c r="N31" s="634"/>
    </row>
    <row r="32" spans="1:18" ht="7.5" customHeight="1" x14ac:dyDescent="0.2">
      <c r="A32" s="150"/>
      <c r="D32" s="97"/>
      <c r="E32" s="97"/>
      <c r="F32" s="97"/>
      <c r="G32" s="97"/>
      <c r="H32" s="97"/>
      <c r="I32" s="97"/>
      <c r="J32" s="97"/>
      <c r="K32" s="97"/>
      <c r="N32" s="151"/>
    </row>
    <row r="33" spans="1:14" ht="90" customHeight="1" x14ac:dyDescent="0.2">
      <c r="A33" s="553" t="s">
        <v>210</v>
      </c>
      <c r="B33" s="614" t="s">
        <v>216</v>
      </c>
      <c r="C33" s="121" t="str">
        <f>'6. Númeronaudiencias realizadas'!$B$40</f>
        <v>Número de audiencias realizadas</v>
      </c>
      <c r="D33" s="122">
        <f t="shared" ref="D33:D38" si="8">D63+D73+D83+D93+D103+D113</f>
        <v>63</v>
      </c>
      <c r="E33" s="556">
        <f>IF(D33=0,"0",D33/D34)</f>
        <v>0.984375</v>
      </c>
      <c r="F33" s="122">
        <f t="shared" ref="F33:F38" si="9">F63+F73+F83+F93+F103+F113</f>
        <v>91</v>
      </c>
      <c r="G33" s="556">
        <f>IF(F33=0,"0",F33/F34)</f>
        <v>0.93814432989690721</v>
      </c>
      <c r="H33" s="122">
        <f t="shared" ref="H33:H38" si="10">H63+H73+H83+H93+H103+H113</f>
        <v>76</v>
      </c>
      <c r="I33" s="556">
        <f>IF(H33=0,"0",H33/H34)</f>
        <v>0.90476190476190477</v>
      </c>
      <c r="J33" s="123">
        <f t="shared" ref="J33:J38" si="11">(D33+F33+H33)</f>
        <v>230</v>
      </c>
      <c r="K33" s="556">
        <f>IF(J33=0,"0",J33/J34)</f>
        <v>0.93877551020408168</v>
      </c>
      <c r="L33" s="557"/>
      <c r="M33" s="557"/>
      <c r="N33" s="558"/>
    </row>
    <row r="34" spans="1:14" ht="117.75" customHeight="1" x14ac:dyDescent="0.2">
      <c r="A34" s="553"/>
      <c r="B34" s="614"/>
      <c r="C34" s="121" t="str">
        <f>'6. Númeronaudiencias realizadas'!$B$48</f>
        <v>Número de audiencias convocadas</v>
      </c>
      <c r="D34" s="122">
        <f t="shared" si="8"/>
        <v>64</v>
      </c>
      <c r="E34" s="556"/>
      <c r="F34" s="122">
        <f t="shared" si="9"/>
        <v>97</v>
      </c>
      <c r="G34" s="556"/>
      <c r="H34" s="122">
        <f t="shared" si="10"/>
        <v>84</v>
      </c>
      <c r="I34" s="556"/>
      <c r="J34" s="123">
        <f t="shared" si="11"/>
        <v>245</v>
      </c>
      <c r="K34" s="556"/>
      <c r="L34" s="615"/>
      <c r="M34" s="615"/>
      <c r="N34" s="634"/>
    </row>
    <row r="35" spans="1:14" ht="90" customHeight="1" x14ac:dyDescent="0.2">
      <c r="A35" s="553" t="s">
        <v>210</v>
      </c>
      <c r="B35" s="614" t="s">
        <v>217</v>
      </c>
      <c r="C35" s="121" t="str">
        <f>'6. Númeronaudiencias realizadas'!$B$40</f>
        <v>Número de audiencias realizadas</v>
      </c>
      <c r="D35" s="122">
        <f t="shared" si="8"/>
        <v>13</v>
      </c>
      <c r="E35" s="556">
        <f>IF(D35=0,"0",D35/D36)</f>
        <v>1</v>
      </c>
      <c r="F35" s="122">
        <f t="shared" si="9"/>
        <v>16</v>
      </c>
      <c r="G35" s="556">
        <f>IF(F35=0,"0",F35/F36)</f>
        <v>1</v>
      </c>
      <c r="H35" s="122">
        <f t="shared" si="10"/>
        <v>18</v>
      </c>
      <c r="I35" s="556">
        <f>IF(H35=0,"0",H35/H36)</f>
        <v>0.94736842105263153</v>
      </c>
      <c r="J35" s="123">
        <f t="shared" si="11"/>
        <v>47</v>
      </c>
      <c r="K35" s="556">
        <f>IF(J35=0,"0",J35/J36)</f>
        <v>0.97916666666666663</v>
      </c>
      <c r="L35" s="557"/>
      <c r="M35" s="557"/>
      <c r="N35" s="558"/>
    </row>
    <row r="36" spans="1:14" ht="117.75" customHeight="1" x14ac:dyDescent="0.2">
      <c r="A36" s="553"/>
      <c r="B36" s="614"/>
      <c r="C36" s="121" t="str">
        <f>'6. Númeronaudiencias realizadas'!$B$48</f>
        <v>Número de audiencias convocadas</v>
      </c>
      <c r="D36" s="122">
        <f t="shared" si="8"/>
        <v>13</v>
      </c>
      <c r="E36" s="556"/>
      <c r="F36" s="122">
        <f t="shared" si="9"/>
        <v>16</v>
      </c>
      <c r="G36" s="556"/>
      <c r="H36" s="122">
        <f t="shared" si="10"/>
        <v>19</v>
      </c>
      <c r="I36" s="556"/>
      <c r="J36" s="123">
        <f t="shared" si="11"/>
        <v>48</v>
      </c>
      <c r="K36" s="556"/>
      <c r="L36" s="615"/>
      <c r="M36" s="615"/>
      <c r="N36" s="634"/>
    </row>
    <row r="37" spans="1:14" ht="90" customHeight="1" x14ac:dyDescent="0.2">
      <c r="A37" s="553" t="s">
        <v>210</v>
      </c>
      <c r="B37" s="614" t="s">
        <v>218</v>
      </c>
      <c r="C37" s="121" t="str">
        <f>'6. Númeronaudiencias realizadas'!$B$40</f>
        <v>Número de audiencias realizadas</v>
      </c>
      <c r="D37" s="122">
        <f t="shared" si="8"/>
        <v>1</v>
      </c>
      <c r="E37" s="556">
        <f>IF(D37=0,"0",D37/D38)</f>
        <v>1</v>
      </c>
      <c r="F37" s="122">
        <f t="shared" si="9"/>
        <v>18</v>
      </c>
      <c r="G37" s="556">
        <f>IF(F37=0,"0",F37/F38)</f>
        <v>1</v>
      </c>
      <c r="H37" s="122">
        <f t="shared" si="10"/>
        <v>7</v>
      </c>
      <c r="I37" s="556">
        <f>IF(H37=0,"0",H37/H38)</f>
        <v>1</v>
      </c>
      <c r="J37" s="123">
        <f t="shared" si="11"/>
        <v>26</v>
      </c>
      <c r="K37" s="556">
        <f>IF(J37=0,"0",J37/J38)</f>
        <v>1</v>
      </c>
      <c r="L37" s="557"/>
      <c r="M37" s="557"/>
      <c r="N37" s="558"/>
    </row>
    <row r="38" spans="1:14" ht="117.75" customHeight="1" thickBot="1" x14ac:dyDescent="0.25">
      <c r="A38" s="370"/>
      <c r="B38" s="645"/>
      <c r="C38" s="141" t="str">
        <f>'6. Númeronaudiencias realizadas'!$B$48</f>
        <v>Número de audiencias convocadas</v>
      </c>
      <c r="D38" s="142">
        <f t="shared" si="8"/>
        <v>1</v>
      </c>
      <c r="E38" s="372"/>
      <c r="F38" s="142">
        <f t="shared" si="9"/>
        <v>18</v>
      </c>
      <c r="G38" s="372"/>
      <c r="H38" s="142">
        <f t="shared" si="10"/>
        <v>7</v>
      </c>
      <c r="I38" s="372"/>
      <c r="J38" s="143">
        <f t="shared" si="11"/>
        <v>26</v>
      </c>
      <c r="K38" s="372"/>
      <c r="L38" s="495"/>
      <c r="M38" s="495"/>
      <c r="N38" s="496"/>
    </row>
    <row r="39" spans="1:14" ht="6" customHeight="1" thickBot="1" x14ac:dyDescent="0.25">
      <c r="A39" s="113"/>
      <c r="B39" s="113"/>
      <c r="C39" s="136"/>
      <c r="D39" s="137"/>
      <c r="E39" s="138"/>
      <c r="F39" s="137"/>
      <c r="G39" s="138"/>
      <c r="H39" s="137"/>
      <c r="I39" s="138"/>
      <c r="J39" s="139"/>
      <c r="K39" s="138"/>
      <c r="L39" s="140"/>
      <c r="M39" s="140"/>
      <c r="N39" s="140"/>
    </row>
    <row r="40" spans="1:14" ht="90" customHeight="1" x14ac:dyDescent="0.2">
      <c r="A40" s="635" t="s">
        <v>196</v>
      </c>
      <c r="B40" s="637" t="s">
        <v>208</v>
      </c>
      <c r="C40" s="180" t="str">
        <f>'6. Númeronaudiencias realizadas'!$B$40</f>
        <v>Número de audiencias realizadas</v>
      </c>
      <c r="D40" s="181">
        <f>D43+D45+D47</f>
        <v>54</v>
      </c>
      <c r="E40" s="639">
        <f>IF(D40=0,"0",D40/D41)</f>
        <v>1</v>
      </c>
      <c r="F40" s="181">
        <f>F43+F45+F47</f>
        <v>64</v>
      </c>
      <c r="G40" s="639">
        <f>IF(F40=0,"0",F40/F41)</f>
        <v>1</v>
      </c>
      <c r="H40" s="181">
        <f>H43+H45+H47</f>
        <v>51</v>
      </c>
      <c r="I40" s="639">
        <f>IF(H40=0,"0",H40/H41)</f>
        <v>1</v>
      </c>
      <c r="J40" s="182">
        <f>(D40+F40+H40)</f>
        <v>169</v>
      </c>
      <c r="K40" s="639">
        <f>IF(J40=0,"0",J40/J41)</f>
        <v>1</v>
      </c>
      <c r="L40" s="641"/>
      <c r="M40" s="641"/>
      <c r="N40" s="642"/>
    </row>
    <row r="41" spans="1:14" ht="117.75" customHeight="1" x14ac:dyDescent="0.2">
      <c r="A41" s="636"/>
      <c r="B41" s="638"/>
      <c r="C41" s="183" t="str">
        <f>'6. Númeronaudiencias realizadas'!$B$48</f>
        <v>Número de audiencias convocadas</v>
      </c>
      <c r="D41" s="184">
        <f>D44+D46+D48</f>
        <v>54</v>
      </c>
      <c r="E41" s="640"/>
      <c r="F41" s="184">
        <f>F44+F46+F48</f>
        <v>64</v>
      </c>
      <c r="G41" s="640"/>
      <c r="H41" s="184">
        <f>H44+H46+H48</f>
        <v>51</v>
      </c>
      <c r="I41" s="640"/>
      <c r="J41" s="185">
        <f>(D41+F41+H41)</f>
        <v>169</v>
      </c>
      <c r="K41" s="640"/>
      <c r="L41" s="643"/>
      <c r="M41" s="643"/>
      <c r="N41" s="644"/>
    </row>
    <row r="42" spans="1:14" ht="6.75" customHeight="1" x14ac:dyDescent="0.2">
      <c r="A42" s="150"/>
      <c r="D42" s="97"/>
      <c r="E42" s="97"/>
      <c r="F42" s="97"/>
      <c r="G42" s="97"/>
      <c r="H42" s="97"/>
      <c r="I42" s="97"/>
      <c r="J42" s="97"/>
      <c r="K42" s="97"/>
      <c r="N42" s="151"/>
    </row>
    <row r="43" spans="1:14" ht="171.6" customHeight="1" x14ac:dyDescent="0.2">
      <c r="A43" s="359" t="s">
        <v>196</v>
      </c>
      <c r="B43" s="548" t="s">
        <v>216</v>
      </c>
      <c r="C43" s="33" t="str">
        <f>'6. Númeronaudiencias realizadas'!$B$40</f>
        <v>Número de audiencias realizadas</v>
      </c>
      <c r="D43" s="35">
        <v>28</v>
      </c>
      <c r="E43" s="539">
        <f>IF(D43=0,"0",D43/D44)</f>
        <v>1</v>
      </c>
      <c r="F43" s="35">
        <v>34</v>
      </c>
      <c r="G43" s="539">
        <f>IF(F43=0,"0",F43/F44)</f>
        <v>1</v>
      </c>
      <c r="H43" s="35">
        <v>18</v>
      </c>
      <c r="I43" s="539">
        <f>IF(H43=0,"0",H43/H44)</f>
        <v>1</v>
      </c>
      <c r="J43" s="110">
        <f t="shared" ref="J43:J48" si="12">(D43+F43+H43)</f>
        <v>80</v>
      </c>
      <c r="K43" s="539">
        <f>IF(J43=0,"0",J43/J44)</f>
        <v>1</v>
      </c>
      <c r="L43" s="648" t="s">
        <v>365</v>
      </c>
      <c r="M43" s="648"/>
      <c r="N43" s="649"/>
    </row>
    <row r="44" spans="1:14" ht="117.75" customHeight="1" x14ac:dyDescent="0.2">
      <c r="A44" s="359"/>
      <c r="B44" s="548"/>
      <c r="C44" s="33" t="str">
        <f>'6. Númeronaudiencias realizadas'!$B$48</f>
        <v>Número de audiencias convocadas</v>
      </c>
      <c r="D44" s="35">
        <v>28</v>
      </c>
      <c r="E44" s="539"/>
      <c r="F44" s="35">
        <v>34</v>
      </c>
      <c r="G44" s="539"/>
      <c r="H44" s="35">
        <v>18</v>
      </c>
      <c r="I44" s="539"/>
      <c r="J44" s="110">
        <f t="shared" si="12"/>
        <v>80</v>
      </c>
      <c r="K44" s="539"/>
      <c r="L44" s="650" t="s">
        <v>366</v>
      </c>
      <c r="M44" s="648"/>
      <c r="N44" s="649"/>
    </row>
    <row r="45" spans="1:14" ht="176.45" customHeight="1" x14ac:dyDescent="0.2">
      <c r="A45" s="359" t="s">
        <v>196</v>
      </c>
      <c r="B45" s="548" t="s">
        <v>217</v>
      </c>
      <c r="C45" s="33" t="str">
        <f>'6. Númeronaudiencias realizadas'!$B$40</f>
        <v>Número de audiencias realizadas</v>
      </c>
      <c r="D45" s="35">
        <v>24</v>
      </c>
      <c r="E45" s="539">
        <f>IF(D45=0,"0",D45/D46)</f>
        <v>1</v>
      </c>
      <c r="F45" s="35">
        <v>29</v>
      </c>
      <c r="G45" s="539">
        <f>IF(F45=0,"0",F45/F46)</f>
        <v>1</v>
      </c>
      <c r="H45" s="35">
        <v>32</v>
      </c>
      <c r="I45" s="539">
        <f>IF(H45=0,"0",H45/H46)</f>
        <v>1</v>
      </c>
      <c r="J45" s="110">
        <f t="shared" si="12"/>
        <v>85</v>
      </c>
      <c r="K45" s="539">
        <f>IF(J45=0,"0",J45/J46)</f>
        <v>1</v>
      </c>
      <c r="L45" s="648" t="s">
        <v>367</v>
      </c>
      <c r="M45" s="648"/>
      <c r="N45" s="649"/>
    </row>
    <row r="46" spans="1:14" ht="117.75" customHeight="1" x14ac:dyDescent="0.2">
      <c r="A46" s="359"/>
      <c r="B46" s="548"/>
      <c r="C46" s="33" t="str">
        <f>'6. Númeronaudiencias realizadas'!$B$48</f>
        <v>Número de audiencias convocadas</v>
      </c>
      <c r="D46" s="35">
        <v>24</v>
      </c>
      <c r="E46" s="539"/>
      <c r="F46" s="35">
        <v>29</v>
      </c>
      <c r="G46" s="539"/>
      <c r="H46" s="35">
        <v>32</v>
      </c>
      <c r="I46" s="539"/>
      <c r="J46" s="110">
        <f t="shared" si="12"/>
        <v>85</v>
      </c>
      <c r="K46" s="539"/>
      <c r="L46" s="650" t="s">
        <v>368</v>
      </c>
      <c r="M46" s="648"/>
      <c r="N46" s="649"/>
    </row>
    <row r="47" spans="1:14" ht="90" customHeight="1" x14ac:dyDescent="0.2">
      <c r="A47" s="359" t="s">
        <v>196</v>
      </c>
      <c r="B47" s="548" t="s">
        <v>218</v>
      </c>
      <c r="C47" s="33" t="str">
        <f>'6. Númeronaudiencias realizadas'!$B$40</f>
        <v>Número de audiencias realizadas</v>
      </c>
      <c r="D47" s="35">
        <v>2</v>
      </c>
      <c r="E47" s="539">
        <f>IF(D47=0,"0",D47/D48)</f>
        <v>1</v>
      </c>
      <c r="F47" s="35">
        <v>1</v>
      </c>
      <c r="G47" s="539">
        <f>IF(F47=0,"0",F47/F48)</f>
        <v>1</v>
      </c>
      <c r="H47" s="35">
        <v>1</v>
      </c>
      <c r="I47" s="539">
        <f>IF(H47=0,"0",H47/H48)</f>
        <v>1</v>
      </c>
      <c r="J47" s="110">
        <f t="shared" si="12"/>
        <v>4</v>
      </c>
      <c r="K47" s="539">
        <f>IF(J47=0,"0",J47/J48)</f>
        <v>1</v>
      </c>
      <c r="L47" s="648" t="s">
        <v>363</v>
      </c>
      <c r="M47" s="648"/>
      <c r="N47" s="649"/>
    </row>
    <row r="48" spans="1:14" ht="117.75" customHeight="1" thickBot="1" x14ac:dyDescent="0.25">
      <c r="A48" s="355"/>
      <c r="B48" s="646"/>
      <c r="C48" s="61" t="str">
        <f>'6. Númeronaudiencias realizadas'!$B$48</f>
        <v>Número de audiencias convocadas</v>
      </c>
      <c r="D48" s="62">
        <v>2</v>
      </c>
      <c r="E48" s="540"/>
      <c r="F48" s="62">
        <v>1</v>
      </c>
      <c r="G48" s="540"/>
      <c r="H48" s="62">
        <v>1</v>
      </c>
      <c r="I48" s="540"/>
      <c r="J48" s="111">
        <f t="shared" si="12"/>
        <v>4</v>
      </c>
      <c r="K48" s="540"/>
      <c r="L48" s="650" t="s">
        <v>364</v>
      </c>
      <c r="M48" s="648"/>
      <c r="N48" s="649"/>
    </row>
    <row r="49" spans="1:14" ht="8.25" customHeight="1" thickBot="1" x14ac:dyDescent="0.25">
      <c r="A49" s="113"/>
      <c r="B49" s="113"/>
      <c r="C49" s="136"/>
      <c r="D49" s="137"/>
      <c r="E49" s="138"/>
      <c r="F49" s="137"/>
      <c r="G49" s="138"/>
      <c r="H49" s="137"/>
      <c r="I49" s="138"/>
      <c r="J49" s="139"/>
      <c r="K49" s="138"/>
      <c r="L49" s="140"/>
      <c r="M49" s="140"/>
      <c r="N49" s="140"/>
    </row>
    <row r="50" spans="1:14" ht="90" customHeight="1" x14ac:dyDescent="0.2">
      <c r="A50" s="635" t="s">
        <v>220</v>
      </c>
      <c r="B50" s="637" t="s">
        <v>208</v>
      </c>
      <c r="C50" s="180" t="str">
        <f>'6. Númeronaudiencias realizadas'!$B$40</f>
        <v>Número de audiencias realizadas</v>
      </c>
      <c r="D50" s="181">
        <f>D53+D55+D57</f>
        <v>53</v>
      </c>
      <c r="E50" s="639">
        <f>IF(D50=0,"0",D50/D51)</f>
        <v>1</v>
      </c>
      <c r="F50" s="181">
        <f>F53+F55+F57</f>
        <v>74</v>
      </c>
      <c r="G50" s="639">
        <f>IF(F50=0,"0",F50/F51)</f>
        <v>1</v>
      </c>
      <c r="H50" s="181">
        <f>H53+H55+H57</f>
        <v>44</v>
      </c>
      <c r="I50" s="639">
        <f>IF(H50=0,"0",H50/H51)</f>
        <v>1</v>
      </c>
      <c r="J50" s="182">
        <f>(D50+F50+H50)</f>
        <v>171</v>
      </c>
      <c r="K50" s="639">
        <f>IF(J50=0,"0",J50/J51)</f>
        <v>1</v>
      </c>
      <c r="L50" s="641" t="s">
        <v>298</v>
      </c>
      <c r="M50" s="641"/>
      <c r="N50" s="642"/>
    </row>
    <row r="51" spans="1:14" ht="117.75" customHeight="1" x14ac:dyDescent="0.2">
      <c r="A51" s="636"/>
      <c r="B51" s="638"/>
      <c r="C51" s="183" t="str">
        <f>'6. Númeronaudiencias realizadas'!$B$48</f>
        <v>Número de audiencias convocadas</v>
      </c>
      <c r="D51" s="184">
        <f>D54+D56+D58</f>
        <v>53</v>
      </c>
      <c r="E51" s="640"/>
      <c r="F51" s="184">
        <f>F54+F56+F58</f>
        <v>74</v>
      </c>
      <c r="G51" s="640"/>
      <c r="H51" s="184">
        <f>H54+H56+H58</f>
        <v>44</v>
      </c>
      <c r="I51" s="640"/>
      <c r="J51" s="185">
        <f>(D51+F51+H51)</f>
        <v>171</v>
      </c>
      <c r="K51" s="640"/>
      <c r="L51" s="643"/>
      <c r="M51" s="643"/>
      <c r="N51" s="644"/>
    </row>
    <row r="52" spans="1:14" ht="6.75" customHeight="1" x14ac:dyDescent="0.2">
      <c r="A52" s="150"/>
      <c r="D52" s="97"/>
      <c r="E52" s="97"/>
      <c r="F52" s="97"/>
      <c r="G52" s="97"/>
      <c r="H52" s="97"/>
      <c r="I52" s="97"/>
      <c r="J52" s="97"/>
      <c r="K52" s="97"/>
      <c r="N52" s="151"/>
    </row>
    <row r="53" spans="1:14" ht="90" customHeight="1" x14ac:dyDescent="0.2">
      <c r="A53" s="359" t="s">
        <v>219</v>
      </c>
      <c r="B53" s="548" t="s">
        <v>216</v>
      </c>
      <c r="C53" s="33" t="str">
        <f>'6. Númeronaudiencias realizadas'!$B$40</f>
        <v>Número de audiencias realizadas</v>
      </c>
      <c r="D53" s="35">
        <v>41</v>
      </c>
      <c r="E53" s="539">
        <f>IF(D53=0,"0",D53/D54)</f>
        <v>1</v>
      </c>
      <c r="F53" s="35">
        <v>68</v>
      </c>
      <c r="G53" s="539">
        <f>IF(F53=0,"0",F53/F54)</f>
        <v>1</v>
      </c>
      <c r="H53" s="35">
        <v>40</v>
      </c>
      <c r="I53" s="539">
        <f>IF(H53=0,"0",H53/H54)</f>
        <v>1</v>
      </c>
      <c r="J53" s="110">
        <f t="shared" ref="J53:J58" si="13">(D53+F53+H53)</f>
        <v>149</v>
      </c>
      <c r="K53" s="539">
        <f>IF(J53=0,"0",J53/J54)</f>
        <v>1</v>
      </c>
      <c r="L53" s="497" t="s">
        <v>359</v>
      </c>
      <c r="M53" s="497"/>
      <c r="N53" s="498"/>
    </row>
    <row r="54" spans="1:14" ht="117.75" customHeight="1" x14ac:dyDescent="0.2">
      <c r="A54" s="359"/>
      <c r="B54" s="548"/>
      <c r="C54" s="33" t="str">
        <f>'6. Númeronaudiencias realizadas'!$B$48</f>
        <v>Número de audiencias convocadas</v>
      </c>
      <c r="D54" s="35">
        <v>41</v>
      </c>
      <c r="E54" s="539"/>
      <c r="F54" s="35">
        <v>68</v>
      </c>
      <c r="G54" s="539"/>
      <c r="H54" s="35">
        <v>40</v>
      </c>
      <c r="I54" s="539"/>
      <c r="J54" s="110">
        <f t="shared" si="13"/>
        <v>149</v>
      </c>
      <c r="K54" s="539"/>
      <c r="L54" s="484"/>
      <c r="M54" s="484"/>
      <c r="N54" s="485"/>
    </row>
    <row r="55" spans="1:14" ht="90" customHeight="1" x14ac:dyDescent="0.2">
      <c r="A55" s="359" t="s">
        <v>197</v>
      </c>
      <c r="B55" s="548" t="s">
        <v>217</v>
      </c>
      <c r="C55" s="33" t="str">
        <f>'6. Númeronaudiencias realizadas'!$B$40</f>
        <v>Número de audiencias realizadas</v>
      </c>
      <c r="D55" s="35">
        <v>9</v>
      </c>
      <c r="E55" s="539">
        <f>IF(D55=0,"0",D55/D56)</f>
        <v>1</v>
      </c>
      <c r="F55" s="35">
        <v>6</v>
      </c>
      <c r="G55" s="539">
        <f>IF(F55=0,"0",F55/F56)</f>
        <v>1</v>
      </c>
      <c r="H55" s="35">
        <v>4</v>
      </c>
      <c r="I55" s="539">
        <f>IF(H55=0,"0",H55/H56)</f>
        <v>1</v>
      </c>
      <c r="J55" s="110">
        <f t="shared" si="13"/>
        <v>19</v>
      </c>
      <c r="K55" s="539">
        <f>IF(J55=0,"0",J55/J56)</f>
        <v>1</v>
      </c>
      <c r="L55" s="497" t="s">
        <v>358</v>
      </c>
      <c r="M55" s="497"/>
      <c r="N55" s="498"/>
    </row>
    <row r="56" spans="1:14" ht="117.75" customHeight="1" x14ac:dyDescent="0.2">
      <c r="A56" s="359"/>
      <c r="B56" s="548"/>
      <c r="C56" s="33" t="str">
        <f>'6. Númeronaudiencias realizadas'!$B$48</f>
        <v>Número de audiencias convocadas</v>
      </c>
      <c r="D56" s="35">
        <v>9</v>
      </c>
      <c r="E56" s="539"/>
      <c r="F56" s="35">
        <v>6</v>
      </c>
      <c r="G56" s="539"/>
      <c r="H56" s="35">
        <v>4</v>
      </c>
      <c r="I56" s="539"/>
      <c r="J56" s="110">
        <f t="shared" si="13"/>
        <v>19</v>
      </c>
      <c r="K56" s="539"/>
      <c r="L56" s="484"/>
      <c r="M56" s="484"/>
      <c r="N56" s="485"/>
    </row>
    <row r="57" spans="1:14" ht="90" customHeight="1" x14ac:dyDescent="0.2">
      <c r="A57" s="359" t="s">
        <v>197</v>
      </c>
      <c r="B57" s="548" t="s">
        <v>218</v>
      </c>
      <c r="C57" s="33" t="str">
        <f>'6. Númeronaudiencias realizadas'!$B$40</f>
        <v>Número de audiencias realizadas</v>
      </c>
      <c r="D57" s="35">
        <v>3</v>
      </c>
      <c r="E57" s="539">
        <f>IF(D57=0,"0",D57/D58)</f>
        <v>1</v>
      </c>
      <c r="F57" s="35">
        <v>0</v>
      </c>
      <c r="G57" s="539">
        <v>1</v>
      </c>
      <c r="H57" s="35">
        <v>0</v>
      </c>
      <c r="I57" s="539" t="str">
        <f>IF(H57=0,"0",H57/H58)</f>
        <v>0</v>
      </c>
      <c r="J57" s="110">
        <f t="shared" si="13"/>
        <v>3</v>
      </c>
      <c r="K57" s="539">
        <f>IF(J57=0,"0",J57/J58)</f>
        <v>1</v>
      </c>
      <c r="L57" s="497" t="s">
        <v>357</v>
      </c>
      <c r="M57" s="497"/>
      <c r="N57" s="498"/>
    </row>
    <row r="58" spans="1:14" ht="117.75" customHeight="1" thickBot="1" x14ac:dyDescent="0.25">
      <c r="A58" s="355"/>
      <c r="B58" s="646"/>
      <c r="C58" s="61" t="str">
        <f>'6. Númeronaudiencias realizadas'!$B$48</f>
        <v>Número de audiencias convocadas</v>
      </c>
      <c r="D58" s="62">
        <v>3</v>
      </c>
      <c r="E58" s="540"/>
      <c r="F58" s="62">
        <v>0</v>
      </c>
      <c r="G58" s="539"/>
      <c r="H58" s="62">
        <v>0</v>
      </c>
      <c r="I58" s="540"/>
      <c r="J58" s="111">
        <f t="shared" si="13"/>
        <v>3</v>
      </c>
      <c r="K58" s="540"/>
      <c r="L58" s="499"/>
      <c r="M58" s="499"/>
      <c r="N58" s="500"/>
    </row>
    <row r="59" spans="1:14" ht="9.75" customHeight="1" thickBot="1" x14ac:dyDescent="0.25">
      <c r="A59" s="113"/>
      <c r="B59" s="113"/>
      <c r="C59" s="136"/>
      <c r="D59" s="137"/>
      <c r="E59" s="138"/>
      <c r="F59" s="137"/>
      <c r="G59" s="138"/>
      <c r="H59" s="137"/>
      <c r="I59" s="138"/>
      <c r="J59" s="139"/>
      <c r="K59" s="138"/>
      <c r="L59" s="140"/>
      <c r="M59" s="140"/>
      <c r="N59" s="140"/>
    </row>
    <row r="60" spans="1:14" ht="90" customHeight="1" x14ac:dyDescent="0.2">
      <c r="A60" s="635" t="s">
        <v>211</v>
      </c>
      <c r="B60" s="637" t="s">
        <v>208</v>
      </c>
      <c r="C60" s="180" t="str">
        <f>'6. Númeronaudiencias realizadas'!$B$40</f>
        <v>Número de audiencias realizadas</v>
      </c>
      <c r="D60" s="181">
        <v>6</v>
      </c>
      <c r="E60" s="639">
        <f>IF(D60=0,"0",D60/D61)</f>
        <v>1</v>
      </c>
      <c r="F60" s="181">
        <f>F63+F65+F67</f>
        <v>4</v>
      </c>
      <c r="G60" s="639">
        <f>IF(F60=0,"0",F60/F61)</f>
        <v>1</v>
      </c>
      <c r="H60" s="181">
        <f>H63+H65+H67</f>
        <v>8</v>
      </c>
      <c r="I60" s="639">
        <f>IF(H60=0,"0",H60/H61)</f>
        <v>1</v>
      </c>
      <c r="J60" s="182">
        <f>(D60+F60+H60)</f>
        <v>18</v>
      </c>
      <c r="K60" s="639">
        <f>IF(J60=0,"0",J60/J61)</f>
        <v>1</v>
      </c>
      <c r="L60" s="641" t="s">
        <v>270</v>
      </c>
      <c r="M60" s="641"/>
      <c r="N60" s="642"/>
    </row>
    <row r="61" spans="1:14" ht="117.75" customHeight="1" x14ac:dyDescent="0.2">
      <c r="A61" s="636"/>
      <c r="B61" s="638"/>
      <c r="C61" s="183" t="str">
        <f>'6. Númeronaudiencias realizadas'!$B$48</f>
        <v>Número de audiencias convocadas</v>
      </c>
      <c r="D61" s="184">
        <v>6</v>
      </c>
      <c r="E61" s="640"/>
      <c r="F61" s="184">
        <f>F64+F66+F68</f>
        <v>4</v>
      </c>
      <c r="G61" s="640"/>
      <c r="H61" s="184">
        <f>H64+H66+H68</f>
        <v>8</v>
      </c>
      <c r="I61" s="640"/>
      <c r="J61" s="185">
        <f>(D61+F61+H61)</f>
        <v>18</v>
      </c>
      <c r="K61" s="640"/>
      <c r="L61" s="643"/>
      <c r="M61" s="643"/>
      <c r="N61" s="644"/>
    </row>
    <row r="62" spans="1:14" ht="4.5" customHeight="1" x14ac:dyDescent="0.2">
      <c r="A62" s="150"/>
      <c r="D62" s="97"/>
      <c r="E62" s="97"/>
      <c r="F62" s="97"/>
      <c r="G62" s="97"/>
      <c r="H62" s="97"/>
      <c r="I62" s="97"/>
      <c r="J62" s="97"/>
      <c r="K62" s="97"/>
      <c r="N62" s="151"/>
    </row>
    <row r="63" spans="1:14" ht="90" customHeight="1" x14ac:dyDescent="0.2">
      <c r="A63" s="359" t="s">
        <v>211</v>
      </c>
      <c r="B63" s="548" t="s">
        <v>216</v>
      </c>
      <c r="C63" s="33" t="str">
        <f>'6. Númeronaudiencias realizadas'!$B$40</f>
        <v>Número de audiencias realizadas</v>
      </c>
      <c r="D63" s="35">
        <v>5</v>
      </c>
      <c r="E63" s="539">
        <f>IF(D63=0,"0",D63/D64)</f>
        <v>1</v>
      </c>
      <c r="F63" s="35">
        <v>0</v>
      </c>
      <c r="G63" s="539" t="str">
        <f>IF(F63=0,"0",F63/F64)</f>
        <v>0</v>
      </c>
      <c r="H63" s="35">
        <v>2</v>
      </c>
      <c r="I63" s="539">
        <f>IF(H63=0,"0",H63/H64)</f>
        <v>1</v>
      </c>
      <c r="J63" s="110">
        <f t="shared" ref="J63:J68" si="14">(D63+F63+H63)</f>
        <v>7</v>
      </c>
      <c r="K63" s="539">
        <f>IF(J63=0,"0",J63/J64)</f>
        <v>1</v>
      </c>
      <c r="L63" s="497" t="s">
        <v>300</v>
      </c>
      <c r="M63" s="497"/>
      <c r="N63" s="498"/>
    </row>
    <row r="64" spans="1:14" ht="117.75" customHeight="1" x14ac:dyDescent="0.2">
      <c r="A64" s="359"/>
      <c r="B64" s="548"/>
      <c r="C64" s="33" t="str">
        <f>'6. Númeronaudiencias realizadas'!$B$48</f>
        <v>Número de audiencias convocadas</v>
      </c>
      <c r="D64" s="35">
        <v>5</v>
      </c>
      <c r="E64" s="539"/>
      <c r="F64" s="35">
        <v>0</v>
      </c>
      <c r="G64" s="539"/>
      <c r="H64" s="35">
        <v>2</v>
      </c>
      <c r="I64" s="539"/>
      <c r="J64" s="110">
        <f t="shared" si="14"/>
        <v>7</v>
      </c>
      <c r="K64" s="539"/>
      <c r="L64" s="484" t="s">
        <v>388</v>
      </c>
      <c r="M64" s="484"/>
      <c r="N64" s="485"/>
    </row>
    <row r="65" spans="1:14" ht="90" customHeight="1" x14ac:dyDescent="0.2">
      <c r="A65" s="359" t="s">
        <v>211</v>
      </c>
      <c r="B65" s="548" t="s">
        <v>217</v>
      </c>
      <c r="C65" s="33" t="str">
        <f>'6. Númeronaudiencias realizadas'!$B$40</f>
        <v>Número de audiencias realizadas</v>
      </c>
      <c r="D65" s="35">
        <v>1</v>
      </c>
      <c r="E65" s="539">
        <f>IF(D65=0,"0",D65/D66)</f>
        <v>1</v>
      </c>
      <c r="F65" s="35">
        <v>4</v>
      </c>
      <c r="G65" s="539">
        <f>IF(F65=0,"0",F65/F66)</f>
        <v>1</v>
      </c>
      <c r="H65" s="35">
        <v>6</v>
      </c>
      <c r="I65" s="539">
        <f>IF(H65=0,"0",H65/H66)</f>
        <v>1</v>
      </c>
      <c r="J65" s="110">
        <f t="shared" si="14"/>
        <v>11</v>
      </c>
      <c r="K65" s="539">
        <f>IF(J65=0,"0",J65/J66)</f>
        <v>1</v>
      </c>
      <c r="L65" s="497" t="s">
        <v>274</v>
      </c>
      <c r="M65" s="497"/>
      <c r="N65" s="498"/>
    </row>
    <row r="66" spans="1:14" ht="117.75" customHeight="1" x14ac:dyDescent="0.2">
      <c r="A66" s="359"/>
      <c r="B66" s="548"/>
      <c r="C66" s="33" t="str">
        <f>'6. Númeronaudiencias realizadas'!$B$48</f>
        <v>Número de audiencias convocadas</v>
      </c>
      <c r="D66" s="35">
        <v>1</v>
      </c>
      <c r="E66" s="539"/>
      <c r="F66" s="35">
        <v>4</v>
      </c>
      <c r="G66" s="539"/>
      <c r="H66" s="35">
        <v>6</v>
      </c>
      <c r="I66" s="539"/>
      <c r="J66" s="110">
        <f t="shared" si="14"/>
        <v>11</v>
      </c>
      <c r="K66" s="539"/>
      <c r="L66" s="484" t="s">
        <v>390</v>
      </c>
      <c r="M66" s="484"/>
      <c r="N66" s="485"/>
    </row>
    <row r="67" spans="1:14" ht="90" customHeight="1" x14ac:dyDescent="0.2">
      <c r="A67" s="359" t="s">
        <v>211</v>
      </c>
      <c r="B67" s="548" t="s">
        <v>218</v>
      </c>
      <c r="C67" s="33" t="str">
        <f>'6. Númeronaudiencias realizadas'!$B$40</f>
        <v>Número de audiencias realizadas</v>
      </c>
      <c r="D67" s="35">
        <v>0</v>
      </c>
      <c r="E67" s="539" t="str">
        <f>IF(D67=0,"0",D67/D68)</f>
        <v>0</v>
      </c>
      <c r="F67" s="35">
        <v>0</v>
      </c>
      <c r="G67" s="539" t="str">
        <f>IF(F67=0,"0",F67/F68)</f>
        <v>0</v>
      </c>
      <c r="H67" s="35">
        <v>0</v>
      </c>
      <c r="I67" s="539" t="str">
        <f>IF(H67=0,"0",H67/H68)</f>
        <v>0</v>
      </c>
      <c r="J67" s="110">
        <f t="shared" si="14"/>
        <v>0</v>
      </c>
      <c r="K67" s="539" t="str">
        <f>IF(J67=0,"0",J67/J68)</f>
        <v>0</v>
      </c>
      <c r="L67" s="497" t="s">
        <v>386</v>
      </c>
      <c r="M67" s="497"/>
      <c r="N67" s="498"/>
    </row>
    <row r="68" spans="1:14" ht="117.75" customHeight="1" thickBot="1" x14ac:dyDescent="0.25">
      <c r="A68" s="355"/>
      <c r="B68" s="646"/>
      <c r="C68" s="61" t="str">
        <f>'6. Númeronaudiencias realizadas'!$B$48</f>
        <v>Número de audiencias convocadas</v>
      </c>
      <c r="D68" s="62">
        <v>0</v>
      </c>
      <c r="E68" s="540"/>
      <c r="F68" s="62">
        <v>0</v>
      </c>
      <c r="G68" s="540"/>
      <c r="H68" s="62">
        <v>0</v>
      </c>
      <c r="I68" s="540"/>
      <c r="J68" s="111">
        <f t="shared" si="14"/>
        <v>0</v>
      </c>
      <c r="K68" s="540"/>
      <c r="L68" s="499" t="s">
        <v>387</v>
      </c>
      <c r="M68" s="499"/>
      <c r="N68" s="500"/>
    </row>
    <row r="69" spans="1:14" ht="7.5" customHeight="1" thickBot="1" x14ac:dyDescent="0.25"/>
    <row r="70" spans="1:14" ht="90" customHeight="1" x14ac:dyDescent="0.2">
      <c r="A70" s="635" t="s">
        <v>212</v>
      </c>
      <c r="B70" s="637" t="s">
        <v>208</v>
      </c>
      <c r="C70" s="180" t="str">
        <f>'6. Númeronaudiencias realizadas'!$B$40</f>
        <v>Número de audiencias realizadas</v>
      </c>
      <c r="D70" s="181">
        <f>D73+D75+D77</f>
        <v>14</v>
      </c>
      <c r="E70" s="639">
        <f>IF(D70=0,"0",D70/D71)</f>
        <v>1</v>
      </c>
      <c r="F70" s="181">
        <f>F73+F75+F77</f>
        <v>10</v>
      </c>
      <c r="G70" s="639">
        <f>IF(F70=0,"0",F70/F71)</f>
        <v>1</v>
      </c>
      <c r="H70" s="181">
        <f>H73+H75+H77</f>
        <v>8</v>
      </c>
      <c r="I70" s="639">
        <f>IF(H70=0,"0",H70/H71)</f>
        <v>1</v>
      </c>
      <c r="J70" s="182">
        <f>(D70+F70+H70)</f>
        <v>32</v>
      </c>
      <c r="K70" s="639">
        <f>IF(J70=0,"0",J70/J71)</f>
        <v>1</v>
      </c>
      <c r="L70" s="641" t="s">
        <v>340</v>
      </c>
      <c r="M70" s="641"/>
      <c r="N70" s="642"/>
    </row>
    <row r="71" spans="1:14" ht="117.75" customHeight="1" x14ac:dyDescent="0.2">
      <c r="A71" s="636"/>
      <c r="B71" s="638"/>
      <c r="C71" s="183" t="str">
        <f>'6. Númeronaudiencias realizadas'!$B$48</f>
        <v>Número de audiencias convocadas</v>
      </c>
      <c r="D71" s="184">
        <f>D74+D76+D78</f>
        <v>14</v>
      </c>
      <c r="E71" s="640"/>
      <c r="F71" s="184">
        <f>F74+F76+F78</f>
        <v>10</v>
      </c>
      <c r="G71" s="640"/>
      <c r="H71" s="184">
        <f>H74+H76+H78</f>
        <v>8</v>
      </c>
      <c r="I71" s="640"/>
      <c r="J71" s="185">
        <f>(D71+F71+H71)</f>
        <v>32</v>
      </c>
      <c r="K71" s="640"/>
      <c r="L71" s="643" t="s">
        <v>341</v>
      </c>
      <c r="M71" s="643"/>
      <c r="N71" s="644"/>
    </row>
    <row r="72" spans="1:14" ht="5.25" customHeight="1" x14ac:dyDescent="0.2">
      <c r="A72" s="150"/>
      <c r="D72" s="97"/>
      <c r="E72" s="97"/>
      <c r="F72" s="97"/>
      <c r="G72" s="97"/>
      <c r="H72" s="97"/>
      <c r="I72" s="97"/>
      <c r="J72" s="97"/>
      <c r="K72" s="97"/>
      <c r="N72" s="151"/>
    </row>
    <row r="73" spans="1:14" ht="90" customHeight="1" x14ac:dyDescent="0.2">
      <c r="A73" s="359" t="s">
        <v>212</v>
      </c>
      <c r="B73" s="548" t="s">
        <v>216</v>
      </c>
      <c r="C73" s="33" t="str">
        <f>'6. Númeronaudiencias realizadas'!$B$40</f>
        <v>Número de audiencias realizadas</v>
      </c>
      <c r="D73" s="35">
        <v>8</v>
      </c>
      <c r="E73" s="539">
        <f>IF(D73=0,"0",D73/D74)</f>
        <v>1</v>
      </c>
      <c r="F73" s="35">
        <v>7</v>
      </c>
      <c r="G73" s="539">
        <f>IF(F73=0,"0",F73/F74)</f>
        <v>1</v>
      </c>
      <c r="H73" s="35">
        <v>7</v>
      </c>
      <c r="I73" s="539">
        <f>IF(H73=0,"0",H73/H74)</f>
        <v>1</v>
      </c>
      <c r="J73" s="110">
        <f t="shared" ref="J73:J78" si="15">(D73+F73+H73)</f>
        <v>22</v>
      </c>
      <c r="K73" s="539">
        <f>IF(J73=0,"0",J73/J74)</f>
        <v>1</v>
      </c>
      <c r="L73" s="497" t="s">
        <v>261</v>
      </c>
      <c r="M73" s="497"/>
      <c r="N73" s="498"/>
    </row>
    <row r="74" spans="1:14" ht="117.75" customHeight="1" x14ac:dyDescent="0.2">
      <c r="A74" s="359"/>
      <c r="B74" s="548"/>
      <c r="C74" s="33" t="str">
        <f>'6. Númeronaudiencias realizadas'!$B$48</f>
        <v>Número de audiencias convocadas</v>
      </c>
      <c r="D74" s="35">
        <v>8</v>
      </c>
      <c r="E74" s="539"/>
      <c r="F74" s="35">
        <v>7</v>
      </c>
      <c r="G74" s="539"/>
      <c r="H74" s="35">
        <v>7</v>
      </c>
      <c r="I74" s="539"/>
      <c r="J74" s="110">
        <f t="shared" si="15"/>
        <v>22</v>
      </c>
      <c r="K74" s="539"/>
      <c r="L74" s="484" t="s">
        <v>336</v>
      </c>
      <c r="M74" s="484"/>
      <c r="N74" s="485"/>
    </row>
    <row r="75" spans="1:14" ht="90" customHeight="1" x14ac:dyDescent="0.2">
      <c r="A75" s="359" t="s">
        <v>212</v>
      </c>
      <c r="B75" s="548" t="s">
        <v>217</v>
      </c>
      <c r="C75" s="33" t="str">
        <f>'6. Númeronaudiencias realizadas'!$B$40</f>
        <v>Número de audiencias realizadas</v>
      </c>
      <c r="D75" s="35">
        <v>6</v>
      </c>
      <c r="E75" s="539">
        <f>IF(D75=0,"0",D75/D76)</f>
        <v>1</v>
      </c>
      <c r="F75" s="35">
        <v>2</v>
      </c>
      <c r="G75" s="539">
        <f>IF(F75=0,"0",F75/F76)</f>
        <v>1</v>
      </c>
      <c r="H75" s="35">
        <v>1</v>
      </c>
      <c r="I75" s="539">
        <f>IF(H75=0,"0",H75/H76)</f>
        <v>1</v>
      </c>
      <c r="J75" s="110">
        <f t="shared" si="15"/>
        <v>9</v>
      </c>
      <c r="K75" s="539">
        <f>IF(J75=0,"0",J75/J76)</f>
        <v>1</v>
      </c>
      <c r="L75" s="497" t="s">
        <v>262</v>
      </c>
      <c r="M75" s="497"/>
      <c r="N75" s="498"/>
    </row>
    <row r="76" spans="1:14" ht="117.75" customHeight="1" x14ac:dyDescent="0.2">
      <c r="A76" s="359"/>
      <c r="B76" s="548"/>
      <c r="C76" s="33" t="str">
        <f>'6. Númeronaudiencias realizadas'!$B$48</f>
        <v>Número de audiencias convocadas</v>
      </c>
      <c r="D76" s="35">
        <v>6</v>
      </c>
      <c r="E76" s="539"/>
      <c r="F76" s="35">
        <v>2</v>
      </c>
      <c r="G76" s="539"/>
      <c r="H76" s="35">
        <v>1</v>
      </c>
      <c r="I76" s="539"/>
      <c r="J76" s="110">
        <f t="shared" si="15"/>
        <v>9</v>
      </c>
      <c r="K76" s="539"/>
      <c r="L76" s="484" t="s">
        <v>337</v>
      </c>
      <c r="M76" s="484"/>
      <c r="N76" s="485"/>
    </row>
    <row r="77" spans="1:14" ht="90" customHeight="1" x14ac:dyDescent="0.2">
      <c r="A77" s="359" t="s">
        <v>213</v>
      </c>
      <c r="B77" s="548" t="s">
        <v>218</v>
      </c>
      <c r="C77" s="33" t="str">
        <f>'6. Númeronaudiencias realizadas'!$B$40</f>
        <v>Número de audiencias realizadas</v>
      </c>
      <c r="D77" s="35">
        <v>0</v>
      </c>
      <c r="E77" s="539" t="str">
        <f>IF(D77=0,"0",D77/D78)</f>
        <v>0</v>
      </c>
      <c r="F77" s="35">
        <v>1</v>
      </c>
      <c r="G77" s="539">
        <f>IF(F77=0,"0",F77/F78)</f>
        <v>1</v>
      </c>
      <c r="H77" s="35">
        <v>0</v>
      </c>
      <c r="I77" s="539" t="str">
        <f>IF(H77=0,"0",H77/H78)</f>
        <v>0</v>
      </c>
      <c r="J77" s="110">
        <f t="shared" si="15"/>
        <v>1</v>
      </c>
      <c r="K77" s="539">
        <f>IF(J77=0,"0",J77/J78)</f>
        <v>1</v>
      </c>
      <c r="L77" s="619" t="s">
        <v>263</v>
      </c>
      <c r="M77" s="620"/>
      <c r="N77" s="647"/>
    </row>
    <row r="78" spans="1:14" ht="117.75" customHeight="1" thickBot="1" x14ac:dyDescent="0.25">
      <c r="A78" s="355"/>
      <c r="B78" s="646"/>
      <c r="C78" s="61" t="str">
        <f>'6. Númeronaudiencias realizadas'!$B$48</f>
        <v>Número de audiencias convocadas</v>
      </c>
      <c r="D78" s="62">
        <v>0</v>
      </c>
      <c r="E78" s="540"/>
      <c r="F78" s="62">
        <v>1</v>
      </c>
      <c r="G78" s="540"/>
      <c r="H78" s="62">
        <v>0</v>
      </c>
      <c r="I78" s="540"/>
      <c r="J78" s="111">
        <f t="shared" si="15"/>
        <v>1</v>
      </c>
      <c r="K78" s="540"/>
      <c r="L78" s="499" t="s">
        <v>338</v>
      </c>
      <c r="M78" s="499"/>
      <c r="N78" s="500"/>
    </row>
    <row r="79" spans="1:14" ht="8.25" customHeight="1" thickBot="1" x14ac:dyDescent="0.25"/>
    <row r="80" spans="1:14" ht="90" customHeight="1" x14ac:dyDescent="0.2">
      <c r="A80" s="635" t="s">
        <v>190</v>
      </c>
      <c r="B80" s="637" t="s">
        <v>208</v>
      </c>
      <c r="C80" s="180" t="str">
        <f>'6. Númeronaudiencias realizadas'!$B$40</f>
        <v>Número de audiencias realizadas</v>
      </c>
      <c r="D80" s="181">
        <f>D83+D85+D87</f>
        <v>6</v>
      </c>
      <c r="E80" s="639">
        <f>IF(D80=0,"0",D80/D81)</f>
        <v>1</v>
      </c>
      <c r="F80" s="181">
        <v>11</v>
      </c>
      <c r="G80" s="639">
        <f>IF(F80=0,"0",F80/F81)</f>
        <v>1</v>
      </c>
      <c r="H80" s="181">
        <f>H83+H85+H87</f>
        <v>6</v>
      </c>
      <c r="I80" s="639">
        <f>IF(H80=0,"0",H80/H81)</f>
        <v>1</v>
      </c>
      <c r="J80" s="182">
        <f>(D80+F80+H80)</f>
        <v>23</v>
      </c>
      <c r="K80" s="639">
        <f>IF(J80=0,"0",J80/J81)</f>
        <v>1</v>
      </c>
      <c r="L80" s="641"/>
      <c r="M80" s="641"/>
      <c r="N80" s="642"/>
    </row>
    <row r="81" spans="1:14" ht="117.75" customHeight="1" x14ac:dyDescent="0.2">
      <c r="A81" s="636"/>
      <c r="B81" s="638"/>
      <c r="C81" s="183" t="str">
        <f>'6. Númeronaudiencias realizadas'!$B$48</f>
        <v>Número de audiencias convocadas</v>
      </c>
      <c r="D81" s="184">
        <f>D84+D86+D88</f>
        <v>6</v>
      </c>
      <c r="E81" s="640"/>
      <c r="F81" s="184">
        <v>11</v>
      </c>
      <c r="G81" s="640"/>
      <c r="H81" s="184">
        <f>H84+H86+H88</f>
        <v>6</v>
      </c>
      <c r="I81" s="640"/>
      <c r="J81" s="185">
        <f>(D81+F81+H81)</f>
        <v>23</v>
      </c>
      <c r="K81" s="640"/>
      <c r="L81" s="643"/>
      <c r="M81" s="643"/>
      <c r="N81" s="644"/>
    </row>
    <row r="82" spans="1:14" ht="8.25" customHeight="1" x14ac:dyDescent="0.2">
      <c r="A82" s="150"/>
      <c r="D82" s="97"/>
      <c r="E82" s="97"/>
      <c r="F82" s="97"/>
      <c r="G82" s="97"/>
      <c r="H82" s="97"/>
      <c r="I82" s="97"/>
      <c r="J82" s="97"/>
      <c r="K82" s="97"/>
      <c r="N82" s="151"/>
    </row>
    <row r="83" spans="1:14" ht="90" customHeight="1" thickBot="1" x14ac:dyDescent="0.25">
      <c r="A83" s="359" t="s">
        <v>190</v>
      </c>
      <c r="B83" s="548" t="s">
        <v>216</v>
      </c>
      <c r="C83" s="33" t="str">
        <f>'6. Númeronaudiencias realizadas'!$B$40</f>
        <v>Número de audiencias realizadas</v>
      </c>
      <c r="D83" s="35">
        <v>4</v>
      </c>
      <c r="E83" s="539">
        <f>IF(D83=0,"0",D83/D84)</f>
        <v>1</v>
      </c>
      <c r="F83" s="35">
        <v>7</v>
      </c>
      <c r="G83" s="539">
        <f>IF(F83=0,"0",F83/F84)</f>
        <v>1</v>
      </c>
      <c r="H83" s="35">
        <v>4</v>
      </c>
      <c r="I83" s="539">
        <f>IF(H83=0,"0",H83/H84)</f>
        <v>1</v>
      </c>
      <c r="J83" s="110">
        <f t="shared" ref="J83:J88" si="16">(D83+F83+H83)</f>
        <v>15</v>
      </c>
      <c r="K83" s="539">
        <f>IF(J83=0,"0",J83/J84)</f>
        <v>1</v>
      </c>
      <c r="L83" s="499" t="s">
        <v>312</v>
      </c>
      <c r="M83" s="499"/>
      <c r="N83" s="500"/>
    </row>
    <row r="84" spans="1:14" ht="117.75" customHeight="1" x14ac:dyDescent="0.2">
      <c r="A84" s="359"/>
      <c r="B84" s="548"/>
      <c r="C84" s="33" t="str">
        <f>'6. Númeronaudiencias realizadas'!$B$48</f>
        <v>Número de audiencias convocadas</v>
      </c>
      <c r="D84" s="35">
        <v>4</v>
      </c>
      <c r="E84" s="539"/>
      <c r="F84" s="35">
        <v>7</v>
      </c>
      <c r="G84" s="539"/>
      <c r="H84" s="35">
        <v>4</v>
      </c>
      <c r="I84" s="539"/>
      <c r="J84" s="110">
        <f t="shared" si="16"/>
        <v>15</v>
      </c>
      <c r="K84" s="539"/>
      <c r="L84" s="484" t="s">
        <v>395</v>
      </c>
      <c r="M84" s="484"/>
      <c r="N84" s="485"/>
    </row>
    <row r="85" spans="1:14" ht="90" customHeight="1" thickBot="1" x14ac:dyDescent="0.25">
      <c r="A85" s="359" t="s">
        <v>190</v>
      </c>
      <c r="B85" s="548" t="s">
        <v>217</v>
      </c>
      <c r="C85" s="33" t="str">
        <f>'6. Númeronaudiencias realizadas'!$B$40</f>
        <v>Número de audiencias realizadas</v>
      </c>
      <c r="D85" s="35">
        <v>2</v>
      </c>
      <c r="E85" s="539">
        <f>IF(D85=0,"0",D85/D86)</f>
        <v>1</v>
      </c>
      <c r="F85" s="35">
        <v>4</v>
      </c>
      <c r="G85" s="539">
        <f>IF(F85=0,"0",F85/F86)</f>
        <v>1</v>
      </c>
      <c r="H85" s="35">
        <v>2</v>
      </c>
      <c r="I85" s="539">
        <f>IF(H85=0,"0",H85/H86)</f>
        <v>1</v>
      </c>
      <c r="J85" s="110">
        <f t="shared" si="16"/>
        <v>8</v>
      </c>
      <c r="K85" s="539">
        <f>IF(J85=0,"0",J85/J86)</f>
        <v>1</v>
      </c>
      <c r="L85" s="499" t="s">
        <v>311</v>
      </c>
      <c r="M85" s="499"/>
      <c r="N85" s="500"/>
    </row>
    <row r="86" spans="1:14" ht="117.75" customHeight="1" x14ac:dyDescent="0.2">
      <c r="A86" s="359"/>
      <c r="B86" s="548"/>
      <c r="C86" s="33" t="str">
        <f>'6. Númeronaudiencias realizadas'!$B$48</f>
        <v>Número de audiencias convocadas</v>
      </c>
      <c r="D86" s="35">
        <v>2</v>
      </c>
      <c r="E86" s="539"/>
      <c r="F86" s="35">
        <v>4</v>
      </c>
      <c r="G86" s="539"/>
      <c r="H86" s="35">
        <v>2</v>
      </c>
      <c r="I86" s="539"/>
      <c r="J86" s="110">
        <f t="shared" si="16"/>
        <v>8</v>
      </c>
      <c r="K86" s="539"/>
      <c r="L86" s="484" t="s">
        <v>396</v>
      </c>
      <c r="M86" s="484"/>
      <c r="N86" s="485"/>
    </row>
    <row r="87" spans="1:14" ht="90" customHeight="1" thickBot="1" x14ac:dyDescent="0.25">
      <c r="A87" s="359" t="s">
        <v>190</v>
      </c>
      <c r="B87" s="548" t="s">
        <v>218</v>
      </c>
      <c r="C87" s="33" t="str">
        <f>'6. Númeronaudiencias realizadas'!$B$40</f>
        <v>Número de audiencias realizadas</v>
      </c>
      <c r="D87" s="35">
        <v>0</v>
      </c>
      <c r="E87" s="539" t="str">
        <f>IF(D87=0,"0",D87/D88)</f>
        <v>0</v>
      </c>
      <c r="F87" s="35">
        <v>0</v>
      </c>
      <c r="G87" s="539" t="str">
        <f>IF(F87=0,"0",F87/F88)</f>
        <v>0</v>
      </c>
      <c r="H87" s="35">
        <v>0</v>
      </c>
      <c r="I87" s="539" t="str">
        <f>IF(H87=0,"0",H87/H88)</f>
        <v>0</v>
      </c>
      <c r="J87" s="110">
        <f t="shared" si="16"/>
        <v>0</v>
      </c>
      <c r="K87" s="539" t="str">
        <f>IF(J87=0,"0",J87/J88)</f>
        <v>0</v>
      </c>
      <c r="L87" s="499" t="s">
        <v>310</v>
      </c>
      <c r="M87" s="499"/>
      <c r="N87" s="500"/>
    </row>
    <row r="88" spans="1:14" ht="117.75" customHeight="1" thickBot="1" x14ac:dyDescent="0.25">
      <c r="A88" s="355"/>
      <c r="B88" s="646"/>
      <c r="C88" s="61" t="str">
        <f>'6. Númeronaudiencias realizadas'!$B$48</f>
        <v>Número de audiencias convocadas</v>
      </c>
      <c r="D88" s="62">
        <v>0</v>
      </c>
      <c r="E88" s="540"/>
      <c r="F88" s="62">
        <v>0</v>
      </c>
      <c r="G88" s="540"/>
      <c r="H88" s="62">
        <v>0</v>
      </c>
      <c r="I88" s="540"/>
      <c r="J88" s="111">
        <f t="shared" si="16"/>
        <v>0</v>
      </c>
      <c r="K88" s="540"/>
      <c r="L88" s="499" t="s">
        <v>397</v>
      </c>
      <c r="M88" s="499"/>
      <c r="N88" s="500"/>
    </row>
    <row r="89" spans="1:14" ht="9.75" customHeight="1" thickBot="1" x14ac:dyDescent="0.25"/>
    <row r="90" spans="1:14" ht="90" customHeight="1" x14ac:dyDescent="0.2">
      <c r="A90" s="635" t="s">
        <v>214</v>
      </c>
      <c r="B90" s="637" t="s">
        <v>208</v>
      </c>
      <c r="C90" s="180" t="str">
        <f>'6. Númeronaudiencias realizadas'!$B$40</f>
        <v>Número de audiencias realizadas</v>
      </c>
      <c r="D90" s="181">
        <v>3</v>
      </c>
      <c r="E90" s="639">
        <f>IF(D90=0,"0",D90/D91)</f>
        <v>1</v>
      </c>
      <c r="F90" s="181">
        <v>5</v>
      </c>
      <c r="G90" s="639">
        <f>IF(F90=0,"0",F90/F91)</f>
        <v>1</v>
      </c>
      <c r="H90" s="181">
        <f>H93+H95+H97</f>
        <v>0</v>
      </c>
      <c r="I90" s="639" t="str">
        <f>IF(H90=0,"0",H90/H91)</f>
        <v>0</v>
      </c>
      <c r="J90" s="182">
        <f>(D90+F90+H90)</f>
        <v>8</v>
      </c>
      <c r="K90" s="639">
        <f>IF(J90=0,"0",J90/J91)</f>
        <v>1</v>
      </c>
      <c r="L90" s="641" t="s">
        <v>259</v>
      </c>
      <c r="M90" s="641"/>
      <c r="N90" s="642"/>
    </row>
    <row r="91" spans="1:14" ht="117.75" customHeight="1" x14ac:dyDescent="0.2">
      <c r="A91" s="636"/>
      <c r="B91" s="638"/>
      <c r="C91" s="183" t="str">
        <f>'6. Númeronaudiencias realizadas'!$B$48</f>
        <v>Número de audiencias convocadas</v>
      </c>
      <c r="D91" s="184">
        <v>3</v>
      </c>
      <c r="E91" s="640"/>
      <c r="F91" s="184">
        <v>5</v>
      </c>
      <c r="G91" s="640"/>
      <c r="H91" s="184">
        <f>H94+H96+H98</f>
        <v>0</v>
      </c>
      <c r="I91" s="640"/>
      <c r="J91" s="185">
        <f>(D91+F91+H91)</f>
        <v>8</v>
      </c>
      <c r="K91" s="640"/>
      <c r="L91" s="643" t="s">
        <v>307</v>
      </c>
      <c r="M91" s="643"/>
      <c r="N91" s="644"/>
    </row>
    <row r="92" spans="1:14" ht="8.25" customHeight="1" x14ac:dyDescent="0.2">
      <c r="A92" s="150"/>
      <c r="D92" s="97"/>
      <c r="E92" s="97"/>
      <c r="F92" s="97"/>
      <c r="G92" s="97"/>
      <c r="H92" s="97"/>
      <c r="I92" s="97"/>
      <c r="J92" s="97"/>
      <c r="K92" s="97"/>
      <c r="N92" s="151"/>
    </row>
    <row r="93" spans="1:14" ht="90" customHeight="1" x14ac:dyDescent="0.2">
      <c r="A93" s="359" t="s">
        <v>214</v>
      </c>
      <c r="B93" s="548" t="s">
        <v>216</v>
      </c>
      <c r="C93" s="33" t="str">
        <f>'6. Númeronaudiencias realizadas'!$B$40</f>
        <v>Número de audiencias realizadas</v>
      </c>
      <c r="D93" s="35">
        <v>3</v>
      </c>
      <c r="E93" s="539">
        <f>IF(D93=0,"0",D93/D94)</f>
        <v>0.75</v>
      </c>
      <c r="F93" s="35">
        <v>2</v>
      </c>
      <c r="G93" s="539">
        <f>IF(F93=0,"0",F93/F94)</f>
        <v>1</v>
      </c>
      <c r="H93" s="35">
        <v>0</v>
      </c>
      <c r="I93" s="539" t="str">
        <f>IF(H93=0,"0",H93/H94)</f>
        <v>0</v>
      </c>
      <c r="J93" s="110">
        <f t="shared" ref="J93:J98" si="17">(D93+F93+H93)</f>
        <v>5</v>
      </c>
      <c r="K93" s="539">
        <f>IF(J93=0,"0",J93/J94)</f>
        <v>0.83333333333333337</v>
      </c>
      <c r="L93" s="497" t="s">
        <v>381</v>
      </c>
      <c r="M93" s="497"/>
      <c r="N93" s="498"/>
    </row>
    <row r="94" spans="1:14" ht="117.75" customHeight="1" x14ac:dyDescent="0.2">
      <c r="A94" s="359"/>
      <c r="B94" s="548"/>
      <c r="C94" s="33" t="str">
        <f>'6. Númeronaudiencias realizadas'!$B$48</f>
        <v>Número de audiencias convocadas</v>
      </c>
      <c r="D94" s="35">
        <v>4</v>
      </c>
      <c r="E94" s="539"/>
      <c r="F94" s="35">
        <v>2</v>
      </c>
      <c r="G94" s="539"/>
      <c r="H94" s="35">
        <v>0</v>
      </c>
      <c r="I94" s="539"/>
      <c r="J94" s="110">
        <f t="shared" si="17"/>
        <v>6</v>
      </c>
      <c r="K94" s="539"/>
      <c r="L94" s="484" t="s">
        <v>382</v>
      </c>
      <c r="M94" s="484"/>
      <c r="N94" s="485"/>
    </row>
    <row r="95" spans="1:14" ht="90" customHeight="1" x14ac:dyDescent="0.2">
      <c r="A95" s="359" t="s">
        <v>214</v>
      </c>
      <c r="B95" s="548" t="s">
        <v>217</v>
      </c>
      <c r="C95" s="33" t="str">
        <f>'6. Númeronaudiencias realizadas'!$B$40</f>
        <v>Número de audiencias realizadas</v>
      </c>
      <c r="D95" s="35">
        <v>0</v>
      </c>
      <c r="E95" s="539" t="str">
        <f>IF(D95=0,"0",D95/D96)</f>
        <v>0</v>
      </c>
      <c r="F95" s="35">
        <v>0</v>
      </c>
      <c r="G95" s="539" t="str">
        <f>IF(F95=0,"0",F95/F96)</f>
        <v>0</v>
      </c>
      <c r="H95" s="35">
        <v>0</v>
      </c>
      <c r="I95" s="539" t="str">
        <f>IF(H95=0,"0",H95/H96)</f>
        <v>0</v>
      </c>
      <c r="J95" s="110">
        <f t="shared" si="17"/>
        <v>0</v>
      </c>
      <c r="K95" s="539" t="str">
        <f>IF(J95=0,"0",J95/J96)</f>
        <v>0</v>
      </c>
      <c r="L95" s="497" t="s">
        <v>258</v>
      </c>
      <c r="M95" s="497"/>
      <c r="N95" s="498"/>
    </row>
    <row r="96" spans="1:14" ht="117.75" customHeight="1" x14ac:dyDescent="0.2">
      <c r="A96" s="359"/>
      <c r="B96" s="548"/>
      <c r="C96" s="33" t="str">
        <f>'6. Númeronaudiencias realizadas'!$B$48</f>
        <v>Número de audiencias convocadas</v>
      </c>
      <c r="D96" s="35">
        <v>0</v>
      </c>
      <c r="E96" s="539"/>
      <c r="F96" s="35">
        <v>0</v>
      </c>
      <c r="G96" s="539"/>
      <c r="H96" s="35">
        <v>0</v>
      </c>
      <c r="I96" s="539"/>
      <c r="J96" s="110">
        <f t="shared" si="17"/>
        <v>0</v>
      </c>
      <c r="K96" s="539"/>
      <c r="L96" s="484" t="s">
        <v>382</v>
      </c>
      <c r="M96" s="484"/>
      <c r="N96" s="485"/>
    </row>
    <row r="97" spans="1:14" ht="90" customHeight="1" x14ac:dyDescent="0.2">
      <c r="A97" s="359" t="s">
        <v>214</v>
      </c>
      <c r="B97" s="548" t="s">
        <v>275</v>
      </c>
      <c r="C97" s="33" t="str">
        <f>'6. Númeronaudiencias realizadas'!$B$40</f>
        <v>Número de audiencias realizadas</v>
      </c>
      <c r="D97" s="35">
        <v>0</v>
      </c>
      <c r="E97" s="539" t="str">
        <f>IF(D97=0,"0",D97/D98)</f>
        <v>0</v>
      </c>
      <c r="F97" s="35">
        <v>0</v>
      </c>
      <c r="G97" s="539" t="str">
        <f>IF(F97=0,"0",F97/F98)</f>
        <v>0</v>
      </c>
      <c r="H97" s="35">
        <v>0</v>
      </c>
      <c r="I97" s="539" t="str">
        <f>IF(H97=0,"0",H97/H98)</f>
        <v>0</v>
      </c>
      <c r="J97" s="110">
        <f t="shared" si="17"/>
        <v>0</v>
      </c>
      <c r="K97" s="539" t="str">
        <f>IF(J97=0,"0",J97/J98)</f>
        <v>0</v>
      </c>
      <c r="L97" s="497" t="s">
        <v>258</v>
      </c>
      <c r="M97" s="497"/>
      <c r="N97" s="498"/>
    </row>
    <row r="98" spans="1:14" ht="117.75" customHeight="1" thickBot="1" x14ac:dyDescent="0.25">
      <c r="A98" s="355"/>
      <c r="B98" s="646"/>
      <c r="C98" s="61" t="str">
        <f>'6. Númeronaudiencias realizadas'!$B$48</f>
        <v>Número de audiencias convocadas</v>
      </c>
      <c r="D98" s="62">
        <v>0</v>
      </c>
      <c r="E98" s="540"/>
      <c r="F98" s="62">
        <v>0</v>
      </c>
      <c r="G98" s="540"/>
      <c r="H98" s="62">
        <v>0</v>
      </c>
      <c r="I98" s="540"/>
      <c r="J98" s="111">
        <f t="shared" si="17"/>
        <v>0</v>
      </c>
      <c r="K98" s="540"/>
      <c r="L98" s="499" t="s">
        <v>382</v>
      </c>
      <c r="M98" s="499"/>
      <c r="N98" s="500"/>
    </row>
    <row r="99" spans="1:14" ht="8.25" customHeight="1" thickBot="1" x14ac:dyDescent="0.25"/>
    <row r="100" spans="1:14" ht="90" customHeight="1" x14ac:dyDescent="0.2">
      <c r="A100" s="635" t="s">
        <v>192</v>
      </c>
      <c r="B100" s="637" t="s">
        <v>208</v>
      </c>
      <c r="C100" s="180" t="str">
        <f>'6. Númeronaudiencias realizadas'!$B$40</f>
        <v>Número de audiencias realizadas</v>
      </c>
      <c r="D100" s="181">
        <f>D103+D105+D107</f>
        <v>12</v>
      </c>
      <c r="E100" s="639">
        <f>IF(D100=0,"0",D100/D101)</f>
        <v>1</v>
      </c>
      <c r="F100" s="181">
        <f>F103+F105+F107</f>
        <v>8</v>
      </c>
      <c r="G100" s="639">
        <f>IF(F100=0,"0",F100/F101)</f>
        <v>1</v>
      </c>
      <c r="H100" s="181">
        <f>H103+H105+H107</f>
        <v>5</v>
      </c>
      <c r="I100" s="639">
        <f>IF(H100=0,"0",H100/H101)</f>
        <v>1</v>
      </c>
      <c r="J100" s="182">
        <f>(D100+F100+H100)</f>
        <v>25</v>
      </c>
      <c r="K100" s="639">
        <f>IF(J100=0,"0",J100/J101)</f>
        <v>1</v>
      </c>
      <c r="L100" s="641"/>
      <c r="M100" s="641"/>
      <c r="N100" s="642"/>
    </row>
    <row r="101" spans="1:14" ht="117.75" customHeight="1" x14ac:dyDescent="0.2">
      <c r="A101" s="636"/>
      <c r="B101" s="638"/>
      <c r="C101" s="183" t="str">
        <f>'6. Númeronaudiencias realizadas'!$B$48</f>
        <v>Número de audiencias convocadas</v>
      </c>
      <c r="D101" s="184">
        <f>D104+D106+D108</f>
        <v>12</v>
      </c>
      <c r="E101" s="640"/>
      <c r="F101" s="184">
        <f>F104+F106+F108</f>
        <v>8</v>
      </c>
      <c r="G101" s="640"/>
      <c r="H101" s="184">
        <f>H104+H106+H108</f>
        <v>5</v>
      </c>
      <c r="I101" s="640"/>
      <c r="J101" s="185">
        <f>(D101+F101+H101)</f>
        <v>25</v>
      </c>
      <c r="K101" s="640"/>
      <c r="L101" s="643"/>
      <c r="M101" s="643"/>
      <c r="N101" s="644"/>
    </row>
    <row r="102" spans="1:14" ht="9" customHeight="1" x14ac:dyDescent="0.2">
      <c r="A102" s="150"/>
      <c r="D102" s="97"/>
      <c r="E102" s="97"/>
      <c r="F102" s="97"/>
      <c r="G102" s="97"/>
      <c r="H102" s="97"/>
      <c r="I102" s="97"/>
      <c r="J102" s="97"/>
      <c r="K102" s="97"/>
      <c r="N102" s="151"/>
    </row>
    <row r="103" spans="1:14" ht="90" customHeight="1" x14ac:dyDescent="0.2">
      <c r="A103" s="359" t="s">
        <v>192</v>
      </c>
      <c r="B103" s="548" t="s">
        <v>216</v>
      </c>
      <c r="C103" s="33" t="str">
        <f>'6. Númeronaudiencias realizadas'!$B$40</f>
        <v>Número de audiencias realizadas</v>
      </c>
      <c r="D103" s="35">
        <v>12</v>
      </c>
      <c r="E103" s="539">
        <f>IF(D103=0,"0",D103/D104)</f>
        <v>1</v>
      </c>
      <c r="F103" s="35">
        <v>8</v>
      </c>
      <c r="G103" s="539">
        <f>IF(F103=0,"0",F103/F104)</f>
        <v>1</v>
      </c>
      <c r="H103" s="35">
        <v>5</v>
      </c>
      <c r="I103" s="539">
        <f>IF(H103=0,"0",H103/H104)</f>
        <v>1</v>
      </c>
      <c r="J103" s="110">
        <f t="shared" ref="J103:J108" si="18">(D103+F103+H103)</f>
        <v>25</v>
      </c>
      <c r="K103" s="539">
        <f>IF(J103=0,"0",J103/J104)</f>
        <v>1</v>
      </c>
      <c r="L103" s="497"/>
      <c r="M103" s="497"/>
      <c r="N103" s="498"/>
    </row>
    <row r="104" spans="1:14" ht="117.75" customHeight="1" x14ac:dyDescent="0.2">
      <c r="A104" s="359"/>
      <c r="B104" s="548"/>
      <c r="C104" s="33" t="str">
        <f>'6. Númeronaudiencias realizadas'!$B$48</f>
        <v>Número de audiencias convocadas</v>
      </c>
      <c r="D104" s="35">
        <v>12</v>
      </c>
      <c r="E104" s="539"/>
      <c r="F104" s="35">
        <v>8</v>
      </c>
      <c r="G104" s="539"/>
      <c r="H104" s="35">
        <v>5</v>
      </c>
      <c r="I104" s="539"/>
      <c r="J104" s="110">
        <f t="shared" si="18"/>
        <v>25</v>
      </c>
      <c r="K104" s="539"/>
      <c r="L104" s="484"/>
      <c r="M104" s="484"/>
      <c r="N104" s="485"/>
    </row>
    <row r="105" spans="1:14" ht="90" customHeight="1" x14ac:dyDescent="0.2">
      <c r="A105" s="359" t="s">
        <v>192</v>
      </c>
      <c r="B105" s="548" t="s">
        <v>217</v>
      </c>
      <c r="C105" s="33" t="str">
        <f>'6. Númeronaudiencias realizadas'!$B$40</f>
        <v>Número de audiencias realizadas</v>
      </c>
      <c r="D105" s="35">
        <v>0</v>
      </c>
      <c r="E105" s="539" t="str">
        <f>IF(D105=0,"0",D105/D106)</f>
        <v>0</v>
      </c>
      <c r="F105" s="35">
        <v>0</v>
      </c>
      <c r="G105" s="539" t="str">
        <f>IF(F105=0,"0",F105/F106)</f>
        <v>0</v>
      </c>
      <c r="H105" s="35">
        <v>0</v>
      </c>
      <c r="I105" s="539" t="str">
        <f>IF(H105=0,"0",H105/H106)</f>
        <v>0</v>
      </c>
      <c r="J105" s="110">
        <f t="shared" si="18"/>
        <v>0</v>
      </c>
      <c r="K105" s="539" t="str">
        <f>IF(J105=0,"0",J105/J106)</f>
        <v>0</v>
      </c>
      <c r="L105" s="497"/>
      <c r="M105" s="497"/>
      <c r="N105" s="498"/>
    </row>
    <row r="106" spans="1:14" ht="117.75" customHeight="1" x14ac:dyDescent="0.2">
      <c r="A106" s="359"/>
      <c r="B106" s="548"/>
      <c r="C106" s="33" t="str">
        <f>'6. Númeronaudiencias realizadas'!$B$48</f>
        <v>Número de audiencias convocadas</v>
      </c>
      <c r="D106" s="35">
        <v>0</v>
      </c>
      <c r="E106" s="539"/>
      <c r="F106" s="35">
        <v>0</v>
      </c>
      <c r="G106" s="539"/>
      <c r="H106" s="35">
        <v>0</v>
      </c>
      <c r="I106" s="539"/>
      <c r="J106" s="110">
        <f t="shared" si="18"/>
        <v>0</v>
      </c>
      <c r="K106" s="539"/>
      <c r="L106" s="484"/>
      <c r="M106" s="484"/>
      <c r="N106" s="485"/>
    </row>
    <row r="107" spans="1:14" ht="90" customHeight="1" x14ac:dyDescent="0.2">
      <c r="A107" s="359" t="s">
        <v>192</v>
      </c>
      <c r="B107" s="548" t="s">
        <v>218</v>
      </c>
      <c r="C107" s="33" t="str">
        <f>'6. Númeronaudiencias realizadas'!$B$40</f>
        <v>Número de audiencias realizadas</v>
      </c>
      <c r="D107" s="35">
        <v>0</v>
      </c>
      <c r="E107" s="539" t="str">
        <f>IF(D107=0,"0",D107/D108)</f>
        <v>0</v>
      </c>
      <c r="F107" s="35">
        <v>0</v>
      </c>
      <c r="G107" s="539" t="str">
        <f>IF(F107=0,"0",F107/F108)</f>
        <v>0</v>
      </c>
      <c r="H107" s="35">
        <v>0</v>
      </c>
      <c r="I107" s="539" t="str">
        <f>IF(H107=0,"0",H107/H108)</f>
        <v>0</v>
      </c>
      <c r="J107" s="110">
        <f t="shared" si="18"/>
        <v>0</v>
      </c>
      <c r="K107" s="539" t="str">
        <f>IF(J107=0,"0",J107/J108)</f>
        <v>0</v>
      </c>
      <c r="L107" s="497"/>
      <c r="M107" s="497"/>
      <c r="N107" s="498"/>
    </row>
    <row r="108" spans="1:14" ht="117.75" customHeight="1" thickBot="1" x14ac:dyDescent="0.25">
      <c r="A108" s="355"/>
      <c r="B108" s="646"/>
      <c r="C108" s="61" t="str">
        <f>'6. Númeronaudiencias realizadas'!$B$48</f>
        <v>Número de audiencias convocadas</v>
      </c>
      <c r="D108" s="62">
        <v>0</v>
      </c>
      <c r="E108" s="540"/>
      <c r="F108" s="62">
        <v>0</v>
      </c>
      <c r="G108" s="540"/>
      <c r="H108" s="62">
        <v>0</v>
      </c>
      <c r="I108" s="540"/>
      <c r="J108" s="111">
        <f t="shared" si="18"/>
        <v>0</v>
      </c>
      <c r="K108" s="540"/>
      <c r="L108" s="499"/>
      <c r="M108" s="499"/>
      <c r="N108" s="500"/>
    </row>
    <row r="109" spans="1:14" ht="9.75" customHeight="1" thickBot="1" x14ac:dyDescent="0.25"/>
    <row r="110" spans="1:14" ht="90" customHeight="1" x14ac:dyDescent="0.2">
      <c r="A110" s="635" t="s">
        <v>215</v>
      </c>
      <c r="B110" s="637" t="s">
        <v>208</v>
      </c>
      <c r="C110" s="180" t="str">
        <f>'6. Númeronaudiencias realizadas'!$B$40</f>
        <v>Número de audiencias realizadas</v>
      </c>
      <c r="D110" s="181">
        <f>D113+D115+D117</f>
        <v>36</v>
      </c>
      <c r="E110" s="639">
        <f>IF(D110=0,"0",D110/D111)</f>
        <v>1</v>
      </c>
      <c r="F110" s="181">
        <f>F113+F115+F117</f>
        <v>90</v>
      </c>
      <c r="G110" s="639">
        <f>IF(F110=0,"0",F110/F111)</f>
        <v>0.9375</v>
      </c>
      <c r="H110" s="181">
        <f>H113+H115+H117</f>
        <v>74</v>
      </c>
      <c r="I110" s="639">
        <f>IF(H110=0,"0",H110/H111)</f>
        <v>0.89156626506024095</v>
      </c>
      <c r="J110" s="182">
        <f>(D110+F110+H110)</f>
        <v>200</v>
      </c>
      <c r="K110" s="639">
        <f>IF(J110=0,"0",J110/J111)</f>
        <v>0.93023255813953487</v>
      </c>
      <c r="L110" s="641"/>
      <c r="M110" s="641"/>
      <c r="N110" s="642"/>
    </row>
    <row r="111" spans="1:14" ht="117.75" customHeight="1" x14ac:dyDescent="0.2">
      <c r="A111" s="636"/>
      <c r="B111" s="638"/>
      <c r="C111" s="183" t="str">
        <f>'6. Númeronaudiencias realizadas'!$B$48</f>
        <v>Número de audiencias convocadas</v>
      </c>
      <c r="D111" s="184">
        <f>D114+D116+D118</f>
        <v>36</v>
      </c>
      <c r="E111" s="640"/>
      <c r="F111" s="184">
        <f>F114+F116+F118</f>
        <v>96</v>
      </c>
      <c r="G111" s="640"/>
      <c r="H111" s="184">
        <f>H114+H116+H118</f>
        <v>83</v>
      </c>
      <c r="I111" s="640"/>
      <c r="J111" s="185">
        <f>(D111+F111+H111)</f>
        <v>215</v>
      </c>
      <c r="K111" s="640"/>
      <c r="L111" s="643"/>
      <c r="M111" s="643"/>
      <c r="N111" s="644"/>
    </row>
    <row r="112" spans="1:14" ht="8.25" customHeight="1" x14ac:dyDescent="0.2">
      <c r="A112" s="150"/>
      <c r="D112" s="97"/>
      <c r="E112" s="97"/>
      <c r="F112" s="97"/>
      <c r="G112" s="97"/>
      <c r="H112" s="97"/>
      <c r="I112" s="97"/>
      <c r="J112" s="97"/>
      <c r="K112" s="97"/>
      <c r="N112" s="151"/>
    </row>
    <row r="113" spans="1:14" ht="90" customHeight="1" x14ac:dyDescent="0.2">
      <c r="A113" s="359" t="s">
        <v>215</v>
      </c>
      <c r="B113" s="548" t="s">
        <v>216</v>
      </c>
      <c r="C113" s="33" t="str">
        <f>'6. Númeronaudiencias realizadas'!$B$40</f>
        <v>Número de audiencias realizadas</v>
      </c>
      <c r="D113" s="35">
        <v>31</v>
      </c>
      <c r="E113" s="539">
        <f>IF(D113=0,"0",D113/D114)</f>
        <v>1</v>
      </c>
      <c r="F113" s="35">
        <v>67</v>
      </c>
      <c r="G113" s="539">
        <f>IF(F113=0,"0",F113/F114)</f>
        <v>0.9178082191780822</v>
      </c>
      <c r="H113" s="35">
        <v>58</v>
      </c>
      <c r="I113" s="539">
        <f>IF(H113=0,"0",H113/H114)</f>
        <v>0.87878787878787878</v>
      </c>
      <c r="J113" s="110">
        <f t="shared" ref="J113:J118" si="19">(D113+F113+H113)</f>
        <v>156</v>
      </c>
      <c r="K113" s="539">
        <f>IF(J113=0,"0",J113/J114)</f>
        <v>0.91764705882352937</v>
      </c>
      <c r="L113" s="497" t="s">
        <v>294</v>
      </c>
      <c r="M113" s="497"/>
      <c r="N113" s="498"/>
    </row>
    <row r="114" spans="1:14" ht="117.75" customHeight="1" x14ac:dyDescent="0.2">
      <c r="A114" s="359"/>
      <c r="B114" s="548"/>
      <c r="C114" s="33" t="str">
        <f>'6. Númeronaudiencias realizadas'!$B$48</f>
        <v>Número de audiencias convocadas</v>
      </c>
      <c r="D114" s="35">
        <v>31</v>
      </c>
      <c r="E114" s="539"/>
      <c r="F114" s="35">
        <v>73</v>
      </c>
      <c r="G114" s="539"/>
      <c r="H114" s="35">
        <v>66</v>
      </c>
      <c r="I114" s="539"/>
      <c r="J114" s="110">
        <f t="shared" si="19"/>
        <v>170</v>
      </c>
      <c r="K114" s="539"/>
      <c r="L114" s="484" t="s">
        <v>343</v>
      </c>
      <c r="M114" s="484"/>
      <c r="N114" s="485"/>
    </row>
    <row r="115" spans="1:14" ht="90" customHeight="1" x14ac:dyDescent="0.2">
      <c r="A115" s="359" t="s">
        <v>215</v>
      </c>
      <c r="B115" s="548" t="s">
        <v>217</v>
      </c>
      <c r="C115" s="33" t="str">
        <f>'6. Númeronaudiencias realizadas'!$B$40</f>
        <v>Número de audiencias realizadas</v>
      </c>
      <c r="D115" s="35">
        <v>4</v>
      </c>
      <c r="E115" s="539">
        <f>IF(D115=0,"0",D115/D116)</f>
        <v>1</v>
      </c>
      <c r="F115" s="35">
        <v>6</v>
      </c>
      <c r="G115" s="539">
        <f>IF(F115=0,"0",F115/F116)</f>
        <v>1</v>
      </c>
      <c r="H115" s="35">
        <v>9</v>
      </c>
      <c r="I115" s="539">
        <f>IF(H115=0,"0",H115/H116)</f>
        <v>0.9</v>
      </c>
      <c r="J115" s="110">
        <f t="shared" si="19"/>
        <v>19</v>
      </c>
      <c r="K115" s="539">
        <f>IF(J115=0,"0",J115/J116)</f>
        <v>0.95</v>
      </c>
      <c r="L115" s="497" t="s">
        <v>344</v>
      </c>
      <c r="M115" s="497"/>
      <c r="N115" s="498"/>
    </row>
    <row r="116" spans="1:14" ht="117.75" customHeight="1" x14ac:dyDescent="0.2">
      <c r="A116" s="359"/>
      <c r="B116" s="548"/>
      <c r="C116" s="33" t="str">
        <f>'6. Númeronaudiencias realizadas'!$B$48</f>
        <v>Número de audiencias convocadas</v>
      </c>
      <c r="D116" s="35">
        <v>4</v>
      </c>
      <c r="E116" s="539"/>
      <c r="F116" s="35">
        <v>6</v>
      </c>
      <c r="G116" s="539"/>
      <c r="H116" s="35">
        <v>10</v>
      </c>
      <c r="I116" s="539"/>
      <c r="J116" s="110">
        <f t="shared" si="19"/>
        <v>20</v>
      </c>
      <c r="K116" s="539"/>
      <c r="L116" s="484" t="s">
        <v>345</v>
      </c>
      <c r="M116" s="484"/>
      <c r="N116" s="485"/>
    </row>
    <row r="117" spans="1:14" ht="90" customHeight="1" x14ac:dyDescent="0.2">
      <c r="A117" s="359" t="s">
        <v>215</v>
      </c>
      <c r="B117" s="548" t="s">
        <v>275</v>
      </c>
      <c r="C117" s="33" t="str">
        <f>'6. Númeronaudiencias realizadas'!$B$40</f>
        <v>Número de audiencias realizadas</v>
      </c>
      <c r="D117" s="35">
        <v>1</v>
      </c>
      <c r="E117" s="539">
        <f>IF(D117=0,"0",D117/D118)</f>
        <v>1</v>
      </c>
      <c r="F117" s="35">
        <v>17</v>
      </c>
      <c r="G117" s="539">
        <f>IF(F117=0,"0",F117/F118)</f>
        <v>1</v>
      </c>
      <c r="H117" s="35">
        <v>7</v>
      </c>
      <c r="I117" s="539">
        <f>IF(H117=0,"0",H117/H118)</f>
        <v>1</v>
      </c>
      <c r="J117" s="110">
        <f t="shared" si="19"/>
        <v>25</v>
      </c>
      <c r="K117" s="539">
        <f>IF(J117=0,"0",J117/J118)</f>
        <v>1</v>
      </c>
      <c r="L117" s="497" t="s">
        <v>344</v>
      </c>
      <c r="M117" s="497"/>
      <c r="N117" s="498"/>
    </row>
    <row r="118" spans="1:14" ht="117.75" customHeight="1" thickBot="1" x14ac:dyDescent="0.25">
      <c r="A118" s="355"/>
      <c r="B118" s="646"/>
      <c r="C118" s="61" t="str">
        <f>'6. Númeronaudiencias realizadas'!$B$48</f>
        <v>Número de audiencias convocadas</v>
      </c>
      <c r="D118" s="62">
        <v>1</v>
      </c>
      <c r="E118" s="540"/>
      <c r="F118" s="62">
        <v>17</v>
      </c>
      <c r="G118" s="540"/>
      <c r="H118" s="62">
        <v>7</v>
      </c>
      <c r="I118" s="540"/>
      <c r="J118" s="111">
        <f t="shared" si="19"/>
        <v>25</v>
      </c>
      <c r="K118" s="540"/>
      <c r="L118" s="484" t="s">
        <v>346</v>
      </c>
      <c r="M118" s="484"/>
      <c r="N118" s="485"/>
    </row>
  </sheetData>
  <mergeCells count="367">
    <mergeCell ref="K57:K58"/>
    <mergeCell ref="L57:N57"/>
    <mergeCell ref="L58:N58"/>
    <mergeCell ref="A57:A58"/>
    <mergeCell ref="B57:B58"/>
    <mergeCell ref="E57:E58"/>
    <mergeCell ref="G57:G58"/>
    <mergeCell ref="I57:I58"/>
    <mergeCell ref="L53:N53"/>
    <mergeCell ref="L54:N54"/>
    <mergeCell ref="A55:A56"/>
    <mergeCell ref="B55:B56"/>
    <mergeCell ref="E55:E56"/>
    <mergeCell ref="G55:G56"/>
    <mergeCell ref="I55:I56"/>
    <mergeCell ref="K55:K56"/>
    <mergeCell ref="L55:N55"/>
    <mergeCell ref="L56:N56"/>
    <mergeCell ref="B53:B54"/>
    <mergeCell ref="E53:E54"/>
    <mergeCell ref="G53:G54"/>
    <mergeCell ref="I53:I54"/>
    <mergeCell ref="K53:K54"/>
    <mergeCell ref="A53:A54"/>
    <mergeCell ref="K47:K48"/>
    <mergeCell ref="L47:N47"/>
    <mergeCell ref="L48:N48"/>
    <mergeCell ref="A50:A51"/>
    <mergeCell ref="B50:B51"/>
    <mergeCell ref="E50:E51"/>
    <mergeCell ref="G50:G51"/>
    <mergeCell ref="I50:I51"/>
    <mergeCell ref="K50:K51"/>
    <mergeCell ref="L50:N50"/>
    <mergeCell ref="L51:N51"/>
    <mergeCell ref="G47:G48"/>
    <mergeCell ref="I47:I48"/>
    <mergeCell ref="A47:A48"/>
    <mergeCell ref="B47:B48"/>
    <mergeCell ref="E47:E48"/>
    <mergeCell ref="G43:G44"/>
    <mergeCell ref="I43:I44"/>
    <mergeCell ref="K43:K44"/>
    <mergeCell ref="L43:N43"/>
    <mergeCell ref="L44:N44"/>
    <mergeCell ref="A45:A46"/>
    <mergeCell ref="B45:B46"/>
    <mergeCell ref="E45:E46"/>
    <mergeCell ref="G45:G46"/>
    <mergeCell ref="I45:I46"/>
    <mergeCell ref="K45:K46"/>
    <mergeCell ref="L45:N45"/>
    <mergeCell ref="L46:N46"/>
    <mergeCell ref="K117:K118"/>
    <mergeCell ref="L117:N117"/>
    <mergeCell ref="L118:N118"/>
    <mergeCell ref="A117:A118"/>
    <mergeCell ref="B117:B118"/>
    <mergeCell ref="E117:E118"/>
    <mergeCell ref="G117:G118"/>
    <mergeCell ref="I117:I118"/>
    <mergeCell ref="K113:K114"/>
    <mergeCell ref="L113:N113"/>
    <mergeCell ref="L114:N114"/>
    <mergeCell ref="A115:A116"/>
    <mergeCell ref="B115:B116"/>
    <mergeCell ref="E115:E116"/>
    <mergeCell ref="G115:G116"/>
    <mergeCell ref="I115:I116"/>
    <mergeCell ref="K115:K116"/>
    <mergeCell ref="L115:N115"/>
    <mergeCell ref="L116:N116"/>
    <mergeCell ref="A113:A114"/>
    <mergeCell ref="B113:B114"/>
    <mergeCell ref="E113:E114"/>
    <mergeCell ref="G113:G114"/>
    <mergeCell ref="I113:I114"/>
    <mergeCell ref="K107:K108"/>
    <mergeCell ref="L107:N107"/>
    <mergeCell ref="L108:N108"/>
    <mergeCell ref="A110:A111"/>
    <mergeCell ref="B110:B111"/>
    <mergeCell ref="E110:E111"/>
    <mergeCell ref="G110:G111"/>
    <mergeCell ref="I110:I111"/>
    <mergeCell ref="K110:K111"/>
    <mergeCell ref="L110:N110"/>
    <mergeCell ref="L111:N111"/>
    <mergeCell ref="A107:A108"/>
    <mergeCell ref="B107:B108"/>
    <mergeCell ref="E107:E108"/>
    <mergeCell ref="G107:G108"/>
    <mergeCell ref="I107:I108"/>
    <mergeCell ref="K103:K104"/>
    <mergeCell ref="L103:N103"/>
    <mergeCell ref="L104:N104"/>
    <mergeCell ref="A105:A106"/>
    <mergeCell ref="B105:B106"/>
    <mergeCell ref="E105:E106"/>
    <mergeCell ref="G105:G106"/>
    <mergeCell ref="I105:I106"/>
    <mergeCell ref="K105:K106"/>
    <mergeCell ref="L105:N105"/>
    <mergeCell ref="L106:N106"/>
    <mergeCell ref="A103:A104"/>
    <mergeCell ref="B103:B104"/>
    <mergeCell ref="E103:E104"/>
    <mergeCell ref="G103:G104"/>
    <mergeCell ref="I103:I104"/>
    <mergeCell ref="K97:K98"/>
    <mergeCell ref="L97:N97"/>
    <mergeCell ref="L98:N98"/>
    <mergeCell ref="A100:A101"/>
    <mergeCell ref="B100:B101"/>
    <mergeCell ref="E100:E101"/>
    <mergeCell ref="G100:G101"/>
    <mergeCell ref="I100:I101"/>
    <mergeCell ref="K100:K101"/>
    <mergeCell ref="L100:N100"/>
    <mergeCell ref="L101:N101"/>
    <mergeCell ref="A97:A98"/>
    <mergeCell ref="B97:B98"/>
    <mergeCell ref="E97:E98"/>
    <mergeCell ref="G97:G98"/>
    <mergeCell ref="I97:I98"/>
    <mergeCell ref="K93:K94"/>
    <mergeCell ref="L93:N93"/>
    <mergeCell ref="L94:N94"/>
    <mergeCell ref="A95:A96"/>
    <mergeCell ref="B95:B96"/>
    <mergeCell ref="E95:E96"/>
    <mergeCell ref="G95:G96"/>
    <mergeCell ref="I95:I96"/>
    <mergeCell ref="K95:K96"/>
    <mergeCell ref="L95:N95"/>
    <mergeCell ref="L96:N96"/>
    <mergeCell ref="A93:A94"/>
    <mergeCell ref="B93:B94"/>
    <mergeCell ref="E93:E94"/>
    <mergeCell ref="G93:G94"/>
    <mergeCell ref="I93:I94"/>
    <mergeCell ref="K87:K88"/>
    <mergeCell ref="L87:N87"/>
    <mergeCell ref="L88:N88"/>
    <mergeCell ref="A90:A91"/>
    <mergeCell ref="B90:B91"/>
    <mergeCell ref="E90:E91"/>
    <mergeCell ref="G90:G91"/>
    <mergeCell ref="I90:I91"/>
    <mergeCell ref="K90:K91"/>
    <mergeCell ref="L90:N90"/>
    <mergeCell ref="L91:N91"/>
    <mergeCell ref="A87:A88"/>
    <mergeCell ref="B87:B88"/>
    <mergeCell ref="E87:E88"/>
    <mergeCell ref="G87:G88"/>
    <mergeCell ref="I87:I88"/>
    <mergeCell ref="K83:K84"/>
    <mergeCell ref="L83:N83"/>
    <mergeCell ref="L84:N84"/>
    <mergeCell ref="A85:A86"/>
    <mergeCell ref="B85:B86"/>
    <mergeCell ref="E85:E86"/>
    <mergeCell ref="G85:G86"/>
    <mergeCell ref="I85:I86"/>
    <mergeCell ref="K85:K86"/>
    <mergeCell ref="L85:N85"/>
    <mergeCell ref="L86:N86"/>
    <mergeCell ref="A83:A84"/>
    <mergeCell ref="B83:B84"/>
    <mergeCell ref="E83:E84"/>
    <mergeCell ref="G83:G84"/>
    <mergeCell ref="I83:I84"/>
    <mergeCell ref="K77:K78"/>
    <mergeCell ref="L77:N77"/>
    <mergeCell ref="L78:N78"/>
    <mergeCell ref="A80:A81"/>
    <mergeCell ref="B80:B81"/>
    <mergeCell ref="E80:E81"/>
    <mergeCell ref="G80:G81"/>
    <mergeCell ref="I80:I81"/>
    <mergeCell ref="K80:K81"/>
    <mergeCell ref="L80:N80"/>
    <mergeCell ref="L81:N81"/>
    <mergeCell ref="A77:A78"/>
    <mergeCell ref="B77:B78"/>
    <mergeCell ref="E77:E78"/>
    <mergeCell ref="G77:G78"/>
    <mergeCell ref="I77:I78"/>
    <mergeCell ref="K73:K74"/>
    <mergeCell ref="L73:N73"/>
    <mergeCell ref="L74:N74"/>
    <mergeCell ref="A75:A76"/>
    <mergeCell ref="B75:B76"/>
    <mergeCell ref="E75:E76"/>
    <mergeCell ref="G75:G76"/>
    <mergeCell ref="I75:I76"/>
    <mergeCell ref="K75:K76"/>
    <mergeCell ref="L75:N75"/>
    <mergeCell ref="L76:N76"/>
    <mergeCell ref="A73:A74"/>
    <mergeCell ref="B73:B74"/>
    <mergeCell ref="E73:E74"/>
    <mergeCell ref="G73:G74"/>
    <mergeCell ref="I73:I74"/>
    <mergeCell ref="A70:A71"/>
    <mergeCell ref="B70:B71"/>
    <mergeCell ref="E70:E71"/>
    <mergeCell ref="G70:G71"/>
    <mergeCell ref="I70:I71"/>
    <mergeCell ref="K70:K71"/>
    <mergeCell ref="L70:N70"/>
    <mergeCell ref="K67:K68"/>
    <mergeCell ref="L67:N67"/>
    <mergeCell ref="L68:N68"/>
    <mergeCell ref="A67:A68"/>
    <mergeCell ref="B67:B68"/>
    <mergeCell ref="E67:E68"/>
    <mergeCell ref="G67:G68"/>
    <mergeCell ref="I67:I68"/>
    <mergeCell ref="L71:N71"/>
    <mergeCell ref="I65:I66"/>
    <mergeCell ref="K65:K66"/>
    <mergeCell ref="L65:N65"/>
    <mergeCell ref="L66:N66"/>
    <mergeCell ref="A63:A64"/>
    <mergeCell ref="B63:B64"/>
    <mergeCell ref="E63:E64"/>
    <mergeCell ref="G63:G64"/>
    <mergeCell ref="I63:I64"/>
    <mergeCell ref="K63:K64"/>
    <mergeCell ref="L63:N63"/>
    <mergeCell ref="L64:N64"/>
    <mergeCell ref="A65:A66"/>
    <mergeCell ref="B65:B66"/>
    <mergeCell ref="E65:E66"/>
    <mergeCell ref="G65:G66"/>
    <mergeCell ref="A60:A61"/>
    <mergeCell ref="B60:B61"/>
    <mergeCell ref="E60:E61"/>
    <mergeCell ref="G60:G61"/>
    <mergeCell ref="I60:I61"/>
    <mergeCell ref="K60:K61"/>
    <mergeCell ref="L60:N60"/>
    <mergeCell ref="L61:N61"/>
    <mergeCell ref="A37:A38"/>
    <mergeCell ref="B37:B38"/>
    <mergeCell ref="E37:E38"/>
    <mergeCell ref="G37:G38"/>
    <mergeCell ref="I37:I38"/>
    <mergeCell ref="A40:A41"/>
    <mergeCell ref="B40:B41"/>
    <mergeCell ref="E40:E41"/>
    <mergeCell ref="G40:G41"/>
    <mergeCell ref="I40:I41"/>
    <mergeCell ref="K40:K41"/>
    <mergeCell ref="L40:N40"/>
    <mergeCell ref="L41:N41"/>
    <mergeCell ref="A43:A44"/>
    <mergeCell ref="B43:B44"/>
    <mergeCell ref="E43:E44"/>
    <mergeCell ref="K30:K31"/>
    <mergeCell ref="L31:N31"/>
    <mergeCell ref="K33:K34"/>
    <mergeCell ref="L33:N33"/>
    <mergeCell ref="L34:N34"/>
    <mergeCell ref="A35:A36"/>
    <mergeCell ref="B35:B36"/>
    <mergeCell ref="E35:E36"/>
    <mergeCell ref="G35:G36"/>
    <mergeCell ref="I35:I36"/>
    <mergeCell ref="K35:K36"/>
    <mergeCell ref="L35:N35"/>
    <mergeCell ref="L36:N36"/>
    <mergeCell ref="A33:A34"/>
    <mergeCell ref="B33:B34"/>
    <mergeCell ref="E33:E34"/>
    <mergeCell ref="G33:G34"/>
    <mergeCell ref="I33:I34"/>
    <mergeCell ref="L20:N20"/>
    <mergeCell ref="K37:K38"/>
    <mergeCell ref="L37:N37"/>
    <mergeCell ref="L38:N38"/>
    <mergeCell ref="L30:N30"/>
    <mergeCell ref="A20:A21"/>
    <mergeCell ref="B20:B21"/>
    <mergeCell ref="E20:E21"/>
    <mergeCell ref="G20:G21"/>
    <mergeCell ref="I20:I21"/>
    <mergeCell ref="K20:K21"/>
    <mergeCell ref="L21:N21"/>
    <mergeCell ref="A23:A24"/>
    <mergeCell ref="B23:B24"/>
    <mergeCell ref="E23:E24"/>
    <mergeCell ref="G23:G24"/>
    <mergeCell ref="I23:I24"/>
    <mergeCell ref="K23:K24"/>
    <mergeCell ref="A30:A31"/>
    <mergeCell ref="B30:B31"/>
    <mergeCell ref="E30:E31"/>
    <mergeCell ref="G30:G31"/>
    <mergeCell ref="I30:I31"/>
    <mergeCell ref="L23:N23"/>
    <mergeCell ref="L24:N24"/>
    <mergeCell ref="L25:N25"/>
    <mergeCell ref="A27:A28"/>
    <mergeCell ref="B27:B28"/>
    <mergeCell ref="E27:E28"/>
    <mergeCell ref="G27:G28"/>
    <mergeCell ref="I27:I28"/>
    <mergeCell ref="K27:K28"/>
    <mergeCell ref="L27:N27"/>
    <mergeCell ref="L28:N28"/>
    <mergeCell ref="A25:A26"/>
    <mergeCell ref="B25:B26"/>
    <mergeCell ref="E25:E26"/>
    <mergeCell ref="G25:G26"/>
    <mergeCell ref="I25:I26"/>
    <mergeCell ref="K25:K26"/>
    <mergeCell ref="L26:N26"/>
    <mergeCell ref="K17:K18"/>
    <mergeCell ref="L17:N17"/>
    <mergeCell ref="A17:A18"/>
    <mergeCell ref="B17:B18"/>
    <mergeCell ref="E17:E18"/>
    <mergeCell ref="G17:G18"/>
    <mergeCell ref="I17:I18"/>
    <mergeCell ref="L18:N18"/>
    <mergeCell ref="A1:A4"/>
    <mergeCell ref="C1:L1"/>
    <mergeCell ref="M1:N1"/>
    <mergeCell ref="C2:L2"/>
    <mergeCell ref="M2:N2"/>
    <mergeCell ref="C3:L3"/>
    <mergeCell ref="M3:N3"/>
    <mergeCell ref="C4:L4"/>
    <mergeCell ref="M4:N4"/>
    <mergeCell ref="K15:K16"/>
    <mergeCell ref="L15:N15"/>
    <mergeCell ref="C6:N6"/>
    <mergeCell ref="A8:A9"/>
    <mergeCell ref="C8:C9"/>
    <mergeCell ref="D8:K8"/>
    <mergeCell ref="L8:N9"/>
    <mergeCell ref="L16:N16"/>
    <mergeCell ref="B13:B14"/>
    <mergeCell ref="E13:E14"/>
    <mergeCell ref="G13:G14"/>
    <mergeCell ref="I13:I14"/>
    <mergeCell ref="K13:K14"/>
    <mergeCell ref="A13:A14"/>
    <mergeCell ref="L13:N13"/>
    <mergeCell ref="B8:B9"/>
    <mergeCell ref="L10:N10"/>
    <mergeCell ref="L11:N11"/>
    <mergeCell ref="A10:A11"/>
    <mergeCell ref="E10:E11"/>
    <mergeCell ref="G10:G11"/>
    <mergeCell ref="I10:I11"/>
    <mergeCell ref="K10:K11"/>
    <mergeCell ref="B10:B11"/>
    <mergeCell ref="L14:N14"/>
    <mergeCell ref="A15:A16"/>
    <mergeCell ref="B15:B16"/>
    <mergeCell ref="E15:E16"/>
    <mergeCell ref="G15:G16"/>
    <mergeCell ref="I15:I16"/>
  </mergeCells>
  <conditionalFormatting sqref="E10:E11">
    <cfRule type="cellIs" dxfId="319" priority="399" stopIfTrue="1" operator="between">
      <formula>0.65</formula>
      <formula>0.89</formula>
    </cfRule>
    <cfRule type="cellIs" dxfId="318" priority="398" stopIfTrue="1" operator="lessThan">
      <formula>0.65</formula>
    </cfRule>
    <cfRule type="cellIs" dxfId="317" priority="397" stopIfTrue="1" operator="equal">
      <formula>0</formula>
    </cfRule>
    <cfRule type="cellIs" dxfId="316" priority="400" stopIfTrue="1" operator="greaterThanOrEqual">
      <formula>0.9</formula>
    </cfRule>
  </conditionalFormatting>
  <conditionalFormatting sqref="E13:E18">
    <cfRule type="cellIs" dxfId="315" priority="372" stopIfTrue="1" operator="greaterThanOrEqual">
      <formula>0.9</formula>
    </cfRule>
    <cfRule type="cellIs" dxfId="314" priority="371" stopIfTrue="1" operator="between">
      <formula>0.65</formula>
      <formula>0.89</formula>
    </cfRule>
    <cfRule type="cellIs" dxfId="313" priority="370" stopIfTrue="1" operator="lessThan">
      <formula>0.65</formula>
    </cfRule>
    <cfRule type="cellIs" dxfId="312" priority="369" stopIfTrue="1" operator="equal">
      <formula>0</formula>
    </cfRule>
  </conditionalFormatting>
  <conditionalFormatting sqref="E20:E21">
    <cfRule type="cellIs" dxfId="311" priority="349" stopIfTrue="1" operator="equal">
      <formula>0</formula>
    </cfRule>
    <cfRule type="cellIs" dxfId="310" priority="350" stopIfTrue="1" operator="lessThan">
      <formula>0.65</formula>
    </cfRule>
    <cfRule type="cellIs" dxfId="309" priority="352" stopIfTrue="1" operator="greaterThanOrEqual">
      <formula>0.9</formula>
    </cfRule>
    <cfRule type="cellIs" dxfId="308" priority="351" stopIfTrue="1" operator="between">
      <formula>0.65</formula>
      <formula>0.89</formula>
    </cfRule>
  </conditionalFormatting>
  <conditionalFormatting sqref="E23:E28 E43:E48 E53:E58">
    <cfRule type="cellIs" dxfId="307" priority="333" stopIfTrue="1" operator="equal">
      <formula>0</formula>
    </cfRule>
    <cfRule type="cellIs" dxfId="306" priority="334" stopIfTrue="1" operator="lessThan">
      <formula>0.65</formula>
    </cfRule>
    <cfRule type="cellIs" dxfId="305" priority="335" stopIfTrue="1" operator="between">
      <formula>0.65</formula>
      <formula>0.89</formula>
    </cfRule>
    <cfRule type="cellIs" dxfId="304" priority="336" stopIfTrue="1" operator="greaterThanOrEqual">
      <formula>0.9</formula>
    </cfRule>
  </conditionalFormatting>
  <conditionalFormatting sqref="E30:E31">
    <cfRule type="cellIs" dxfId="303" priority="320" stopIfTrue="1" operator="greaterThanOrEqual">
      <formula>0.9</formula>
    </cfRule>
    <cfRule type="cellIs" dxfId="302" priority="317" stopIfTrue="1" operator="equal">
      <formula>0</formula>
    </cfRule>
    <cfRule type="cellIs" dxfId="301" priority="318" stopIfTrue="1" operator="lessThan">
      <formula>0.65</formula>
    </cfRule>
    <cfRule type="cellIs" dxfId="300" priority="319" stopIfTrue="1" operator="between">
      <formula>0.65</formula>
      <formula>0.89</formula>
    </cfRule>
  </conditionalFormatting>
  <conditionalFormatting sqref="E33:E38">
    <cfRule type="cellIs" dxfId="299" priority="304" stopIfTrue="1" operator="greaterThanOrEqual">
      <formula>0.9</formula>
    </cfRule>
    <cfRule type="cellIs" dxfId="298" priority="301" stopIfTrue="1" operator="equal">
      <formula>0</formula>
    </cfRule>
    <cfRule type="cellIs" dxfId="297" priority="302" stopIfTrue="1" operator="lessThan">
      <formula>0.65</formula>
    </cfRule>
    <cfRule type="cellIs" dxfId="296" priority="303" stopIfTrue="1" operator="between">
      <formula>0.65</formula>
      <formula>0.89</formula>
    </cfRule>
  </conditionalFormatting>
  <conditionalFormatting sqref="E40:E41">
    <cfRule type="cellIs" dxfId="295" priority="29" stopIfTrue="1" operator="equal">
      <formula>0</formula>
    </cfRule>
    <cfRule type="cellIs" dxfId="294" priority="30" stopIfTrue="1" operator="lessThan">
      <formula>0.65</formula>
    </cfRule>
    <cfRule type="cellIs" dxfId="293" priority="31" stopIfTrue="1" operator="between">
      <formula>0.65</formula>
      <formula>0.89</formula>
    </cfRule>
    <cfRule type="cellIs" dxfId="292" priority="32" stopIfTrue="1" operator="greaterThanOrEqual">
      <formula>0.9</formula>
    </cfRule>
  </conditionalFormatting>
  <conditionalFormatting sqref="E50:E51">
    <cfRule type="cellIs" dxfId="291" priority="14" stopIfTrue="1" operator="lessThan">
      <formula>0.65</formula>
    </cfRule>
    <cfRule type="cellIs" dxfId="290" priority="16" stopIfTrue="1" operator="greaterThanOrEqual">
      <formula>0.9</formula>
    </cfRule>
    <cfRule type="cellIs" dxfId="289" priority="15" stopIfTrue="1" operator="between">
      <formula>0.65</formula>
      <formula>0.89</formula>
    </cfRule>
    <cfRule type="cellIs" dxfId="288" priority="13" stopIfTrue="1" operator="equal">
      <formula>0</formula>
    </cfRule>
  </conditionalFormatting>
  <conditionalFormatting sqref="E60:E61">
    <cfRule type="cellIs" dxfId="287" priority="288" stopIfTrue="1" operator="greaterThanOrEqual">
      <formula>0.9</formula>
    </cfRule>
    <cfRule type="cellIs" dxfId="286" priority="285" stopIfTrue="1" operator="equal">
      <formula>0</formula>
    </cfRule>
    <cfRule type="cellIs" dxfId="285" priority="286" stopIfTrue="1" operator="lessThan">
      <formula>0.65</formula>
    </cfRule>
    <cfRule type="cellIs" dxfId="284" priority="287" stopIfTrue="1" operator="between">
      <formula>0.65</formula>
      <formula>0.89</formula>
    </cfRule>
  </conditionalFormatting>
  <conditionalFormatting sqref="E63:E68">
    <cfRule type="cellIs" dxfId="283" priority="271" stopIfTrue="1" operator="between">
      <formula>0.65</formula>
      <formula>0.89</formula>
    </cfRule>
    <cfRule type="cellIs" dxfId="282" priority="272" stopIfTrue="1" operator="greaterThanOrEqual">
      <formula>0.9</formula>
    </cfRule>
    <cfRule type="cellIs" dxfId="281" priority="269" stopIfTrue="1" operator="equal">
      <formula>0</formula>
    </cfRule>
    <cfRule type="cellIs" dxfId="280" priority="270" stopIfTrue="1" operator="lessThan">
      <formula>0.65</formula>
    </cfRule>
  </conditionalFormatting>
  <conditionalFormatting sqref="E70:E71">
    <cfRule type="cellIs" dxfId="279" priority="253" stopIfTrue="1" operator="equal">
      <formula>0</formula>
    </cfRule>
    <cfRule type="cellIs" dxfId="278" priority="254" stopIfTrue="1" operator="lessThan">
      <formula>0.65</formula>
    </cfRule>
    <cfRule type="cellIs" dxfId="277" priority="256" stopIfTrue="1" operator="greaterThanOrEqual">
      <formula>0.9</formula>
    </cfRule>
    <cfRule type="cellIs" dxfId="276" priority="255" stopIfTrue="1" operator="between">
      <formula>0.65</formula>
      <formula>0.89</formula>
    </cfRule>
  </conditionalFormatting>
  <conditionalFormatting sqref="E73:E78">
    <cfRule type="cellIs" dxfId="275" priority="239" stopIfTrue="1" operator="between">
      <formula>0.65</formula>
      <formula>0.89</formula>
    </cfRule>
    <cfRule type="cellIs" dxfId="274" priority="240" stopIfTrue="1" operator="greaterThanOrEqual">
      <formula>0.9</formula>
    </cfRule>
    <cfRule type="cellIs" dxfId="273" priority="238" stopIfTrue="1" operator="lessThan">
      <formula>0.65</formula>
    </cfRule>
    <cfRule type="cellIs" dxfId="272" priority="237" stopIfTrue="1" operator="equal">
      <formula>0</formula>
    </cfRule>
  </conditionalFormatting>
  <conditionalFormatting sqref="E80:E81">
    <cfRule type="cellIs" dxfId="271" priority="223" stopIfTrue="1" operator="between">
      <formula>0.65</formula>
      <formula>0.89</formula>
    </cfRule>
    <cfRule type="cellIs" dxfId="270" priority="224" stopIfTrue="1" operator="greaterThanOrEqual">
      <formula>0.9</formula>
    </cfRule>
    <cfRule type="cellIs" dxfId="269" priority="221" stopIfTrue="1" operator="equal">
      <formula>0</formula>
    </cfRule>
    <cfRule type="cellIs" dxfId="268" priority="222" stopIfTrue="1" operator="lessThan">
      <formula>0.65</formula>
    </cfRule>
  </conditionalFormatting>
  <conditionalFormatting sqref="E83:E88">
    <cfRule type="cellIs" dxfId="267" priority="205" stopIfTrue="1" operator="equal">
      <formula>0</formula>
    </cfRule>
    <cfRule type="cellIs" dxfId="266" priority="206" stopIfTrue="1" operator="lessThan">
      <formula>0.65</formula>
    </cfRule>
    <cfRule type="cellIs" dxfId="265" priority="207" stopIfTrue="1" operator="between">
      <formula>0.65</formula>
      <formula>0.89</formula>
    </cfRule>
    <cfRule type="cellIs" dxfId="264" priority="208" stopIfTrue="1" operator="greaterThanOrEqual">
      <formula>0.9</formula>
    </cfRule>
  </conditionalFormatting>
  <conditionalFormatting sqref="E90:E91">
    <cfRule type="cellIs" dxfId="263" priority="190" stopIfTrue="1" operator="lessThan">
      <formula>0.65</formula>
    </cfRule>
    <cfRule type="cellIs" dxfId="262" priority="189" stopIfTrue="1" operator="equal">
      <formula>0</formula>
    </cfRule>
    <cfRule type="cellIs" dxfId="261" priority="191" stopIfTrue="1" operator="between">
      <formula>0.65</formula>
      <formula>0.89</formula>
    </cfRule>
    <cfRule type="cellIs" dxfId="260" priority="192" stopIfTrue="1" operator="greaterThanOrEqual">
      <formula>0.9</formula>
    </cfRule>
  </conditionalFormatting>
  <conditionalFormatting sqref="E93:E98">
    <cfRule type="cellIs" dxfId="259" priority="175" stopIfTrue="1" operator="between">
      <formula>0.65</formula>
      <formula>0.89</formula>
    </cfRule>
    <cfRule type="cellIs" dxfId="258" priority="174" stopIfTrue="1" operator="lessThan">
      <formula>0.65</formula>
    </cfRule>
    <cfRule type="cellIs" dxfId="257" priority="173" stopIfTrue="1" operator="equal">
      <formula>0</formula>
    </cfRule>
    <cfRule type="cellIs" dxfId="256" priority="176" stopIfTrue="1" operator="greaterThanOrEqual">
      <formula>0.9</formula>
    </cfRule>
  </conditionalFormatting>
  <conditionalFormatting sqref="E100:E101">
    <cfRule type="cellIs" dxfId="255" priority="159" stopIfTrue="1" operator="between">
      <formula>0.65</formula>
      <formula>0.89</formula>
    </cfRule>
    <cfRule type="cellIs" dxfId="254" priority="160" stopIfTrue="1" operator="greaterThanOrEqual">
      <formula>0.9</formula>
    </cfRule>
    <cfRule type="cellIs" dxfId="253" priority="158" stopIfTrue="1" operator="lessThan">
      <formula>0.65</formula>
    </cfRule>
    <cfRule type="cellIs" dxfId="252" priority="157" stopIfTrue="1" operator="equal">
      <formula>0</formula>
    </cfRule>
  </conditionalFormatting>
  <conditionalFormatting sqref="E103:E108">
    <cfRule type="cellIs" dxfId="251" priority="142" stopIfTrue="1" operator="lessThan">
      <formula>0.65</formula>
    </cfRule>
    <cfRule type="cellIs" dxfId="250" priority="141" stopIfTrue="1" operator="equal">
      <formula>0</formula>
    </cfRule>
    <cfRule type="cellIs" dxfId="249" priority="144" stopIfTrue="1" operator="greaterThanOrEqual">
      <formula>0.9</formula>
    </cfRule>
    <cfRule type="cellIs" dxfId="248" priority="143" stopIfTrue="1" operator="between">
      <formula>0.65</formula>
      <formula>0.89</formula>
    </cfRule>
  </conditionalFormatting>
  <conditionalFormatting sqref="E110:E111">
    <cfRule type="cellIs" dxfId="247" priority="128" stopIfTrue="1" operator="greaterThanOrEqual">
      <formula>0.9</formula>
    </cfRule>
    <cfRule type="cellIs" dxfId="246" priority="127" stopIfTrue="1" operator="between">
      <formula>0.65</formula>
      <formula>0.89</formula>
    </cfRule>
    <cfRule type="cellIs" dxfId="245" priority="126" stopIfTrue="1" operator="lessThan">
      <formula>0.65</formula>
    </cfRule>
    <cfRule type="cellIs" dxfId="244" priority="125" stopIfTrue="1" operator="equal">
      <formula>0</formula>
    </cfRule>
  </conditionalFormatting>
  <conditionalFormatting sqref="E113:E118">
    <cfRule type="cellIs" dxfId="243" priority="109" stopIfTrue="1" operator="equal">
      <formula>0</formula>
    </cfRule>
    <cfRule type="cellIs" dxfId="242" priority="112" stopIfTrue="1" operator="greaterThanOrEqual">
      <formula>0.9</formula>
    </cfRule>
    <cfRule type="cellIs" dxfId="241" priority="111" stopIfTrue="1" operator="between">
      <formula>0.65</formula>
      <formula>0.89</formula>
    </cfRule>
    <cfRule type="cellIs" dxfId="240" priority="110" stopIfTrue="1" operator="lessThan">
      <formula>0.65</formula>
    </cfRule>
  </conditionalFormatting>
  <conditionalFormatting sqref="G10:G11">
    <cfRule type="cellIs" dxfId="239" priority="394" stopIfTrue="1" operator="lessThan">
      <formula>0.65</formula>
    </cfRule>
    <cfRule type="cellIs" dxfId="238" priority="396" stopIfTrue="1" operator="greaterThanOrEqual">
      <formula>0.9</formula>
    </cfRule>
    <cfRule type="cellIs" dxfId="237" priority="395" stopIfTrue="1" operator="between">
      <formula>0.65</formula>
      <formula>0.89</formula>
    </cfRule>
    <cfRule type="cellIs" dxfId="236" priority="393" stopIfTrue="1" operator="equal">
      <formula>0</formula>
    </cfRule>
  </conditionalFormatting>
  <conditionalFormatting sqref="G13:G18">
    <cfRule type="cellIs" dxfId="235" priority="365" stopIfTrue="1" operator="equal">
      <formula>0</formula>
    </cfRule>
    <cfRule type="cellIs" dxfId="234" priority="366" stopIfTrue="1" operator="lessThan">
      <formula>0.65</formula>
    </cfRule>
    <cfRule type="cellIs" dxfId="233" priority="367" stopIfTrue="1" operator="between">
      <formula>0.65</formula>
      <formula>0.89</formula>
    </cfRule>
    <cfRule type="cellIs" dxfId="232" priority="368" stopIfTrue="1" operator="greaterThanOrEqual">
      <formula>0.9</formula>
    </cfRule>
  </conditionalFormatting>
  <conditionalFormatting sqref="G20:G21">
    <cfRule type="cellIs" dxfId="231" priority="347" stopIfTrue="1" operator="between">
      <formula>0.65</formula>
      <formula>0.89</formula>
    </cfRule>
    <cfRule type="cellIs" dxfId="230" priority="348" stopIfTrue="1" operator="greaterThanOrEqual">
      <formula>0.9</formula>
    </cfRule>
    <cfRule type="cellIs" dxfId="229" priority="345" stopIfTrue="1" operator="equal">
      <formula>0</formula>
    </cfRule>
    <cfRule type="cellIs" dxfId="228" priority="346" stopIfTrue="1" operator="lessThan">
      <formula>0.65</formula>
    </cfRule>
  </conditionalFormatting>
  <conditionalFormatting sqref="G23:G28 G43:G48 G53:G58">
    <cfRule type="cellIs" dxfId="227" priority="332" stopIfTrue="1" operator="greaterThanOrEqual">
      <formula>0.9</formula>
    </cfRule>
    <cfRule type="cellIs" dxfId="226" priority="331" stopIfTrue="1" operator="between">
      <formula>0.65</formula>
      <formula>0.89</formula>
    </cfRule>
    <cfRule type="cellIs" dxfId="225" priority="330" stopIfTrue="1" operator="lessThan">
      <formula>0.65</formula>
    </cfRule>
    <cfRule type="cellIs" dxfId="224" priority="329" stopIfTrue="1" operator="equal">
      <formula>0</formula>
    </cfRule>
  </conditionalFormatting>
  <conditionalFormatting sqref="G30:G31">
    <cfRule type="cellIs" dxfId="223" priority="316" stopIfTrue="1" operator="greaterThanOrEqual">
      <formula>0.9</formula>
    </cfRule>
    <cfRule type="cellIs" dxfId="222" priority="315" stopIfTrue="1" operator="between">
      <formula>0.65</formula>
      <formula>0.89</formula>
    </cfRule>
    <cfRule type="cellIs" dxfId="221" priority="314" stopIfTrue="1" operator="lessThan">
      <formula>0.65</formula>
    </cfRule>
    <cfRule type="cellIs" dxfId="220" priority="313" stopIfTrue="1" operator="equal">
      <formula>0</formula>
    </cfRule>
  </conditionalFormatting>
  <conditionalFormatting sqref="G33:G38">
    <cfRule type="cellIs" dxfId="219" priority="298" stopIfTrue="1" operator="lessThan">
      <formula>0.65</formula>
    </cfRule>
    <cfRule type="cellIs" dxfId="218" priority="297" stopIfTrue="1" operator="equal">
      <formula>0</formula>
    </cfRule>
    <cfRule type="cellIs" dxfId="217" priority="300" stopIfTrue="1" operator="greaterThanOrEqual">
      <formula>0.9</formula>
    </cfRule>
    <cfRule type="cellIs" dxfId="216" priority="299" stopIfTrue="1" operator="between">
      <formula>0.65</formula>
      <formula>0.89</formula>
    </cfRule>
  </conditionalFormatting>
  <conditionalFormatting sqref="G40:G41">
    <cfRule type="cellIs" dxfId="215" priority="26" stopIfTrue="1" operator="lessThan">
      <formula>0.65</formula>
    </cfRule>
    <cfRule type="cellIs" dxfId="214" priority="28" stopIfTrue="1" operator="greaterThanOrEqual">
      <formula>0.9</formula>
    </cfRule>
    <cfRule type="cellIs" dxfId="213" priority="27" stopIfTrue="1" operator="between">
      <formula>0.65</formula>
      <formula>0.89</formula>
    </cfRule>
    <cfRule type="cellIs" dxfId="212" priority="25" stopIfTrue="1" operator="equal">
      <formula>0</formula>
    </cfRule>
  </conditionalFormatting>
  <conditionalFormatting sqref="G50:G51">
    <cfRule type="cellIs" dxfId="211" priority="11" stopIfTrue="1" operator="between">
      <formula>0.65</formula>
      <formula>0.89</formula>
    </cfRule>
    <cfRule type="cellIs" dxfId="210" priority="10" stopIfTrue="1" operator="lessThan">
      <formula>0.65</formula>
    </cfRule>
    <cfRule type="cellIs" dxfId="209" priority="9" stopIfTrue="1" operator="equal">
      <formula>0</formula>
    </cfRule>
    <cfRule type="cellIs" dxfId="208" priority="12" stopIfTrue="1" operator="greaterThanOrEqual">
      <formula>0.9</formula>
    </cfRule>
  </conditionalFormatting>
  <conditionalFormatting sqref="G60:G61">
    <cfRule type="cellIs" dxfId="207" priority="283" stopIfTrue="1" operator="between">
      <formula>0.65</formula>
      <formula>0.89</formula>
    </cfRule>
    <cfRule type="cellIs" dxfId="206" priority="281" stopIfTrue="1" operator="equal">
      <formula>0</formula>
    </cfRule>
    <cfRule type="cellIs" dxfId="205" priority="284" stopIfTrue="1" operator="greaterThanOrEqual">
      <formula>0.9</formula>
    </cfRule>
    <cfRule type="cellIs" dxfId="204" priority="282" stopIfTrue="1" operator="lessThan">
      <formula>0.65</formula>
    </cfRule>
  </conditionalFormatting>
  <conditionalFormatting sqref="G63:G68">
    <cfRule type="cellIs" dxfId="203" priority="265" stopIfTrue="1" operator="equal">
      <formula>0</formula>
    </cfRule>
    <cfRule type="cellIs" dxfId="202" priority="267" stopIfTrue="1" operator="between">
      <formula>0.65</formula>
      <formula>0.89</formula>
    </cfRule>
    <cfRule type="cellIs" dxfId="201" priority="268" stopIfTrue="1" operator="greaterThanOrEqual">
      <formula>0.9</formula>
    </cfRule>
    <cfRule type="cellIs" dxfId="200" priority="266" stopIfTrue="1" operator="lessThan">
      <formula>0.65</formula>
    </cfRule>
  </conditionalFormatting>
  <conditionalFormatting sqref="G70:G71">
    <cfRule type="cellIs" dxfId="199" priority="252" stopIfTrue="1" operator="greaterThanOrEqual">
      <formula>0.9</formula>
    </cfRule>
    <cfRule type="cellIs" dxfId="198" priority="251" stopIfTrue="1" operator="between">
      <formula>0.65</formula>
      <formula>0.89</formula>
    </cfRule>
    <cfRule type="cellIs" dxfId="197" priority="250" stopIfTrue="1" operator="lessThan">
      <formula>0.65</formula>
    </cfRule>
    <cfRule type="cellIs" dxfId="196" priority="249" stopIfTrue="1" operator="equal">
      <formula>0</formula>
    </cfRule>
  </conditionalFormatting>
  <conditionalFormatting sqref="G73:G78">
    <cfRule type="cellIs" dxfId="195" priority="235" stopIfTrue="1" operator="between">
      <formula>0.65</formula>
      <formula>0.89</formula>
    </cfRule>
    <cfRule type="cellIs" dxfId="194" priority="236" stopIfTrue="1" operator="greaterThanOrEqual">
      <formula>0.9</formula>
    </cfRule>
    <cfRule type="cellIs" dxfId="193" priority="233" stopIfTrue="1" operator="equal">
      <formula>0</formula>
    </cfRule>
    <cfRule type="cellIs" dxfId="192" priority="234" stopIfTrue="1" operator="lessThan">
      <formula>0.65</formula>
    </cfRule>
  </conditionalFormatting>
  <conditionalFormatting sqref="G80:G81">
    <cfRule type="cellIs" dxfId="191" priority="220" stopIfTrue="1" operator="greaterThanOrEqual">
      <formula>0.9</formula>
    </cfRule>
    <cfRule type="cellIs" dxfId="190" priority="218" stopIfTrue="1" operator="lessThan">
      <formula>0.65</formula>
    </cfRule>
    <cfRule type="cellIs" dxfId="189" priority="217" stopIfTrue="1" operator="equal">
      <formula>0</formula>
    </cfRule>
    <cfRule type="cellIs" dxfId="188" priority="219" stopIfTrue="1" operator="between">
      <formula>0.65</formula>
      <formula>0.89</formula>
    </cfRule>
  </conditionalFormatting>
  <conditionalFormatting sqref="G83:G88">
    <cfRule type="cellIs" dxfId="187" priority="204" stopIfTrue="1" operator="greaterThanOrEqual">
      <formula>0.9</formula>
    </cfRule>
    <cfRule type="cellIs" dxfId="186" priority="203" stopIfTrue="1" operator="between">
      <formula>0.65</formula>
      <formula>0.89</formula>
    </cfRule>
    <cfRule type="cellIs" dxfId="185" priority="202" stopIfTrue="1" operator="lessThan">
      <formula>0.65</formula>
    </cfRule>
    <cfRule type="cellIs" dxfId="184" priority="201" stopIfTrue="1" operator="equal">
      <formula>0</formula>
    </cfRule>
  </conditionalFormatting>
  <conditionalFormatting sqref="G90:G91">
    <cfRule type="cellIs" dxfId="183" priority="185" stopIfTrue="1" operator="equal">
      <formula>0</formula>
    </cfRule>
    <cfRule type="cellIs" dxfId="182" priority="186" stopIfTrue="1" operator="lessThan">
      <formula>0.65</formula>
    </cfRule>
    <cfRule type="cellIs" dxfId="181" priority="187" stopIfTrue="1" operator="between">
      <formula>0.65</formula>
      <formula>0.89</formula>
    </cfRule>
    <cfRule type="cellIs" dxfId="180" priority="188" stopIfTrue="1" operator="greaterThanOrEqual">
      <formula>0.9</formula>
    </cfRule>
  </conditionalFormatting>
  <conditionalFormatting sqref="G93:G98">
    <cfRule type="cellIs" dxfId="179" priority="169" stopIfTrue="1" operator="equal">
      <formula>0</formula>
    </cfRule>
    <cfRule type="cellIs" dxfId="178" priority="170" stopIfTrue="1" operator="lessThan">
      <formula>0.65</formula>
    </cfRule>
    <cfRule type="cellIs" dxfId="177" priority="171" stopIfTrue="1" operator="between">
      <formula>0.65</formula>
      <formula>0.89</formula>
    </cfRule>
    <cfRule type="cellIs" dxfId="176" priority="172" stopIfTrue="1" operator="greaterThanOrEqual">
      <formula>0.9</formula>
    </cfRule>
  </conditionalFormatting>
  <conditionalFormatting sqref="G100:G101">
    <cfRule type="cellIs" dxfId="175" priority="155" stopIfTrue="1" operator="between">
      <formula>0.65</formula>
      <formula>0.89</formula>
    </cfRule>
    <cfRule type="cellIs" dxfId="174" priority="156" stopIfTrue="1" operator="greaterThanOrEqual">
      <formula>0.9</formula>
    </cfRule>
    <cfRule type="cellIs" dxfId="173" priority="154" stopIfTrue="1" operator="lessThan">
      <formula>0.65</formula>
    </cfRule>
    <cfRule type="cellIs" dxfId="172" priority="153" stopIfTrue="1" operator="equal">
      <formula>0</formula>
    </cfRule>
  </conditionalFormatting>
  <conditionalFormatting sqref="G103:G108">
    <cfRule type="cellIs" dxfId="171" priority="139" stopIfTrue="1" operator="between">
      <formula>0.65</formula>
      <formula>0.89</formula>
    </cfRule>
    <cfRule type="cellIs" dxfId="170" priority="140" stopIfTrue="1" operator="greaterThanOrEqual">
      <formula>0.9</formula>
    </cfRule>
    <cfRule type="cellIs" dxfId="169" priority="138" stopIfTrue="1" operator="lessThan">
      <formula>0.65</formula>
    </cfRule>
    <cfRule type="cellIs" dxfId="168" priority="137" stopIfTrue="1" operator="equal">
      <formula>0</formula>
    </cfRule>
  </conditionalFormatting>
  <conditionalFormatting sqref="G110:G111">
    <cfRule type="cellIs" dxfId="167" priority="123" stopIfTrue="1" operator="between">
      <formula>0.65</formula>
      <formula>0.89</formula>
    </cfRule>
    <cfRule type="cellIs" dxfId="166" priority="124" stopIfTrue="1" operator="greaterThanOrEqual">
      <formula>0.9</formula>
    </cfRule>
    <cfRule type="cellIs" dxfId="165" priority="122" stopIfTrue="1" operator="lessThan">
      <formula>0.65</formula>
    </cfRule>
    <cfRule type="cellIs" dxfId="164" priority="121" stopIfTrue="1" operator="equal">
      <formula>0</formula>
    </cfRule>
  </conditionalFormatting>
  <conditionalFormatting sqref="G113:G118">
    <cfRule type="cellIs" dxfId="163" priority="105" stopIfTrue="1" operator="equal">
      <formula>0</formula>
    </cfRule>
    <cfRule type="cellIs" dxfId="162" priority="106" stopIfTrue="1" operator="lessThan">
      <formula>0.65</formula>
    </cfRule>
    <cfRule type="cellIs" dxfId="161" priority="107" stopIfTrue="1" operator="between">
      <formula>0.65</formula>
      <formula>0.89</formula>
    </cfRule>
    <cfRule type="cellIs" dxfId="160" priority="108" stopIfTrue="1" operator="greaterThanOrEqual">
      <formula>0.9</formula>
    </cfRule>
  </conditionalFormatting>
  <conditionalFormatting sqref="I10:I11">
    <cfRule type="cellIs" dxfId="159" priority="390" stopIfTrue="1" operator="lessThan">
      <formula>0.65</formula>
    </cfRule>
    <cfRule type="cellIs" dxfId="158" priority="392" stopIfTrue="1" operator="greaterThanOrEqual">
      <formula>0.9</formula>
    </cfRule>
    <cfRule type="cellIs" dxfId="157" priority="391" stopIfTrue="1" operator="between">
      <formula>0.65</formula>
      <formula>0.89</formula>
    </cfRule>
    <cfRule type="cellIs" dxfId="156" priority="389" stopIfTrue="1" operator="equal">
      <formula>0</formula>
    </cfRule>
  </conditionalFormatting>
  <conditionalFormatting sqref="I13:I18">
    <cfRule type="cellIs" dxfId="155" priority="362" stopIfTrue="1" operator="lessThan">
      <formula>0.65</formula>
    </cfRule>
    <cfRule type="cellIs" dxfId="154" priority="361" stopIfTrue="1" operator="equal">
      <formula>0</formula>
    </cfRule>
    <cfRule type="cellIs" dxfId="153" priority="364" stopIfTrue="1" operator="greaterThanOrEqual">
      <formula>0.9</formula>
    </cfRule>
    <cfRule type="cellIs" dxfId="152" priority="363" stopIfTrue="1" operator="between">
      <formula>0.65</formula>
      <formula>0.89</formula>
    </cfRule>
  </conditionalFormatting>
  <conditionalFormatting sqref="I20:I21">
    <cfRule type="cellIs" dxfId="151" priority="341" stopIfTrue="1" operator="equal">
      <formula>0</formula>
    </cfRule>
    <cfRule type="cellIs" dxfId="150" priority="343" stopIfTrue="1" operator="between">
      <formula>0.65</formula>
      <formula>0.89</formula>
    </cfRule>
    <cfRule type="cellIs" dxfId="149" priority="344" stopIfTrue="1" operator="greaterThanOrEqual">
      <formula>0.9</formula>
    </cfRule>
    <cfRule type="cellIs" dxfId="148" priority="342" stopIfTrue="1" operator="lessThan">
      <formula>0.65</formula>
    </cfRule>
  </conditionalFormatting>
  <conditionalFormatting sqref="I23:I28 I43:I48 I53:I58">
    <cfRule type="cellIs" dxfId="147" priority="327" stopIfTrue="1" operator="between">
      <formula>0.65</formula>
      <formula>0.89</formula>
    </cfRule>
    <cfRule type="cellIs" dxfId="146" priority="326" stopIfTrue="1" operator="lessThan">
      <formula>0.65</formula>
    </cfRule>
    <cfRule type="cellIs" dxfId="145" priority="328" stopIfTrue="1" operator="greaterThanOrEqual">
      <formula>0.9</formula>
    </cfRule>
    <cfRule type="cellIs" dxfId="144" priority="325" stopIfTrue="1" operator="equal">
      <formula>0</formula>
    </cfRule>
  </conditionalFormatting>
  <conditionalFormatting sqref="I30:I31">
    <cfRule type="cellIs" dxfId="143" priority="312" stopIfTrue="1" operator="greaterThanOrEqual">
      <formula>0.9</formula>
    </cfRule>
    <cfRule type="cellIs" dxfId="142" priority="311" stopIfTrue="1" operator="between">
      <formula>0.65</formula>
      <formula>0.89</formula>
    </cfRule>
    <cfRule type="cellIs" dxfId="141" priority="310" stopIfTrue="1" operator="lessThan">
      <formula>0.65</formula>
    </cfRule>
    <cfRule type="cellIs" dxfId="140" priority="309" stopIfTrue="1" operator="equal">
      <formula>0</formula>
    </cfRule>
  </conditionalFormatting>
  <conditionalFormatting sqref="I33:I38">
    <cfRule type="cellIs" dxfId="139" priority="296" stopIfTrue="1" operator="greaterThanOrEqual">
      <formula>0.9</formula>
    </cfRule>
    <cfRule type="cellIs" dxfId="138" priority="293" stopIfTrue="1" operator="equal">
      <formula>0</formula>
    </cfRule>
    <cfRule type="cellIs" dxfId="137" priority="294" stopIfTrue="1" operator="lessThan">
      <formula>0.65</formula>
    </cfRule>
    <cfRule type="cellIs" dxfId="136" priority="295" stopIfTrue="1" operator="between">
      <formula>0.65</formula>
      <formula>0.89</formula>
    </cfRule>
  </conditionalFormatting>
  <conditionalFormatting sqref="I40:I41">
    <cfRule type="cellIs" dxfId="135" priority="21" stopIfTrue="1" operator="equal">
      <formula>0</formula>
    </cfRule>
    <cfRule type="cellIs" dxfId="134" priority="22" stopIfTrue="1" operator="lessThan">
      <formula>0.65</formula>
    </cfRule>
    <cfRule type="cellIs" dxfId="133" priority="23" stopIfTrue="1" operator="between">
      <formula>0.65</formula>
      <formula>0.89</formula>
    </cfRule>
    <cfRule type="cellIs" dxfId="132" priority="24" stopIfTrue="1" operator="greaterThanOrEqual">
      <formula>0.9</formula>
    </cfRule>
  </conditionalFormatting>
  <conditionalFormatting sqref="I50:I51">
    <cfRule type="cellIs" dxfId="131" priority="5" stopIfTrue="1" operator="equal">
      <formula>0</formula>
    </cfRule>
    <cfRule type="cellIs" dxfId="130" priority="6" stopIfTrue="1" operator="lessThan">
      <formula>0.65</formula>
    </cfRule>
    <cfRule type="cellIs" dxfId="129" priority="7" stopIfTrue="1" operator="between">
      <formula>0.65</formula>
      <formula>0.89</formula>
    </cfRule>
    <cfRule type="cellIs" dxfId="128" priority="8" stopIfTrue="1" operator="greaterThanOrEqual">
      <formula>0.9</formula>
    </cfRule>
  </conditionalFormatting>
  <conditionalFormatting sqref="I60:I61">
    <cfRule type="cellIs" dxfId="127" priority="280" stopIfTrue="1" operator="greaterThanOrEqual">
      <formula>0.9</formula>
    </cfRule>
    <cfRule type="cellIs" dxfId="126" priority="278" stopIfTrue="1" operator="lessThan">
      <formula>0.65</formula>
    </cfRule>
    <cfRule type="cellIs" dxfId="125" priority="277" stopIfTrue="1" operator="equal">
      <formula>0</formula>
    </cfRule>
    <cfRule type="cellIs" dxfId="124" priority="279" stopIfTrue="1" operator="between">
      <formula>0.65</formula>
      <formula>0.89</formula>
    </cfRule>
  </conditionalFormatting>
  <conditionalFormatting sqref="I63:I68">
    <cfRule type="cellIs" dxfId="123" priority="261" stopIfTrue="1" operator="equal">
      <formula>0</formula>
    </cfRule>
    <cfRule type="cellIs" dxfId="122" priority="262" stopIfTrue="1" operator="lessThan">
      <formula>0.65</formula>
    </cfRule>
    <cfRule type="cellIs" dxfId="121" priority="264" stopIfTrue="1" operator="greaterThanOrEqual">
      <formula>0.9</formula>
    </cfRule>
    <cfRule type="cellIs" dxfId="120" priority="263" stopIfTrue="1" operator="between">
      <formula>0.65</formula>
      <formula>0.89</formula>
    </cfRule>
  </conditionalFormatting>
  <conditionalFormatting sqref="I70:I71">
    <cfRule type="cellIs" dxfId="119" priority="248" stopIfTrue="1" operator="greaterThanOrEqual">
      <formula>0.9</formula>
    </cfRule>
    <cfRule type="cellIs" dxfId="118" priority="246" stopIfTrue="1" operator="lessThan">
      <formula>0.65</formula>
    </cfRule>
    <cfRule type="cellIs" dxfId="117" priority="245" stopIfTrue="1" operator="equal">
      <formula>0</formula>
    </cfRule>
    <cfRule type="cellIs" dxfId="116" priority="247" stopIfTrue="1" operator="between">
      <formula>0.65</formula>
      <formula>0.89</formula>
    </cfRule>
  </conditionalFormatting>
  <conditionalFormatting sqref="I73:I78">
    <cfRule type="cellIs" dxfId="115" priority="230" stopIfTrue="1" operator="lessThan">
      <formula>0.65</formula>
    </cfRule>
    <cfRule type="cellIs" dxfId="114" priority="229" stopIfTrue="1" operator="equal">
      <formula>0</formula>
    </cfRule>
    <cfRule type="cellIs" dxfId="113" priority="232" stopIfTrue="1" operator="greaterThanOrEqual">
      <formula>0.9</formula>
    </cfRule>
    <cfRule type="cellIs" dxfId="112" priority="231" stopIfTrue="1" operator="between">
      <formula>0.65</formula>
      <formula>0.89</formula>
    </cfRule>
  </conditionalFormatting>
  <conditionalFormatting sqref="I80:I81">
    <cfRule type="cellIs" dxfId="111" priority="214" stopIfTrue="1" operator="lessThan">
      <formula>0.65</formula>
    </cfRule>
    <cfRule type="cellIs" dxfId="110" priority="215" stopIfTrue="1" operator="between">
      <formula>0.65</formula>
      <formula>0.89</formula>
    </cfRule>
    <cfRule type="cellIs" dxfId="109" priority="216" stopIfTrue="1" operator="greaterThanOrEqual">
      <formula>0.9</formula>
    </cfRule>
    <cfRule type="cellIs" dxfId="108" priority="213" stopIfTrue="1" operator="equal">
      <formula>0</formula>
    </cfRule>
  </conditionalFormatting>
  <conditionalFormatting sqref="I83:I88">
    <cfRule type="cellIs" dxfId="107" priority="199" stopIfTrue="1" operator="between">
      <formula>0.65</formula>
      <formula>0.89</formula>
    </cfRule>
    <cfRule type="cellIs" dxfId="106" priority="200" stopIfTrue="1" operator="greaterThanOrEqual">
      <formula>0.9</formula>
    </cfRule>
    <cfRule type="cellIs" dxfId="105" priority="197" stopIfTrue="1" operator="equal">
      <formula>0</formula>
    </cfRule>
    <cfRule type="cellIs" dxfId="104" priority="198" stopIfTrue="1" operator="lessThan">
      <formula>0.65</formula>
    </cfRule>
  </conditionalFormatting>
  <conditionalFormatting sqref="I90:I91">
    <cfRule type="cellIs" dxfId="103" priority="184" stopIfTrue="1" operator="greaterThanOrEqual">
      <formula>0.9</formula>
    </cfRule>
    <cfRule type="cellIs" dxfId="102" priority="183" stopIfTrue="1" operator="between">
      <formula>0.65</formula>
      <formula>0.89</formula>
    </cfRule>
    <cfRule type="cellIs" dxfId="101" priority="182" stopIfTrue="1" operator="lessThan">
      <formula>0.65</formula>
    </cfRule>
    <cfRule type="cellIs" dxfId="100" priority="181" stopIfTrue="1" operator="equal">
      <formula>0</formula>
    </cfRule>
  </conditionalFormatting>
  <conditionalFormatting sqref="I93:I98">
    <cfRule type="cellIs" dxfId="99" priority="165" stopIfTrue="1" operator="equal">
      <formula>0</formula>
    </cfRule>
    <cfRule type="cellIs" dxfId="98" priority="168" stopIfTrue="1" operator="greaterThanOrEqual">
      <formula>0.9</formula>
    </cfRule>
    <cfRule type="cellIs" dxfId="97" priority="167" stopIfTrue="1" operator="between">
      <formula>0.65</formula>
      <formula>0.89</formula>
    </cfRule>
    <cfRule type="cellIs" dxfId="96" priority="166" stopIfTrue="1" operator="lessThan">
      <formula>0.65</formula>
    </cfRule>
  </conditionalFormatting>
  <conditionalFormatting sqref="I100:I101">
    <cfRule type="cellIs" dxfId="95" priority="151" stopIfTrue="1" operator="between">
      <formula>0.65</formula>
      <formula>0.89</formula>
    </cfRule>
    <cfRule type="cellIs" dxfId="94" priority="150" stopIfTrue="1" operator="lessThan">
      <formula>0.65</formula>
    </cfRule>
    <cfRule type="cellIs" dxfId="93" priority="149" stopIfTrue="1" operator="equal">
      <formula>0</formula>
    </cfRule>
    <cfRule type="cellIs" dxfId="92" priority="152" stopIfTrue="1" operator="greaterThanOrEqual">
      <formula>0.9</formula>
    </cfRule>
  </conditionalFormatting>
  <conditionalFormatting sqref="I103:I108">
    <cfRule type="cellIs" dxfId="91" priority="133" stopIfTrue="1" operator="equal">
      <formula>0</formula>
    </cfRule>
    <cfRule type="cellIs" dxfId="90" priority="136" stopIfTrue="1" operator="greaterThanOrEqual">
      <formula>0.9</formula>
    </cfRule>
    <cfRule type="cellIs" dxfId="89" priority="135" stopIfTrue="1" operator="between">
      <formula>0.65</formula>
      <formula>0.89</formula>
    </cfRule>
    <cfRule type="cellIs" dxfId="88" priority="134" stopIfTrue="1" operator="lessThan">
      <formula>0.65</formula>
    </cfRule>
  </conditionalFormatting>
  <conditionalFormatting sqref="I110:I111">
    <cfRule type="cellIs" dxfId="87" priority="117" stopIfTrue="1" operator="equal">
      <formula>0</formula>
    </cfRule>
    <cfRule type="cellIs" dxfId="86" priority="118" stopIfTrue="1" operator="lessThan">
      <formula>0.65</formula>
    </cfRule>
    <cfRule type="cellIs" dxfId="85" priority="119" stopIfTrue="1" operator="between">
      <formula>0.65</formula>
      <formula>0.89</formula>
    </cfRule>
    <cfRule type="cellIs" dxfId="84" priority="120" stopIfTrue="1" operator="greaterThanOrEqual">
      <formula>0.9</formula>
    </cfRule>
  </conditionalFormatting>
  <conditionalFormatting sqref="I113:I118">
    <cfRule type="cellIs" dxfId="83" priority="101" stopIfTrue="1" operator="equal">
      <formula>0</formula>
    </cfRule>
    <cfRule type="cellIs" dxfId="82" priority="103" stopIfTrue="1" operator="between">
      <formula>0.65</formula>
      <formula>0.89</formula>
    </cfRule>
    <cfRule type="cellIs" dxfId="81" priority="104" stopIfTrue="1" operator="greaterThanOrEqual">
      <formula>0.9</formula>
    </cfRule>
    <cfRule type="cellIs" dxfId="80" priority="102" stopIfTrue="1" operator="lessThan">
      <formula>0.65</formula>
    </cfRule>
  </conditionalFormatting>
  <conditionalFormatting sqref="K10:K11">
    <cfRule type="cellIs" dxfId="79" priority="387" stopIfTrue="1" operator="between">
      <formula>0.65</formula>
      <formula>0.89</formula>
    </cfRule>
    <cfRule type="cellIs" dxfId="78" priority="388" stopIfTrue="1" operator="greaterThanOrEqual">
      <formula>0.9</formula>
    </cfRule>
    <cfRule type="cellIs" dxfId="77" priority="386" stopIfTrue="1" operator="lessThan">
      <formula>0.65</formula>
    </cfRule>
    <cfRule type="cellIs" dxfId="76" priority="385" stopIfTrue="1" operator="equal">
      <formula>0</formula>
    </cfRule>
  </conditionalFormatting>
  <conditionalFormatting sqref="K13:K18">
    <cfRule type="cellIs" dxfId="75" priority="353" stopIfTrue="1" operator="equal">
      <formula>0</formula>
    </cfRule>
    <cfRule type="cellIs" dxfId="74" priority="356" stopIfTrue="1" operator="greaterThanOrEqual">
      <formula>0.9</formula>
    </cfRule>
    <cfRule type="cellIs" dxfId="73" priority="355" stopIfTrue="1" operator="between">
      <formula>0.65</formula>
      <formula>0.89</formula>
    </cfRule>
    <cfRule type="cellIs" dxfId="72" priority="354" stopIfTrue="1" operator="lessThan">
      <formula>0.65</formula>
    </cfRule>
  </conditionalFormatting>
  <conditionalFormatting sqref="K20:K21">
    <cfRule type="cellIs" dxfId="71" priority="337" stopIfTrue="1" operator="equal">
      <formula>0</formula>
    </cfRule>
    <cfRule type="cellIs" dxfId="70" priority="340" stopIfTrue="1" operator="greaterThanOrEqual">
      <formula>0.9</formula>
    </cfRule>
    <cfRule type="cellIs" dxfId="69" priority="338" stopIfTrue="1" operator="lessThan">
      <formula>0.65</formula>
    </cfRule>
    <cfRule type="cellIs" dxfId="68" priority="339" stopIfTrue="1" operator="between">
      <formula>0.65</formula>
      <formula>0.89</formula>
    </cfRule>
  </conditionalFormatting>
  <conditionalFormatting sqref="K23:K28 K43:K48 K53:K58">
    <cfRule type="cellIs" dxfId="67" priority="321" stopIfTrue="1" operator="equal">
      <formula>0</formula>
    </cfRule>
    <cfRule type="cellIs" dxfId="66" priority="322" stopIfTrue="1" operator="lessThan">
      <formula>0.65</formula>
    </cfRule>
    <cfRule type="cellIs" dxfId="65" priority="323" stopIfTrue="1" operator="between">
      <formula>0.65</formula>
      <formula>0.89</formula>
    </cfRule>
    <cfRule type="cellIs" dxfId="64" priority="324" stopIfTrue="1" operator="greaterThanOrEqual">
      <formula>0.9</formula>
    </cfRule>
  </conditionalFormatting>
  <conditionalFormatting sqref="K30:K31">
    <cfRule type="cellIs" dxfId="63" priority="305" stopIfTrue="1" operator="equal">
      <formula>0</formula>
    </cfRule>
    <cfRule type="cellIs" dxfId="62" priority="306" stopIfTrue="1" operator="lessThan">
      <formula>0.65</formula>
    </cfRule>
    <cfRule type="cellIs" dxfId="61" priority="307" stopIfTrue="1" operator="between">
      <formula>0.65</formula>
      <formula>0.89</formula>
    </cfRule>
    <cfRule type="cellIs" dxfId="60" priority="308" stopIfTrue="1" operator="greaterThanOrEqual">
      <formula>0.9</formula>
    </cfRule>
  </conditionalFormatting>
  <conditionalFormatting sqref="K33:K38">
    <cfRule type="cellIs" dxfId="59" priority="291" stopIfTrue="1" operator="between">
      <formula>0.65</formula>
      <formula>0.89</formula>
    </cfRule>
    <cfRule type="cellIs" dxfId="58" priority="292" stopIfTrue="1" operator="greaterThanOrEqual">
      <formula>0.9</formula>
    </cfRule>
    <cfRule type="cellIs" dxfId="57" priority="290" stopIfTrue="1" operator="lessThan">
      <formula>0.65</formula>
    </cfRule>
    <cfRule type="cellIs" dxfId="56" priority="289" stopIfTrue="1" operator="equal">
      <formula>0</formula>
    </cfRule>
  </conditionalFormatting>
  <conditionalFormatting sqref="K40:K41">
    <cfRule type="cellIs" dxfId="55" priority="17" stopIfTrue="1" operator="equal">
      <formula>0</formula>
    </cfRule>
    <cfRule type="cellIs" dxfId="54" priority="19" stopIfTrue="1" operator="between">
      <formula>0.65</formula>
      <formula>0.89</formula>
    </cfRule>
    <cfRule type="cellIs" dxfId="53" priority="18" stopIfTrue="1" operator="lessThan">
      <formula>0.65</formula>
    </cfRule>
    <cfRule type="cellIs" dxfId="52" priority="20" stopIfTrue="1" operator="greaterThanOrEqual">
      <formula>0.9</formula>
    </cfRule>
  </conditionalFormatting>
  <conditionalFormatting sqref="K50:K51">
    <cfRule type="cellIs" dxfId="51" priority="3" stopIfTrue="1" operator="between">
      <formula>0.65</formula>
      <formula>0.89</formula>
    </cfRule>
    <cfRule type="cellIs" dxfId="50" priority="4" stopIfTrue="1" operator="greaterThanOrEqual">
      <formula>0.9</formula>
    </cfRule>
    <cfRule type="cellIs" dxfId="49" priority="2" stopIfTrue="1" operator="lessThan">
      <formula>0.65</formula>
    </cfRule>
    <cfRule type="cellIs" dxfId="48" priority="1" stopIfTrue="1" operator="equal">
      <formula>0</formula>
    </cfRule>
  </conditionalFormatting>
  <conditionalFormatting sqref="K60:K61">
    <cfRule type="cellIs" dxfId="47" priority="276" stopIfTrue="1" operator="greaterThanOrEqual">
      <formula>0.9</formula>
    </cfRule>
    <cfRule type="cellIs" dxfId="46" priority="273" stopIfTrue="1" operator="equal">
      <formula>0</formula>
    </cfRule>
    <cfRule type="cellIs" dxfId="45" priority="274" stopIfTrue="1" operator="lessThan">
      <formula>0.65</formula>
    </cfRule>
    <cfRule type="cellIs" dxfId="44" priority="275" stopIfTrue="1" operator="between">
      <formula>0.65</formula>
      <formula>0.89</formula>
    </cfRule>
  </conditionalFormatting>
  <conditionalFormatting sqref="K63:K68">
    <cfRule type="cellIs" dxfId="43" priority="257" stopIfTrue="1" operator="equal">
      <formula>0</formula>
    </cfRule>
    <cfRule type="cellIs" dxfId="42" priority="258" stopIfTrue="1" operator="lessThan">
      <formula>0.65</formula>
    </cfRule>
    <cfRule type="cellIs" dxfId="41" priority="260" stopIfTrue="1" operator="greaterThanOrEqual">
      <formula>0.9</formula>
    </cfRule>
    <cfRule type="cellIs" dxfId="40" priority="259" stopIfTrue="1" operator="between">
      <formula>0.65</formula>
      <formula>0.89</formula>
    </cfRule>
  </conditionalFormatting>
  <conditionalFormatting sqref="K70:K71">
    <cfRule type="cellIs" dxfId="39" priority="244" stopIfTrue="1" operator="greaterThanOrEqual">
      <formula>0.9</formula>
    </cfRule>
    <cfRule type="cellIs" dxfId="38" priority="243" stopIfTrue="1" operator="between">
      <formula>0.65</formula>
      <formula>0.89</formula>
    </cfRule>
    <cfRule type="cellIs" dxfId="37" priority="242" stopIfTrue="1" operator="lessThan">
      <formula>0.65</formula>
    </cfRule>
    <cfRule type="cellIs" dxfId="36" priority="241" stopIfTrue="1" operator="equal">
      <formula>0</formula>
    </cfRule>
  </conditionalFormatting>
  <conditionalFormatting sqref="K73:K78">
    <cfRule type="cellIs" dxfId="35" priority="227" stopIfTrue="1" operator="between">
      <formula>0.65</formula>
      <formula>0.89</formula>
    </cfRule>
    <cfRule type="cellIs" dxfId="34" priority="228" stopIfTrue="1" operator="greaterThanOrEqual">
      <formula>0.9</formula>
    </cfRule>
    <cfRule type="cellIs" dxfId="33" priority="226" stopIfTrue="1" operator="lessThan">
      <formula>0.65</formula>
    </cfRule>
    <cfRule type="cellIs" dxfId="32" priority="225" stopIfTrue="1" operator="equal">
      <formula>0</formula>
    </cfRule>
  </conditionalFormatting>
  <conditionalFormatting sqref="K80:K81">
    <cfRule type="cellIs" dxfId="31" priority="211" stopIfTrue="1" operator="between">
      <formula>0.65</formula>
      <formula>0.89</formula>
    </cfRule>
    <cfRule type="cellIs" dxfId="30" priority="212" stopIfTrue="1" operator="greaterThanOrEqual">
      <formula>0.9</formula>
    </cfRule>
    <cfRule type="cellIs" dxfId="29" priority="209" stopIfTrue="1" operator="equal">
      <formula>0</formula>
    </cfRule>
    <cfRule type="cellIs" dxfId="28" priority="210" stopIfTrue="1" operator="lessThan">
      <formula>0.65</formula>
    </cfRule>
  </conditionalFormatting>
  <conditionalFormatting sqref="K83:K88">
    <cfRule type="cellIs" dxfId="27" priority="196" stopIfTrue="1" operator="greaterThanOrEqual">
      <formula>0.9</formula>
    </cfRule>
    <cfRule type="cellIs" dxfId="26" priority="195" stopIfTrue="1" operator="between">
      <formula>0.65</formula>
      <formula>0.89</formula>
    </cfRule>
    <cfRule type="cellIs" dxfId="25" priority="194" stopIfTrue="1" operator="lessThan">
      <formula>0.65</formula>
    </cfRule>
    <cfRule type="cellIs" dxfId="24" priority="193" stopIfTrue="1" operator="equal">
      <formula>0</formula>
    </cfRule>
  </conditionalFormatting>
  <conditionalFormatting sqref="K90:K91">
    <cfRule type="cellIs" dxfId="23" priority="180" stopIfTrue="1" operator="greaterThanOrEqual">
      <formula>0.9</formula>
    </cfRule>
    <cfRule type="cellIs" dxfId="22" priority="177" stopIfTrue="1" operator="equal">
      <formula>0</formula>
    </cfRule>
    <cfRule type="cellIs" dxfId="21" priority="179" stopIfTrue="1" operator="between">
      <formula>0.65</formula>
      <formula>0.89</formula>
    </cfRule>
    <cfRule type="cellIs" dxfId="20" priority="178" stopIfTrue="1" operator="lessThan">
      <formula>0.65</formula>
    </cfRule>
  </conditionalFormatting>
  <conditionalFormatting sqref="K93:K98">
    <cfRule type="cellIs" dxfId="19" priority="163" stopIfTrue="1" operator="between">
      <formula>0.65</formula>
      <formula>0.89</formula>
    </cfRule>
    <cfRule type="cellIs" dxfId="18" priority="162" stopIfTrue="1" operator="lessThan">
      <formula>0.65</formula>
    </cfRule>
    <cfRule type="cellIs" dxfId="17" priority="161" stopIfTrue="1" operator="equal">
      <formula>0</formula>
    </cfRule>
    <cfRule type="cellIs" dxfId="16" priority="164" stopIfTrue="1" operator="greaterThanOrEqual">
      <formula>0.9</formula>
    </cfRule>
  </conditionalFormatting>
  <conditionalFormatting sqref="K100:K101">
    <cfRule type="cellIs" dxfId="15" priority="147" stopIfTrue="1" operator="between">
      <formula>0.65</formula>
      <formula>0.89</formula>
    </cfRule>
    <cfRule type="cellIs" dxfId="14" priority="148" stopIfTrue="1" operator="greaterThanOrEqual">
      <formula>0.9</formula>
    </cfRule>
    <cfRule type="cellIs" dxfId="13" priority="145" stopIfTrue="1" operator="equal">
      <formula>0</formula>
    </cfRule>
    <cfRule type="cellIs" dxfId="12" priority="146" stopIfTrue="1" operator="lessThan">
      <formula>0.65</formula>
    </cfRule>
  </conditionalFormatting>
  <conditionalFormatting sqref="K103:K108">
    <cfRule type="cellIs" dxfId="11" priority="131" stopIfTrue="1" operator="between">
      <formula>0.65</formula>
      <formula>0.89</formula>
    </cfRule>
    <cfRule type="cellIs" dxfId="10" priority="132" stopIfTrue="1" operator="greaterThanOrEqual">
      <formula>0.9</formula>
    </cfRule>
    <cfRule type="cellIs" dxfId="9" priority="129" stopIfTrue="1" operator="equal">
      <formula>0</formula>
    </cfRule>
    <cfRule type="cellIs" dxfId="8" priority="130" stopIfTrue="1" operator="lessThan">
      <formula>0.65</formula>
    </cfRule>
  </conditionalFormatting>
  <conditionalFormatting sqref="K110:K111">
    <cfRule type="cellIs" dxfId="7" priority="113" stopIfTrue="1" operator="equal">
      <formula>0</formula>
    </cfRule>
    <cfRule type="cellIs" dxfId="6" priority="116" stopIfTrue="1" operator="greaterThanOrEqual">
      <formula>0.9</formula>
    </cfRule>
    <cfRule type="cellIs" dxfId="5" priority="115" stopIfTrue="1" operator="between">
      <formula>0.65</formula>
      <formula>0.89</formula>
    </cfRule>
    <cfRule type="cellIs" dxfId="4" priority="114" stopIfTrue="1" operator="lessThan">
      <formula>0.65</formula>
    </cfRule>
  </conditionalFormatting>
  <conditionalFormatting sqref="K113:K118">
    <cfRule type="cellIs" dxfId="3" priority="100" stopIfTrue="1" operator="greaterThanOrEqual">
      <formula>0.9</formula>
    </cfRule>
    <cfRule type="cellIs" dxfId="2" priority="99" stopIfTrue="1" operator="between">
      <formula>0.65</formula>
      <formula>0.89</formula>
    </cfRule>
    <cfRule type="cellIs" dxfId="1" priority="97" stopIfTrue="1" operator="equal">
      <formula>0</formula>
    </cfRule>
    <cfRule type="cellIs" dxfId="0" priority="98" stopIfTrue="1" operator="lessThan">
      <formula>0.65</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50"/>
  <sheetViews>
    <sheetView topLeftCell="A22" zoomScale="82" zoomScaleNormal="82" workbookViewId="0">
      <selection activeCell="J23" sqref="J23:J24"/>
    </sheetView>
  </sheetViews>
  <sheetFormatPr baseColWidth="10" defaultColWidth="11.42578125" defaultRowHeight="30" customHeight="1" x14ac:dyDescent="0.2"/>
  <cols>
    <col min="1" max="1" width="28.5703125" style="20" customWidth="1"/>
    <col min="2" max="2" width="27" style="5" bestFit="1" customWidth="1"/>
    <col min="3" max="10" width="19.28515625" style="5" customWidth="1"/>
    <col min="11" max="11" width="5.28515625" style="5" customWidth="1"/>
    <col min="12" max="12" width="10.7109375" style="5" customWidth="1"/>
    <col min="13" max="13" width="27.5703125" style="5" bestFit="1" customWidth="1"/>
    <col min="14" max="16" width="11.42578125" style="5"/>
    <col min="17" max="17" width="11.42578125" style="3" hidden="1" customWidth="1"/>
    <col min="18" max="16384" width="11.42578125" style="5"/>
  </cols>
  <sheetData>
    <row r="1" spans="1:20" ht="30" customHeight="1" x14ac:dyDescent="0.25">
      <c r="A1" s="373"/>
      <c r="B1" s="374" t="s">
        <v>36</v>
      </c>
      <c r="C1" s="375"/>
      <c r="D1" s="375"/>
      <c r="E1" s="375"/>
      <c r="F1" s="375"/>
      <c r="G1" s="375"/>
      <c r="H1" s="375"/>
      <c r="I1" s="375"/>
      <c r="J1" s="375"/>
      <c r="K1" s="376"/>
      <c r="L1" s="377" t="s">
        <v>37</v>
      </c>
      <c r="M1" s="378"/>
      <c r="N1" s="16"/>
      <c r="O1" s="16"/>
      <c r="R1" s="16"/>
      <c r="S1" s="16"/>
      <c r="T1" s="16"/>
    </row>
    <row r="2" spans="1:20" ht="30" customHeight="1" x14ac:dyDescent="0.25">
      <c r="A2" s="373"/>
      <c r="B2" s="374" t="s">
        <v>57</v>
      </c>
      <c r="C2" s="375"/>
      <c r="D2" s="375"/>
      <c r="E2" s="375"/>
      <c r="F2" s="375"/>
      <c r="G2" s="375"/>
      <c r="H2" s="375"/>
      <c r="I2" s="375"/>
      <c r="J2" s="375"/>
      <c r="K2" s="376"/>
      <c r="L2" s="377" t="s">
        <v>104</v>
      </c>
      <c r="M2" s="378"/>
      <c r="N2" s="16"/>
      <c r="O2" s="16"/>
      <c r="Q2" s="48">
        <v>0.8</v>
      </c>
      <c r="R2" s="16"/>
      <c r="S2" s="16"/>
      <c r="T2" s="16"/>
    </row>
    <row r="3" spans="1:20" ht="30" customHeight="1" x14ac:dyDescent="0.25">
      <c r="A3" s="373"/>
      <c r="B3" s="374" t="s">
        <v>58</v>
      </c>
      <c r="C3" s="375"/>
      <c r="D3" s="375"/>
      <c r="E3" s="375"/>
      <c r="F3" s="375"/>
      <c r="G3" s="375"/>
      <c r="H3" s="375"/>
      <c r="I3" s="375"/>
      <c r="J3" s="375"/>
      <c r="K3" s="376"/>
      <c r="L3" s="377" t="s">
        <v>105</v>
      </c>
      <c r="M3" s="378"/>
      <c r="N3" s="16"/>
      <c r="O3" s="16"/>
      <c r="Q3" s="48">
        <v>0.79998999999999998</v>
      </c>
      <c r="R3" s="16"/>
      <c r="S3" s="16"/>
      <c r="T3" s="16"/>
    </row>
    <row r="4" spans="1:20" ht="30" customHeight="1" x14ac:dyDescent="0.25">
      <c r="A4" s="373"/>
      <c r="B4" s="374" t="s">
        <v>59</v>
      </c>
      <c r="C4" s="375"/>
      <c r="D4" s="375"/>
      <c r="E4" s="375"/>
      <c r="F4" s="375"/>
      <c r="G4" s="375"/>
      <c r="H4" s="375"/>
      <c r="I4" s="375"/>
      <c r="J4" s="375"/>
      <c r="K4" s="376"/>
      <c r="L4" s="378" t="s">
        <v>41</v>
      </c>
      <c r="M4" s="378"/>
      <c r="N4" s="17"/>
      <c r="O4" s="17"/>
      <c r="Q4" s="48">
        <v>0.65</v>
      </c>
      <c r="R4" s="17"/>
      <c r="S4" s="17"/>
      <c r="T4" s="17"/>
    </row>
    <row r="5" spans="1:20" ht="18" x14ac:dyDescent="0.25">
      <c r="A5" s="27"/>
      <c r="B5" s="28"/>
      <c r="C5" s="29"/>
      <c r="D5" s="29"/>
      <c r="E5" s="29"/>
      <c r="F5" s="29"/>
      <c r="G5" s="29"/>
      <c r="H5" s="29"/>
      <c r="I5" s="29"/>
      <c r="J5" s="29"/>
      <c r="K5" s="30"/>
      <c r="L5" s="30"/>
      <c r="M5" s="30"/>
      <c r="N5" s="17"/>
      <c r="O5" s="17"/>
      <c r="Q5" s="48">
        <v>0.64999899999999999</v>
      </c>
      <c r="R5" s="17"/>
      <c r="S5" s="17"/>
      <c r="T5" s="17"/>
    </row>
    <row r="6" spans="1:20" ht="21" customHeight="1" x14ac:dyDescent="0.2">
      <c r="A6" s="31" t="s">
        <v>0</v>
      </c>
      <c r="B6" s="381" t="str">
        <f>IF('1. Pronunciamiento admisiones'!C12="","",'1. Pronunciamiento admisiones'!C12)</f>
        <v>RECUPERACIÓN EMPRESARIAL</v>
      </c>
      <c r="C6" s="381"/>
      <c r="D6" s="381"/>
      <c r="E6" s="381"/>
      <c r="F6" s="381"/>
      <c r="G6" s="381"/>
      <c r="H6" s="381"/>
      <c r="I6" s="381"/>
      <c r="J6" s="381"/>
      <c r="K6" s="381"/>
      <c r="L6" s="381"/>
      <c r="M6" s="381"/>
      <c r="Q6" s="48"/>
    </row>
    <row r="7" spans="1:20" ht="11.25" customHeight="1" thickBot="1" x14ac:dyDescent="0.25">
      <c r="A7" s="27"/>
      <c r="B7" s="28"/>
      <c r="C7" s="28"/>
      <c r="D7" s="28"/>
      <c r="E7" s="28"/>
      <c r="F7" s="28"/>
      <c r="G7" s="28"/>
      <c r="H7" s="28"/>
      <c r="I7" s="28"/>
      <c r="J7" s="28"/>
      <c r="K7" s="28"/>
      <c r="L7" s="28"/>
      <c r="M7" s="28"/>
      <c r="Q7" s="48"/>
    </row>
    <row r="8" spans="1:20" s="18" customFormat="1" ht="30" customHeight="1" x14ac:dyDescent="0.2">
      <c r="A8" s="382" t="s">
        <v>60</v>
      </c>
      <c r="B8" s="384" t="s">
        <v>20</v>
      </c>
      <c r="C8" s="384" t="str">
        <f>'1. Pronunciamiento admisiones'!C14</f>
        <v>Solicitudes a procesos de reorganización y validación judicial trámitadas durante el período evaluado</v>
      </c>
      <c r="D8" s="384"/>
      <c r="E8" s="384"/>
      <c r="F8" s="384"/>
      <c r="G8" s="384"/>
      <c r="H8" s="384"/>
      <c r="I8" s="384"/>
      <c r="J8" s="384"/>
      <c r="K8" s="384" t="s">
        <v>62</v>
      </c>
      <c r="L8" s="384"/>
      <c r="M8" s="386"/>
      <c r="Q8" s="3"/>
    </row>
    <row r="9" spans="1:20" s="19" customFormat="1" ht="30" customHeight="1" thickBot="1" x14ac:dyDescent="0.25">
      <c r="A9" s="383"/>
      <c r="B9" s="385"/>
      <c r="C9" s="1" t="s">
        <v>127</v>
      </c>
      <c r="D9" s="1" t="s">
        <v>61</v>
      </c>
      <c r="E9" s="1" t="s">
        <v>128</v>
      </c>
      <c r="F9" s="1" t="s">
        <v>61</v>
      </c>
      <c r="G9" s="1" t="s">
        <v>129</v>
      </c>
      <c r="H9" s="1" t="s">
        <v>61</v>
      </c>
      <c r="I9" s="1" t="s">
        <v>10</v>
      </c>
      <c r="J9" s="1" t="s">
        <v>61</v>
      </c>
      <c r="K9" s="385"/>
      <c r="L9" s="385"/>
      <c r="M9" s="387"/>
      <c r="Q9" s="3"/>
    </row>
    <row r="10" spans="1:20" ht="90" customHeight="1" thickBot="1" x14ac:dyDescent="0.25">
      <c r="A10" s="388" t="str">
        <f>IF('1. Pronunciamiento admisiones'!M40="","",'1. Pronunciamiento admisiones'!M40)</f>
        <v>Coordinador Grupo de Admisiones e
Intendentes Regionales</v>
      </c>
      <c r="B10" s="158" t="str">
        <f>IF('1. Pronunciamiento admisiones'!$B$40="","",'1. Pronunciamiento admisiones'!$B$40)</f>
        <v>Número de solicitudes a procesos de reorganización y validación judicial tramitadas durante el periodo evaluado</v>
      </c>
      <c r="C10" s="159">
        <f>C13+C16</f>
        <v>323</v>
      </c>
      <c r="D10" s="340">
        <f>IF(C10=0,"0",C10/C11)</f>
        <v>0.93083573487031701</v>
      </c>
      <c r="E10" s="159">
        <f>E13+E16</f>
        <v>208</v>
      </c>
      <c r="F10" s="340">
        <f>IF(E10=0,"0",E10/E11)</f>
        <v>1.0558375634517767</v>
      </c>
      <c r="G10" s="159">
        <v>307</v>
      </c>
      <c r="H10" s="340">
        <f>IF(G10=0,"0",G10/G11)</f>
        <v>0.9504643962848297</v>
      </c>
      <c r="I10" s="159">
        <f>C10+E10+G10</f>
        <v>838</v>
      </c>
      <c r="J10" s="340">
        <f>IF(I10=0,"0",I10/I11)</f>
        <v>0.96655132641291808</v>
      </c>
      <c r="K10" s="352" t="s">
        <v>295</v>
      </c>
      <c r="L10" s="352"/>
      <c r="M10" s="353"/>
    </row>
    <row r="11" spans="1:20" ht="117.75" customHeight="1" thickBot="1" x14ac:dyDescent="0.25">
      <c r="A11" s="389"/>
      <c r="B11" s="147" t="str">
        <f>IF('1. Pronunciamiento admisiones'!$B$41="","",'1. Pronunciamiento admisiones'!$B$41)</f>
        <v>Total de solicitudes a procesos de reorganización y validación judicial que debían ser tramitadas durante el período evaluado</v>
      </c>
      <c r="C11" s="148">
        <f>C14+C17</f>
        <v>347</v>
      </c>
      <c r="D11" s="341"/>
      <c r="E11" s="148">
        <f>E14+E17</f>
        <v>197</v>
      </c>
      <c r="F11" s="341"/>
      <c r="G11" s="148">
        <v>323</v>
      </c>
      <c r="H11" s="341"/>
      <c r="I11" s="148">
        <f>C11+E11+G11</f>
        <v>867</v>
      </c>
      <c r="J11" s="341"/>
      <c r="K11" s="379" t="s">
        <v>296</v>
      </c>
      <c r="L11" s="379"/>
      <c r="M11" s="380"/>
    </row>
    <row r="12" spans="1:20" ht="5.25" customHeight="1" thickBot="1" x14ac:dyDescent="0.25">
      <c r="C12" s="21"/>
      <c r="D12" s="21"/>
      <c r="E12" s="21"/>
      <c r="F12" s="21"/>
      <c r="G12" s="21"/>
      <c r="H12" s="21"/>
      <c r="I12" s="21"/>
      <c r="J12" s="21"/>
    </row>
    <row r="13" spans="1:20" ht="117.75" customHeight="1" x14ac:dyDescent="0.2">
      <c r="A13" s="346" t="s">
        <v>210</v>
      </c>
      <c r="B13" s="155" t="str">
        <f>IF('1. Pronunciamiento admisiones'!$B$40="","",'1. Pronunciamiento admisiones'!$B$40)</f>
        <v>Número de solicitudes a procesos de reorganización y validación judicial tramitadas durante el periodo evaluado</v>
      </c>
      <c r="C13" s="156">
        <f>(C19+C21+C23+C25+C27+C29)</f>
        <v>209</v>
      </c>
      <c r="D13" s="348">
        <f>IF(C13=0,"0",C13/C14)</f>
        <v>1</v>
      </c>
      <c r="E13" s="156">
        <f>(E19+E21+E23+E25+E27+E29)</f>
        <v>208</v>
      </c>
      <c r="F13" s="348">
        <f>IF(E13=0,"0",E13/E14)</f>
        <v>1.0558375634517767</v>
      </c>
      <c r="G13" s="156">
        <f>(G19+G21+G23+G25+G27+G29)</f>
        <v>221</v>
      </c>
      <c r="H13" s="348">
        <f>IF(G13=0,"0",G13/G14)</f>
        <v>0.97787610619469023</v>
      </c>
      <c r="I13" s="156">
        <f>+C13+E13+G13</f>
        <v>638</v>
      </c>
      <c r="J13" s="348">
        <f>IF(I13=0,"0",I13/I14)</f>
        <v>1.009493670886076</v>
      </c>
      <c r="K13" s="342"/>
      <c r="L13" s="342"/>
      <c r="M13" s="343"/>
    </row>
    <row r="14" spans="1:20" ht="117.75" customHeight="1" thickBot="1" x14ac:dyDescent="0.25">
      <c r="A14" s="347"/>
      <c r="B14" s="144" t="str">
        <f>IF('1. Pronunciamiento admisiones'!$B$41="","",'1. Pronunciamiento admisiones'!$B$41)</f>
        <v>Total de solicitudes a procesos de reorganización y validación judicial que debían ser tramitadas durante el período evaluado</v>
      </c>
      <c r="C14" s="145">
        <f>(C20+C22+C24+C26+C28+C30)</f>
        <v>209</v>
      </c>
      <c r="D14" s="349"/>
      <c r="E14" s="145">
        <f>(E20+E22+E24+E26+E28+E30)</f>
        <v>197</v>
      </c>
      <c r="F14" s="349"/>
      <c r="G14" s="145">
        <f>(G20+G22+G24+G26+G28+G30)</f>
        <v>226</v>
      </c>
      <c r="H14" s="349"/>
      <c r="I14" s="145">
        <f>+C14+E14+G14</f>
        <v>632</v>
      </c>
      <c r="J14" s="349"/>
      <c r="K14" s="344"/>
      <c r="L14" s="344"/>
      <c r="M14" s="345"/>
    </row>
    <row r="15" spans="1:20" ht="5.25" customHeight="1" thickBot="1" x14ac:dyDescent="0.25">
      <c r="C15" s="21"/>
      <c r="D15" s="21"/>
      <c r="E15" s="21"/>
      <c r="F15" s="21"/>
      <c r="G15" s="21"/>
      <c r="H15" s="21"/>
      <c r="I15" s="21"/>
      <c r="J15" s="21"/>
    </row>
    <row r="16" spans="1:20" ht="90" customHeight="1" x14ac:dyDescent="0.2">
      <c r="A16" s="369" t="s">
        <v>120</v>
      </c>
      <c r="B16" s="152" t="str">
        <f>IF('1. Pronunciamiento admisiones'!B40="","",'1. Pronunciamiento admisiones'!B40)</f>
        <v>Número de solicitudes a procesos de reorganización y validación judicial tramitadas durante el periodo evaluado</v>
      </c>
      <c r="C16" s="153">
        <v>114</v>
      </c>
      <c r="D16" s="371">
        <f>IF(C16=0,"0",C16/C17)</f>
        <v>0.82608695652173914</v>
      </c>
      <c r="E16" s="153"/>
      <c r="F16" s="371" t="str">
        <f>IF(E16=0,"0",E16/E17)</f>
        <v>0</v>
      </c>
      <c r="G16" s="153"/>
      <c r="H16" s="371" t="str">
        <f>IF(G16=0,"0",G16/G17)</f>
        <v>0</v>
      </c>
      <c r="I16" s="153">
        <f t="shared" ref="I16:I30" si="0">+C16+E16+G16</f>
        <v>114</v>
      </c>
      <c r="J16" s="371">
        <f>IF(I16=0,"0",I16/I17)</f>
        <v>0.82608695652173914</v>
      </c>
      <c r="K16" s="363"/>
      <c r="L16" s="363"/>
      <c r="M16" s="364"/>
    </row>
    <row r="17" spans="1:13" ht="117.75" customHeight="1" thickBot="1" x14ac:dyDescent="0.25">
      <c r="A17" s="370"/>
      <c r="B17" s="141" t="str">
        <f>IF('1. Pronunciamiento admisiones'!B41="","",'1. Pronunciamiento admisiones'!B41)</f>
        <v>Total de solicitudes a procesos de reorganización y validación judicial que debían ser tramitadas durante el período evaluado</v>
      </c>
      <c r="C17" s="142">
        <v>138</v>
      </c>
      <c r="D17" s="372"/>
      <c r="E17" s="142"/>
      <c r="F17" s="372"/>
      <c r="G17" s="142"/>
      <c r="H17" s="372"/>
      <c r="I17" s="142">
        <f t="shared" si="0"/>
        <v>138</v>
      </c>
      <c r="J17" s="372"/>
      <c r="K17" s="365"/>
      <c r="L17" s="365"/>
      <c r="M17" s="366"/>
    </row>
    <row r="18" spans="1:13" ht="7.5" customHeight="1" thickBot="1" x14ac:dyDescent="0.25">
      <c r="A18" s="166"/>
      <c r="B18" s="167"/>
      <c r="C18" s="165"/>
      <c r="D18" s="168"/>
      <c r="E18" s="165"/>
      <c r="F18" s="168"/>
      <c r="G18" s="165"/>
      <c r="H18" s="168"/>
      <c r="I18" s="165"/>
      <c r="J18" s="169"/>
      <c r="K18" s="170"/>
      <c r="L18" s="170"/>
      <c r="M18" s="171"/>
    </row>
    <row r="19" spans="1:13" ht="125.25" customHeight="1" x14ac:dyDescent="0.2">
      <c r="A19" s="354" t="s">
        <v>121</v>
      </c>
      <c r="B19" s="32" t="str">
        <f>IF('1. Pronunciamiento admisiones'!B40="","",'1. Pronunciamiento admisiones'!B40)</f>
        <v>Número de solicitudes a procesos de reorganización y validación judicial tramitadas durante el periodo evaluado</v>
      </c>
      <c r="C19" s="34">
        <v>43</v>
      </c>
      <c r="D19" s="340">
        <f>IF(C19=0,"0",C19/C20)</f>
        <v>1</v>
      </c>
      <c r="E19" s="34">
        <v>31</v>
      </c>
      <c r="F19" s="340">
        <f>IF(E19=0,"0",E19/E20)</f>
        <v>1</v>
      </c>
      <c r="G19" s="34">
        <v>62</v>
      </c>
      <c r="H19" s="340">
        <f>IF(G19=0,"0",G19/G20)</f>
        <v>1</v>
      </c>
      <c r="I19" s="34">
        <f t="shared" si="0"/>
        <v>136</v>
      </c>
      <c r="J19" s="340">
        <f>IF(I19=0,"0",I19/I20)</f>
        <v>1</v>
      </c>
      <c r="K19" s="367" t="s">
        <v>297</v>
      </c>
      <c r="L19" s="350"/>
      <c r="M19" s="351"/>
    </row>
    <row r="20" spans="1:13" ht="117.75" customHeight="1" thickBot="1" x14ac:dyDescent="0.25">
      <c r="A20" s="355"/>
      <c r="B20" s="61" t="str">
        <f>IF('1. Pronunciamiento admisiones'!B41="","",'1. Pronunciamiento admisiones'!B41)</f>
        <v>Total de solicitudes a procesos de reorganización y validación judicial que debían ser tramitadas durante el período evaluado</v>
      </c>
      <c r="C20" s="62">
        <v>43</v>
      </c>
      <c r="D20" s="341"/>
      <c r="E20" s="62">
        <v>31</v>
      </c>
      <c r="F20" s="341"/>
      <c r="G20" s="62">
        <v>62</v>
      </c>
      <c r="H20" s="341"/>
      <c r="I20" s="62">
        <f t="shared" si="0"/>
        <v>136</v>
      </c>
      <c r="J20" s="341"/>
      <c r="K20" s="368" t="s">
        <v>383</v>
      </c>
      <c r="L20" s="352"/>
      <c r="M20" s="353"/>
    </row>
    <row r="21" spans="1:13" ht="90" customHeight="1" x14ac:dyDescent="0.2">
      <c r="A21" s="362" t="s">
        <v>123</v>
      </c>
      <c r="B21" s="59" t="str">
        <f>IF('1. Pronunciamiento admisiones'!B40="","",'1. Pronunciamiento admisiones'!B40)</f>
        <v>Número de solicitudes a procesos de reorganización y validación judicial tramitadas durante el periodo evaluado</v>
      </c>
      <c r="C21" s="60">
        <v>68</v>
      </c>
      <c r="D21" s="340">
        <f>IF(C21=0,"0",C21/C22)</f>
        <v>1</v>
      </c>
      <c r="E21" s="60">
        <v>47</v>
      </c>
      <c r="F21" s="340">
        <f>IF(E21=0,"0",E21/E22)</f>
        <v>1</v>
      </c>
      <c r="G21" s="60">
        <v>47</v>
      </c>
      <c r="H21" s="340">
        <f>IF(G21=0,"0",G21/G22)</f>
        <v>1</v>
      </c>
      <c r="I21" s="60">
        <f t="shared" si="0"/>
        <v>162</v>
      </c>
      <c r="J21" s="340">
        <f>IF(I21=0,"0",I21/I22)</f>
        <v>1</v>
      </c>
      <c r="K21" s="360" t="s">
        <v>316</v>
      </c>
      <c r="L21" s="360"/>
      <c r="M21" s="361"/>
    </row>
    <row r="22" spans="1:13" ht="117.75" customHeight="1" thickBot="1" x14ac:dyDescent="0.25">
      <c r="A22" s="359"/>
      <c r="B22" s="33" t="str">
        <f>IF('1. Pronunciamiento admisiones'!B41="","",'1. Pronunciamiento admisiones'!B41)</f>
        <v>Total de solicitudes a procesos de reorganización y validación judicial que debían ser tramitadas durante el período evaluado</v>
      </c>
      <c r="C22" s="35">
        <v>68</v>
      </c>
      <c r="D22" s="341"/>
      <c r="E22" s="35">
        <v>47</v>
      </c>
      <c r="F22" s="341"/>
      <c r="G22" s="35">
        <v>47</v>
      </c>
      <c r="H22" s="341"/>
      <c r="I22" s="35">
        <f t="shared" si="0"/>
        <v>162</v>
      </c>
      <c r="J22" s="341"/>
      <c r="K22" s="338" t="s">
        <v>317</v>
      </c>
      <c r="L22" s="338"/>
      <c r="M22" s="339"/>
    </row>
    <row r="23" spans="1:13" ht="107.25" customHeight="1" x14ac:dyDescent="0.2">
      <c r="A23" s="354" t="s">
        <v>124</v>
      </c>
      <c r="B23" s="32" t="str">
        <f>IF('1. Pronunciamiento admisiones'!B40="","",'1. Pronunciamiento admisiones'!B40)</f>
        <v>Número de solicitudes a procesos de reorganización y validación judicial tramitadas durante el periodo evaluado</v>
      </c>
      <c r="C23" s="34">
        <v>30</v>
      </c>
      <c r="D23" s="340">
        <f>IF(C23=0,"0",C23/C24)</f>
        <v>1</v>
      </c>
      <c r="E23" s="34">
        <v>33</v>
      </c>
      <c r="F23" s="340">
        <f>IF(E23=0,"0",E23/E24)</f>
        <v>1</v>
      </c>
      <c r="G23" s="34">
        <v>29</v>
      </c>
      <c r="H23" s="340">
        <f>IF(G23=0,"0",G23/G24)</f>
        <v>0.87878787878787878</v>
      </c>
      <c r="I23" s="34">
        <f t="shared" si="0"/>
        <v>92</v>
      </c>
      <c r="J23" s="340">
        <f>IF(I23=0,"0",I23/I24)</f>
        <v>0.95833333333333337</v>
      </c>
      <c r="K23" s="360" t="s">
        <v>271</v>
      </c>
      <c r="L23" s="360"/>
      <c r="M23" s="361"/>
    </row>
    <row r="24" spans="1:13" ht="175.5" customHeight="1" thickBot="1" x14ac:dyDescent="0.25">
      <c r="A24" s="359"/>
      <c r="B24" s="33" t="str">
        <f>IF('1. Pronunciamiento admisiones'!B41="","",'1. Pronunciamiento admisiones'!B41)</f>
        <v>Total de solicitudes a procesos de reorganización y validación judicial que debían ser tramitadas durante el período evaluado</v>
      </c>
      <c r="C24" s="35">
        <v>30</v>
      </c>
      <c r="D24" s="341"/>
      <c r="E24" s="35">
        <v>33</v>
      </c>
      <c r="F24" s="341"/>
      <c r="G24" s="35">
        <v>33</v>
      </c>
      <c r="H24" s="341"/>
      <c r="I24" s="35">
        <f t="shared" si="0"/>
        <v>96</v>
      </c>
      <c r="J24" s="341"/>
      <c r="K24" s="360" t="s">
        <v>392</v>
      </c>
      <c r="L24" s="360"/>
      <c r="M24" s="361"/>
    </row>
    <row r="25" spans="1:13" ht="90" customHeight="1" x14ac:dyDescent="0.2">
      <c r="A25" s="354" t="s">
        <v>122</v>
      </c>
      <c r="B25" s="32" t="str">
        <f>IF('1. Pronunciamiento admisiones'!B40="","",'1. Pronunciamiento admisiones'!B40)</f>
        <v>Número de solicitudes a procesos de reorganización y validación judicial tramitadas durante el periodo evaluado</v>
      </c>
      <c r="C25" s="34">
        <v>8</v>
      </c>
      <c r="D25" s="340">
        <v>1</v>
      </c>
      <c r="E25" s="34">
        <v>15</v>
      </c>
      <c r="F25" s="340">
        <v>1</v>
      </c>
      <c r="G25" s="34">
        <v>0</v>
      </c>
      <c r="H25" s="340" t="s">
        <v>255</v>
      </c>
      <c r="I25" s="34">
        <v>12</v>
      </c>
      <c r="J25" s="340">
        <v>1</v>
      </c>
      <c r="K25" s="336" t="s">
        <v>256</v>
      </c>
      <c r="L25" s="336"/>
      <c r="M25" s="337"/>
    </row>
    <row r="26" spans="1:13" ht="117.75" customHeight="1" thickBot="1" x14ac:dyDescent="0.25">
      <c r="A26" s="359"/>
      <c r="B26" s="33" t="str">
        <f>IF('1. Pronunciamiento admisiones'!B41="","",'1. Pronunciamiento admisiones'!B41)</f>
        <v>Total de solicitudes a procesos de reorganización y validación judicial que debían ser tramitadas durante el período evaluado</v>
      </c>
      <c r="C26" s="35">
        <v>8</v>
      </c>
      <c r="D26" s="341"/>
      <c r="E26" s="35">
        <v>4</v>
      </c>
      <c r="F26" s="341"/>
      <c r="G26" s="35">
        <v>0</v>
      </c>
      <c r="H26" s="341"/>
      <c r="I26" s="35">
        <v>12</v>
      </c>
      <c r="J26" s="341"/>
      <c r="K26" s="338" t="s">
        <v>306</v>
      </c>
      <c r="L26" s="338"/>
      <c r="M26" s="339"/>
    </row>
    <row r="27" spans="1:13" ht="90" customHeight="1" x14ac:dyDescent="0.2">
      <c r="A27" s="354" t="s">
        <v>125</v>
      </c>
      <c r="B27" s="32" t="str">
        <f>IF('1. Pronunciamiento admisiones'!B40="","",'1. Pronunciamiento admisiones'!B40)</f>
        <v>Número de solicitudes a procesos de reorganización y validación judicial tramitadas durante el periodo evaluado</v>
      </c>
      <c r="C27" s="34">
        <v>3</v>
      </c>
      <c r="D27" s="340">
        <f>IF(C27=0,"0",C27/C28)</f>
        <v>1</v>
      </c>
      <c r="E27" s="34">
        <v>14</v>
      </c>
      <c r="F27" s="340">
        <f>IF(E27=0,"0",E27/E28)</f>
        <v>1</v>
      </c>
      <c r="G27" s="34">
        <v>5</v>
      </c>
      <c r="H27" s="340">
        <f>IF(G27=0,"0",G27/G28)</f>
        <v>0.83333333333333337</v>
      </c>
      <c r="I27" s="34">
        <f t="shared" si="0"/>
        <v>22</v>
      </c>
      <c r="J27" s="340">
        <f>IF(I27=0,"0",I27/I28)</f>
        <v>0.95652173913043481</v>
      </c>
      <c r="K27" s="336" t="s">
        <v>305</v>
      </c>
      <c r="L27" s="336"/>
      <c r="M27" s="336"/>
    </row>
    <row r="28" spans="1:13" ht="117.75" customHeight="1" thickBot="1" x14ac:dyDescent="0.25">
      <c r="A28" s="356"/>
      <c r="B28" s="63" t="str">
        <f>IF('1. Pronunciamiento admisiones'!B41="","",'1. Pronunciamiento admisiones'!B41)</f>
        <v>Total de solicitudes a procesos de reorganización y validación judicial que debían ser tramitadas durante el período evaluado</v>
      </c>
      <c r="C28" s="64">
        <v>3</v>
      </c>
      <c r="D28" s="341"/>
      <c r="E28" s="64">
        <v>14</v>
      </c>
      <c r="F28" s="341"/>
      <c r="G28" s="64">
        <v>6</v>
      </c>
      <c r="H28" s="341"/>
      <c r="I28" s="64">
        <f t="shared" si="0"/>
        <v>23</v>
      </c>
      <c r="J28" s="341"/>
      <c r="K28" s="357" t="s">
        <v>371</v>
      </c>
      <c r="L28" s="357"/>
      <c r="M28" s="358"/>
    </row>
    <row r="29" spans="1:13" ht="90" customHeight="1" x14ac:dyDescent="0.2">
      <c r="A29" s="354" t="s">
        <v>126</v>
      </c>
      <c r="B29" s="32" t="str">
        <f>IF('1. Pronunciamiento admisiones'!B40="","",'1. Pronunciamiento admisiones'!B40)</f>
        <v>Número de solicitudes a procesos de reorganización y validación judicial tramitadas durante el periodo evaluado</v>
      </c>
      <c r="C29" s="34">
        <v>57</v>
      </c>
      <c r="D29" s="340">
        <f>IF(C29=0,"0",C29/C30)</f>
        <v>1</v>
      </c>
      <c r="E29" s="34">
        <v>68</v>
      </c>
      <c r="F29" s="340">
        <f>IF(E29=0,"0",E29/E30)</f>
        <v>1</v>
      </c>
      <c r="G29" s="34">
        <v>78</v>
      </c>
      <c r="H29" s="340">
        <f>IF(G29=0,"0",G29/G30)</f>
        <v>1</v>
      </c>
      <c r="I29" s="34">
        <f t="shared" si="0"/>
        <v>203</v>
      </c>
      <c r="J29" s="340">
        <f>IF(I29=0,"0",I29/I30)</f>
        <v>1</v>
      </c>
      <c r="K29" s="350" t="s">
        <v>291</v>
      </c>
      <c r="L29" s="350"/>
      <c r="M29" s="351"/>
    </row>
    <row r="30" spans="1:13" ht="117.75" customHeight="1" thickBot="1" x14ac:dyDescent="0.25">
      <c r="A30" s="355"/>
      <c r="B30" s="61" t="str">
        <f>IF('1. Pronunciamiento admisiones'!B41="","",'1. Pronunciamiento admisiones'!B41)</f>
        <v>Total de solicitudes a procesos de reorganización y validación judicial que debían ser tramitadas durante el período evaluado</v>
      </c>
      <c r="C30" s="62">
        <v>57</v>
      </c>
      <c r="D30" s="341"/>
      <c r="E30" s="62">
        <v>68</v>
      </c>
      <c r="F30" s="341"/>
      <c r="G30" s="62">
        <v>78</v>
      </c>
      <c r="H30" s="341"/>
      <c r="I30" s="62">
        <f t="shared" si="0"/>
        <v>203</v>
      </c>
      <c r="J30" s="341"/>
      <c r="K30" s="352" t="s">
        <v>342</v>
      </c>
      <c r="L30" s="352"/>
      <c r="M30" s="353"/>
    </row>
    <row r="70" spans="17:17" ht="30" customHeight="1" x14ac:dyDescent="0.2">
      <c r="Q70" s="55"/>
    </row>
    <row r="140" spans="17:17" ht="30" customHeight="1" x14ac:dyDescent="0.2">
      <c r="Q140" s="4"/>
    </row>
    <row r="141" spans="17:17" ht="30" customHeight="1" x14ac:dyDescent="0.2">
      <c r="Q141" s="4"/>
    </row>
    <row r="142" spans="17:17" ht="30" customHeight="1" x14ac:dyDescent="0.2">
      <c r="Q142" s="4"/>
    </row>
    <row r="143" spans="17:17" ht="30" customHeight="1" x14ac:dyDescent="0.2">
      <c r="Q143" s="4"/>
    </row>
    <row r="144" spans="17:17" ht="30" customHeight="1" x14ac:dyDescent="0.2">
      <c r="Q144" s="4"/>
    </row>
    <row r="145" spans="17:17" ht="30" customHeight="1" x14ac:dyDescent="0.2">
      <c r="Q145" s="4"/>
    </row>
    <row r="146" spans="17:17" ht="30" customHeight="1" x14ac:dyDescent="0.2">
      <c r="Q146" s="4"/>
    </row>
    <row r="147" spans="17:17" ht="30" customHeight="1" x14ac:dyDescent="0.2">
      <c r="Q147" s="4"/>
    </row>
    <row r="148" spans="17:17" ht="30" customHeight="1" x14ac:dyDescent="0.2">
      <c r="Q148" s="4"/>
    </row>
    <row r="149" spans="17:17" ht="30" customHeight="1" x14ac:dyDescent="0.2">
      <c r="Q149" s="4"/>
    </row>
    <row r="150" spans="17:17" ht="30" customHeight="1" x14ac:dyDescent="0.2">
      <c r="Q150" s="4"/>
    </row>
  </sheetData>
  <sheetProtection formatColumns="0" formatRows="0"/>
  <mergeCells count="77">
    <mergeCell ref="J10:J11"/>
    <mergeCell ref="K10:M10"/>
    <mergeCell ref="K11:M11"/>
    <mergeCell ref="B6:M6"/>
    <mergeCell ref="A8:A9"/>
    <mergeCell ref="B8:B9"/>
    <mergeCell ref="C8:J8"/>
    <mergeCell ref="K8:M9"/>
    <mergeCell ref="A10:A11"/>
    <mergeCell ref="D10:D11"/>
    <mergeCell ref="F10:F11"/>
    <mergeCell ref="H10:H11"/>
    <mergeCell ref="A1:A4"/>
    <mergeCell ref="B1:K1"/>
    <mergeCell ref="L1:M1"/>
    <mergeCell ref="B2:K2"/>
    <mergeCell ref="L2:M2"/>
    <mergeCell ref="B3:K3"/>
    <mergeCell ref="L3:M3"/>
    <mergeCell ref="B4:K4"/>
    <mergeCell ref="L4:M4"/>
    <mergeCell ref="J21:J22"/>
    <mergeCell ref="K16:M16"/>
    <mergeCell ref="K17:M17"/>
    <mergeCell ref="A19:A20"/>
    <mergeCell ref="D19:D20"/>
    <mergeCell ref="F19:F20"/>
    <mergeCell ref="H19:H20"/>
    <mergeCell ref="J19:J20"/>
    <mergeCell ref="K19:M19"/>
    <mergeCell ref="K20:M20"/>
    <mergeCell ref="A16:A17"/>
    <mergeCell ref="D16:D17"/>
    <mergeCell ref="F16:F17"/>
    <mergeCell ref="H16:H17"/>
    <mergeCell ref="J16:J17"/>
    <mergeCell ref="K27:M27"/>
    <mergeCell ref="K28:M28"/>
    <mergeCell ref="A25:A26"/>
    <mergeCell ref="K21:M21"/>
    <mergeCell ref="K22:M22"/>
    <mergeCell ref="A23:A24"/>
    <mergeCell ref="D23:D24"/>
    <mergeCell ref="F23:F24"/>
    <mergeCell ref="H23:H24"/>
    <mergeCell ref="J23:J24"/>
    <mergeCell ref="K23:M23"/>
    <mergeCell ref="K24:M24"/>
    <mergeCell ref="A21:A22"/>
    <mergeCell ref="D21:D22"/>
    <mergeCell ref="F21:F22"/>
    <mergeCell ref="H21:H22"/>
    <mergeCell ref="A27:A28"/>
    <mergeCell ref="D27:D28"/>
    <mergeCell ref="F27:F28"/>
    <mergeCell ref="H27:H28"/>
    <mergeCell ref="J27:J28"/>
    <mergeCell ref="K29:M29"/>
    <mergeCell ref="K30:M30"/>
    <mergeCell ref="A29:A30"/>
    <mergeCell ref="D29:D30"/>
    <mergeCell ref="F29:F30"/>
    <mergeCell ref="H29:H30"/>
    <mergeCell ref="J29:J30"/>
    <mergeCell ref="K13:M13"/>
    <mergeCell ref="K14:M14"/>
    <mergeCell ref="A13:A14"/>
    <mergeCell ref="D13:D14"/>
    <mergeCell ref="F13:F14"/>
    <mergeCell ref="H13:H14"/>
    <mergeCell ref="J13:J14"/>
    <mergeCell ref="K25:M25"/>
    <mergeCell ref="K26:M26"/>
    <mergeCell ref="D25:D26"/>
    <mergeCell ref="F25:F26"/>
    <mergeCell ref="H25:H26"/>
    <mergeCell ref="J25:J26"/>
  </mergeCells>
  <conditionalFormatting sqref="D10:D11">
    <cfRule type="cellIs" dxfId="761" priority="63" stopIfTrue="1" operator="between">
      <formula>0.75</formula>
      <formula>0.84</formula>
    </cfRule>
    <cfRule type="cellIs" dxfId="760" priority="62" stopIfTrue="1" operator="lessThan">
      <formula>0.75</formula>
    </cfRule>
    <cfRule type="cellIs" dxfId="759" priority="61" stopIfTrue="1" operator="equal">
      <formula>0</formula>
    </cfRule>
    <cfRule type="cellIs" dxfId="758" priority="64" stopIfTrue="1" operator="greaterThanOrEqual">
      <formula>0.85</formula>
    </cfRule>
  </conditionalFormatting>
  <conditionalFormatting sqref="D13:D14">
    <cfRule type="cellIs" dxfId="757" priority="48" stopIfTrue="1" operator="greaterThanOrEqual">
      <formula>0.85</formula>
    </cfRule>
    <cfRule type="cellIs" dxfId="756" priority="47" stopIfTrue="1" operator="between">
      <formula>0.75</formula>
      <formula>0.84</formula>
    </cfRule>
    <cfRule type="cellIs" dxfId="755" priority="46" stopIfTrue="1" operator="lessThan">
      <formula>0.75</formula>
    </cfRule>
    <cfRule type="cellIs" dxfId="754" priority="45" stopIfTrue="1" operator="equal">
      <formula>0</formula>
    </cfRule>
  </conditionalFormatting>
  <conditionalFormatting sqref="D16:D17">
    <cfRule type="cellIs" dxfId="753" priority="30" stopIfTrue="1" operator="lessThan">
      <formula>0.75</formula>
    </cfRule>
    <cfRule type="cellIs" dxfId="752" priority="31" stopIfTrue="1" operator="between">
      <formula>0.75</formula>
      <formula>0.84</formula>
    </cfRule>
    <cfRule type="cellIs" dxfId="751" priority="32" stopIfTrue="1" operator="greaterThanOrEqual">
      <formula>0.85</formula>
    </cfRule>
    <cfRule type="cellIs" dxfId="750" priority="29" stopIfTrue="1" operator="equal">
      <formula>0</formula>
    </cfRule>
  </conditionalFormatting>
  <conditionalFormatting sqref="D19:D30">
    <cfRule type="cellIs" dxfId="749" priority="13" stopIfTrue="1" operator="equal">
      <formula>0</formula>
    </cfRule>
    <cfRule type="cellIs" dxfId="748" priority="14" stopIfTrue="1" operator="lessThan">
      <formula>0.75</formula>
    </cfRule>
    <cfRule type="cellIs" dxfId="747" priority="15" stopIfTrue="1" operator="between">
      <formula>0.75</formula>
      <formula>0.84</formula>
    </cfRule>
    <cfRule type="cellIs" dxfId="746" priority="16" stopIfTrue="1" operator="greaterThanOrEqual">
      <formula>0.85</formula>
    </cfRule>
  </conditionalFormatting>
  <conditionalFormatting sqref="F10:F11">
    <cfRule type="cellIs" dxfId="745" priority="60" stopIfTrue="1" operator="greaterThanOrEqual">
      <formula>0.85</formula>
    </cfRule>
    <cfRule type="cellIs" dxfId="744" priority="59" stopIfTrue="1" operator="between">
      <formula>0.75</formula>
      <formula>0.84</formula>
    </cfRule>
    <cfRule type="cellIs" dxfId="743" priority="58" stopIfTrue="1" operator="lessThan">
      <formula>0.75</formula>
    </cfRule>
    <cfRule type="cellIs" dxfId="742" priority="57" stopIfTrue="1" operator="equal">
      <formula>0</formula>
    </cfRule>
  </conditionalFormatting>
  <conditionalFormatting sqref="F13:F14">
    <cfRule type="cellIs" dxfId="741" priority="41" stopIfTrue="1" operator="equal">
      <formula>0</formula>
    </cfRule>
    <cfRule type="cellIs" dxfId="740" priority="44" stopIfTrue="1" operator="greaterThanOrEqual">
      <formula>0.85</formula>
    </cfRule>
    <cfRule type="cellIs" dxfId="739" priority="43" stopIfTrue="1" operator="between">
      <formula>0.75</formula>
      <formula>0.84</formula>
    </cfRule>
    <cfRule type="cellIs" dxfId="738" priority="42" stopIfTrue="1" operator="lessThan">
      <formula>0.75</formula>
    </cfRule>
  </conditionalFormatting>
  <conditionalFormatting sqref="F16:F17">
    <cfRule type="cellIs" dxfId="737" priority="25" stopIfTrue="1" operator="equal">
      <formula>0</formula>
    </cfRule>
    <cfRule type="cellIs" dxfId="736" priority="26" stopIfTrue="1" operator="lessThan">
      <formula>0.75</formula>
    </cfRule>
    <cfRule type="cellIs" dxfId="735" priority="27" stopIfTrue="1" operator="between">
      <formula>0.75</formula>
      <formula>0.84</formula>
    </cfRule>
    <cfRule type="cellIs" dxfId="734" priority="28" stopIfTrue="1" operator="greaterThanOrEqual">
      <formula>0.85</formula>
    </cfRule>
  </conditionalFormatting>
  <conditionalFormatting sqref="F19:F30">
    <cfRule type="cellIs" dxfId="733" priority="9" stopIfTrue="1" operator="equal">
      <formula>0</formula>
    </cfRule>
    <cfRule type="cellIs" dxfId="732" priority="11" stopIfTrue="1" operator="between">
      <formula>0.75</formula>
      <formula>0.84</formula>
    </cfRule>
    <cfRule type="cellIs" dxfId="731" priority="12" stopIfTrue="1" operator="greaterThanOrEqual">
      <formula>0.85</formula>
    </cfRule>
    <cfRule type="cellIs" dxfId="730" priority="10" stopIfTrue="1" operator="lessThan">
      <formula>0.75</formula>
    </cfRule>
  </conditionalFormatting>
  <conditionalFormatting sqref="H10:H11">
    <cfRule type="cellIs" dxfId="729" priority="54" stopIfTrue="1" operator="lessThan">
      <formula>0.75</formula>
    </cfRule>
    <cfRule type="cellIs" dxfId="728" priority="55" stopIfTrue="1" operator="between">
      <formula>0.75</formula>
      <formula>0.84</formula>
    </cfRule>
    <cfRule type="cellIs" dxfId="727" priority="56" stopIfTrue="1" operator="greaterThanOrEqual">
      <formula>0.85</formula>
    </cfRule>
    <cfRule type="cellIs" dxfId="726" priority="53" stopIfTrue="1" operator="equal">
      <formula>0</formula>
    </cfRule>
  </conditionalFormatting>
  <conditionalFormatting sqref="H13:H14">
    <cfRule type="cellIs" dxfId="725" priority="37" stopIfTrue="1" operator="equal">
      <formula>0</formula>
    </cfRule>
    <cfRule type="cellIs" dxfId="724" priority="38" stopIfTrue="1" operator="lessThan">
      <formula>0.75</formula>
    </cfRule>
    <cfRule type="cellIs" dxfId="723" priority="39" stopIfTrue="1" operator="between">
      <formula>0.75</formula>
      <formula>0.84</formula>
    </cfRule>
    <cfRule type="cellIs" dxfId="722" priority="40" stopIfTrue="1" operator="greaterThanOrEqual">
      <formula>0.85</formula>
    </cfRule>
  </conditionalFormatting>
  <conditionalFormatting sqref="H16:H17">
    <cfRule type="cellIs" dxfId="721" priority="24" stopIfTrue="1" operator="greaterThanOrEqual">
      <formula>0.85</formula>
    </cfRule>
    <cfRule type="cellIs" dxfId="720" priority="23" stopIfTrue="1" operator="between">
      <formula>0.75</formula>
      <formula>0.84</formula>
    </cfRule>
    <cfRule type="cellIs" dxfId="719" priority="21" stopIfTrue="1" operator="equal">
      <formula>0</formula>
    </cfRule>
    <cfRule type="cellIs" dxfId="718" priority="22" stopIfTrue="1" operator="lessThan">
      <formula>0.75</formula>
    </cfRule>
  </conditionalFormatting>
  <conditionalFormatting sqref="H19:H30">
    <cfRule type="cellIs" dxfId="717" priority="5" stopIfTrue="1" operator="equal">
      <formula>0</formula>
    </cfRule>
    <cfRule type="cellIs" dxfId="716" priority="8" stopIfTrue="1" operator="greaterThanOrEqual">
      <formula>0.85</formula>
    </cfRule>
    <cfRule type="cellIs" dxfId="715" priority="7" stopIfTrue="1" operator="between">
      <formula>0.75</formula>
      <formula>0.84</formula>
    </cfRule>
    <cfRule type="cellIs" dxfId="714" priority="6" stopIfTrue="1" operator="lessThan">
      <formula>0.75</formula>
    </cfRule>
  </conditionalFormatting>
  <conditionalFormatting sqref="J10:J11">
    <cfRule type="cellIs" dxfId="713" priority="51" stopIfTrue="1" operator="between">
      <formula>0.75</formula>
      <formula>0.84</formula>
    </cfRule>
    <cfRule type="cellIs" dxfId="712" priority="52" stopIfTrue="1" operator="greaterThanOrEqual">
      <formula>0.85</formula>
    </cfRule>
    <cfRule type="cellIs" dxfId="711" priority="49" stopIfTrue="1" operator="equal">
      <formula>0</formula>
    </cfRule>
    <cfRule type="cellIs" dxfId="710" priority="50" stopIfTrue="1" operator="lessThan">
      <formula>0.75</formula>
    </cfRule>
  </conditionalFormatting>
  <conditionalFormatting sqref="J13:J14">
    <cfRule type="cellIs" dxfId="709" priority="34" stopIfTrue="1" operator="lessThan">
      <formula>0.75</formula>
    </cfRule>
    <cfRule type="cellIs" dxfId="708" priority="35" stopIfTrue="1" operator="between">
      <formula>0.75</formula>
      <formula>0.84</formula>
    </cfRule>
    <cfRule type="cellIs" dxfId="707" priority="36" stopIfTrue="1" operator="greaterThanOrEqual">
      <formula>0.85</formula>
    </cfRule>
    <cfRule type="cellIs" dxfId="706" priority="33" stopIfTrue="1" operator="equal">
      <formula>0</formula>
    </cfRule>
  </conditionalFormatting>
  <conditionalFormatting sqref="J16:J17">
    <cfRule type="cellIs" dxfId="705" priority="18" stopIfTrue="1" operator="lessThan">
      <formula>0.75</formula>
    </cfRule>
    <cfRule type="cellIs" dxfId="704" priority="17" stopIfTrue="1" operator="equal">
      <formula>0</formula>
    </cfRule>
    <cfRule type="cellIs" dxfId="703" priority="20" stopIfTrue="1" operator="greaterThanOrEqual">
      <formula>0.85</formula>
    </cfRule>
    <cfRule type="cellIs" dxfId="702" priority="19" stopIfTrue="1" operator="between">
      <formula>0.75</formula>
      <formula>0.84</formula>
    </cfRule>
  </conditionalFormatting>
  <conditionalFormatting sqref="J19:J30">
    <cfRule type="cellIs" dxfId="701" priority="2" stopIfTrue="1" operator="lessThan">
      <formula>0.75</formula>
    </cfRule>
    <cfRule type="cellIs" dxfId="700" priority="3" stopIfTrue="1" operator="between">
      <formula>0.75</formula>
      <formula>0.84</formula>
    </cfRule>
    <cfRule type="cellIs" dxfId="699" priority="4" stopIfTrue="1" operator="greaterThanOrEqual">
      <formula>0.85</formula>
    </cfRule>
    <cfRule type="cellIs" dxfId="698" priority="1" stopIfTrue="1" operator="equal">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4"/>
  <sheetViews>
    <sheetView topLeftCell="C24" zoomScaleNormal="100" workbookViewId="0">
      <selection activeCell="C28" sqref="B27:P28"/>
    </sheetView>
  </sheetViews>
  <sheetFormatPr baseColWidth="10" defaultColWidth="11.42578125" defaultRowHeight="12.75" x14ac:dyDescent="0.2"/>
  <cols>
    <col min="1" max="1" width="3" style="68" customWidth="1"/>
    <col min="2" max="2" width="30" style="70" customWidth="1"/>
    <col min="3" max="3" width="60.5703125" style="68" customWidth="1"/>
    <col min="4" max="15" width="15.85546875" style="68" customWidth="1"/>
    <col min="16" max="16" width="30" style="68" customWidth="1"/>
    <col min="17" max="16384" width="11.42578125" style="68"/>
  </cols>
  <sheetData>
    <row r="1" spans="1:16" ht="13.5" thickBot="1" x14ac:dyDescent="0.25">
      <c r="B1" s="68"/>
    </row>
    <row r="2" spans="1:16" ht="16.5" customHeight="1" x14ac:dyDescent="0.2">
      <c r="B2" s="238"/>
      <c r="C2" s="241" t="s">
        <v>36</v>
      </c>
      <c r="D2" s="242"/>
      <c r="E2" s="242"/>
      <c r="F2" s="242"/>
      <c r="G2" s="242"/>
      <c r="H2" s="242"/>
      <c r="I2" s="242"/>
      <c r="J2" s="242"/>
      <c r="K2" s="242"/>
      <c r="L2" s="242"/>
      <c r="M2" s="243"/>
      <c r="N2" s="244" t="s">
        <v>95</v>
      </c>
      <c r="O2" s="245"/>
      <c r="P2" s="246"/>
    </row>
    <row r="3" spans="1:16" ht="15.75" customHeight="1" x14ac:dyDescent="0.2">
      <c r="B3" s="239"/>
      <c r="C3" s="247" t="s">
        <v>38</v>
      </c>
      <c r="D3" s="248"/>
      <c r="E3" s="248"/>
      <c r="F3" s="248"/>
      <c r="G3" s="248"/>
      <c r="H3" s="248"/>
      <c r="I3" s="248"/>
      <c r="J3" s="248"/>
      <c r="K3" s="248"/>
      <c r="L3" s="248"/>
      <c r="M3" s="249"/>
      <c r="N3" s="250" t="s">
        <v>104</v>
      </c>
      <c r="O3" s="251"/>
      <c r="P3" s="252"/>
    </row>
    <row r="4" spans="1:16" ht="15.75" customHeight="1" x14ac:dyDescent="0.2">
      <c r="B4" s="239"/>
      <c r="C4" s="247" t="s">
        <v>39</v>
      </c>
      <c r="D4" s="248"/>
      <c r="E4" s="248"/>
      <c r="F4" s="248"/>
      <c r="G4" s="248"/>
      <c r="H4" s="248"/>
      <c r="I4" s="248"/>
      <c r="J4" s="248"/>
      <c r="K4" s="248"/>
      <c r="L4" s="248"/>
      <c r="M4" s="249"/>
      <c r="N4" s="250" t="s">
        <v>96</v>
      </c>
      <c r="O4" s="251"/>
      <c r="P4" s="252"/>
    </row>
    <row r="5" spans="1:16" ht="16.5" customHeight="1" thickBot="1" x14ac:dyDescent="0.25">
      <c r="B5" s="240"/>
      <c r="C5" s="253" t="s">
        <v>40</v>
      </c>
      <c r="D5" s="254"/>
      <c r="E5" s="254"/>
      <c r="F5" s="254"/>
      <c r="G5" s="254"/>
      <c r="H5" s="254"/>
      <c r="I5" s="254"/>
      <c r="J5" s="254"/>
      <c r="K5" s="254"/>
      <c r="L5" s="254"/>
      <c r="M5" s="255"/>
      <c r="N5" s="256" t="s">
        <v>41</v>
      </c>
      <c r="O5" s="257"/>
      <c r="P5" s="258"/>
    </row>
    <row r="6" spans="1:16" ht="3" customHeight="1" thickBot="1" x14ac:dyDescent="0.25">
      <c r="B6" s="68"/>
    </row>
    <row r="7" spans="1:16" x14ac:dyDescent="0.2">
      <c r="A7" s="70"/>
      <c r="B7" s="259" t="s">
        <v>44</v>
      </c>
      <c r="C7" s="260"/>
      <c r="D7" s="260"/>
      <c r="E7" s="260"/>
      <c r="F7" s="260"/>
      <c r="G7" s="260"/>
      <c r="H7" s="260"/>
      <c r="I7" s="260"/>
      <c r="J7" s="260"/>
      <c r="K7" s="260"/>
      <c r="L7" s="260"/>
      <c r="M7" s="260"/>
      <c r="N7" s="260"/>
      <c r="O7" s="260"/>
      <c r="P7" s="261"/>
    </row>
    <row r="8" spans="1:16" ht="13.5" thickBot="1" x14ac:dyDescent="0.25">
      <c r="A8" s="70"/>
      <c r="B8" s="262"/>
      <c r="C8" s="263"/>
      <c r="D8" s="263"/>
      <c r="E8" s="263"/>
      <c r="F8" s="263"/>
      <c r="G8" s="263"/>
      <c r="H8" s="263"/>
      <c r="I8" s="263"/>
      <c r="J8" s="263"/>
      <c r="K8" s="263"/>
      <c r="L8" s="263"/>
      <c r="M8" s="263"/>
      <c r="N8" s="263"/>
      <c r="O8" s="263"/>
      <c r="P8" s="264"/>
    </row>
    <row r="9" spans="1:16" ht="3" customHeight="1" thickBot="1" x14ac:dyDescent="0.25">
      <c r="A9" s="70"/>
      <c r="B9" s="265"/>
      <c r="C9" s="265"/>
      <c r="D9" s="265"/>
      <c r="E9" s="265"/>
      <c r="F9" s="265"/>
      <c r="G9" s="265"/>
      <c r="H9" s="265"/>
      <c r="I9" s="265"/>
      <c r="J9" s="265"/>
      <c r="K9" s="265"/>
      <c r="L9" s="265"/>
      <c r="M9" s="265"/>
      <c r="N9" s="265"/>
      <c r="O9" s="265"/>
      <c r="P9" s="265"/>
    </row>
    <row r="10" spans="1:16" ht="26.25" customHeight="1" thickBot="1" x14ac:dyDescent="0.25">
      <c r="A10" s="70"/>
      <c r="B10" s="67" t="s">
        <v>54</v>
      </c>
      <c r="C10" s="411">
        <v>2024</v>
      </c>
      <c r="D10" s="412"/>
      <c r="E10" s="412"/>
      <c r="F10" s="412"/>
      <c r="G10" s="412"/>
      <c r="H10" s="412"/>
      <c r="I10" s="413"/>
      <c r="J10" s="414" t="s">
        <v>1</v>
      </c>
      <c r="K10" s="415"/>
      <c r="L10" s="415"/>
      <c r="M10" s="415"/>
      <c r="N10" s="271" t="s">
        <v>116</v>
      </c>
      <c r="O10" s="272"/>
      <c r="P10" s="273"/>
    </row>
    <row r="11" spans="1:16" ht="3" customHeight="1" thickBot="1" x14ac:dyDescent="0.25">
      <c r="A11" s="70"/>
      <c r="B11" s="408"/>
      <c r="C11" s="409"/>
      <c r="D11" s="409"/>
      <c r="E11" s="409"/>
      <c r="F11" s="409"/>
      <c r="G11" s="409"/>
      <c r="H11" s="409"/>
      <c r="I11" s="409"/>
      <c r="J11" s="409"/>
      <c r="K11" s="409"/>
      <c r="L11" s="409"/>
      <c r="M11" s="409"/>
      <c r="N11" s="409"/>
      <c r="O11" s="409"/>
      <c r="P11" s="410"/>
    </row>
    <row r="12" spans="1:16" ht="30" customHeight="1" thickBot="1" x14ac:dyDescent="0.25">
      <c r="A12" s="70"/>
      <c r="B12" s="9" t="s">
        <v>0</v>
      </c>
      <c r="C12" s="214" t="s">
        <v>63</v>
      </c>
      <c r="D12" s="214"/>
      <c r="E12" s="214"/>
      <c r="F12" s="214"/>
      <c r="G12" s="214"/>
      <c r="H12" s="214"/>
      <c r="I12" s="214"/>
      <c r="J12" s="214"/>
      <c r="K12" s="214"/>
      <c r="L12" s="214"/>
      <c r="M12" s="214"/>
      <c r="N12" s="214"/>
      <c r="O12" s="214"/>
      <c r="P12" s="215"/>
    </row>
    <row r="13" spans="1:16" ht="3" customHeight="1" thickBot="1" x14ac:dyDescent="0.25">
      <c r="A13" s="70"/>
      <c r="B13" s="419"/>
      <c r="C13" s="420"/>
      <c r="D13" s="420"/>
      <c r="E13" s="420"/>
      <c r="F13" s="420"/>
      <c r="G13" s="420"/>
      <c r="H13" s="420"/>
      <c r="I13" s="420"/>
      <c r="J13" s="420"/>
      <c r="K13" s="420"/>
      <c r="L13" s="420"/>
      <c r="M13" s="420"/>
      <c r="N13" s="420"/>
      <c r="O13" s="420"/>
      <c r="P13" s="421"/>
    </row>
    <row r="14" spans="1:16" ht="30" customHeight="1" thickBot="1" x14ac:dyDescent="0.25">
      <c r="A14" s="70"/>
      <c r="B14" s="9" t="s">
        <v>6</v>
      </c>
      <c r="C14" s="219" t="s">
        <v>224</v>
      </c>
      <c r="D14" s="220"/>
      <c r="E14" s="220"/>
      <c r="F14" s="220"/>
      <c r="G14" s="220"/>
      <c r="H14" s="220"/>
      <c r="I14" s="220"/>
      <c r="J14" s="220"/>
      <c r="K14" s="220"/>
      <c r="L14" s="220"/>
      <c r="M14" s="220"/>
      <c r="N14" s="220"/>
      <c r="O14" s="220"/>
      <c r="P14" s="221"/>
    </row>
    <row r="15" spans="1:16" ht="3" customHeight="1" thickBot="1" x14ac:dyDescent="0.25">
      <c r="A15" s="70"/>
      <c r="B15" s="416"/>
      <c r="C15" s="417"/>
      <c r="D15" s="417"/>
      <c r="E15" s="417"/>
      <c r="F15" s="417"/>
      <c r="G15" s="417"/>
      <c r="H15" s="417"/>
      <c r="I15" s="417"/>
      <c r="J15" s="417"/>
      <c r="K15" s="417"/>
      <c r="L15" s="417"/>
      <c r="M15" s="417"/>
      <c r="N15" s="417"/>
      <c r="O15" s="417"/>
      <c r="P15" s="418"/>
    </row>
    <row r="16" spans="1:16" ht="44.25" customHeight="1" thickBot="1" x14ac:dyDescent="0.25">
      <c r="A16" s="70"/>
      <c r="B16" s="9" t="s">
        <v>25</v>
      </c>
      <c r="C16" s="422" t="s">
        <v>232</v>
      </c>
      <c r="D16" s="423"/>
      <c r="E16" s="423"/>
      <c r="F16" s="423"/>
      <c r="G16" s="423"/>
      <c r="H16" s="423"/>
      <c r="I16" s="423"/>
      <c r="J16" s="423"/>
      <c r="K16" s="423"/>
      <c r="L16" s="423"/>
      <c r="M16" s="423"/>
      <c r="N16" s="423"/>
      <c r="O16" s="423"/>
      <c r="P16" s="424"/>
    </row>
    <row r="17" spans="1:16" ht="4.5" customHeight="1" thickBot="1" x14ac:dyDescent="0.25">
      <c r="A17" s="70"/>
      <c r="B17" s="416"/>
      <c r="C17" s="417"/>
      <c r="D17" s="417"/>
      <c r="E17" s="417"/>
      <c r="F17" s="417"/>
      <c r="G17" s="417"/>
      <c r="H17" s="417"/>
      <c r="I17" s="417"/>
      <c r="J17" s="417"/>
      <c r="K17" s="417"/>
      <c r="L17" s="417"/>
      <c r="M17" s="417"/>
      <c r="N17" s="417"/>
      <c r="O17" s="417"/>
      <c r="P17" s="418"/>
    </row>
    <row r="18" spans="1:16" ht="30" customHeight="1" thickBot="1" x14ac:dyDescent="0.25">
      <c r="A18" s="70"/>
      <c r="B18" s="9" t="s">
        <v>11</v>
      </c>
      <c r="C18" s="225" t="s">
        <v>111</v>
      </c>
      <c r="D18" s="226"/>
      <c r="E18" s="226"/>
      <c r="F18" s="226"/>
      <c r="G18" s="226"/>
      <c r="H18" s="226"/>
      <c r="I18" s="226"/>
      <c r="J18" s="226"/>
      <c r="K18" s="226"/>
      <c r="L18" s="226"/>
      <c r="M18" s="226"/>
      <c r="N18" s="226"/>
      <c r="O18" s="226"/>
      <c r="P18" s="227"/>
    </row>
    <row r="19" spans="1:16" ht="3" customHeight="1" thickBot="1" x14ac:dyDescent="0.25">
      <c r="A19" s="70"/>
      <c r="B19" s="425"/>
      <c r="C19" s="425"/>
      <c r="D19" s="425"/>
      <c r="E19" s="425"/>
      <c r="F19" s="425"/>
      <c r="G19" s="425"/>
      <c r="H19" s="425"/>
      <c r="I19" s="425"/>
      <c r="J19" s="425"/>
      <c r="K19" s="425"/>
      <c r="L19" s="425"/>
      <c r="M19" s="425"/>
      <c r="N19" s="425"/>
      <c r="O19" s="425"/>
      <c r="P19" s="425"/>
    </row>
    <row r="20" spans="1:16" ht="17.25" customHeight="1" thickBot="1" x14ac:dyDescent="0.25">
      <c r="A20" s="70"/>
      <c r="B20" s="426" t="s">
        <v>26</v>
      </c>
      <c r="C20" s="427"/>
      <c r="D20" s="427"/>
      <c r="E20" s="427"/>
      <c r="F20" s="427"/>
      <c r="G20" s="427"/>
      <c r="H20" s="427"/>
      <c r="I20" s="427"/>
      <c r="J20" s="427"/>
      <c r="K20" s="427"/>
      <c r="L20" s="427"/>
      <c r="M20" s="427"/>
      <c r="N20" s="427"/>
      <c r="O20" s="427"/>
      <c r="P20" s="428"/>
    </row>
    <row r="21" spans="1:16" ht="3" customHeight="1" thickBot="1" x14ac:dyDescent="0.25">
      <c r="A21" s="70"/>
      <c r="B21" s="429"/>
      <c r="C21" s="430"/>
      <c r="D21" s="430"/>
      <c r="E21" s="430"/>
      <c r="F21" s="430"/>
      <c r="G21" s="430"/>
      <c r="H21" s="430"/>
      <c r="I21" s="430"/>
      <c r="J21" s="430"/>
      <c r="K21" s="430"/>
      <c r="L21" s="430"/>
      <c r="M21" s="430"/>
      <c r="N21" s="430"/>
      <c r="O21" s="430"/>
      <c r="P21" s="431"/>
    </row>
    <row r="22" spans="1:16" ht="51" customHeight="1" thickBot="1" x14ac:dyDescent="0.25">
      <c r="A22" s="70"/>
      <c r="B22" s="9" t="s">
        <v>3</v>
      </c>
      <c r="C22" s="235" t="s">
        <v>225</v>
      </c>
      <c r="D22" s="236"/>
      <c r="E22" s="236"/>
      <c r="F22" s="236"/>
      <c r="G22" s="236"/>
      <c r="H22" s="236"/>
      <c r="I22" s="236"/>
      <c r="J22" s="236"/>
      <c r="K22" s="236"/>
      <c r="L22" s="236"/>
      <c r="M22" s="236"/>
      <c r="N22" s="236"/>
      <c r="O22" s="236"/>
      <c r="P22" s="237"/>
    </row>
    <row r="23" spans="1:16" ht="3" customHeight="1" thickBot="1" x14ac:dyDescent="0.25">
      <c r="A23" s="70"/>
      <c r="B23" s="416"/>
      <c r="C23" s="417"/>
      <c r="D23" s="417"/>
      <c r="E23" s="417"/>
      <c r="F23" s="417"/>
      <c r="G23" s="417"/>
      <c r="H23" s="417"/>
      <c r="I23" s="417"/>
      <c r="J23" s="417"/>
      <c r="K23" s="417"/>
      <c r="L23" s="417"/>
      <c r="M23" s="417"/>
      <c r="N23" s="417"/>
      <c r="O23" s="417"/>
      <c r="P23" s="418"/>
    </row>
    <row r="24" spans="1:16" ht="96" customHeight="1" thickBot="1" x14ac:dyDescent="0.25">
      <c r="A24" s="70"/>
      <c r="B24" s="9" t="s">
        <v>12</v>
      </c>
      <c r="C24" s="277" t="s">
        <v>233</v>
      </c>
      <c r="D24" s="278"/>
      <c r="E24" s="278"/>
      <c r="F24" s="278"/>
      <c r="G24" s="278"/>
      <c r="H24" s="278"/>
      <c r="I24" s="278"/>
      <c r="J24" s="278"/>
      <c r="K24" s="278"/>
      <c r="L24" s="278"/>
      <c r="M24" s="278"/>
      <c r="N24" s="278"/>
      <c r="O24" s="278"/>
      <c r="P24" s="279"/>
    </row>
    <row r="25" spans="1:16" ht="3" customHeight="1" thickBot="1" x14ac:dyDescent="0.25">
      <c r="A25" s="70"/>
      <c r="B25" s="435"/>
      <c r="C25" s="436"/>
      <c r="D25" s="436"/>
      <c r="E25" s="436"/>
      <c r="F25" s="436"/>
      <c r="G25" s="436"/>
      <c r="H25" s="436"/>
      <c r="I25" s="436"/>
      <c r="J25" s="436"/>
      <c r="K25" s="436"/>
      <c r="L25" s="436"/>
      <c r="M25" s="436"/>
      <c r="N25" s="436"/>
      <c r="O25" s="436"/>
      <c r="P25" s="437"/>
    </row>
    <row r="26" spans="1:16" ht="262.5" customHeight="1" thickBot="1" x14ac:dyDescent="0.25">
      <c r="A26" s="70"/>
      <c r="B26" s="71" t="s">
        <v>2</v>
      </c>
      <c r="C26" s="438" t="s">
        <v>276</v>
      </c>
      <c r="D26" s="439"/>
      <c r="E26" s="439"/>
      <c r="F26" s="439"/>
      <c r="G26" s="439"/>
      <c r="H26" s="439"/>
      <c r="I26" s="439"/>
      <c r="J26" s="439"/>
      <c r="K26" s="439"/>
      <c r="L26" s="439"/>
      <c r="M26" s="439"/>
      <c r="N26" s="439"/>
      <c r="O26" s="439"/>
      <c r="P26" s="440"/>
    </row>
    <row r="27" spans="1:16" ht="3" customHeight="1" thickBot="1" x14ac:dyDescent="0.25">
      <c r="A27" s="70"/>
      <c r="B27" s="441"/>
      <c r="C27" s="442"/>
      <c r="D27" s="442"/>
      <c r="E27" s="442"/>
      <c r="F27" s="442"/>
      <c r="G27" s="442"/>
      <c r="H27" s="442"/>
      <c r="I27" s="442"/>
      <c r="J27" s="442"/>
      <c r="K27" s="442"/>
      <c r="L27" s="442"/>
      <c r="M27" s="442"/>
      <c r="N27" s="442"/>
      <c r="O27" s="442"/>
      <c r="P27" s="443"/>
    </row>
    <row r="28" spans="1:16" ht="12.75" customHeight="1" thickBot="1" x14ac:dyDescent="0.25">
      <c r="A28" s="70"/>
      <c r="B28" s="71" t="s">
        <v>13</v>
      </c>
      <c r="C28" s="72" t="s">
        <v>14</v>
      </c>
      <c r="D28" s="444" t="s">
        <v>184</v>
      </c>
      <c r="E28" s="445"/>
      <c r="F28" s="445"/>
      <c r="G28" s="446"/>
      <c r="H28" s="447" t="s">
        <v>15</v>
      </c>
      <c r="I28" s="447"/>
      <c r="J28" s="447"/>
      <c r="K28" s="444" t="s">
        <v>185</v>
      </c>
      <c r="L28" s="445"/>
      <c r="M28" s="446"/>
      <c r="N28" s="291" t="s">
        <v>16</v>
      </c>
      <c r="O28" s="292"/>
      <c r="P28" s="73" t="s">
        <v>186</v>
      </c>
    </row>
    <row r="29" spans="1:16" ht="3" customHeight="1" thickBot="1" x14ac:dyDescent="0.25">
      <c r="A29" s="70"/>
      <c r="B29" s="448"/>
      <c r="C29" s="449"/>
      <c r="D29" s="449"/>
      <c r="E29" s="449"/>
      <c r="F29" s="449"/>
      <c r="G29" s="449"/>
      <c r="H29" s="449"/>
      <c r="I29" s="449"/>
      <c r="J29" s="449"/>
      <c r="K29" s="449"/>
      <c r="L29" s="449"/>
      <c r="M29" s="449"/>
      <c r="N29" s="449"/>
      <c r="O29" s="449"/>
      <c r="P29" s="450"/>
    </row>
    <row r="30" spans="1:16" ht="13.5" thickBot="1" x14ac:dyDescent="0.25">
      <c r="A30" s="70"/>
      <c r="B30" s="74" t="s">
        <v>7</v>
      </c>
      <c r="C30" s="312" t="s">
        <v>133</v>
      </c>
      <c r="D30" s="214"/>
      <c r="E30" s="214"/>
      <c r="F30" s="214"/>
      <c r="G30" s="214"/>
      <c r="H30" s="214"/>
      <c r="I30" s="214"/>
      <c r="J30" s="214"/>
      <c r="K30" s="214"/>
      <c r="L30" s="214"/>
      <c r="M30" s="214"/>
      <c r="N30" s="214"/>
      <c r="O30" s="214"/>
      <c r="P30" s="215"/>
    </row>
    <row r="31" spans="1:16" ht="3" customHeight="1" thickBot="1" x14ac:dyDescent="0.25">
      <c r="A31" s="70"/>
      <c r="B31" s="416"/>
      <c r="C31" s="417"/>
      <c r="D31" s="417"/>
      <c r="E31" s="417"/>
      <c r="F31" s="417"/>
      <c r="G31" s="417"/>
      <c r="H31" s="417"/>
      <c r="I31" s="417"/>
      <c r="J31" s="417"/>
      <c r="K31" s="417"/>
      <c r="L31" s="417"/>
      <c r="M31" s="417"/>
      <c r="N31" s="417"/>
      <c r="O31" s="417"/>
      <c r="P31" s="418"/>
    </row>
    <row r="32" spans="1:16" ht="13.5" thickBot="1" x14ac:dyDescent="0.25">
      <c r="A32" s="70"/>
      <c r="B32" s="74" t="str">
        <f>'1. Pronunciamiento admisiones'!B32</f>
        <v>FRECUENCIA DE MEDICION</v>
      </c>
      <c r="C32" s="274" t="s">
        <v>50</v>
      </c>
      <c r="D32" s="275"/>
      <c r="E32" s="275"/>
      <c r="F32" s="275"/>
      <c r="G32" s="275"/>
      <c r="H32" s="275"/>
      <c r="I32" s="275"/>
      <c r="J32" s="275"/>
      <c r="K32" s="275"/>
      <c r="L32" s="275"/>
      <c r="M32" s="275"/>
      <c r="N32" s="275"/>
      <c r="O32" s="275"/>
      <c r="P32" s="276"/>
    </row>
    <row r="33" spans="1:16" ht="3" customHeight="1" thickBot="1" x14ac:dyDescent="0.25">
      <c r="A33" s="70"/>
      <c r="B33" s="416"/>
      <c r="C33" s="417"/>
      <c r="D33" s="417"/>
      <c r="E33" s="417"/>
      <c r="F33" s="417"/>
      <c r="G33" s="417"/>
      <c r="H33" s="417"/>
      <c r="I33" s="417"/>
      <c r="J33" s="417"/>
      <c r="K33" s="417"/>
      <c r="L33" s="417"/>
      <c r="M33" s="417"/>
      <c r="N33" s="417"/>
      <c r="O33" s="417"/>
      <c r="P33" s="418"/>
    </row>
    <row r="34" spans="1:16" ht="13.5" thickBot="1" x14ac:dyDescent="0.25">
      <c r="A34" s="70"/>
      <c r="B34" s="74" t="s">
        <v>23</v>
      </c>
      <c r="C34" s="432" t="s">
        <v>50</v>
      </c>
      <c r="D34" s="433"/>
      <c r="E34" s="433"/>
      <c r="F34" s="433"/>
      <c r="G34" s="433"/>
      <c r="H34" s="433"/>
      <c r="I34" s="433"/>
      <c r="J34" s="433"/>
      <c r="K34" s="433"/>
      <c r="L34" s="433"/>
      <c r="M34" s="433"/>
      <c r="N34" s="433"/>
      <c r="O34" s="433"/>
      <c r="P34" s="434"/>
    </row>
    <row r="35" spans="1:16" ht="3" customHeight="1" thickBot="1" x14ac:dyDescent="0.25">
      <c r="A35" s="70"/>
      <c r="B35" s="419"/>
      <c r="C35" s="420"/>
      <c r="D35" s="420"/>
      <c r="E35" s="420"/>
      <c r="F35" s="420"/>
      <c r="G35" s="420"/>
      <c r="H35" s="420"/>
      <c r="I35" s="420"/>
      <c r="J35" s="420"/>
      <c r="K35" s="420"/>
      <c r="L35" s="420"/>
      <c r="M35" s="420"/>
      <c r="N35" s="420"/>
      <c r="O35" s="420"/>
      <c r="P35" s="421"/>
    </row>
    <row r="36" spans="1:16" ht="16.5" customHeight="1" thickBot="1" x14ac:dyDescent="0.25">
      <c r="A36" s="70"/>
      <c r="B36" s="74" t="s">
        <v>43</v>
      </c>
      <c r="C36" s="432" t="s">
        <v>50</v>
      </c>
      <c r="D36" s="433"/>
      <c r="E36" s="433"/>
      <c r="F36" s="433"/>
      <c r="G36" s="433"/>
      <c r="H36" s="433"/>
      <c r="I36" s="433"/>
      <c r="J36" s="433"/>
      <c r="K36" s="433"/>
      <c r="L36" s="433"/>
      <c r="M36" s="433"/>
      <c r="N36" s="433"/>
      <c r="O36" s="433"/>
      <c r="P36" s="434"/>
    </row>
    <row r="37" spans="1:16" ht="3" customHeight="1" thickBot="1" x14ac:dyDescent="0.25">
      <c r="A37" s="70"/>
      <c r="B37" s="75"/>
      <c r="C37" s="75"/>
      <c r="D37" s="75"/>
      <c r="E37" s="75"/>
      <c r="F37" s="75"/>
      <c r="G37" s="75"/>
      <c r="H37" s="75"/>
      <c r="I37" s="75"/>
      <c r="J37" s="75"/>
      <c r="K37" s="75"/>
      <c r="L37" s="75"/>
      <c r="M37" s="75"/>
      <c r="N37" s="75"/>
      <c r="O37" s="75"/>
      <c r="P37" s="75"/>
    </row>
    <row r="38" spans="1:16" ht="13.5" thickBot="1" x14ac:dyDescent="0.25">
      <c r="A38" s="70"/>
      <c r="B38" s="451" t="s">
        <v>17</v>
      </c>
      <c r="C38" s="452"/>
      <c r="D38" s="452"/>
      <c r="E38" s="452"/>
      <c r="F38" s="452"/>
      <c r="G38" s="452"/>
      <c r="H38" s="452"/>
      <c r="I38" s="452"/>
      <c r="J38" s="452"/>
      <c r="K38" s="452"/>
      <c r="L38" s="452"/>
      <c r="M38" s="452"/>
      <c r="N38" s="452"/>
      <c r="O38" s="452"/>
      <c r="P38" s="453"/>
    </row>
    <row r="39" spans="1:16" x14ac:dyDescent="0.2">
      <c r="A39" s="70"/>
      <c r="B39" s="186" t="s">
        <v>22</v>
      </c>
      <c r="C39" s="454" t="s">
        <v>18</v>
      </c>
      <c r="D39" s="454"/>
      <c r="E39" s="454"/>
      <c r="F39" s="454"/>
      <c r="G39" s="454"/>
      <c r="H39" s="454" t="s">
        <v>7</v>
      </c>
      <c r="I39" s="454"/>
      <c r="J39" s="454"/>
      <c r="K39" s="454"/>
      <c r="L39" s="454"/>
      <c r="M39" s="452" t="s">
        <v>19</v>
      </c>
      <c r="N39" s="452"/>
      <c r="O39" s="452"/>
      <c r="P39" s="453"/>
    </row>
    <row r="40" spans="1:16" x14ac:dyDescent="0.2">
      <c r="A40" s="70"/>
      <c r="B40" s="458" t="s">
        <v>234</v>
      </c>
      <c r="C40" s="399" t="s">
        <v>117</v>
      </c>
      <c r="D40" s="400"/>
      <c r="E40" s="400"/>
      <c r="F40" s="400"/>
      <c r="G40" s="403"/>
      <c r="H40" s="399" t="s">
        <v>143</v>
      </c>
      <c r="I40" s="400"/>
      <c r="J40" s="400"/>
      <c r="K40" s="400"/>
      <c r="L40" s="400"/>
      <c r="M40" s="396" t="s">
        <v>135</v>
      </c>
      <c r="N40" s="397"/>
      <c r="O40" s="397"/>
      <c r="P40" s="398"/>
    </row>
    <row r="41" spans="1:16" ht="12.75" customHeight="1" x14ac:dyDescent="0.2">
      <c r="A41" s="70"/>
      <c r="B41" s="459"/>
      <c r="C41" s="399"/>
      <c r="D41" s="400"/>
      <c r="E41" s="400"/>
      <c r="F41" s="400"/>
      <c r="G41" s="403"/>
      <c r="H41" s="399"/>
      <c r="I41" s="400"/>
      <c r="J41" s="400"/>
      <c r="K41" s="400"/>
      <c r="L41" s="400"/>
      <c r="M41" s="396" t="s">
        <v>147</v>
      </c>
      <c r="N41" s="397"/>
      <c r="O41" s="397"/>
      <c r="P41" s="398"/>
    </row>
    <row r="42" spans="1:16" x14ac:dyDescent="0.2">
      <c r="A42" s="70"/>
      <c r="B42" s="459"/>
      <c r="C42" s="399"/>
      <c r="D42" s="400"/>
      <c r="E42" s="400"/>
      <c r="F42" s="400"/>
      <c r="G42" s="403"/>
      <c r="H42" s="399"/>
      <c r="I42" s="400"/>
      <c r="J42" s="400"/>
      <c r="K42" s="400"/>
      <c r="L42" s="400"/>
      <c r="M42" s="396" t="s">
        <v>149</v>
      </c>
      <c r="N42" s="397"/>
      <c r="O42" s="397"/>
      <c r="P42" s="398"/>
    </row>
    <row r="43" spans="1:16" x14ac:dyDescent="0.2">
      <c r="A43" s="70"/>
      <c r="B43" s="459"/>
      <c r="C43" s="399"/>
      <c r="D43" s="400"/>
      <c r="E43" s="400"/>
      <c r="F43" s="400"/>
      <c r="G43" s="403"/>
      <c r="H43" s="399"/>
      <c r="I43" s="400"/>
      <c r="J43" s="400"/>
      <c r="K43" s="400"/>
      <c r="L43" s="400"/>
      <c r="M43" s="396" t="s">
        <v>148</v>
      </c>
      <c r="N43" s="397"/>
      <c r="O43" s="397"/>
      <c r="P43" s="398"/>
    </row>
    <row r="44" spans="1:16" x14ac:dyDescent="0.2">
      <c r="A44" s="70"/>
      <c r="B44" s="459"/>
      <c r="C44" s="399"/>
      <c r="D44" s="400"/>
      <c r="E44" s="400"/>
      <c r="F44" s="400"/>
      <c r="G44" s="403"/>
      <c r="H44" s="399"/>
      <c r="I44" s="400"/>
      <c r="J44" s="400"/>
      <c r="K44" s="400"/>
      <c r="L44" s="400"/>
      <c r="M44" s="396" t="s">
        <v>136</v>
      </c>
      <c r="N44" s="397"/>
      <c r="O44" s="397"/>
      <c r="P44" s="398"/>
    </row>
    <row r="45" spans="1:16" x14ac:dyDescent="0.2">
      <c r="A45" s="70"/>
      <c r="B45" s="459"/>
      <c r="C45" s="399"/>
      <c r="D45" s="400"/>
      <c r="E45" s="400"/>
      <c r="F45" s="400"/>
      <c r="G45" s="403"/>
      <c r="H45" s="399"/>
      <c r="I45" s="400"/>
      <c r="J45" s="400"/>
      <c r="K45" s="400"/>
      <c r="L45" s="400"/>
      <c r="M45" s="396" t="s">
        <v>137</v>
      </c>
      <c r="N45" s="397"/>
      <c r="O45" s="397"/>
      <c r="P45" s="398"/>
    </row>
    <row r="46" spans="1:16" x14ac:dyDescent="0.2">
      <c r="A46" s="70"/>
      <c r="B46" s="459"/>
      <c r="C46" s="399"/>
      <c r="D46" s="400"/>
      <c r="E46" s="400"/>
      <c r="F46" s="400"/>
      <c r="G46" s="403"/>
      <c r="H46" s="399"/>
      <c r="I46" s="400"/>
      <c r="J46" s="400"/>
      <c r="K46" s="400"/>
      <c r="L46" s="400"/>
      <c r="M46" s="396" t="s">
        <v>138</v>
      </c>
      <c r="N46" s="397"/>
      <c r="O46" s="397"/>
      <c r="P46" s="398"/>
    </row>
    <row r="47" spans="1:16" x14ac:dyDescent="0.2">
      <c r="A47" s="70"/>
      <c r="B47" s="459"/>
      <c r="C47" s="399"/>
      <c r="D47" s="400"/>
      <c r="E47" s="400"/>
      <c r="F47" s="400"/>
      <c r="G47" s="403"/>
      <c r="H47" s="399"/>
      <c r="I47" s="400"/>
      <c r="J47" s="400"/>
      <c r="K47" s="400"/>
      <c r="L47" s="400"/>
      <c r="M47" s="396" t="s">
        <v>139</v>
      </c>
      <c r="N47" s="397"/>
      <c r="O47" s="397"/>
      <c r="P47" s="398"/>
    </row>
    <row r="48" spans="1:16" x14ac:dyDescent="0.2">
      <c r="A48" s="70"/>
      <c r="B48" s="459"/>
      <c r="C48" s="399"/>
      <c r="D48" s="400"/>
      <c r="E48" s="400"/>
      <c r="F48" s="400"/>
      <c r="G48" s="403"/>
      <c r="H48" s="399"/>
      <c r="I48" s="400"/>
      <c r="J48" s="400"/>
      <c r="K48" s="400"/>
      <c r="L48" s="400"/>
      <c r="M48" s="396" t="s">
        <v>140</v>
      </c>
      <c r="N48" s="397"/>
      <c r="O48" s="397"/>
      <c r="P48" s="398"/>
    </row>
    <row r="49" spans="1:16" x14ac:dyDescent="0.2">
      <c r="A49" s="70"/>
      <c r="B49" s="470"/>
      <c r="C49" s="401"/>
      <c r="D49" s="402"/>
      <c r="E49" s="402"/>
      <c r="F49" s="402"/>
      <c r="G49" s="404"/>
      <c r="H49" s="401"/>
      <c r="I49" s="402"/>
      <c r="J49" s="402"/>
      <c r="K49" s="402"/>
      <c r="L49" s="402"/>
      <c r="M49" s="405" t="s">
        <v>141</v>
      </c>
      <c r="N49" s="406"/>
      <c r="O49" s="406"/>
      <c r="P49" s="407"/>
    </row>
    <row r="50" spans="1:16" ht="12.75" customHeight="1" x14ac:dyDescent="0.2">
      <c r="A50" s="70"/>
      <c r="B50" s="458" t="s">
        <v>226</v>
      </c>
      <c r="C50" s="461" t="s">
        <v>117</v>
      </c>
      <c r="D50" s="462"/>
      <c r="E50" s="462"/>
      <c r="F50" s="462"/>
      <c r="G50" s="463"/>
      <c r="H50" s="461" t="s">
        <v>143</v>
      </c>
      <c r="I50" s="462"/>
      <c r="J50" s="462"/>
      <c r="K50" s="462"/>
      <c r="L50" s="463"/>
      <c r="M50" s="396" t="s">
        <v>135</v>
      </c>
      <c r="N50" s="397"/>
      <c r="O50" s="397"/>
      <c r="P50" s="398"/>
    </row>
    <row r="51" spans="1:16" ht="12.75" customHeight="1" x14ac:dyDescent="0.2">
      <c r="A51" s="70"/>
      <c r="B51" s="459"/>
      <c r="C51" s="399"/>
      <c r="D51" s="400"/>
      <c r="E51" s="400"/>
      <c r="F51" s="400"/>
      <c r="G51" s="403"/>
      <c r="H51" s="399"/>
      <c r="I51" s="400"/>
      <c r="J51" s="400"/>
      <c r="K51" s="400"/>
      <c r="L51" s="403"/>
      <c r="M51" s="396" t="s">
        <v>147</v>
      </c>
      <c r="N51" s="397"/>
      <c r="O51" s="397"/>
      <c r="P51" s="398"/>
    </row>
    <row r="52" spans="1:16" ht="12.75" customHeight="1" x14ac:dyDescent="0.2">
      <c r="A52" s="70"/>
      <c r="B52" s="459"/>
      <c r="C52" s="399"/>
      <c r="D52" s="400"/>
      <c r="E52" s="400"/>
      <c r="F52" s="400"/>
      <c r="G52" s="403"/>
      <c r="H52" s="399"/>
      <c r="I52" s="400"/>
      <c r="J52" s="400"/>
      <c r="K52" s="400"/>
      <c r="L52" s="403"/>
      <c r="M52" s="396" t="s">
        <v>149</v>
      </c>
      <c r="N52" s="397"/>
      <c r="O52" s="397"/>
      <c r="P52" s="398"/>
    </row>
    <row r="53" spans="1:16" ht="12.75" customHeight="1" x14ac:dyDescent="0.2">
      <c r="A53" s="70"/>
      <c r="B53" s="459"/>
      <c r="C53" s="399"/>
      <c r="D53" s="400"/>
      <c r="E53" s="400"/>
      <c r="F53" s="400"/>
      <c r="G53" s="403"/>
      <c r="H53" s="399"/>
      <c r="I53" s="400"/>
      <c r="J53" s="400"/>
      <c r="K53" s="400"/>
      <c r="L53" s="403"/>
      <c r="M53" s="396" t="s">
        <v>148</v>
      </c>
      <c r="N53" s="397"/>
      <c r="O53" s="397"/>
      <c r="P53" s="398"/>
    </row>
    <row r="54" spans="1:16" ht="12.75" customHeight="1" x14ac:dyDescent="0.2">
      <c r="A54" s="70"/>
      <c r="B54" s="459"/>
      <c r="C54" s="399"/>
      <c r="D54" s="400"/>
      <c r="E54" s="400"/>
      <c r="F54" s="400"/>
      <c r="G54" s="403"/>
      <c r="H54" s="399"/>
      <c r="I54" s="400"/>
      <c r="J54" s="400"/>
      <c r="K54" s="400"/>
      <c r="L54" s="403"/>
      <c r="M54" s="396" t="s">
        <v>136</v>
      </c>
      <c r="N54" s="397"/>
      <c r="O54" s="397"/>
      <c r="P54" s="398"/>
    </row>
    <row r="55" spans="1:16" ht="12.75" customHeight="1" x14ac:dyDescent="0.2">
      <c r="A55" s="70"/>
      <c r="B55" s="459"/>
      <c r="C55" s="399"/>
      <c r="D55" s="400"/>
      <c r="E55" s="400"/>
      <c r="F55" s="400"/>
      <c r="G55" s="403"/>
      <c r="H55" s="399"/>
      <c r="I55" s="400"/>
      <c r="J55" s="400"/>
      <c r="K55" s="400"/>
      <c r="L55" s="403"/>
      <c r="M55" s="396" t="s">
        <v>137</v>
      </c>
      <c r="N55" s="397"/>
      <c r="O55" s="397"/>
      <c r="P55" s="398"/>
    </row>
    <row r="56" spans="1:16" ht="12.75" customHeight="1" x14ac:dyDescent="0.2">
      <c r="A56" s="70"/>
      <c r="B56" s="459"/>
      <c r="C56" s="399"/>
      <c r="D56" s="400"/>
      <c r="E56" s="400"/>
      <c r="F56" s="400"/>
      <c r="G56" s="403"/>
      <c r="H56" s="399"/>
      <c r="I56" s="400"/>
      <c r="J56" s="400"/>
      <c r="K56" s="400"/>
      <c r="L56" s="403"/>
      <c r="M56" s="396" t="s">
        <v>138</v>
      </c>
      <c r="N56" s="397"/>
      <c r="O56" s="397"/>
      <c r="P56" s="398"/>
    </row>
    <row r="57" spans="1:16" ht="12.75" customHeight="1" x14ac:dyDescent="0.2">
      <c r="A57" s="70"/>
      <c r="B57" s="459"/>
      <c r="C57" s="399"/>
      <c r="D57" s="400"/>
      <c r="E57" s="400"/>
      <c r="F57" s="400"/>
      <c r="G57" s="403"/>
      <c r="H57" s="399"/>
      <c r="I57" s="400"/>
      <c r="J57" s="400"/>
      <c r="K57" s="400"/>
      <c r="L57" s="403"/>
      <c r="M57" s="396" t="s">
        <v>139</v>
      </c>
      <c r="N57" s="397"/>
      <c r="O57" s="397"/>
      <c r="P57" s="398"/>
    </row>
    <row r="58" spans="1:16" ht="12.75" customHeight="1" x14ac:dyDescent="0.2">
      <c r="A58" s="70"/>
      <c r="B58" s="459"/>
      <c r="C58" s="399"/>
      <c r="D58" s="400"/>
      <c r="E58" s="400"/>
      <c r="F58" s="400"/>
      <c r="G58" s="403"/>
      <c r="H58" s="399"/>
      <c r="I58" s="400"/>
      <c r="J58" s="400"/>
      <c r="K58" s="400"/>
      <c r="L58" s="403"/>
      <c r="M58" s="396" t="s">
        <v>140</v>
      </c>
      <c r="N58" s="397"/>
      <c r="O58" s="397"/>
      <c r="P58" s="398"/>
    </row>
    <row r="59" spans="1:16" ht="12.75" customHeight="1" thickBot="1" x14ac:dyDescent="0.25">
      <c r="A59" s="70"/>
      <c r="B59" s="460"/>
      <c r="C59" s="464"/>
      <c r="D59" s="465"/>
      <c r="E59" s="465"/>
      <c r="F59" s="465"/>
      <c r="G59" s="466"/>
      <c r="H59" s="464"/>
      <c r="I59" s="465"/>
      <c r="J59" s="465"/>
      <c r="K59" s="465"/>
      <c r="L59" s="466"/>
      <c r="M59" s="467" t="s">
        <v>141</v>
      </c>
      <c r="N59" s="468"/>
      <c r="O59" s="468"/>
      <c r="P59" s="469"/>
    </row>
    <row r="60" spans="1:16" ht="3" customHeight="1" thickBot="1" x14ac:dyDescent="0.25">
      <c r="A60" s="70"/>
      <c r="B60" s="76"/>
      <c r="C60" s="76"/>
      <c r="D60" s="76"/>
      <c r="E60" s="76"/>
      <c r="F60" s="76"/>
      <c r="G60" s="76"/>
      <c r="H60" s="76"/>
      <c r="I60" s="76"/>
      <c r="J60" s="76"/>
      <c r="K60" s="76"/>
      <c r="L60" s="76"/>
      <c r="M60" s="76"/>
      <c r="N60" s="76"/>
      <c r="O60" s="76"/>
      <c r="P60" s="76"/>
    </row>
    <row r="61" spans="1:16" ht="13.5" customHeight="1" thickBot="1" x14ac:dyDescent="0.25">
      <c r="A61" s="70"/>
      <c r="B61" s="426" t="s">
        <v>8</v>
      </c>
      <c r="C61" s="427"/>
      <c r="D61" s="427"/>
      <c r="E61" s="427"/>
      <c r="F61" s="427"/>
      <c r="G61" s="427"/>
      <c r="H61" s="427"/>
      <c r="I61" s="427"/>
      <c r="J61" s="427"/>
      <c r="K61" s="427"/>
      <c r="L61" s="427"/>
      <c r="M61" s="427"/>
      <c r="N61" s="427"/>
      <c r="O61" s="427"/>
      <c r="P61" s="428"/>
    </row>
    <row r="62" spans="1:16" ht="3" customHeight="1" thickBot="1" x14ac:dyDescent="0.25">
      <c r="A62" s="70"/>
      <c r="B62" s="77"/>
      <c r="C62" s="78"/>
      <c r="D62" s="78"/>
      <c r="E62" s="78"/>
      <c r="F62" s="78"/>
      <c r="G62" s="78"/>
      <c r="H62" s="78"/>
      <c r="I62" s="78"/>
      <c r="J62" s="78"/>
      <c r="K62" s="78"/>
      <c r="L62" s="78"/>
      <c r="M62" s="78"/>
      <c r="N62" s="78"/>
      <c r="O62" s="78"/>
      <c r="P62" s="79"/>
    </row>
    <row r="63" spans="1:16" x14ac:dyDescent="0.2">
      <c r="A63" s="70"/>
      <c r="B63" s="173" t="s">
        <v>20</v>
      </c>
      <c r="C63" s="65" t="s">
        <v>9</v>
      </c>
      <c r="D63" s="202" t="s">
        <v>313</v>
      </c>
      <c r="E63" s="203"/>
      <c r="F63" s="203"/>
      <c r="G63" s="204"/>
      <c r="H63" s="202" t="s">
        <v>314</v>
      </c>
      <c r="I63" s="203"/>
      <c r="J63" s="203"/>
      <c r="K63" s="204"/>
      <c r="L63" s="202" t="s">
        <v>315</v>
      </c>
      <c r="M63" s="203"/>
      <c r="N63" s="203"/>
      <c r="O63" s="204"/>
      <c r="P63" s="81" t="s">
        <v>235</v>
      </c>
    </row>
    <row r="64" spans="1:16" x14ac:dyDescent="0.2">
      <c r="A64" s="70"/>
      <c r="B64" s="174"/>
      <c r="C64" s="93" t="s">
        <v>228</v>
      </c>
      <c r="D64" s="390">
        <f>'2.1. Registro audiencias resol '!D10</f>
        <v>2.0555555555555554</v>
      </c>
      <c r="E64" s="391"/>
      <c r="F64" s="391"/>
      <c r="G64" s="392"/>
      <c r="H64" s="390">
        <f>'2.1. Registro audiencias resol '!F10</f>
        <v>1.3199999999999998</v>
      </c>
      <c r="I64" s="391"/>
      <c r="J64" s="391">
        <f>'2.1. Registro audiencias resol '!F13</f>
        <v>1</v>
      </c>
      <c r="K64" s="392"/>
      <c r="L64" s="390">
        <f>'2.1. Registro audiencias resol '!H10</f>
        <v>0.96568627450980382</v>
      </c>
      <c r="M64" s="391"/>
      <c r="N64" s="391"/>
      <c r="O64" s="392"/>
      <c r="P64" s="188">
        <f>'2.1. Registro audiencias resol '!J10</f>
        <v>1.4418604651162787</v>
      </c>
    </row>
    <row r="65" spans="1:16" x14ac:dyDescent="0.2">
      <c r="A65" s="70"/>
      <c r="B65" s="174"/>
      <c r="C65" s="172" t="s">
        <v>206</v>
      </c>
      <c r="D65" s="390">
        <f>'2.1. Registro audiencias resol '!D13</f>
        <v>1.8541666666666667</v>
      </c>
      <c r="E65" s="391"/>
      <c r="F65" s="391"/>
      <c r="G65" s="392"/>
      <c r="H65" s="390">
        <f>'2.1. Registro audiencias resol '!F13</f>
        <v>1</v>
      </c>
      <c r="I65" s="391"/>
      <c r="J65" s="391">
        <f>'2.1. Registro audiencias resol '!F14</f>
        <v>0</v>
      </c>
      <c r="K65" s="392"/>
      <c r="L65" s="390">
        <f>'2.1. Registro audiencias resol '!H13</f>
        <v>0.47916666666666669</v>
      </c>
      <c r="M65" s="391"/>
      <c r="N65" s="391"/>
      <c r="O65" s="392"/>
      <c r="P65" s="188">
        <f>'2.1. Registro audiencias resol '!J13</f>
        <v>1.1111111111111112</v>
      </c>
    </row>
    <row r="66" spans="1:16" x14ac:dyDescent="0.2">
      <c r="A66" s="70"/>
      <c r="B66" s="174"/>
      <c r="C66" s="172" t="s">
        <v>199</v>
      </c>
      <c r="D66" s="390">
        <f>'2.1. Registro audiencias resol '!D16</f>
        <v>2.5925925925925926</v>
      </c>
      <c r="E66" s="391"/>
      <c r="F66" s="391"/>
      <c r="G66" s="392"/>
      <c r="H66" s="390">
        <f>'2.1. Registro audiencias resol '!F16</f>
        <v>2.1428571428571428</v>
      </c>
      <c r="I66" s="391"/>
      <c r="J66" s="391">
        <f>'2.1. Registro audiencias resol '!F14</f>
        <v>0</v>
      </c>
      <c r="K66" s="392"/>
      <c r="L66" s="390">
        <f>'2.1. Registro audiencias resol '!H16</f>
        <v>2.1333333333333333</v>
      </c>
      <c r="M66" s="391"/>
      <c r="N66" s="391"/>
      <c r="O66" s="392"/>
      <c r="P66" s="188">
        <f>'2.1. Registro audiencias resol '!J16</f>
        <v>2.28235294117647</v>
      </c>
    </row>
    <row r="67" spans="1:16" x14ac:dyDescent="0.2">
      <c r="A67" s="70"/>
      <c r="B67" s="174"/>
      <c r="C67" s="172" t="s">
        <v>236</v>
      </c>
      <c r="D67" s="390">
        <f>'2.1. Registro audiencias resol '!D19</f>
        <v>1.0833333333333333</v>
      </c>
      <c r="E67" s="391"/>
      <c r="F67" s="391"/>
      <c r="G67" s="392"/>
      <c r="H67" s="390" t="str">
        <f>'2.1. Registro audiencias resol '!F19</f>
        <v>0</v>
      </c>
      <c r="I67" s="391"/>
      <c r="J67" s="391">
        <f>'2.1. Registro audiencias resol '!F15</f>
        <v>0</v>
      </c>
      <c r="K67" s="392"/>
      <c r="L67" s="390" t="str">
        <f>'2.1. Registro audiencias resol '!H19</f>
        <v>0</v>
      </c>
      <c r="M67" s="391"/>
      <c r="N67" s="391"/>
      <c r="O67" s="392"/>
      <c r="P67" s="188">
        <f>'2.1. Registro audiencias resol '!J19</f>
        <v>0.3611111111111111</v>
      </c>
    </row>
    <row r="68" spans="1:16" x14ac:dyDescent="0.2">
      <c r="A68" s="70"/>
      <c r="B68" s="174"/>
      <c r="C68" s="172" t="s">
        <v>237</v>
      </c>
      <c r="D68" s="390">
        <f>'2.1. Registro audiencias resol '!D21</f>
        <v>1.3333333333333333</v>
      </c>
      <c r="E68" s="391"/>
      <c r="F68" s="391"/>
      <c r="G68" s="392"/>
      <c r="H68" s="390">
        <f>'2.1. Registro audiencias resol '!F21</f>
        <v>1.8333333333333333</v>
      </c>
      <c r="I68" s="391"/>
      <c r="J68" s="391">
        <f>'2.1. Registro audiencias resol '!F16</f>
        <v>2.1428571428571428</v>
      </c>
      <c r="K68" s="392"/>
      <c r="L68" s="390" t="str">
        <f>'2.1. Registro audiencias resol '!H21</f>
        <v>0</v>
      </c>
      <c r="M68" s="391"/>
      <c r="N68" s="391"/>
      <c r="O68" s="392"/>
      <c r="P68" s="188">
        <f>'2.1. Registro audiencias resol '!J21</f>
        <v>1.0555555555555556</v>
      </c>
    </row>
    <row r="69" spans="1:16" x14ac:dyDescent="0.2">
      <c r="A69" s="70"/>
      <c r="B69" s="174"/>
      <c r="C69" s="172" t="s">
        <v>238</v>
      </c>
      <c r="D69" s="390">
        <f>'2.1. Registro audiencias resol '!D23</f>
        <v>1.6666666666666667</v>
      </c>
      <c r="E69" s="391"/>
      <c r="F69" s="391"/>
      <c r="G69" s="392"/>
      <c r="H69" s="390">
        <f>'2.1. Registro audiencias resol '!F23</f>
        <v>1.0833333333333333</v>
      </c>
      <c r="I69" s="391"/>
      <c r="J69" s="391">
        <f>'2.1. Registro audiencias resol '!F17</f>
        <v>0</v>
      </c>
      <c r="K69" s="392"/>
      <c r="L69" s="390">
        <f>'2.1. Registro audiencias resol '!H23</f>
        <v>0.66666666666666663</v>
      </c>
      <c r="M69" s="391"/>
      <c r="N69" s="391"/>
      <c r="O69" s="392"/>
      <c r="P69" s="188">
        <f>'2.1. Registro audiencias resol '!J23</f>
        <v>1.1388888888888888</v>
      </c>
    </row>
    <row r="70" spans="1:16" x14ac:dyDescent="0.2">
      <c r="A70" s="70"/>
      <c r="B70" s="174"/>
      <c r="C70" s="172" t="s">
        <v>239</v>
      </c>
      <c r="D70" s="390">
        <f>'2.1. Registro audiencias resol '!D25</f>
        <v>3.3333333333333335</v>
      </c>
      <c r="E70" s="391"/>
      <c r="F70" s="391"/>
      <c r="G70" s="392"/>
      <c r="H70" s="390">
        <f>'2.1. Registro audiencias resol '!F25</f>
        <v>1.0833333333333333</v>
      </c>
      <c r="I70" s="391"/>
      <c r="J70" s="391">
        <f>'2.1. Registro audiencias resol '!F18</f>
        <v>0</v>
      </c>
      <c r="K70" s="392"/>
      <c r="L70" s="390">
        <f>'2.1. Registro audiencias resol '!H25</f>
        <v>1.25</v>
      </c>
      <c r="M70" s="391"/>
      <c r="N70" s="391"/>
      <c r="O70" s="392"/>
      <c r="P70" s="188">
        <f>'2.1. Registro audiencias resol '!J25</f>
        <v>1.8888888888888888</v>
      </c>
    </row>
    <row r="71" spans="1:16" x14ac:dyDescent="0.2">
      <c r="A71" s="70"/>
      <c r="B71" s="174"/>
      <c r="C71" s="172" t="s">
        <v>200</v>
      </c>
      <c r="D71" s="390">
        <f>'2.1. Registro audiencias resol '!D28</f>
        <v>1.25</v>
      </c>
      <c r="E71" s="391"/>
      <c r="F71" s="391"/>
      <c r="G71" s="392"/>
      <c r="H71" s="390">
        <f>'2.1. Registro audiencias resol '!F28</f>
        <v>2</v>
      </c>
      <c r="I71" s="391"/>
      <c r="J71" s="391" t="str">
        <f>'2.1. Registro audiencias resol '!F19</f>
        <v>0</v>
      </c>
      <c r="K71" s="392"/>
      <c r="L71" s="390">
        <f>'2.1. Registro audiencias resol '!H28</f>
        <v>3</v>
      </c>
      <c r="M71" s="391"/>
      <c r="N71" s="391"/>
      <c r="O71" s="392"/>
      <c r="P71" s="188">
        <f>'2.1. Registro audiencias resol '!J28</f>
        <v>2.1428571428571428</v>
      </c>
    </row>
    <row r="72" spans="1:16" x14ac:dyDescent="0.2">
      <c r="A72" s="70"/>
      <c r="B72" s="174"/>
      <c r="C72" s="172" t="s">
        <v>201</v>
      </c>
      <c r="D72" s="390">
        <f>'2.1. Registro audiencias resol '!D30</f>
        <v>5.5</v>
      </c>
      <c r="E72" s="391"/>
      <c r="F72" s="391"/>
      <c r="G72" s="392"/>
      <c r="H72" s="390">
        <f>'2.1. Registro audiencias resol '!F30</f>
        <v>4.25</v>
      </c>
      <c r="I72" s="391"/>
      <c r="J72" s="391">
        <f>'2.1. Registro audiencias resol '!F20</f>
        <v>0</v>
      </c>
      <c r="K72" s="392"/>
      <c r="L72" s="390">
        <f>'2.1. Registro audiencias resol '!H30</f>
        <v>2.5</v>
      </c>
      <c r="M72" s="391"/>
      <c r="N72" s="391"/>
      <c r="O72" s="392"/>
      <c r="P72" s="188">
        <f>'2.1. Registro audiencias resol '!J30</f>
        <v>4.083333333333333</v>
      </c>
    </row>
    <row r="73" spans="1:16" x14ac:dyDescent="0.2">
      <c r="A73" s="70"/>
      <c r="B73" s="174"/>
      <c r="C73" s="172" t="s">
        <v>202</v>
      </c>
      <c r="D73" s="390">
        <f>'2.1. Registro audiencias resol '!D32</f>
        <v>1.3333333333333333</v>
      </c>
      <c r="E73" s="391"/>
      <c r="F73" s="391"/>
      <c r="G73" s="392"/>
      <c r="H73" s="390">
        <f>'2.1. Registro audiencias resol '!F32</f>
        <v>1.1666666666666667</v>
      </c>
      <c r="I73" s="391"/>
      <c r="J73" s="391">
        <f>'2.1. Registro audiencias resol '!F21</f>
        <v>1.8333333333333333</v>
      </c>
      <c r="K73" s="392"/>
      <c r="L73" s="390">
        <f>'2.1. Registro audiencias resol '!H32</f>
        <v>1.1666666666666667</v>
      </c>
      <c r="M73" s="391"/>
      <c r="N73" s="391"/>
      <c r="O73" s="392"/>
      <c r="P73" s="188">
        <f>'2.1. Registro audiencias resol '!J32</f>
        <v>1.2222222222222223</v>
      </c>
    </row>
    <row r="74" spans="1:16" x14ac:dyDescent="0.2">
      <c r="A74" s="70"/>
      <c r="B74" s="174"/>
      <c r="C74" s="172" t="s">
        <v>203</v>
      </c>
      <c r="D74" s="390">
        <f>'2.1. Registro audiencias resol '!D34</f>
        <v>1</v>
      </c>
      <c r="E74" s="391"/>
      <c r="F74" s="391"/>
      <c r="G74" s="392"/>
      <c r="H74" s="390">
        <f>'2.1. Registro audiencias resol '!F34</f>
        <v>1</v>
      </c>
      <c r="I74" s="391"/>
      <c r="J74" s="391">
        <f>'2.1. Registro audiencias resol '!F22</f>
        <v>0</v>
      </c>
      <c r="K74" s="392"/>
      <c r="L74" s="390">
        <f>'2.1. Registro audiencias resol '!H34</f>
        <v>0.8</v>
      </c>
      <c r="M74" s="391"/>
      <c r="N74" s="391"/>
      <c r="O74" s="392"/>
      <c r="P74" s="188">
        <f>'2.1. Registro audiencias resol '!J34</f>
        <v>0.92307692307692313</v>
      </c>
    </row>
    <row r="75" spans="1:16" x14ac:dyDescent="0.2">
      <c r="A75" s="70"/>
      <c r="B75" s="174"/>
      <c r="C75" s="172" t="s">
        <v>204</v>
      </c>
      <c r="D75" s="390">
        <f>'2.1. Registro audiencias resol '!D36</f>
        <v>1</v>
      </c>
      <c r="E75" s="391"/>
      <c r="F75" s="391"/>
      <c r="G75" s="392"/>
      <c r="H75" s="390">
        <f>'2.1. Registro audiencias resol '!F36</f>
        <v>1</v>
      </c>
      <c r="I75" s="391"/>
      <c r="J75" s="391">
        <f>'2.1. Registro audiencias resol '!F23</f>
        <v>1.0833333333333333</v>
      </c>
      <c r="K75" s="392"/>
      <c r="L75" s="390">
        <f>'2.1. Registro audiencias resol '!H36</f>
        <v>1.5</v>
      </c>
      <c r="M75" s="391"/>
      <c r="N75" s="391"/>
      <c r="O75" s="392"/>
      <c r="P75" s="188">
        <f>'2.1. Registro audiencias resol '!J36</f>
        <v>1.1666666666666667</v>
      </c>
    </row>
    <row r="76" spans="1:16" ht="13.5" thickBot="1" x14ac:dyDescent="0.25">
      <c r="A76" s="70"/>
      <c r="B76" s="176"/>
      <c r="C76" s="66" t="s">
        <v>223</v>
      </c>
      <c r="D76" s="393">
        <f>'2.1. Registro audiencias resol '!D38</f>
        <v>4.666666666666667</v>
      </c>
      <c r="E76" s="394"/>
      <c r="F76" s="394"/>
      <c r="G76" s="395"/>
      <c r="H76" s="393">
        <f>'2.1. Registro audiencias resol '!F38</f>
        <v>2.625</v>
      </c>
      <c r="I76" s="394"/>
      <c r="J76" s="394">
        <f>'2.1. Registro audiencias resol '!F24</f>
        <v>0</v>
      </c>
      <c r="K76" s="395"/>
      <c r="L76" s="393">
        <f>'2.1. Registro audiencias resol '!H38</f>
        <v>3.125</v>
      </c>
      <c r="M76" s="394"/>
      <c r="N76" s="394"/>
      <c r="O76" s="395"/>
      <c r="P76" s="189">
        <f>'2.1. Registro audiencias resol '!J38</f>
        <v>3.3636363636363638</v>
      </c>
    </row>
    <row r="77" spans="1:16" ht="21.75" customHeight="1" thickBot="1" x14ac:dyDescent="0.25">
      <c r="A77" s="70"/>
      <c r="B77" s="199"/>
      <c r="C77" s="200"/>
      <c r="D77" s="201">
        <v>0.95</v>
      </c>
      <c r="E77" s="201">
        <v>0.95</v>
      </c>
      <c r="F77" s="201">
        <v>0.95</v>
      </c>
      <c r="G77" s="201">
        <v>0.95</v>
      </c>
      <c r="H77" s="201">
        <v>0.95</v>
      </c>
      <c r="I77" s="201">
        <v>0.95</v>
      </c>
      <c r="J77" s="201">
        <v>0.95</v>
      </c>
      <c r="K77" s="201">
        <v>0.95</v>
      </c>
      <c r="L77" s="201">
        <v>0.95</v>
      </c>
      <c r="M77" s="201">
        <v>0.95</v>
      </c>
      <c r="N77" s="201">
        <v>0.95</v>
      </c>
      <c r="O77" s="201">
        <v>0.95</v>
      </c>
      <c r="P77" s="201">
        <v>0.95</v>
      </c>
    </row>
    <row r="78" spans="1:16" ht="22.5" customHeight="1" thickBot="1" x14ac:dyDescent="0.25">
      <c r="A78" s="70"/>
      <c r="B78" s="455" t="s">
        <v>21</v>
      </c>
      <c r="C78" s="456"/>
      <c r="D78" s="456"/>
      <c r="E78" s="456"/>
      <c r="F78" s="456"/>
      <c r="G78" s="456"/>
      <c r="H78" s="456"/>
      <c r="I78" s="456"/>
      <c r="J78" s="456"/>
      <c r="K78" s="456"/>
      <c r="L78" s="456"/>
      <c r="M78" s="456"/>
      <c r="N78" s="456"/>
      <c r="O78" s="456"/>
      <c r="P78" s="457"/>
    </row>
    <row r="79" spans="1:16" x14ac:dyDescent="0.2">
      <c r="A79" s="70"/>
      <c r="B79" s="315"/>
      <c r="C79" s="316"/>
      <c r="D79" s="316"/>
      <c r="E79" s="316"/>
      <c r="F79" s="316"/>
      <c r="G79" s="316"/>
      <c r="H79" s="316"/>
      <c r="I79" s="316"/>
      <c r="J79" s="316"/>
      <c r="K79" s="316"/>
      <c r="L79" s="316"/>
      <c r="M79" s="316"/>
      <c r="N79" s="316"/>
      <c r="O79" s="316"/>
      <c r="P79" s="317"/>
    </row>
    <row r="80" spans="1:16" x14ac:dyDescent="0.2">
      <c r="A80" s="70"/>
      <c r="B80" s="318"/>
      <c r="C80" s="319"/>
      <c r="D80" s="319"/>
      <c r="E80" s="319"/>
      <c r="F80" s="319"/>
      <c r="G80" s="319"/>
      <c r="H80" s="319"/>
      <c r="I80" s="319"/>
      <c r="J80" s="319"/>
      <c r="K80" s="319"/>
      <c r="L80" s="319"/>
      <c r="M80" s="319"/>
      <c r="N80" s="319"/>
      <c r="O80" s="319"/>
      <c r="P80" s="320"/>
    </row>
    <row r="81" spans="1:16" x14ac:dyDescent="0.2">
      <c r="A81" s="70"/>
      <c r="B81" s="318"/>
      <c r="C81" s="319"/>
      <c r="D81" s="319"/>
      <c r="E81" s="319"/>
      <c r="F81" s="319"/>
      <c r="G81" s="319"/>
      <c r="H81" s="319"/>
      <c r="I81" s="319"/>
      <c r="J81" s="319"/>
      <c r="K81" s="319"/>
      <c r="L81" s="319"/>
      <c r="M81" s="319"/>
      <c r="N81" s="319"/>
      <c r="O81" s="319"/>
      <c r="P81" s="320"/>
    </row>
    <row r="82" spans="1:16" x14ac:dyDescent="0.2">
      <c r="A82" s="70"/>
      <c r="B82" s="318"/>
      <c r="C82" s="319"/>
      <c r="D82" s="319"/>
      <c r="E82" s="319"/>
      <c r="F82" s="319"/>
      <c r="G82" s="319"/>
      <c r="H82" s="319"/>
      <c r="I82" s="319"/>
      <c r="J82" s="319"/>
      <c r="K82" s="319"/>
      <c r="L82" s="319"/>
      <c r="M82" s="319"/>
      <c r="N82" s="319"/>
      <c r="O82" s="319"/>
      <c r="P82" s="320"/>
    </row>
    <row r="83" spans="1:16" ht="52.5" customHeight="1" x14ac:dyDescent="0.2">
      <c r="A83" s="70"/>
      <c r="B83" s="318"/>
      <c r="C83" s="319"/>
      <c r="D83" s="319"/>
      <c r="E83" s="319"/>
      <c r="F83" s="319"/>
      <c r="G83" s="319"/>
      <c r="H83" s="319"/>
      <c r="I83" s="319"/>
      <c r="J83" s="319"/>
      <c r="K83" s="319"/>
      <c r="L83" s="319"/>
      <c r="M83" s="319"/>
      <c r="N83" s="319"/>
      <c r="O83" s="319"/>
      <c r="P83" s="320"/>
    </row>
    <row r="84" spans="1:16" ht="52.5" customHeight="1" x14ac:dyDescent="0.2">
      <c r="A84" s="70"/>
      <c r="B84" s="318"/>
      <c r="C84" s="319"/>
      <c r="D84" s="319"/>
      <c r="E84" s="319"/>
      <c r="F84" s="319"/>
      <c r="G84" s="319"/>
      <c r="H84" s="319"/>
      <c r="I84" s="319"/>
      <c r="J84" s="319"/>
      <c r="K84" s="319"/>
      <c r="L84" s="319"/>
      <c r="M84" s="319"/>
      <c r="N84" s="319"/>
      <c r="O84" s="319"/>
      <c r="P84" s="320"/>
    </row>
    <row r="85" spans="1:16" ht="52.5" customHeight="1" x14ac:dyDescent="0.2">
      <c r="A85" s="70"/>
      <c r="B85" s="318"/>
      <c r="C85" s="319"/>
      <c r="D85" s="319"/>
      <c r="E85" s="319"/>
      <c r="F85" s="319"/>
      <c r="G85" s="319"/>
      <c r="H85" s="319"/>
      <c r="I85" s="319"/>
      <c r="J85" s="319"/>
      <c r="K85" s="319"/>
      <c r="L85" s="319"/>
      <c r="M85" s="319"/>
      <c r="N85" s="319"/>
      <c r="O85" s="319"/>
      <c r="P85" s="320"/>
    </row>
    <row r="86" spans="1:16" ht="52.5" customHeight="1" x14ac:dyDescent="0.2">
      <c r="A86" s="70"/>
      <c r="B86" s="318"/>
      <c r="C86" s="319"/>
      <c r="D86" s="319"/>
      <c r="E86" s="319"/>
      <c r="F86" s="319"/>
      <c r="G86" s="319"/>
      <c r="H86" s="319"/>
      <c r="I86" s="319"/>
      <c r="J86" s="319"/>
      <c r="K86" s="319"/>
      <c r="L86" s="319"/>
      <c r="M86" s="319"/>
      <c r="N86" s="319"/>
      <c r="O86" s="319"/>
      <c r="P86" s="320"/>
    </row>
    <row r="87" spans="1:16" ht="52.5" customHeight="1" x14ac:dyDescent="0.2">
      <c r="A87" s="70"/>
      <c r="B87" s="318"/>
      <c r="C87" s="319"/>
      <c r="D87" s="319"/>
      <c r="E87" s="319"/>
      <c r="F87" s="319"/>
      <c r="G87" s="319"/>
      <c r="H87" s="319"/>
      <c r="I87" s="319"/>
      <c r="J87" s="319"/>
      <c r="K87" s="319"/>
      <c r="L87" s="319"/>
      <c r="M87" s="319"/>
      <c r="N87" s="319"/>
      <c r="O87" s="319"/>
      <c r="P87" s="320"/>
    </row>
    <row r="88" spans="1:16" x14ac:dyDescent="0.2">
      <c r="A88" s="70"/>
      <c r="B88" s="318"/>
      <c r="C88" s="319"/>
      <c r="D88" s="319"/>
      <c r="E88" s="319"/>
      <c r="F88" s="319"/>
      <c r="G88" s="319"/>
      <c r="H88" s="319"/>
      <c r="I88" s="319"/>
      <c r="J88" s="319"/>
      <c r="K88" s="319"/>
      <c r="L88" s="319"/>
      <c r="M88" s="319"/>
      <c r="N88" s="319"/>
      <c r="O88" s="319"/>
      <c r="P88" s="320"/>
    </row>
    <row r="89" spans="1:16" x14ac:dyDescent="0.2">
      <c r="A89" s="70"/>
      <c r="B89" s="318"/>
      <c r="C89" s="319"/>
      <c r="D89" s="319"/>
      <c r="E89" s="319"/>
      <c r="F89" s="319"/>
      <c r="G89" s="319"/>
      <c r="H89" s="319"/>
      <c r="I89" s="319"/>
      <c r="J89" s="319"/>
      <c r="K89" s="319"/>
      <c r="L89" s="319"/>
      <c r="M89" s="319"/>
      <c r="N89" s="319"/>
      <c r="O89" s="319"/>
      <c r="P89" s="320"/>
    </row>
    <row r="90" spans="1:16" x14ac:dyDescent="0.2">
      <c r="A90" s="70"/>
      <c r="B90" s="318"/>
      <c r="C90" s="319"/>
      <c r="D90" s="319"/>
      <c r="E90" s="319"/>
      <c r="F90" s="319"/>
      <c r="G90" s="319"/>
      <c r="H90" s="319"/>
      <c r="I90" s="319"/>
      <c r="J90" s="319"/>
      <c r="K90" s="319"/>
      <c r="L90" s="319"/>
      <c r="M90" s="319"/>
      <c r="N90" s="319"/>
      <c r="O90" s="319"/>
      <c r="P90" s="320"/>
    </row>
    <row r="91" spans="1:16" x14ac:dyDescent="0.2">
      <c r="A91" s="70"/>
      <c r="B91" s="318"/>
      <c r="C91" s="319"/>
      <c r="D91" s="319"/>
      <c r="E91" s="319"/>
      <c r="F91" s="319"/>
      <c r="G91" s="319"/>
      <c r="H91" s="319"/>
      <c r="I91" s="319"/>
      <c r="J91" s="319"/>
      <c r="K91" s="319"/>
      <c r="L91" s="319"/>
      <c r="M91" s="319"/>
      <c r="N91" s="319"/>
      <c r="O91" s="319"/>
      <c r="P91" s="320"/>
    </row>
    <row r="92" spans="1:16" x14ac:dyDescent="0.2">
      <c r="A92" s="70"/>
      <c r="B92" s="318"/>
      <c r="C92" s="319"/>
      <c r="D92" s="319"/>
      <c r="E92" s="319"/>
      <c r="F92" s="319"/>
      <c r="G92" s="319"/>
      <c r="H92" s="319"/>
      <c r="I92" s="319"/>
      <c r="J92" s="319"/>
      <c r="K92" s="319"/>
      <c r="L92" s="319"/>
      <c r="M92" s="319"/>
      <c r="N92" s="319"/>
      <c r="O92" s="319"/>
      <c r="P92" s="320"/>
    </row>
    <row r="93" spans="1:16" x14ac:dyDescent="0.2">
      <c r="A93" s="70"/>
      <c r="B93" s="318"/>
      <c r="C93" s="319"/>
      <c r="D93" s="319"/>
      <c r="E93" s="319"/>
      <c r="F93" s="319"/>
      <c r="G93" s="319"/>
      <c r="H93" s="319"/>
      <c r="I93" s="319"/>
      <c r="J93" s="319"/>
      <c r="K93" s="319"/>
      <c r="L93" s="319"/>
      <c r="M93" s="319"/>
      <c r="N93" s="319"/>
      <c r="O93" s="319"/>
      <c r="P93" s="320"/>
    </row>
    <row r="94" spans="1:16" ht="13.5" thickBot="1" x14ac:dyDescent="0.25">
      <c r="A94" s="70"/>
      <c r="B94" s="321"/>
      <c r="C94" s="322"/>
      <c r="D94" s="322"/>
      <c r="E94" s="322"/>
      <c r="F94" s="322"/>
      <c r="G94" s="322"/>
      <c r="H94" s="322"/>
      <c r="I94" s="322"/>
      <c r="J94" s="322"/>
      <c r="K94" s="322"/>
      <c r="L94" s="322"/>
      <c r="M94" s="322"/>
      <c r="N94" s="322"/>
      <c r="O94" s="322"/>
      <c r="P94" s="323"/>
    </row>
    <row r="95" spans="1:16" s="82" customFormat="1" ht="3" customHeight="1" thickBot="1" x14ac:dyDescent="0.25">
      <c r="A95" s="471"/>
      <c r="B95" s="471"/>
      <c r="C95" s="471"/>
      <c r="D95" s="471"/>
      <c r="E95" s="471"/>
      <c r="F95" s="471"/>
      <c r="G95" s="471"/>
      <c r="H95" s="471"/>
      <c r="I95" s="471"/>
      <c r="J95" s="471"/>
      <c r="K95" s="471"/>
      <c r="L95" s="471"/>
      <c r="M95" s="471"/>
      <c r="N95" s="471"/>
      <c r="O95" s="471"/>
      <c r="P95" s="471"/>
    </row>
    <row r="96" spans="1:16" x14ac:dyDescent="0.2">
      <c r="A96" s="70"/>
      <c r="B96" s="325" t="s">
        <v>5</v>
      </c>
      <c r="C96" s="472" t="s">
        <v>264</v>
      </c>
      <c r="D96" s="473"/>
      <c r="E96" s="473"/>
      <c r="F96" s="473"/>
      <c r="G96" s="473"/>
      <c r="H96" s="473"/>
      <c r="I96" s="473"/>
      <c r="J96" s="473"/>
      <c r="K96" s="473"/>
      <c r="L96" s="473"/>
      <c r="M96" s="473"/>
      <c r="N96" s="473"/>
      <c r="O96" s="473"/>
      <c r="P96" s="474"/>
    </row>
    <row r="97" spans="1:16" ht="49.5" customHeight="1" thickBot="1" x14ac:dyDescent="0.25">
      <c r="A97" s="70"/>
      <c r="B97" s="326"/>
      <c r="C97" s="475" t="s">
        <v>322</v>
      </c>
      <c r="D97" s="476"/>
      <c r="E97" s="476"/>
      <c r="F97" s="476"/>
      <c r="G97" s="476"/>
      <c r="H97" s="476"/>
      <c r="I97" s="476"/>
      <c r="J97" s="476"/>
      <c r="K97" s="476"/>
      <c r="L97" s="476"/>
      <c r="M97" s="476"/>
      <c r="N97" s="476"/>
      <c r="O97" s="476"/>
      <c r="P97" s="477"/>
    </row>
    <row r="98" spans="1:16" x14ac:dyDescent="0.2">
      <c r="A98" s="70"/>
      <c r="B98" s="326"/>
      <c r="C98" s="472" t="s">
        <v>152</v>
      </c>
      <c r="D98" s="473"/>
      <c r="E98" s="473"/>
      <c r="F98" s="473"/>
      <c r="G98" s="473"/>
      <c r="H98" s="473"/>
      <c r="I98" s="473"/>
      <c r="J98" s="473"/>
      <c r="K98" s="473"/>
      <c r="L98" s="473"/>
      <c r="M98" s="473"/>
      <c r="N98" s="473"/>
      <c r="O98" s="473"/>
      <c r="P98" s="474"/>
    </row>
    <row r="99" spans="1:16" ht="49.5" customHeight="1" x14ac:dyDescent="0.2">
      <c r="A99" s="70"/>
      <c r="B99" s="326"/>
      <c r="C99" s="330" t="s">
        <v>323</v>
      </c>
      <c r="D99" s="331"/>
      <c r="E99" s="331"/>
      <c r="F99" s="331"/>
      <c r="G99" s="331"/>
      <c r="H99" s="331"/>
      <c r="I99" s="331"/>
      <c r="J99" s="331"/>
      <c r="K99" s="331"/>
      <c r="L99" s="331"/>
      <c r="M99" s="331"/>
      <c r="N99" s="331"/>
      <c r="O99" s="331"/>
      <c r="P99" s="332"/>
    </row>
    <row r="100" spans="1:16" x14ac:dyDescent="0.2">
      <c r="A100" s="70"/>
      <c r="B100" s="326"/>
      <c r="C100" s="478" t="s">
        <v>153</v>
      </c>
      <c r="D100" s="479"/>
      <c r="E100" s="479"/>
      <c r="F100" s="479"/>
      <c r="G100" s="479"/>
      <c r="H100" s="479"/>
      <c r="I100" s="479"/>
      <c r="J100" s="479"/>
      <c r="K100" s="479"/>
      <c r="L100" s="479"/>
      <c r="M100" s="479"/>
      <c r="N100" s="479"/>
      <c r="O100" s="479"/>
      <c r="P100" s="480"/>
    </row>
    <row r="101" spans="1:16" ht="49.5" customHeight="1" thickBot="1" x14ac:dyDescent="0.25">
      <c r="A101" s="70"/>
      <c r="B101" s="326"/>
      <c r="C101" s="330" t="s">
        <v>324</v>
      </c>
      <c r="D101" s="331"/>
      <c r="E101" s="331"/>
      <c r="F101" s="331"/>
      <c r="G101" s="331"/>
      <c r="H101" s="331"/>
      <c r="I101" s="331"/>
      <c r="J101" s="331"/>
      <c r="K101" s="331"/>
      <c r="L101" s="331"/>
      <c r="M101" s="331"/>
      <c r="N101" s="331"/>
      <c r="O101" s="331"/>
      <c r="P101" s="332"/>
    </row>
    <row r="102" spans="1:16" ht="30.75" customHeight="1" thickBot="1" x14ac:dyDescent="0.25">
      <c r="A102" s="70"/>
      <c r="B102" s="56" t="s">
        <v>42</v>
      </c>
      <c r="C102" s="312" t="s">
        <v>142</v>
      </c>
      <c r="D102" s="214"/>
      <c r="E102" s="214"/>
      <c r="F102" s="214"/>
      <c r="G102" s="214"/>
      <c r="H102" s="214"/>
      <c r="I102" s="214"/>
      <c r="J102" s="214"/>
      <c r="K102" s="214"/>
      <c r="L102" s="214"/>
      <c r="M102" s="214"/>
      <c r="N102" s="214"/>
      <c r="O102" s="214"/>
      <c r="P102" s="215"/>
    </row>
    <row r="103" spans="1:16" ht="27.75" customHeight="1" thickBot="1" x14ac:dyDescent="0.25">
      <c r="A103" s="70"/>
      <c r="B103" s="56" t="s">
        <v>55</v>
      </c>
      <c r="C103" s="313" t="s">
        <v>56</v>
      </c>
      <c r="D103" s="313"/>
      <c r="E103" s="313"/>
      <c r="F103" s="313"/>
      <c r="G103" s="313"/>
      <c r="H103" s="313"/>
      <c r="I103" s="313"/>
      <c r="J103" s="313"/>
      <c r="K103" s="313"/>
      <c r="L103" s="313"/>
      <c r="M103" s="313"/>
      <c r="N103" s="313"/>
      <c r="O103" s="313"/>
      <c r="P103" s="314"/>
    </row>
    <row r="104" spans="1:16" x14ac:dyDescent="0.2">
      <c r="B104" s="68"/>
    </row>
    <row r="105" spans="1:16" x14ac:dyDescent="0.2">
      <c r="B105" s="68"/>
    </row>
    <row r="106" spans="1:16" x14ac:dyDescent="0.2">
      <c r="B106" s="68"/>
      <c r="C106" s="83"/>
    </row>
    <row r="107" spans="1:16" hidden="1" x14ac:dyDescent="0.2">
      <c r="B107" s="68"/>
      <c r="C107" s="68">
        <v>2018</v>
      </c>
    </row>
    <row r="108" spans="1:16" hidden="1" x14ac:dyDescent="0.2">
      <c r="B108" s="68"/>
      <c r="C108" s="68">
        <v>2019</v>
      </c>
    </row>
    <row r="109" spans="1:16" x14ac:dyDescent="0.2">
      <c r="B109" s="68"/>
    </row>
    <row r="110" spans="1:16" x14ac:dyDescent="0.2">
      <c r="B110" s="68"/>
    </row>
    <row r="111" spans="1:16" x14ac:dyDescent="0.2">
      <c r="B111" s="68"/>
    </row>
    <row r="112" spans="1:16" x14ac:dyDescent="0.2">
      <c r="B112" s="68"/>
    </row>
    <row r="113" spans="2:16" x14ac:dyDescent="0.2">
      <c r="B113" s="68"/>
    </row>
    <row r="114" spans="2:16" s="69" customFormat="1" x14ac:dyDescent="0.2"/>
    <row r="115" spans="2:16" s="69" customFormat="1" x14ac:dyDescent="0.2">
      <c r="B115" s="84"/>
      <c r="C115" s="84"/>
      <c r="D115" s="84"/>
      <c r="E115" s="84"/>
      <c r="F115" s="84"/>
      <c r="G115" s="84"/>
      <c r="H115" s="84"/>
      <c r="I115" s="84"/>
      <c r="J115" s="84"/>
      <c r="K115" s="84"/>
      <c r="L115" s="84"/>
      <c r="M115" s="84"/>
      <c r="N115" s="84"/>
      <c r="O115" s="84"/>
    </row>
    <row r="116" spans="2:16" s="69" customFormat="1" x14ac:dyDescent="0.2">
      <c r="B116" s="84"/>
      <c r="C116" s="84"/>
      <c r="D116" s="84"/>
      <c r="E116" s="84"/>
      <c r="F116" s="84"/>
      <c r="G116" s="84"/>
      <c r="H116" s="84"/>
      <c r="I116" s="84"/>
      <c r="J116" s="84"/>
      <c r="K116" s="84"/>
      <c r="L116" s="84"/>
      <c r="M116" s="84"/>
      <c r="N116" s="84"/>
      <c r="O116" s="84"/>
    </row>
    <row r="117" spans="2:16" s="69" customFormat="1" x14ac:dyDescent="0.2">
      <c r="B117" s="84"/>
      <c r="C117" s="84"/>
      <c r="D117" s="84"/>
      <c r="E117" s="84"/>
      <c r="F117" s="84"/>
      <c r="G117" s="84"/>
      <c r="H117" s="84"/>
      <c r="I117" s="84"/>
      <c r="J117" s="84"/>
      <c r="K117" s="84"/>
      <c r="L117" s="84"/>
      <c r="M117" s="84"/>
      <c r="N117" s="84"/>
      <c r="O117" s="84"/>
    </row>
    <row r="118" spans="2:16" s="69" customFormat="1" x14ac:dyDescent="0.2">
      <c r="B118" s="84"/>
      <c r="C118" s="84"/>
      <c r="D118" s="84"/>
      <c r="E118" s="84"/>
      <c r="F118" s="84"/>
      <c r="G118" s="84"/>
      <c r="H118" s="84"/>
      <c r="I118" s="84"/>
      <c r="J118" s="84"/>
      <c r="K118" s="84"/>
      <c r="L118" s="84"/>
      <c r="M118" s="84"/>
      <c r="N118" s="84"/>
      <c r="O118" s="84"/>
    </row>
    <row r="119" spans="2:16" s="69" customFormat="1" x14ac:dyDescent="0.2">
      <c r="B119" s="85"/>
      <c r="C119" s="85"/>
      <c r="D119" s="85"/>
      <c r="E119" s="85"/>
      <c r="F119" s="85"/>
      <c r="G119" s="84"/>
      <c r="H119" s="84"/>
      <c r="I119" s="84"/>
      <c r="J119" s="84"/>
      <c r="K119" s="84"/>
      <c r="L119" s="84"/>
      <c r="M119" s="84"/>
      <c r="N119" s="84"/>
      <c r="O119" s="84"/>
    </row>
    <row r="120" spans="2:16" s="69" customFormat="1" x14ac:dyDescent="0.2">
      <c r="B120" s="85"/>
      <c r="C120" s="85"/>
      <c r="D120" s="85"/>
      <c r="E120" s="85"/>
      <c r="F120" s="85"/>
      <c r="G120" s="84"/>
      <c r="H120" s="84"/>
      <c r="I120" s="84"/>
      <c r="J120" s="84"/>
      <c r="K120" s="84"/>
      <c r="L120" s="84"/>
      <c r="M120" s="84"/>
      <c r="N120" s="84"/>
      <c r="O120" s="84"/>
    </row>
    <row r="121" spans="2:16" s="69" customFormat="1" x14ac:dyDescent="0.2">
      <c r="B121" s="85"/>
      <c r="C121" s="85"/>
      <c r="D121" s="85"/>
      <c r="E121" s="85"/>
      <c r="F121" s="85"/>
      <c r="G121" s="84"/>
      <c r="H121" s="84"/>
      <c r="I121" s="84"/>
      <c r="J121" s="84"/>
      <c r="K121" s="84"/>
      <c r="L121" s="84"/>
      <c r="M121" s="84"/>
      <c r="N121" s="84"/>
      <c r="O121" s="84"/>
    </row>
    <row r="122" spans="2:16" s="69" customFormat="1" x14ac:dyDescent="0.2">
      <c r="B122" s="85"/>
      <c r="C122" s="85"/>
      <c r="D122" s="85"/>
      <c r="E122" s="85"/>
      <c r="F122" s="85"/>
      <c r="G122" s="84"/>
      <c r="H122" s="84"/>
      <c r="I122" s="84"/>
      <c r="J122" s="84"/>
      <c r="K122" s="84"/>
      <c r="L122" s="84"/>
      <c r="M122" s="84"/>
      <c r="N122" s="84"/>
      <c r="O122" s="84"/>
    </row>
    <row r="123" spans="2:16" s="69" customFormat="1" x14ac:dyDescent="0.2">
      <c r="B123" s="85"/>
      <c r="C123" s="85"/>
      <c r="D123" s="85"/>
      <c r="E123" s="85"/>
      <c r="F123" s="85"/>
      <c r="G123" s="84"/>
      <c r="H123" s="84"/>
      <c r="I123" s="84"/>
      <c r="J123" s="84"/>
      <c r="K123" s="84"/>
      <c r="L123" s="84"/>
      <c r="M123" s="84"/>
      <c r="N123" s="84"/>
      <c r="O123" s="84"/>
    </row>
    <row r="124" spans="2:16" s="69" customFormat="1" x14ac:dyDescent="0.2">
      <c r="B124" s="85"/>
      <c r="C124" s="85"/>
      <c r="D124" s="85"/>
      <c r="E124" s="85"/>
      <c r="F124" s="85"/>
      <c r="G124" s="84"/>
      <c r="H124" s="84"/>
      <c r="I124" s="84"/>
      <c r="J124" s="84"/>
      <c r="K124" s="84"/>
      <c r="L124" s="84"/>
      <c r="M124" s="84"/>
      <c r="N124" s="84"/>
      <c r="O124" s="84"/>
    </row>
    <row r="125" spans="2:16" s="69" customFormat="1" x14ac:dyDescent="0.2">
      <c r="B125" s="85"/>
      <c r="C125" s="85"/>
      <c r="D125" s="85"/>
      <c r="E125" s="85"/>
      <c r="F125" s="85"/>
      <c r="G125" s="84"/>
      <c r="H125" s="84"/>
      <c r="I125" s="84"/>
      <c r="J125" s="84"/>
      <c r="K125" s="84"/>
      <c r="L125" s="84"/>
      <c r="M125" s="84"/>
      <c r="N125" s="84"/>
      <c r="O125" s="84"/>
      <c r="P125" s="86"/>
    </row>
    <row r="126" spans="2:16" s="69" customFormat="1" x14ac:dyDescent="0.2">
      <c r="B126" s="85"/>
      <c r="C126" s="85"/>
      <c r="D126" s="85"/>
      <c r="E126" s="85"/>
      <c r="F126" s="85"/>
      <c r="G126" s="84"/>
      <c r="H126" s="84"/>
      <c r="I126" s="84"/>
      <c r="J126" s="84"/>
      <c r="K126" s="84"/>
      <c r="L126" s="84"/>
      <c r="M126" s="84"/>
      <c r="N126" s="84"/>
      <c r="O126" s="84"/>
      <c r="P126" s="86"/>
    </row>
    <row r="127" spans="2:16" s="69" customFormat="1" x14ac:dyDescent="0.2">
      <c r="B127" s="85"/>
      <c r="C127" s="85"/>
      <c r="D127" s="85"/>
      <c r="E127" s="85"/>
      <c r="F127" s="85"/>
      <c r="G127" s="84"/>
      <c r="H127" s="84"/>
      <c r="I127" s="84"/>
      <c r="J127" s="84"/>
      <c r="K127" s="84"/>
      <c r="L127" s="84"/>
      <c r="M127" s="84"/>
      <c r="N127" s="84"/>
      <c r="O127" s="84"/>
      <c r="P127" s="86"/>
    </row>
    <row r="128" spans="2:16" s="69" customFormat="1" x14ac:dyDescent="0.2">
      <c r="B128" s="85"/>
      <c r="C128" s="85"/>
      <c r="D128" s="85"/>
      <c r="E128" s="85"/>
      <c r="F128" s="85"/>
      <c r="G128" s="84"/>
      <c r="H128" s="84"/>
      <c r="I128" s="84"/>
      <c r="J128" s="84"/>
      <c r="K128" s="84"/>
      <c r="L128" s="84"/>
      <c r="M128" s="84"/>
      <c r="N128" s="84"/>
      <c r="O128" s="84"/>
      <c r="P128" s="86"/>
    </row>
    <row r="129" spans="2:16" s="69" customFormat="1" x14ac:dyDescent="0.2">
      <c r="B129" s="87"/>
      <c r="C129" s="87"/>
      <c r="D129" s="85"/>
      <c r="E129" s="85"/>
      <c r="F129" s="85"/>
      <c r="G129" s="84"/>
      <c r="H129" s="84"/>
      <c r="I129" s="84"/>
      <c r="J129" s="84"/>
      <c r="K129" s="84"/>
      <c r="L129" s="84"/>
      <c r="M129" s="84"/>
      <c r="N129" s="84"/>
      <c r="O129" s="84"/>
      <c r="P129" s="86"/>
    </row>
    <row r="130" spans="2:16" s="69" customFormat="1" x14ac:dyDescent="0.2">
      <c r="B130" s="87"/>
      <c r="C130" s="87"/>
      <c r="D130" s="85"/>
      <c r="E130" s="85"/>
      <c r="F130" s="85"/>
      <c r="G130" s="84"/>
      <c r="H130" s="84"/>
      <c r="I130" s="84"/>
      <c r="J130" s="84"/>
      <c r="K130" s="84"/>
      <c r="L130" s="84"/>
      <c r="M130" s="84"/>
      <c r="N130" s="84"/>
      <c r="O130" s="84"/>
      <c r="P130" s="86"/>
    </row>
    <row r="131" spans="2:16" s="69" customFormat="1" x14ac:dyDescent="0.2">
      <c r="B131" s="87"/>
      <c r="C131" s="87"/>
      <c r="D131" s="85"/>
      <c r="E131" s="85"/>
      <c r="F131" s="85"/>
      <c r="G131" s="84"/>
      <c r="H131" s="84"/>
      <c r="I131" s="84"/>
      <c r="J131" s="84"/>
      <c r="K131" s="84"/>
      <c r="L131" s="84"/>
      <c r="M131" s="84"/>
      <c r="N131" s="84"/>
      <c r="O131" s="84"/>
      <c r="P131" s="86"/>
    </row>
    <row r="132" spans="2:16" s="69" customFormat="1" x14ac:dyDescent="0.2">
      <c r="B132" s="85"/>
      <c r="C132" s="87"/>
      <c r="D132" s="85"/>
      <c r="E132" s="85"/>
      <c r="F132" s="85"/>
      <c r="G132" s="84"/>
      <c r="H132" s="84"/>
      <c r="I132" s="84"/>
      <c r="J132" s="84"/>
      <c r="K132" s="84"/>
      <c r="L132" s="84"/>
      <c r="M132" s="88"/>
      <c r="N132" s="84"/>
      <c r="O132" s="84"/>
      <c r="P132" s="86"/>
    </row>
    <row r="133" spans="2:16" s="69" customFormat="1" x14ac:dyDescent="0.2">
      <c r="B133" s="85"/>
      <c r="C133" s="87"/>
      <c r="D133" s="85"/>
      <c r="E133" s="85"/>
      <c r="F133" s="85"/>
      <c r="G133" s="84"/>
      <c r="H133" s="84"/>
      <c r="I133" s="84"/>
      <c r="J133" s="84"/>
      <c r="K133" s="84"/>
      <c r="L133" s="84"/>
      <c r="M133" s="84"/>
      <c r="N133" s="84" t="s">
        <v>46</v>
      </c>
      <c r="O133" s="84"/>
      <c r="P133" s="86"/>
    </row>
    <row r="134" spans="2:16" s="69" customFormat="1" x14ac:dyDescent="0.2">
      <c r="B134" s="85"/>
      <c r="C134" s="87"/>
      <c r="D134" s="85"/>
      <c r="E134" s="85"/>
      <c r="F134" s="85"/>
      <c r="G134" s="84"/>
      <c r="H134" s="84"/>
      <c r="I134" s="84"/>
      <c r="J134" s="84"/>
      <c r="K134" s="84"/>
      <c r="L134" s="84"/>
      <c r="M134" s="84"/>
      <c r="N134" s="84"/>
      <c r="O134" s="84"/>
      <c r="P134" s="86"/>
    </row>
    <row r="135" spans="2:16" s="69" customFormat="1" x14ac:dyDescent="0.2">
      <c r="B135" s="85"/>
      <c r="C135" s="87"/>
      <c r="D135" s="85"/>
      <c r="E135" s="85"/>
      <c r="F135" s="85"/>
      <c r="G135" s="84"/>
      <c r="H135" s="84"/>
      <c r="I135" s="84"/>
      <c r="J135" s="84"/>
      <c r="K135" s="84"/>
      <c r="L135" s="84"/>
      <c r="M135" s="84"/>
      <c r="N135" s="84"/>
      <c r="O135" s="84"/>
      <c r="P135" s="86"/>
    </row>
    <row r="136" spans="2:16" s="69" customFormat="1" x14ac:dyDescent="0.2">
      <c r="B136" s="85"/>
      <c r="C136" s="85"/>
      <c r="D136" s="85"/>
      <c r="E136" s="85"/>
      <c r="F136" s="85"/>
      <c r="G136" s="84"/>
      <c r="H136" s="84"/>
      <c r="I136" s="84"/>
      <c r="J136" s="84"/>
      <c r="K136" s="84"/>
      <c r="L136" s="84"/>
      <c r="M136" s="84"/>
      <c r="N136" s="84"/>
      <c r="O136" s="84"/>
      <c r="P136" s="86"/>
    </row>
    <row r="137" spans="2:16" s="69" customFormat="1" x14ac:dyDescent="0.2">
      <c r="B137" s="85"/>
      <c r="C137" s="85"/>
      <c r="D137" s="85"/>
      <c r="E137" s="85"/>
      <c r="F137" s="85"/>
      <c r="G137" s="84"/>
      <c r="H137" s="84"/>
      <c r="I137" s="84"/>
      <c r="J137" s="84"/>
      <c r="K137" s="84"/>
      <c r="L137" s="84"/>
      <c r="M137" s="84"/>
      <c r="N137" s="84"/>
      <c r="O137" s="84"/>
      <c r="P137" s="86"/>
    </row>
    <row r="138" spans="2:16" s="69" customFormat="1" x14ac:dyDescent="0.2">
      <c r="B138" s="85"/>
      <c r="C138" s="85"/>
      <c r="D138" s="85"/>
      <c r="E138" s="85"/>
      <c r="F138" s="85"/>
      <c r="G138" s="84"/>
      <c r="H138" s="84"/>
      <c r="I138" s="84"/>
      <c r="J138" s="84"/>
      <c r="K138" s="84"/>
      <c r="L138" s="84"/>
      <c r="M138" s="84"/>
      <c r="N138" s="84"/>
      <c r="O138" s="84"/>
      <c r="P138" s="86"/>
    </row>
    <row r="139" spans="2:16" s="69" customFormat="1" ht="12.75" customHeight="1" x14ac:dyDescent="0.2">
      <c r="B139" s="85"/>
      <c r="C139" s="85"/>
      <c r="D139" s="85"/>
      <c r="E139" s="85"/>
      <c r="F139" s="85"/>
      <c r="G139" s="84"/>
      <c r="H139" s="84"/>
      <c r="I139" s="84"/>
      <c r="J139" s="84"/>
      <c r="K139" s="84"/>
      <c r="L139" s="84"/>
      <c r="M139" s="84"/>
      <c r="N139" s="84"/>
      <c r="O139" s="84"/>
    </row>
    <row r="140" spans="2:16" s="69" customFormat="1" x14ac:dyDescent="0.2">
      <c r="B140" s="85"/>
      <c r="C140" s="85"/>
      <c r="D140" s="85"/>
      <c r="E140" s="85"/>
      <c r="F140" s="85"/>
      <c r="G140" s="84"/>
      <c r="H140" s="84"/>
      <c r="I140" s="84"/>
      <c r="J140" s="84"/>
      <c r="K140" s="84"/>
      <c r="L140" s="84"/>
      <c r="M140" s="84"/>
      <c r="N140" s="84"/>
      <c r="O140" s="84"/>
    </row>
    <row r="141" spans="2:16" s="69" customFormat="1" x14ac:dyDescent="0.2">
      <c r="B141" s="85"/>
      <c r="C141" s="85"/>
      <c r="D141" s="85"/>
      <c r="E141" s="85"/>
      <c r="F141" s="85"/>
      <c r="G141" s="84"/>
      <c r="H141" s="84"/>
      <c r="I141" s="84"/>
      <c r="J141" s="84"/>
      <c r="K141" s="84"/>
      <c r="L141" s="84"/>
      <c r="M141" s="84"/>
      <c r="N141" s="84"/>
      <c r="O141" s="84"/>
    </row>
    <row r="142" spans="2:16" s="69" customFormat="1" x14ac:dyDescent="0.2">
      <c r="B142" s="85"/>
      <c r="C142" s="85"/>
      <c r="D142" s="85"/>
      <c r="E142" s="85"/>
      <c r="F142" s="85"/>
      <c r="G142" s="84"/>
      <c r="H142" s="84"/>
      <c r="I142" s="84"/>
      <c r="J142" s="84"/>
      <c r="K142" s="84"/>
      <c r="L142" s="84"/>
      <c r="M142" s="84"/>
      <c r="N142" s="84"/>
      <c r="O142" s="84"/>
    </row>
    <row r="143" spans="2:16" s="69" customFormat="1" x14ac:dyDescent="0.2">
      <c r="B143" s="85"/>
      <c r="C143" s="85"/>
      <c r="D143" s="85"/>
      <c r="E143" s="85"/>
      <c r="F143" s="85"/>
      <c r="G143" s="84"/>
      <c r="H143" s="84"/>
      <c r="I143" s="84"/>
      <c r="J143" s="84"/>
      <c r="K143" s="84"/>
      <c r="L143" s="84"/>
      <c r="M143" s="84"/>
      <c r="N143" s="84"/>
      <c r="O143" s="84"/>
    </row>
    <row r="144" spans="2:16" s="69" customFormat="1" x14ac:dyDescent="0.2">
      <c r="B144" s="38"/>
      <c r="C144" s="85"/>
      <c r="D144" s="85"/>
      <c r="E144" s="85"/>
      <c r="F144" s="85"/>
      <c r="G144" s="84"/>
      <c r="H144" s="84"/>
      <c r="I144" s="84"/>
      <c r="J144" s="84"/>
      <c r="K144" s="84"/>
      <c r="L144" s="84"/>
      <c r="M144" s="84"/>
      <c r="N144" s="84"/>
      <c r="O144" s="84"/>
    </row>
    <row r="145" spans="2:15" s="69" customFormat="1" x14ac:dyDescent="0.2">
      <c r="B145" s="38"/>
      <c r="C145" s="85"/>
      <c r="D145" s="85"/>
      <c r="E145" s="85"/>
      <c r="F145" s="85"/>
      <c r="G145" s="84"/>
      <c r="H145" s="84"/>
      <c r="I145" s="84"/>
      <c r="J145" s="84"/>
      <c r="K145" s="84"/>
      <c r="L145" s="84"/>
      <c r="M145" s="84"/>
      <c r="N145" s="84"/>
      <c r="O145" s="84"/>
    </row>
    <row r="146" spans="2:15" s="69" customFormat="1" x14ac:dyDescent="0.2">
      <c r="B146" s="38"/>
      <c r="C146" s="85"/>
      <c r="D146" s="85"/>
      <c r="E146" s="85"/>
      <c r="F146" s="85"/>
      <c r="G146" s="84"/>
      <c r="H146" s="84"/>
      <c r="I146" s="84"/>
      <c r="J146" s="84"/>
      <c r="K146" s="84"/>
      <c r="L146" s="84"/>
      <c r="M146" s="84"/>
      <c r="N146" s="84"/>
      <c r="O146" s="84"/>
    </row>
    <row r="147" spans="2:15" s="69" customFormat="1" x14ac:dyDescent="0.2">
      <c r="B147" s="38"/>
      <c r="C147" s="85"/>
      <c r="D147" s="85"/>
      <c r="E147" s="85"/>
      <c r="F147" s="85"/>
      <c r="G147" s="84"/>
      <c r="H147" s="84"/>
      <c r="I147" s="84"/>
      <c r="J147" s="84"/>
      <c r="K147" s="84"/>
      <c r="L147" s="84"/>
      <c r="M147" s="84"/>
      <c r="N147" s="84"/>
      <c r="O147" s="84"/>
    </row>
    <row r="148" spans="2:15" s="69" customFormat="1" x14ac:dyDescent="0.2">
      <c r="B148" s="38"/>
      <c r="C148" s="85"/>
      <c r="D148" s="85"/>
      <c r="E148" s="85"/>
      <c r="F148" s="85"/>
      <c r="G148" s="84"/>
      <c r="H148" s="84"/>
      <c r="I148" s="84"/>
      <c r="J148" s="84"/>
      <c r="K148" s="84"/>
      <c r="L148" s="84"/>
      <c r="M148" s="84"/>
      <c r="N148" s="84"/>
      <c r="O148" s="84"/>
    </row>
    <row r="149" spans="2:15" s="69" customFormat="1" x14ac:dyDescent="0.2">
      <c r="B149" s="38"/>
      <c r="C149" s="85"/>
      <c r="D149" s="85"/>
      <c r="E149" s="85"/>
      <c r="F149" s="85"/>
      <c r="G149" s="84"/>
      <c r="H149" s="84"/>
      <c r="I149" s="84"/>
      <c r="J149" s="84"/>
      <c r="K149" s="84"/>
      <c r="L149" s="84"/>
      <c r="M149" s="84"/>
      <c r="N149" s="84"/>
      <c r="O149" s="84"/>
    </row>
    <row r="150" spans="2:15" s="69" customFormat="1" x14ac:dyDescent="0.2">
      <c r="B150" s="38"/>
      <c r="C150" s="85"/>
      <c r="D150" s="85"/>
      <c r="E150" s="85"/>
      <c r="F150" s="85"/>
      <c r="G150" s="84"/>
      <c r="H150" s="84"/>
      <c r="I150" s="84"/>
      <c r="J150" s="84"/>
      <c r="K150" s="84"/>
      <c r="L150" s="84"/>
      <c r="M150" s="84"/>
      <c r="N150" s="84"/>
      <c r="O150" s="84"/>
    </row>
    <row r="151" spans="2:15" s="69" customFormat="1" x14ac:dyDescent="0.2">
      <c r="B151" s="39"/>
      <c r="C151" s="85"/>
      <c r="D151" s="85"/>
      <c r="E151" s="85"/>
      <c r="F151" s="85"/>
      <c r="G151" s="84"/>
      <c r="H151" s="84"/>
      <c r="I151" s="84"/>
      <c r="J151" s="84"/>
      <c r="K151" s="84"/>
      <c r="L151" s="84"/>
      <c r="M151" s="84"/>
      <c r="N151" s="84"/>
      <c r="O151" s="84"/>
    </row>
    <row r="152" spans="2:15" s="69" customFormat="1" x14ac:dyDescent="0.2">
      <c r="B152" s="39"/>
      <c r="C152" s="85"/>
      <c r="D152" s="85"/>
      <c r="E152" s="85"/>
      <c r="F152" s="85"/>
      <c r="G152" s="84"/>
      <c r="H152" s="84"/>
      <c r="I152" s="84"/>
      <c r="J152" s="84"/>
      <c r="K152" s="84"/>
      <c r="L152" s="84"/>
      <c r="M152" s="84"/>
      <c r="N152" s="84"/>
      <c r="O152" s="84"/>
    </row>
    <row r="153" spans="2:15" s="69" customFormat="1" x14ac:dyDescent="0.2">
      <c r="B153" s="85"/>
      <c r="C153" s="85"/>
      <c r="D153" s="85"/>
      <c r="E153" s="85"/>
      <c r="F153" s="85"/>
      <c r="G153" s="84"/>
      <c r="H153" s="84"/>
      <c r="I153" s="84"/>
      <c r="J153" s="84"/>
      <c r="K153" s="84"/>
      <c r="L153" s="84"/>
      <c r="M153" s="84"/>
      <c r="N153" s="84"/>
      <c r="O153" s="84"/>
    </row>
    <row r="154" spans="2:15" s="69" customFormat="1" x14ac:dyDescent="0.2">
      <c r="B154" s="46" t="s">
        <v>109</v>
      </c>
      <c r="C154" s="85"/>
      <c r="D154" s="85"/>
      <c r="E154" s="85"/>
      <c r="F154" s="85"/>
      <c r="G154" s="84"/>
      <c r="H154" s="84"/>
      <c r="I154" s="84"/>
      <c r="J154" s="84"/>
      <c r="K154" s="84"/>
      <c r="L154" s="84"/>
      <c r="M154" s="84"/>
      <c r="N154" s="84"/>
      <c r="O154" s="84"/>
    </row>
    <row r="155" spans="2:15" s="69" customFormat="1" x14ac:dyDescent="0.2">
      <c r="B155" s="46" t="s">
        <v>110</v>
      </c>
      <c r="C155" s="85"/>
      <c r="D155" s="85"/>
      <c r="E155" s="85"/>
      <c r="F155" s="85"/>
      <c r="G155" s="84"/>
      <c r="H155" s="84"/>
      <c r="I155" s="84"/>
      <c r="J155" s="84"/>
      <c r="K155" s="84"/>
      <c r="L155" s="84"/>
      <c r="M155" s="84"/>
      <c r="N155" s="84"/>
      <c r="O155" s="84"/>
    </row>
    <row r="156" spans="2:15" s="69" customFormat="1" x14ac:dyDescent="0.2">
      <c r="B156" s="46" t="s">
        <v>111</v>
      </c>
      <c r="C156" s="85"/>
      <c r="D156" s="85"/>
      <c r="E156" s="85"/>
      <c r="F156" s="85"/>
      <c r="G156" s="84"/>
      <c r="H156" s="84"/>
      <c r="I156" s="84"/>
      <c r="J156" s="84"/>
      <c r="K156" s="84"/>
      <c r="L156" s="84"/>
      <c r="M156" s="84"/>
      <c r="N156" s="84"/>
      <c r="O156" s="84"/>
    </row>
    <row r="157" spans="2:15" s="69" customFormat="1" x14ac:dyDescent="0.2">
      <c r="B157" s="46" t="s">
        <v>112</v>
      </c>
      <c r="C157" s="85"/>
      <c r="D157" s="85"/>
      <c r="E157" s="85"/>
      <c r="F157" s="85"/>
      <c r="G157" s="84"/>
      <c r="H157" s="84"/>
      <c r="I157" s="84"/>
      <c r="J157" s="84"/>
      <c r="K157" s="84"/>
      <c r="L157" s="84"/>
      <c r="M157" s="84"/>
      <c r="N157" s="84"/>
      <c r="O157" s="84"/>
    </row>
    <row r="158" spans="2:15" s="69" customFormat="1" x14ac:dyDescent="0.2">
      <c r="B158" s="46" t="s">
        <v>113</v>
      </c>
      <c r="C158" s="85"/>
      <c r="D158" s="85"/>
      <c r="E158" s="85"/>
      <c r="F158" s="85"/>
      <c r="G158" s="84"/>
      <c r="H158" s="84"/>
      <c r="I158" s="84"/>
      <c r="J158" s="84"/>
      <c r="K158" s="84"/>
      <c r="L158" s="84"/>
      <c r="M158" s="84"/>
      <c r="N158" s="84"/>
      <c r="O158" s="84"/>
    </row>
    <row r="159" spans="2:15" s="69" customFormat="1" x14ac:dyDescent="0.2">
      <c r="B159" s="46" t="s">
        <v>114</v>
      </c>
      <c r="C159" s="85"/>
      <c r="D159" s="85"/>
      <c r="E159" s="85"/>
      <c r="F159" s="85"/>
      <c r="G159" s="84"/>
      <c r="H159" s="84"/>
      <c r="I159" s="84"/>
      <c r="J159" s="84"/>
      <c r="K159" s="84"/>
      <c r="L159" s="84"/>
      <c r="M159" s="84"/>
      <c r="N159" s="84"/>
      <c r="O159" s="84"/>
    </row>
    <row r="160" spans="2:15" s="69" customFormat="1" x14ac:dyDescent="0.2">
      <c r="B160" s="46" t="s">
        <v>115</v>
      </c>
      <c r="C160" s="85"/>
      <c r="D160" s="85"/>
      <c r="E160" s="85"/>
      <c r="F160" s="85"/>
      <c r="G160" s="84"/>
      <c r="H160" s="84"/>
      <c r="I160" s="84"/>
      <c r="J160" s="84"/>
      <c r="K160" s="84"/>
      <c r="L160" s="84"/>
      <c r="M160" s="84"/>
      <c r="N160" s="84"/>
      <c r="O160" s="84"/>
    </row>
    <row r="161" spans="2:16" s="69" customFormat="1" x14ac:dyDescent="0.2">
      <c r="B161" s="44"/>
      <c r="C161" s="85"/>
      <c r="D161" s="85"/>
      <c r="E161" s="85"/>
      <c r="F161" s="85"/>
      <c r="G161" s="84"/>
      <c r="H161" s="84"/>
      <c r="I161" s="84"/>
      <c r="J161" s="84"/>
      <c r="K161" s="84"/>
      <c r="L161" s="84"/>
      <c r="M161" s="84"/>
      <c r="N161" s="84"/>
      <c r="O161" s="84"/>
    </row>
    <row r="162" spans="2:16" s="69" customFormat="1" x14ac:dyDescent="0.2">
      <c r="B162" s="38"/>
      <c r="C162" s="85"/>
      <c r="D162" s="85"/>
      <c r="E162" s="85"/>
      <c r="F162" s="85"/>
      <c r="G162" s="84"/>
      <c r="H162" s="84"/>
      <c r="I162" s="84"/>
      <c r="J162" s="84"/>
      <c r="K162" s="84"/>
      <c r="L162" s="84"/>
      <c r="M162" s="84"/>
      <c r="N162" s="84"/>
      <c r="O162" s="84"/>
    </row>
    <row r="163" spans="2:16" s="70" customFormat="1" x14ac:dyDescent="0.2">
      <c r="B163" s="38"/>
      <c r="C163" s="85"/>
      <c r="D163" s="85"/>
      <c r="E163" s="85"/>
      <c r="F163" s="85"/>
      <c r="G163" s="84"/>
      <c r="H163" s="84"/>
      <c r="I163" s="84"/>
      <c r="J163" s="84"/>
      <c r="K163" s="84"/>
      <c r="L163" s="84"/>
      <c r="M163" s="84"/>
      <c r="N163" s="84"/>
      <c r="O163" s="84"/>
      <c r="P163" s="69"/>
    </row>
    <row r="164" spans="2:16" s="70" customFormat="1" hidden="1" x14ac:dyDescent="0.2">
      <c r="B164" s="85" t="s">
        <v>27</v>
      </c>
      <c r="C164" s="85"/>
      <c r="D164" s="85"/>
      <c r="E164" s="85"/>
      <c r="F164" s="85"/>
      <c r="G164" s="84"/>
      <c r="H164" s="84"/>
      <c r="I164" s="84"/>
      <c r="J164" s="84"/>
      <c r="K164" s="84"/>
      <c r="L164" s="84"/>
      <c r="M164" s="84"/>
      <c r="N164" s="84"/>
      <c r="O164" s="84"/>
      <c r="P164" s="69"/>
    </row>
    <row r="165" spans="2:16" s="70" customFormat="1" hidden="1" x14ac:dyDescent="0.2">
      <c r="B165" s="87" t="s">
        <v>35</v>
      </c>
      <c r="C165" s="85"/>
      <c r="D165" s="85"/>
      <c r="E165" s="85"/>
      <c r="F165" s="85"/>
      <c r="G165" s="84"/>
      <c r="H165" s="84"/>
      <c r="I165" s="84"/>
      <c r="J165" s="84"/>
      <c r="K165" s="84"/>
      <c r="L165" s="84"/>
      <c r="M165" s="84"/>
      <c r="N165" s="84"/>
      <c r="O165" s="84"/>
      <c r="P165" s="69"/>
    </row>
    <row r="166" spans="2:16" s="70" customFormat="1" hidden="1" x14ac:dyDescent="0.2">
      <c r="B166" s="87" t="s">
        <v>84</v>
      </c>
      <c r="C166" s="85"/>
      <c r="D166" s="85"/>
      <c r="E166" s="85"/>
      <c r="F166" s="85"/>
      <c r="G166" s="84"/>
      <c r="H166" s="84"/>
      <c r="I166" s="84"/>
      <c r="J166" s="84"/>
      <c r="K166" s="84"/>
      <c r="L166" s="84"/>
      <c r="M166" s="84"/>
      <c r="N166" s="84"/>
      <c r="O166" s="84"/>
      <c r="P166" s="69"/>
    </row>
    <row r="167" spans="2:16" s="70" customFormat="1" hidden="1" x14ac:dyDescent="0.2">
      <c r="B167" s="87" t="s">
        <v>28</v>
      </c>
      <c r="C167" s="85"/>
      <c r="D167" s="85"/>
      <c r="E167" s="85"/>
      <c r="F167" s="85"/>
      <c r="G167" s="84"/>
      <c r="H167" s="84"/>
      <c r="I167" s="84"/>
      <c r="J167" s="84"/>
      <c r="K167" s="84"/>
      <c r="L167" s="84"/>
      <c r="M167" s="84"/>
      <c r="N167" s="84"/>
      <c r="O167" s="84"/>
      <c r="P167" s="69"/>
    </row>
    <row r="168" spans="2:16" s="70" customFormat="1" hidden="1" x14ac:dyDescent="0.2">
      <c r="B168" s="87" t="s">
        <v>90</v>
      </c>
      <c r="C168" s="85"/>
      <c r="D168" s="85"/>
      <c r="E168" s="85"/>
      <c r="F168" s="85"/>
      <c r="G168" s="84"/>
      <c r="H168" s="84"/>
      <c r="I168" s="84"/>
      <c r="J168" s="84"/>
      <c r="K168" s="84"/>
      <c r="L168" s="84"/>
      <c r="M168" s="84"/>
      <c r="N168" s="84"/>
      <c r="O168" s="84"/>
      <c r="P168" s="69"/>
    </row>
    <row r="169" spans="2:16" s="70" customFormat="1" hidden="1" x14ac:dyDescent="0.2">
      <c r="B169" s="87" t="s">
        <v>106</v>
      </c>
      <c r="C169" s="85"/>
      <c r="D169" s="85"/>
      <c r="E169" s="85"/>
      <c r="F169" s="85"/>
      <c r="G169" s="84"/>
      <c r="H169" s="84"/>
      <c r="I169" s="84"/>
      <c r="J169" s="84"/>
      <c r="K169" s="84"/>
      <c r="L169" s="84"/>
      <c r="M169" s="84"/>
      <c r="N169" s="84"/>
      <c r="O169" s="84"/>
      <c r="P169" s="69"/>
    </row>
    <row r="170" spans="2:16" s="70" customFormat="1" hidden="1" x14ac:dyDescent="0.2">
      <c r="B170" s="87" t="s">
        <v>92</v>
      </c>
      <c r="C170" s="85"/>
      <c r="D170" s="85"/>
      <c r="E170" s="85"/>
      <c r="F170" s="85"/>
      <c r="G170" s="84"/>
      <c r="H170" s="84"/>
      <c r="I170" s="84"/>
      <c r="J170" s="84"/>
      <c r="K170" s="84"/>
      <c r="L170" s="84"/>
      <c r="M170" s="84"/>
      <c r="N170" s="84"/>
      <c r="O170" s="84"/>
      <c r="P170" s="69"/>
    </row>
    <row r="171" spans="2:16" s="70" customFormat="1" hidden="1" x14ac:dyDescent="0.2">
      <c r="B171" s="87" t="s">
        <v>33</v>
      </c>
      <c r="C171" s="85"/>
      <c r="D171" s="85"/>
      <c r="E171" s="85"/>
      <c r="F171" s="85"/>
      <c r="G171" s="84"/>
      <c r="H171" s="84"/>
      <c r="I171" s="84"/>
      <c r="J171" s="84"/>
      <c r="K171" s="84"/>
      <c r="L171" s="84"/>
      <c r="M171" s="84"/>
      <c r="N171" s="84"/>
      <c r="O171" s="84"/>
      <c r="P171" s="69"/>
    </row>
    <row r="172" spans="2:16" s="70" customFormat="1" hidden="1" x14ac:dyDescent="0.2">
      <c r="B172" s="87" t="s">
        <v>81</v>
      </c>
      <c r="C172" s="85"/>
      <c r="D172" s="85"/>
      <c r="E172" s="85"/>
      <c r="F172" s="85"/>
      <c r="G172" s="84"/>
      <c r="H172" s="84"/>
      <c r="I172" s="84"/>
      <c r="J172" s="84"/>
      <c r="K172" s="84"/>
      <c r="L172" s="84"/>
      <c r="M172" s="84"/>
      <c r="N172" s="84"/>
      <c r="O172" s="84"/>
      <c r="P172" s="69"/>
    </row>
    <row r="173" spans="2:16" s="70" customFormat="1" hidden="1" x14ac:dyDescent="0.2">
      <c r="B173" s="87" t="s">
        <v>85</v>
      </c>
      <c r="C173" s="85"/>
      <c r="D173" s="85"/>
      <c r="E173" s="85"/>
      <c r="F173" s="85"/>
      <c r="G173" s="84"/>
      <c r="H173" s="84"/>
      <c r="I173" s="84"/>
      <c r="J173" s="84"/>
      <c r="K173" s="84"/>
      <c r="L173" s="84"/>
      <c r="M173" s="84"/>
      <c r="N173" s="84"/>
      <c r="O173" s="84"/>
      <c r="P173" s="69"/>
    </row>
    <row r="174" spans="2:16" hidden="1" x14ac:dyDescent="0.2">
      <c r="B174" s="41" t="s">
        <v>102</v>
      </c>
      <c r="C174" s="85"/>
      <c r="D174" s="85"/>
      <c r="E174" s="85"/>
      <c r="F174" s="85"/>
      <c r="G174" s="84"/>
      <c r="H174" s="84"/>
      <c r="I174" s="84"/>
      <c r="J174" s="84"/>
      <c r="K174" s="84"/>
      <c r="L174" s="84"/>
      <c r="M174" s="84"/>
      <c r="N174" s="84"/>
      <c r="O174" s="84"/>
      <c r="P174" s="69"/>
    </row>
    <row r="175" spans="2:16" hidden="1" x14ac:dyDescent="0.2">
      <c r="B175" s="87" t="s">
        <v>83</v>
      </c>
      <c r="C175" s="85"/>
      <c r="D175" s="85"/>
      <c r="E175" s="85"/>
      <c r="F175" s="85"/>
      <c r="G175" s="84"/>
      <c r="H175" s="84"/>
      <c r="I175" s="84"/>
      <c r="J175" s="84"/>
      <c r="K175" s="84"/>
      <c r="L175" s="84"/>
      <c r="M175" s="84"/>
      <c r="N175" s="84"/>
      <c r="O175" s="84"/>
      <c r="P175" s="69"/>
    </row>
    <row r="176" spans="2:16" hidden="1" x14ac:dyDescent="0.2">
      <c r="B176" s="87" t="s">
        <v>88</v>
      </c>
      <c r="C176" s="85"/>
      <c r="D176" s="85"/>
      <c r="E176" s="85"/>
      <c r="F176" s="85"/>
      <c r="G176" s="84"/>
      <c r="H176" s="84"/>
      <c r="I176" s="84"/>
      <c r="J176" s="84"/>
      <c r="K176" s="84"/>
      <c r="L176" s="84"/>
      <c r="M176" s="84"/>
      <c r="N176" s="84"/>
      <c r="O176" s="84"/>
      <c r="P176" s="69"/>
    </row>
    <row r="177" spans="2:16" hidden="1" x14ac:dyDescent="0.2">
      <c r="B177" s="87" t="s">
        <v>91</v>
      </c>
      <c r="C177" s="85"/>
      <c r="D177" s="85"/>
      <c r="E177" s="85"/>
      <c r="F177" s="85"/>
      <c r="G177" s="84"/>
      <c r="H177" s="84"/>
      <c r="I177" s="84"/>
      <c r="J177" s="84"/>
      <c r="K177" s="84"/>
      <c r="L177" s="84"/>
      <c r="M177" s="84"/>
      <c r="N177" s="84"/>
      <c r="O177" s="84"/>
      <c r="P177" s="69"/>
    </row>
    <row r="178" spans="2:16" hidden="1" x14ac:dyDescent="0.2">
      <c r="B178" s="87" t="s">
        <v>89</v>
      </c>
      <c r="C178" s="85"/>
      <c r="D178" s="85"/>
      <c r="E178" s="85"/>
      <c r="F178" s="85"/>
      <c r="G178" s="84"/>
      <c r="H178" s="84"/>
      <c r="I178" s="84"/>
      <c r="J178" s="84"/>
      <c r="K178" s="84"/>
      <c r="L178" s="84"/>
      <c r="M178" s="84"/>
      <c r="N178" s="84"/>
      <c r="O178" s="84"/>
      <c r="P178" s="69"/>
    </row>
    <row r="179" spans="2:16" hidden="1" x14ac:dyDescent="0.2">
      <c r="B179" s="87" t="s">
        <v>86</v>
      </c>
      <c r="C179" s="85"/>
      <c r="D179" s="85"/>
      <c r="E179" s="85"/>
      <c r="F179" s="85"/>
      <c r="G179" s="84"/>
      <c r="H179" s="84"/>
      <c r="I179" s="84"/>
      <c r="J179" s="84"/>
      <c r="K179" s="84"/>
      <c r="L179" s="84"/>
      <c r="M179" s="84"/>
      <c r="N179" s="84"/>
      <c r="O179" s="84"/>
      <c r="P179" s="69"/>
    </row>
    <row r="180" spans="2:16" hidden="1" x14ac:dyDescent="0.2">
      <c r="B180" s="87" t="s">
        <v>79</v>
      </c>
      <c r="C180" s="85"/>
      <c r="D180" s="85"/>
      <c r="E180" s="85"/>
      <c r="F180" s="85"/>
      <c r="G180" s="84"/>
      <c r="H180" s="84"/>
      <c r="I180" s="84"/>
      <c r="J180" s="84"/>
      <c r="K180" s="84"/>
      <c r="L180" s="84"/>
      <c r="M180" s="84"/>
      <c r="N180" s="84"/>
      <c r="O180" s="84"/>
      <c r="P180" s="69"/>
    </row>
    <row r="181" spans="2:16" hidden="1" x14ac:dyDescent="0.2">
      <c r="B181" s="87" t="s">
        <v>87</v>
      </c>
      <c r="C181" s="85"/>
      <c r="D181" s="85"/>
      <c r="E181" s="85"/>
      <c r="F181" s="85"/>
      <c r="G181" s="84"/>
      <c r="H181" s="84"/>
      <c r="I181" s="84"/>
      <c r="J181" s="84"/>
      <c r="K181" s="84"/>
      <c r="L181" s="84"/>
      <c r="M181" s="84"/>
      <c r="N181" s="84"/>
      <c r="O181" s="84"/>
      <c r="P181" s="69"/>
    </row>
    <row r="182" spans="2:16" hidden="1" x14ac:dyDescent="0.2">
      <c r="B182" s="87" t="s">
        <v>80</v>
      </c>
      <c r="C182" s="85"/>
      <c r="D182" s="85"/>
      <c r="E182" s="85"/>
      <c r="F182" s="85"/>
      <c r="G182" s="84"/>
      <c r="H182" s="84"/>
      <c r="I182" s="84"/>
      <c r="J182" s="84"/>
      <c r="K182" s="84"/>
      <c r="L182" s="84"/>
      <c r="M182" s="84"/>
      <c r="N182" s="84"/>
      <c r="O182" s="84"/>
      <c r="P182" s="69"/>
    </row>
    <row r="183" spans="2:16" hidden="1" x14ac:dyDescent="0.2">
      <c r="B183" s="87" t="s">
        <v>82</v>
      </c>
      <c r="C183" s="85"/>
      <c r="D183" s="85"/>
      <c r="E183" s="85"/>
      <c r="F183" s="85"/>
      <c r="G183" s="84"/>
      <c r="H183" s="84"/>
      <c r="I183" s="84"/>
      <c r="J183" s="84"/>
      <c r="K183" s="84"/>
      <c r="L183" s="84"/>
      <c r="M183" s="84"/>
      <c r="N183" s="84"/>
      <c r="O183" s="84"/>
      <c r="P183" s="69"/>
    </row>
    <row r="184" spans="2:16" hidden="1" x14ac:dyDescent="0.2">
      <c r="B184" s="87" t="s">
        <v>31</v>
      </c>
      <c r="C184" s="85"/>
      <c r="D184" s="85"/>
      <c r="E184" s="85"/>
      <c r="F184" s="85"/>
      <c r="G184" s="84"/>
      <c r="H184" s="84"/>
      <c r="I184" s="84"/>
      <c r="J184" s="84"/>
      <c r="K184" s="84"/>
      <c r="L184" s="84"/>
      <c r="M184" s="84"/>
      <c r="N184" s="84"/>
      <c r="O184" s="84"/>
      <c r="P184" s="69"/>
    </row>
    <row r="185" spans="2:16" hidden="1" x14ac:dyDescent="0.2">
      <c r="B185" s="87" t="s">
        <v>34</v>
      </c>
      <c r="C185" s="85"/>
      <c r="D185" s="85"/>
      <c r="E185" s="85"/>
      <c r="F185" s="85"/>
      <c r="G185" s="84"/>
      <c r="H185" s="84"/>
      <c r="I185" s="84"/>
      <c r="J185" s="84"/>
      <c r="K185" s="84"/>
      <c r="L185" s="84"/>
      <c r="M185" s="84"/>
      <c r="N185" s="84"/>
      <c r="O185" s="84"/>
      <c r="P185" s="69"/>
    </row>
    <row r="186" spans="2:16" hidden="1" x14ac:dyDescent="0.2">
      <c r="B186" s="87" t="s">
        <v>30</v>
      </c>
      <c r="C186" s="85"/>
      <c r="D186" s="85"/>
      <c r="E186" s="85"/>
      <c r="F186" s="85"/>
      <c r="G186" s="84"/>
      <c r="H186" s="84"/>
      <c r="I186" s="84"/>
      <c r="J186" s="84"/>
      <c r="K186" s="84"/>
      <c r="L186" s="84"/>
      <c r="M186" s="84"/>
      <c r="N186" s="84"/>
      <c r="O186" s="84"/>
      <c r="P186" s="69"/>
    </row>
    <row r="187" spans="2:16" hidden="1" x14ac:dyDescent="0.2">
      <c r="B187" s="87" t="s">
        <v>32</v>
      </c>
      <c r="C187" s="85"/>
      <c r="D187" s="85"/>
      <c r="E187" s="85"/>
      <c r="F187" s="85"/>
      <c r="G187" s="84"/>
      <c r="H187" s="84"/>
      <c r="I187" s="84"/>
      <c r="J187" s="84"/>
      <c r="K187" s="84"/>
      <c r="L187" s="84"/>
      <c r="M187" s="84"/>
      <c r="N187" s="84"/>
      <c r="O187" s="84"/>
      <c r="P187" s="69"/>
    </row>
    <row r="188" spans="2:16" hidden="1" x14ac:dyDescent="0.2">
      <c r="B188" s="87" t="s">
        <v>65</v>
      </c>
      <c r="C188" s="85"/>
      <c r="D188" s="85"/>
      <c r="E188" s="85"/>
      <c r="F188" s="85"/>
      <c r="G188" s="84"/>
      <c r="H188" s="84"/>
      <c r="I188" s="84"/>
      <c r="J188" s="84"/>
      <c r="K188" s="84"/>
      <c r="L188" s="84"/>
      <c r="M188" s="84"/>
      <c r="N188" s="84"/>
      <c r="O188" s="84"/>
      <c r="P188" s="69"/>
    </row>
    <row r="189" spans="2:16" hidden="1" x14ac:dyDescent="0.2">
      <c r="B189" s="87" t="s">
        <v>64</v>
      </c>
      <c r="C189" s="85"/>
      <c r="D189" s="85"/>
      <c r="E189" s="85"/>
      <c r="F189" s="85"/>
      <c r="G189" s="84"/>
      <c r="H189" s="84"/>
      <c r="I189" s="84"/>
      <c r="J189" s="84"/>
      <c r="K189" s="84"/>
      <c r="L189" s="84"/>
      <c r="M189" s="84"/>
      <c r="N189" s="84"/>
      <c r="O189" s="84"/>
      <c r="P189" s="69"/>
    </row>
    <row r="190" spans="2:16" hidden="1" x14ac:dyDescent="0.2">
      <c r="B190" s="87" t="s">
        <v>29</v>
      </c>
      <c r="C190" s="85"/>
      <c r="D190" s="85"/>
      <c r="E190" s="85"/>
      <c r="F190" s="85"/>
      <c r="G190" s="84"/>
      <c r="H190" s="84"/>
      <c r="I190" s="84"/>
      <c r="J190" s="84"/>
      <c r="K190" s="84"/>
      <c r="L190" s="84"/>
      <c r="M190" s="84"/>
      <c r="N190" s="84"/>
      <c r="O190" s="84"/>
      <c r="P190" s="69"/>
    </row>
    <row r="191" spans="2:16" hidden="1" x14ac:dyDescent="0.2">
      <c r="B191" s="87" t="s">
        <v>63</v>
      </c>
      <c r="C191" s="85"/>
      <c r="D191" s="85"/>
      <c r="E191" s="85"/>
      <c r="F191" s="85"/>
      <c r="G191" s="84"/>
      <c r="H191" s="84"/>
      <c r="I191" s="84"/>
      <c r="J191" s="84"/>
      <c r="K191" s="84"/>
      <c r="L191" s="84"/>
      <c r="M191" s="84"/>
      <c r="N191" s="84"/>
      <c r="O191" s="84"/>
      <c r="P191" s="69"/>
    </row>
    <row r="192" spans="2:16" x14ac:dyDescent="0.2">
      <c r="B192" s="85"/>
      <c r="C192" s="85"/>
      <c r="D192" s="85"/>
      <c r="E192" s="85"/>
      <c r="F192" s="85"/>
      <c r="G192" s="84"/>
      <c r="H192" s="84"/>
      <c r="I192" s="84"/>
      <c r="J192" s="84"/>
      <c r="K192" s="84"/>
      <c r="L192" s="84"/>
      <c r="M192" s="84"/>
      <c r="N192" s="84"/>
      <c r="O192" s="84"/>
      <c r="P192" s="69"/>
    </row>
    <row r="193" spans="2:16" x14ac:dyDescent="0.2">
      <c r="B193" s="85"/>
      <c r="C193" s="85"/>
      <c r="D193" s="85"/>
      <c r="E193" s="85"/>
      <c r="F193" s="85"/>
      <c r="G193" s="84"/>
      <c r="H193" s="84"/>
      <c r="I193" s="84"/>
      <c r="J193" s="84"/>
      <c r="K193" s="84"/>
      <c r="L193" s="84"/>
      <c r="M193" s="84"/>
      <c r="N193" s="84"/>
      <c r="O193" s="84"/>
      <c r="P193" s="69"/>
    </row>
    <row r="194" spans="2:16" x14ac:dyDescent="0.2">
      <c r="B194" s="85"/>
      <c r="C194" s="85"/>
      <c r="D194" s="85"/>
      <c r="E194" s="85"/>
      <c r="F194" s="85"/>
      <c r="G194" s="84"/>
      <c r="H194" s="84"/>
      <c r="I194" s="84"/>
      <c r="J194" s="84"/>
      <c r="K194" s="84"/>
      <c r="L194" s="84"/>
      <c r="M194" s="84"/>
      <c r="N194" s="84"/>
      <c r="O194" s="84"/>
      <c r="P194" s="69"/>
    </row>
    <row r="195" spans="2:16" hidden="1" x14ac:dyDescent="0.2">
      <c r="B195" s="85" t="s">
        <v>103</v>
      </c>
      <c r="C195" s="85"/>
      <c r="D195" s="85"/>
      <c r="E195" s="85"/>
      <c r="F195" s="85"/>
      <c r="G195" s="84"/>
      <c r="H195" s="84"/>
      <c r="I195" s="84"/>
      <c r="J195" s="84"/>
      <c r="K195" s="84"/>
      <c r="L195" s="84"/>
      <c r="M195" s="84"/>
      <c r="N195" s="84"/>
      <c r="O195" s="84"/>
      <c r="P195" s="69"/>
    </row>
    <row r="196" spans="2:16" hidden="1" x14ac:dyDescent="0.2">
      <c r="B196" s="87" t="s">
        <v>45</v>
      </c>
      <c r="C196" s="85"/>
      <c r="D196" s="85"/>
      <c r="E196" s="85"/>
      <c r="F196" s="85"/>
      <c r="G196" s="84"/>
      <c r="H196" s="84"/>
      <c r="I196" s="84"/>
      <c r="J196" s="84"/>
      <c r="K196" s="84"/>
      <c r="L196" s="84"/>
      <c r="M196" s="84"/>
      <c r="N196" s="84"/>
      <c r="O196" s="84"/>
    </row>
    <row r="197" spans="2:16" hidden="1" x14ac:dyDescent="0.2">
      <c r="B197" s="87" t="s">
        <v>56</v>
      </c>
      <c r="C197" s="85"/>
      <c r="D197" s="85"/>
      <c r="E197" s="85"/>
      <c r="F197" s="85"/>
      <c r="G197" s="84"/>
      <c r="H197" s="84"/>
      <c r="I197" s="84"/>
      <c r="J197" s="84"/>
      <c r="K197" s="84"/>
      <c r="L197" s="84"/>
      <c r="M197" s="84"/>
      <c r="N197" s="84"/>
      <c r="O197" s="84"/>
    </row>
    <row r="198" spans="2:16" x14ac:dyDescent="0.2">
      <c r="B198" s="84"/>
      <c r="C198" s="85"/>
      <c r="D198" s="85"/>
      <c r="E198" s="85"/>
      <c r="F198" s="85"/>
      <c r="G198" s="84"/>
      <c r="H198" s="84"/>
      <c r="I198" s="84"/>
      <c r="J198" s="84"/>
      <c r="K198" s="84"/>
      <c r="L198" s="84"/>
      <c r="M198" s="84"/>
      <c r="N198" s="84"/>
      <c r="O198" s="84"/>
    </row>
    <row r="199" spans="2:16" x14ac:dyDescent="0.2">
      <c r="B199" s="45"/>
      <c r="C199" s="85"/>
      <c r="D199" s="85"/>
      <c r="E199" s="85"/>
      <c r="F199" s="85"/>
      <c r="G199" s="84"/>
      <c r="H199" s="84"/>
      <c r="I199" s="84"/>
      <c r="J199" s="84"/>
      <c r="K199" s="84"/>
      <c r="L199" s="84"/>
      <c r="M199" s="84"/>
      <c r="N199" s="84"/>
      <c r="O199" s="84"/>
    </row>
    <row r="200" spans="2:16" x14ac:dyDescent="0.2">
      <c r="B200" s="45"/>
      <c r="C200" s="85"/>
      <c r="D200" s="85"/>
      <c r="E200" s="85"/>
      <c r="F200" s="85"/>
      <c r="G200" s="84"/>
      <c r="H200" s="84"/>
      <c r="I200" s="84"/>
      <c r="J200" s="84"/>
      <c r="K200" s="84"/>
      <c r="L200" s="84"/>
      <c r="M200" s="84"/>
      <c r="N200" s="84"/>
      <c r="O200" s="84"/>
    </row>
    <row r="201" spans="2:16" x14ac:dyDescent="0.2">
      <c r="B201" s="45"/>
      <c r="C201" s="85"/>
      <c r="D201" s="85"/>
      <c r="E201" s="85"/>
      <c r="F201" s="85"/>
      <c r="G201" s="84"/>
      <c r="H201" s="84"/>
      <c r="I201" s="84"/>
      <c r="J201" s="84"/>
      <c r="K201" s="84"/>
      <c r="L201" s="84"/>
      <c r="M201" s="84"/>
      <c r="N201" s="84"/>
      <c r="O201" s="84"/>
    </row>
    <row r="202" spans="2:16" x14ac:dyDescent="0.2">
      <c r="B202" s="45"/>
      <c r="C202" s="85"/>
      <c r="D202" s="85"/>
      <c r="E202" s="85"/>
      <c r="F202" s="85"/>
      <c r="G202" s="84"/>
      <c r="H202" s="84"/>
      <c r="I202" s="84"/>
      <c r="J202" s="84"/>
      <c r="K202" s="84"/>
      <c r="L202" s="84"/>
      <c r="M202" s="84"/>
      <c r="N202" s="84"/>
      <c r="O202" s="84"/>
    </row>
    <row r="203" spans="2:16" x14ac:dyDescent="0.2">
      <c r="B203" s="45"/>
      <c r="C203" s="85"/>
      <c r="D203" s="85"/>
      <c r="E203" s="85"/>
      <c r="F203" s="85"/>
      <c r="G203" s="84"/>
      <c r="H203" s="84"/>
      <c r="I203" s="84"/>
      <c r="J203" s="84"/>
      <c r="K203" s="84"/>
      <c r="L203" s="84"/>
      <c r="M203" s="84"/>
      <c r="N203" s="84"/>
      <c r="O203" s="84"/>
    </row>
    <row r="204" spans="2:16" s="69" customFormat="1" hidden="1" x14ac:dyDescent="0.2">
      <c r="B204" s="38" t="s">
        <v>108</v>
      </c>
      <c r="C204" s="85"/>
      <c r="D204" s="85"/>
      <c r="E204" s="85"/>
      <c r="F204" s="85"/>
      <c r="G204" s="85"/>
      <c r="H204" s="85"/>
      <c r="I204" s="85"/>
      <c r="J204" s="85"/>
      <c r="K204" s="85"/>
      <c r="L204" s="85"/>
      <c r="M204" s="85"/>
      <c r="N204" s="85"/>
      <c r="O204" s="85"/>
    </row>
    <row r="205" spans="2:16" s="69" customFormat="1" hidden="1" x14ac:dyDescent="0.2">
      <c r="B205" s="39" t="s">
        <v>107</v>
      </c>
      <c r="C205" s="85"/>
      <c r="D205" s="85"/>
      <c r="E205" s="85"/>
      <c r="F205" s="85"/>
      <c r="G205" s="85"/>
      <c r="H205" s="85"/>
      <c r="I205" s="85"/>
      <c r="J205" s="85"/>
      <c r="K205" s="85"/>
      <c r="L205" s="85"/>
      <c r="M205" s="85"/>
      <c r="N205" s="85"/>
      <c r="O205" s="85"/>
    </row>
    <row r="206" spans="2:16" s="69" customFormat="1" ht="38.25" hidden="1" x14ac:dyDescent="0.2">
      <c r="B206" s="40" t="s">
        <v>53</v>
      </c>
    </row>
    <row r="207" spans="2:16" s="69" customFormat="1" ht="38.25" hidden="1" x14ac:dyDescent="0.2">
      <c r="B207" s="40" t="s">
        <v>97</v>
      </c>
    </row>
    <row r="208" spans="2:16" s="69" customFormat="1" ht="38.25" hidden="1" x14ac:dyDescent="0.2">
      <c r="B208" s="40" t="s">
        <v>98</v>
      </c>
    </row>
    <row r="209" spans="2:15" s="69" customFormat="1" ht="63.75" hidden="1" x14ac:dyDescent="0.2">
      <c r="B209" s="40" t="s">
        <v>99</v>
      </c>
    </row>
    <row r="210" spans="2:15" s="69" customFormat="1" ht="51" hidden="1" x14ac:dyDescent="0.2">
      <c r="B210" s="40" t="s">
        <v>100</v>
      </c>
    </row>
    <row r="211" spans="2:15" s="69" customFormat="1" ht="38.25" hidden="1" x14ac:dyDescent="0.2">
      <c r="B211" s="40" t="s">
        <v>101</v>
      </c>
    </row>
    <row r="212" spans="2:15" s="69" customFormat="1" ht="25.5" hidden="1" x14ac:dyDescent="0.2">
      <c r="B212" s="40" t="s">
        <v>93</v>
      </c>
    </row>
    <row r="213" spans="2:15" s="69" customFormat="1" hidden="1" x14ac:dyDescent="0.2">
      <c r="B213" s="40" t="s">
        <v>66</v>
      </c>
    </row>
    <row r="214" spans="2:15" x14ac:dyDescent="0.2">
      <c r="C214" s="70"/>
      <c r="D214" s="70"/>
      <c r="E214" s="70"/>
      <c r="F214" s="70"/>
      <c r="G214" s="70"/>
      <c r="H214" s="70"/>
      <c r="I214" s="70"/>
      <c r="J214" s="70"/>
      <c r="K214" s="70"/>
      <c r="L214" s="70"/>
      <c r="M214" s="70"/>
      <c r="N214" s="70"/>
      <c r="O214" s="70"/>
    </row>
  </sheetData>
  <sheetProtection formatColumns="0" formatRows="0"/>
  <mergeCells count="128">
    <mergeCell ref="C102:P102"/>
    <mergeCell ref="C103:P103"/>
    <mergeCell ref="B79:P94"/>
    <mergeCell ref="A95:P95"/>
    <mergeCell ref="B96:B101"/>
    <mergeCell ref="C96:P96"/>
    <mergeCell ref="C97:P97"/>
    <mergeCell ref="C100:P100"/>
    <mergeCell ref="C101:P101"/>
    <mergeCell ref="C98:P98"/>
    <mergeCell ref="C99:P99"/>
    <mergeCell ref="B35:P35"/>
    <mergeCell ref="C36:P36"/>
    <mergeCell ref="B38:P38"/>
    <mergeCell ref="C39:G39"/>
    <mergeCell ref="H39:L39"/>
    <mergeCell ref="M39:P39"/>
    <mergeCell ref="B61:P61"/>
    <mergeCell ref="B78:P78"/>
    <mergeCell ref="M50:P50"/>
    <mergeCell ref="M52:P52"/>
    <mergeCell ref="B50:B59"/>
    <mergeCell ref="C50:G59"/>
    <mergeCell ref="H50:L59"/>
    <mergeCell ref="M59:P59"/>
    <mergeCell ref="M57:P57"/>
    <mergeCell ref="M51:P51"/>
    <mergeCell ref="M58:P58"/>
    <mergeCell ref="M55:P55"/>
    <mergeCell ref="M56:P56"/>
    <mergeCell ref="M53:P53"/>
    <mergeCell ref="M54:P54"/>
    <mergeCell ref="B40:B49"/>
    <mergeCell ref="M48:P48"/>
    <mergeCell ref="M47:P47"/>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M40:P40"/>
    <mergeCell ref="H40:L49"/>
    <mergeCell ref="C40:G49"/>
    <mergeCell ref="M43:P43"/>
    <mergeCell ref="M42:P42"/>
    <mergeCell ref="M44:P44"/>
    <mergeCell ref="M46:P46"/>
    <mergeCell ref="M45:P45"/>
    <mergeCell ref="M41:P41"/>
    <mergeCell ref="M49:P49"/>
    <mergeCell ref="D76:G76"/>
    <mergeCell ref="H76:K76"/>
    <mergeCell ref="L76:O76"/>
    <mergeCell ref="D66:G66"/>
    <mergeCell ref="H66:K66"/>
    <mergeCell ref="L66:O66"/>
    <mergeCell ref="D71:G71"/>
    <mergeCell ref="H71:K71"/>
    <mergeCell ref="L71:O71"/>
    <mergeCell ref="D72:G72"/>
    <mergeCell ref="H72:K72"/>
    <mergeCell ref="L72:O72"/>
    <mergeCell ref="D73:G73"/>
    <mergeCell ref="D75:G75"/>
    <mergeCell ref="H75:K75"/>
    <mergeCell ref="L75:O75"/>
    <mergeCell ref="D67:G67"/>
    <mergeCell ref="H67:K67"/>
    <mergeCell ref="D63:G63"/>
    <mergeCell ref="H63:K63"/>
    <mergeCell ref="L63:O63"/>
    <mergeCell ref="H73:K73"/>
    <mergeCell ref="L73:O73"/>
    <mergeCell ref="D74:G74"/>
    <mergeCell ref="H74:K74"/>
    <mergeCell ref="L74:O74"/>
    <mergeCell ref="L67:O67"/>
    <mergeCell ref="D68:G68"/>
    <mergeCell ref="H68:K68"/>
    <mergeCell ref="L68:O68"/>
    <mergeCell ref="D69:G69"/>
    <mergeCell ref="H69:K69"/>
    <mergeCell ref="L69:O69"/>
    <mergeCell ref="D70:G70"/>
    <mergeCell ref="H70:K70"/>
    <mergeCell ref="L70:O70"/>
    <mergeCell ref="D64:G64"/>
    <mergeCell ref="H64:K64"/>
    <mergeCell ref="L64:O64"/>
    <mergeCell ref="D65:G65"/>
    <mergeCell ref="H65:K65"/>
    <mergeCell ref="L65:O65"/>
  </mergeCells>
  <conditionalFormatting sqref="D64:D76 H64:H76 L64:L76">
    <cfRule type="cellIs" dxfId="697" priority="7" stopIfTrue="1" operator="lessThan">
      <formula>0.85</formula>
    </cfRule>
    <cfRule type="cellIs" dxfId="696" priority="8" stopIfTrue="1" operator="between">
      <formula>0.85</formula>
      <formula>0.94</formula>
    </cfRule>
    <cfRule type="cellIs" dxfId="695" priority="9" stopIfTrue="1" operator="greaterThanOrEqual">
      <formula>0.95</formula>
    </cfRule>
  </conditionalFormatting>
  <conditionalFormatting sqref="D64:P76">
    <cfRule type="cellIs" dxfId="694" priority="1" stopIfTrue="1" operator="equal">
      <formula>0</formula>
    </cfRule>
  </conditionalFormatting>
  <conditionalFormatting sqref="P64:P76">
    <cfRule type="cellIs" dxfId="693" priority="2" stopIfTrue="1" operator="lessThan">
      <formula>0.85</formula>
    </cfRule>
    <cfRule type="cellIs" dxfId="692" priority="3" stopIfTrue="1" operator="between">
      <formula>0.85</formula>
      <formula>0.94</formula>
    </cfRule>
    <cfRule type="cellIs" dxfId="691" priority="4" stopIfTrue="1" operator="greaterThanOrEqual">
      <formula>0.95</formula>
    </cfRule>
  </conditionalFormatting>
  <dataValidations count="6">
    <dataValidation type="list" allowBlank="1" showInputMessage="1" showErrorMessage="1" sqref="C18:P18" xr:uid="{00000000-0002-0000-0200-000000000000}">
      <formula1>$B$154:$B$160</formula1>
    </dataValidation>
    <dataValidation type="list" allowBlank="1" showInputMessage="1" showErrorMessage="1" sqref="N10:P10" xr:uid="{00000000-0002-0000-0200-000001000000}">
      <formula1>"Economicos,Eficiencia,Eficacia, Efectividad,Calidad"</formula1>
    </dataValidation>
    <dataValidation type="list" allowBlank="1" showInputMessage="1" showErrorMessage="1" sqref="C10:I10" xr:uid="{00000000-0002-0000-0200-000002000000}">
      <formula1>"2022,2023,2024,2025,2026,2027"</formula1>
    </dataValidation>
    <dataValidation type="list" allowBlank="1" showInputMessage="1" showErrorMessage="1" sqref="C12:P12" xr:uid="{00000000-0002-0000-0200-000003000000}">
      <formula1>$B$165:$B$191</formula1>
    </dataValidation>
    <dataValidation type="list" allowBlank="1" showInputMessage="1" showErrorMessage="1" sqref="C103:P103" xr:uid="{00000000-0002-0000-0200-000004000000}">
      <formula1>$B$196:$B$197</formula1>
    </dataValidation>
    <dataValidation type="list" allowBlank="1" showInputMessage="1" showErrorMessage="1" sqref="C32:P32 C34:P34 C36:P36" xr:uid="{00000000-0002-0000-0200-000005000000}">
      <formula1>#REF!</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49"/>
  <sheetViews>
    <sheetView topLeftCell="A31" zoomScale="85" zoomScaleNormal="85" workbookViewId="0">
      <selection activeCell="K33" sqref="K33:M33"/>
    </sheetView>
  </sheetViews>
  <sheetFormatPr baseColWidth="10" defaultColWidth="11.42578125" defaultRowHeight="30" customHeight="1" x14ac:dyDescent="0.2"/>
  <cols>
    <col min="1" max="1" width="28.5703125" style="20" customWidth="1"/>
    <col min="2" max="2" width="27" style="20" bestFit="1" customWidth="1"/>
    <col min="3" max="3" width="17.140625" style="20" bestFit="1" customWidth="1"/>
    <col min="4" max="4" width="15.7109375" style="20" customWidth="1"/>
    <col min="5" max="5" width="17.85546875" style="20" bestFit="1" customWidth="1"/>
    <col min="6" max="6" width="15.7109375" style="20" customWidth="1"/>
    <col min="7" max="7" width="18.42578125" style="20" bestFit="1" customWidth="1"/>
    <col min="8" max="10" width="15.7109375" style="20" customWidth="1"/>
    <col min="11" max="11" width="5.28515625" style="20" customWidth="1"/>
    <col min="12" max="12" width="10.7109375" style="20" customWidth="1"/>
    <col min="13" max="13" width="27.5703125" style="20" bestFit="1" customWidth="1"/>
    <col min="14" max="16" width="11.42578125" style="20"/>
    <col min="17" max="17" width="11.42578125" style="99" hidden="1" customWidth="1"/>
    <col min="18" max="16384" width="11.42578125" style="20"/>
  </cols>
  <sheetData>
    <row r="1" spans="1:20" ht="30" customHeight="1" x14ac:dyDescent="0.2">
      <c r="A1" s="373"/>
      <c r="B1" s="374" t="s">
        <v>36</v>
      </c>
      <c r="C1" s="375"/>
      <c r="D1" s="375"/>
      <c r="E1" s="375"/>
      <c r="F1" s="375"/>
      <c r="G1" s="375"/>
      <c r="H1" s="375"/>
      <c r="I1" s="375"/>
      <c r="J1" s="375"/>
      <c r="K1" s="376"/>
      <c r="L1" s="515" t="s">
        <v>37</v>
      </c>
      <c r="M1" s="373"/>
      <c r="N1" s="98"/>
      <c r="O1" s="98"/>
      <c r="R1" s="98"/>
      <c r="S1" s="98"/>
      <c r="T1" s="98"/>
    </row>
    <row r="2" spans="1:20" ht="30" customHeight="1" x14ac:dyDescent="0.2">
      <c r="A2" s="373"/>
      <c r="B2" s="374" t="s">
        <v>57</v>
      </c>
      <c r="C2" s="375"/>
      <c r="D2" s="375"/>
      <c r="E2" s="375"/>
      <c r="F2" s="375"/>
      <c r="G2" s="375"/>
      <c r="H2" s="375"/>
      <c r="I2" s="375"/>
      <c r="J2" s="375"/>
      <c r="K2" s="376"/>
      <c r="L2" s="515" t="s">
        <v>104</v>
      </c>
      <c r="M2" s="373"/>
      <c r="N2" s="98"/>
      <c r="O2" s="98"/>
      <c r="Q2" s="100">
        <v>0.8</v>
      </c>
      <c r="R2" s="98"/>
      <c r="S2" s="98"/>
      <c r="T2" s="98"/>
    </row>
    <row r="3" spans="1:20" ht="30" customHeight="1" x14ac:dyDescent="0.2">
      <c r="A3" s="373"/>
      <c r="B3" s="374" t="s">
        <v>58</v>
      </c>
      <c r="C3" s="375"/>
      <c r="D3" s="375"/>
      <c r="E3" s="375"/>
      <c r="F3" s="375"/>
      <c r="G3" s="375"/>
      <c r="H3" s="375"/>
      <c r="I3" s="375"/>
      <c r="J3" s="375"/>
      <c r="K3" s="376"/>
      <c r="L3" s="515" t="s">
        <v>105</v>
      </c>
      <c r="M3" s="373"/>
      <c r="N3" s="98"/>
      <c r="O3" s="98"/>
      <c r="Q3" s="100">
        <v>0.79998999999999998</v>
      </c>
      <c r="R3" s="98"/>
      <c r="S3" s="98"/>
      <c r="T3" s="98"/>
    </row>
    <row r="4" spans="1:20" ht="30" customHeight="1" x14ac:dyDescent="0.2">
      <c r="A4" s="373"/>
      <c r="B4" s="374" t="s">
        <v>59</v>
      </c>
      <c r="C4" s="375"/>
      <c r="D4" s="375"/>
      <c r="E4" s="375"/>
      <c r="F4" s="375"/>
      <c r="G4" s="375"/>
      <c r="H4" s="375"/>
      <c r="I4" s="375"/>
      <c r="J4" s="375"/>
      <c r="K4" s="376"/>
      <c r="L4" s="373" t="s">
        <v>41</v>
      </c>
      <c r="M4" s="373"/>
      <c r="N4" s="101"/>
      <c r="O4" s="101"/>
      <c r="Q4" s="100">
        <v>0.65</v>
      </c>
      <c r="R4" s="101"/>
      <c r="S4" s="101"/>
      <c r="T4" s="101"/>
    </row>
    <row r="5" spans="1:20" ht="18" x14ac:dyDescent="0.2">
      <c r="A5" s="27"/>
      <c r="B5" s="27"/>
      <c r="C5" s="96"/>
      <c r="D5" s="96"/>
      <c r="E5" s="96"/>
      <c r="F5" s="96"/>
      <c r="G5" s="96"/>
      <c r="H5" s="96"/>
      <c r="I5" s="96"/>
      <c r="J5" s="96"/>
      <c r="K5" s="27"/>
      <c r="L5" s="27"/>
      <c r="M5" s="27"/>
      <c r="N5" s="101"/>
      <c r="O5" s="101"/>
      <c r="Q5" s="100">
        <v>0.64999899999999999</v>
      </c>
      <c r="R5" s="101"/>
      <c r="S5" s="101"/>
      <c r="T5" s="101"/>
    </row>
    <row r="6" spans="1:20" ht="21" customHeight="1" x14ac:dyDescent="0.2">
      <c r="A6" s="31" t="s">
        <v>0</v>
      </c>
      <c r="B6" s="381" t="str">
        <f>IF('2. Audiencias resolución objeci'!C12="","",'2. Audiencias resolución objeci'!C12)</f>
        <v>RECUPERACIÓN EMPRESARIAL</v>
      </c>
      <c r="C6" s="381"/>
      <c r="D6" s="381"/>
      <c r="E6" s="381"/>
      <c r="F6" s="381"/>
      <c r="G6" s="381"/>
      <c r="H6" s="381"/>
      <c r="I6" s="381"/>
      <c r="J6" s="381"/>
      <c r="K6" s="381"/>
      <c r="L6" s="381"/>
      <c r="M6" s="381"/>
      <c r="Q6" s="100"/>
    </row>
    <row r="7" spans="1:20" ht="11.25" customHeight="1" thickBot="1" x14ac:dyDescent="0.25">
      <c r="A7" s="27"/>
      <c r="B7" s="27"/>
      <c r="C7" s="27"/>
      <c r="D7" s="27"/>
      <c r="E7" s="27"/>
      <c r="F7" s="27"/>
      <c r="G7" s="27"/>
      <c r="H7" s="27"/>
      <c r="I7" s="27"/>
      <c r="J7" s="27"/>
      <c r="K7" s="27"/>
      <c r="L7" s="27"/>
      <c r="M7" s="27"/>
      <c r="Q7" s="100"/>
    </row>
    <row r="8" spans="1:20" s="19" customFormat="1" ht="30" customHeight="1" x14ac:dyDescent="0.2">
      <c r="A8" s="507" t="s">
        <v>60</v>
      </c>
      <c r="B8" s="384" t="s">
        <v>20</v>
      </c>
      <c r="C8" s="384" t="str">
        <f>IF('2. Audiencias resolución objeci'!C14="","",'2. Audiencias resolución objeci'!C14)</f>
        <v>Audiencias celebradas para resolución de objeciones y/o autos proferidos que aprueban el proyecto de calificación y graduación de créditos y derechos a voto</v>
      </c>
      <c r="D8" s="384"/>
      <c r="E8" s="384"/>
      <c r="F8" s="384"/>
      <c r="G8" s="384"/>
      <c r="H8" s="384"/>
      <c r="I8" s="384"/>
      <c r="J8" s="384"/>
      <c r="K8" s="384" t="s">
        <v>62</v>
      </c>
      <c r="L8" s="384"/>
      <c r="M8" s="386"/>
      <c r="Q8" s="99"/>
    </row>
    <row r="9" spans="1:20" s="19" customFormat="1" ht="30" customHeight="1" thickBot="1" x14ac:dyDescent="0.25">
      <c r="A9" s="508"/>
      <c r="B9" s="509"/>
      <c r="C9" s="95" t="s">
        <v>127</v>
      </c>
      <c r="D9" s="95" t="s">
        <v>61</v>
      </c>
      <c r="E9" s="95" t="s">
        <v>128</v>
      </c>
      <c r="F9" s="95" t="s">
        <v>61</v>
      </c>
      <c r="G9" s="95" t="s">
        <v>129</v>
      </c>
      <c r="H9" s="95" t="s">
        <v>61</v>
      </c>
      <c r="I9" s="95" t="s">
        <v>235</v>
      </c>
      <c r="J9" s="95" t="s">
        <v>61</v>
      </c>
      <c r="K9" s="509"/>
      <c r="L9" s="509"/>
      <c r="M9" s="510"/>
      <c r="Q9" s="99"/>
    </row>
    <row r="10" spans="1:20" s="19" customFormat="1" ht="93" customHeight="1" x14ac:dyDescent="0.2">
      <c r="A10" s="516" t="s">
        <v>227</v>
      </c>
      <c r="B10" s="163" t="str">
        <f>IF('2. Audiencias resolución objeci'!$B$40="","",'2. Audiencias resolución objeci'!$B$40)</f>
        <v>Número de audiencias celebradas para la resolución de objeciones y/o autos proferidos para la aprobación del proyecto</v>
      </c>
      <c r="C10" s="187">
        <f>(C16+C13)/2</f>
        <v>16.958333333333332</v>
      </c>
      <c r="D10" s="489">
        <f>IF(C10=0,"0",C10/C11)</f>
        <v>2.0555555555555554</v>
      </c>
      <c r="E10" s="187">
        <f>(E16+E13)/2</f>
        <v>11</v>
      </c>
      <c r="F10" s="489">
        <f>IF(E10=0,"0",E10/E11)</f>
        <v>1.3199999999999998</v>
      </c>
      <c r="G10" s="187">
        <f>(G16+G13)/2</f>
        <v>8.2083333333333321</v>
      </c>
      <c r="H10" s="489">
        <f>IF(G10=0,"0",G10/G11)</f>
        <v>0.96568627450980382</v>
      </c>
      <c r="I10" s="187">
        <f>C10+E10+G10</f>
        <v>36.166666666666664</v>
      </c>
      <c r="J10" s="489">
        <f>IF(I10=0,"0",I10/I11)</f>
        <v>1.4418604651162787</v>
      </c>
      <c r="K10" s="517"/>
      <c r="L10" s="517"/>
      <c r="M10" s="518"/>
      <c r="Q10" s="99"/>
    </row>
    <row r="11" spans="1:20" s="19" customFormat="1" ht="93" customHeight="1" thickBot="1" x14ac:dyDescent="0.25">
      <c r="A11" s="389"/>
      <c r="B11" s="147" t="str">
        <f>IF('2. Audiencias resolución objeci'!$B$50="","",'2. Audiencias resolución objeci'!$B$50)</f>
        <v>Número de audiencias que se estiman celebrar y/o autos que se estiman proferir durante el periodo evaluado</v>
      </c>
      <c r="C11" s="149">
        <f>(C14+C17)/2</f>
        <v>8.25</v>
      </c>
      <c r="D11" s="487"/>
      <c r="E11" s="149">
        <f>(E14+E17)/2</f>
        <v>8.3333333333333339</v>
      </c>
      <c r="F11" s="487"/>
      <c r="G11" s="149">
        <f>(G14+G17)/2</f>
        <v>8.5</v>
      </c>
      <c r="H11" s="487"/>
      <c r="I11" s="149">
        <f>C11+E11+G11</f>
        <v>25.083333333333336</v>
      </c>
      <c r="J11" s="487"/>
      <c r="K11" s="519"/>
      <c r="L11" s="519"/>
      <c r="M11" s="520"/>
      <c r="Q11" s="99"/>
    </row>
    <row r="12" spans="1:20" ht="5.25" customHeight="1" thickBot="1" x14ac:dyDescent="0.25">
      <c r="A12" s="490"/>
      <c r="B12" s="491"/>
      <c r="C12" s="491"/>
      <c r="D12" s="491"/>
      <c r="E12" s="491"/>
      <c r="F12" s="491"/>
      <c r="G12" s="491"/>
      <c r="H12" s="491"/>
      <c r="I12" s="491"/>
      <c r="J12" s="491"/>
      <c r="K12" s="491"/>
      <c r="L12" s="491"/>
      <c r="M12" s="492"/>
    </row>
    <row r="13" spans="1:20" ht="93" customHeight="1" x14ac:dyDescent="0.2">
      <c r="A13" s="511" t="s">
        <v>144</v>
      </c>
      <c r="B13" s="155" t="str">
        <f>IF('2. Audiencias resolución objeci'!$B$40="","",'2. Audiencias resolución objeci'!$B$40)</f>
        <v>Número de audiencias celebradas para la resolución de objeciones y/o autos proferidos para la aprobación del proyecto</v>
      </c>
      <c r="C13" s="157">
        <f>(C19+C21+C23+C25)/4</f>
        <v>22.25</v>
      </c>
      <c r="D13" s="486">
        <f>IF(C13=0,"0",C13/C14)</f>
        <v>1.8541666666666667</v>
      </c>
      <c r="E13" s="157">
        <f>(E19+E21+E23+E25)/4</f>
        <v>12</v>
      </c>
      <c r="F13" s="486">
        <f>IF(E13=0,"0",E13/E14)</f>
        <v>1</v>
      </c>
      <c r="G13" s="157">
        <f>(G19+G21+G23+G25)/4</f>
        <v>5.75</v>
      </c>
      <c r="H13" s="486">
        <f>IF(G13=0,"0",G13/G14)</f>
        <v>0.47916666666666669</v>
      </c>
      <c r="I13" s="157">
        <f>+C13+E13+G13</f>
        <v>40</v>
      </c>
      <c r="J13" s="486">
        <f>IF(I13=0,"0",I13/I14)</f>
        <v>1.1111111111111112</v>
      </c>
      <c r="K13" s="521"/>
      <c r="L13" s="521"/>
      <c r="M13" s="522"/>
    </row>
    <row r="14" spans="1:20" ht="93" customHeight="1" thickBot="1" x14ac:dyDescent="0.25">
      <c r="A14" s="512"/>
      <c r="B14" s="144" t="str">
        <f>IF('2. Audiencias resolución objeci'!$B$50="","",'2. Audiencias resolución objeci'!$B$50)</f>
        <v>Número de audiencias que se estiman celebrar y/o autos que se estiman proferir durante el periodo evaluado</v>
      </c>
      <c r="C14" s="146">
        <f>(C20+C22+C24+C26)/4</f>
        <v>12</v>
      </c>
      <c r="D14" s="487"/>
      <c r="E14" s="146">
        <f>(E20+E22+E24+E26)/4</f>
        <v>12</v>
      </c>
      <c r="F14" s="487"/>
      <c r="G14" s="146">
        <f>(G20+G22+G24+G26)/4</f>
        <v>12</v>
      </c>
      <c r="H14" s="487"/>
      <c r="I14" s="146">
        <f>+C14+E14+G14</f>
        <v>36</v>
      </c>
      <c r="J14" s="487"/>
      <c r="K14" s="523"/>
      <c r="L14" s="523"/>
      <c r="M14" s="524"/>
    </row>
    <row r="15" spans="1:20" ht="5.25" customHeight="1" thickBot="1" x14ac:dyDescent="0.25">
      <c r="A15" s="490"/>
      <c r="B15" s="491"/>
      <c r="C15" s="491"/>
      <c r="D15" s="491"/>
      <c r="E15" s="491"/>
      <c r="F15" s="491"/>
      <c r="G15" s="491"/>
      <c r="H15" s="491"/>
      <c r="I15" s="491"/>
      <c r="J15" s="491"/>
      <c r="K15" s="491"/>
      <c r="L15" s="491"/>
      <c r="M15" s="492"/>
    </row>
    <row r="16" spans="1:20" ht="90" customHeight="1" x14ac:dyDescent="0.2">
      <c r="A16" s="369" t="s">
        <v>145</v>
      </c>
      <c r="B16" s="152" t="str">
        <f>IF('2. Audiencias resolución objeci'!$B$40="","",'2. Audiencias resolución objeci'!$B$40)</f>
        <v>Número de audiencias celebradas para la resolución de objeciones y/o autos proferidos para la aprobación del proyecto</v>
      </c>
      <c r="C16" s="154">
        <f>(C28+C30+C32+C34+C36+C38)/6</f>
        <v>11.666666666666666</v>
      </c>
      <c r="D16" s="486">
        <f>IF(C16=0,"0",C16/C17)</f>
        <v>2.5925925925925926</v>
      </c>
      <c r="E16" s="154">
        <f>(E28+E30+E32+E34+E36+E38)/6</f>
        <v>10</v>
      </c>
      <c r="F16" s="486">
        <f>IF(E16=0,"0",E16/E17)</f>
        <v>2.1428571428571428</v>
      </c>
      <c r="G16" s="154">
        <f>(G28+G30+G32+G34+G36+G38)/6</f>
        <v>10.666666666666666</v>
      </c>
      <c r="H16" s="486">
        <f>IF(G16=0,"0",G16/G17)</f>
        <v>2.1333333333333333</v>
      </c>
      <c r="I16" s="154">
        <f>+C16+E16+G16</f>
        <v>32.333333333333329</v>
      </c>
      <c r="J16" s="486">
        <f>IF(I16=0,"0",I16/I17)</f>
        <v>2.28235294117647</v>
      </c>
      <c r="K16" s="493"/>
      <c r="L16" s="493"/>
      <c r="M16" s="494"/>
    </row>
    <row r="17" spans="1:13" ht="117.75" customHeight="1" thickBot="1" x14ac:dyDescent="0.25">
      <c r="A17" s="370"/>
      <c r="B17" s="141" t="str">
        <f>IF('2. Audiencias resolución objeci'!$B$50="","",'2. Audiencias resolución objeci'!$B$50)</f>
        <v>Número de audiencias que se estiman celebrar y/o autos que se estiman proferir durante el periodo evaluado</v>
      </c>
      <c r="C17" s="143">
        <f>(C29+C31+C33+C35+C37+C39)/6</f>
        <v>4.5</v>
      </c>
      <c r="D17" s="487"/>
      <c r="E17" s="143">
        <f>(E29+E31+E33+E35+E37+E39)/6</f>
        <v>4.666666666666667</v>
      </c>
      <c r="F17" s="487"/>
      <c r="G17" s="143">
        <f>(G29+G31+G33+G35+G37+G39)/6</f>
        <v>5</v>
      </c>
      <c r="H17" s="487"/>
      <c r="I17" s="143">
        <f>+C17+E17+G17</f>
        <v>14.166666666666668</v>
      </c>
      <c r="J17" s="487"/>
      <c r="K17" s="495"/>
      <c r="L17" s="495"/>
      <c r="M17" s="496"/>
    </row>
    <row r="18" spans="1:13" ht="6" customHeight="1" thickBot="1" x14ac:dyDescent="0.25">
      <c r="C18" s="97"/>
      <c r="D18" s="97"/>
      <c r="E18" s="97"/>
      <c r="F18" s="97"/>
      <c r="G18" s="97"/>
      <c r="H18" s="97"/>
      <c r="I18" s="97"/>
      <c r="J18" s="97"/>
    </row>
    <row r="19" spans="1:13" ht="90" customHeight="1" x14ac:dyDescent="0.2">
      <c r="A19" s="354" t="str">
        <f>'2. Audiencias resolución objeci'!M40</f>
        <v>Grupo de Procesos de Reorganización y Liquidación A</v>
      </c>
      <c r="B19" s="32" t="str">
        <f>IF('2. Audiencias resolución objeci'!$B$40="","",'2. Audiencias resolución objeci'!$B$40)</f>
        <v>Número de audiencias celebradas para la resolución de objeciones y/o autos proferidos para la aprobación del proyecto</v>
      </c>
      <c r="C19" s="34">
        <v>13</v>
      </c>
      <c r="D19" s="486">
        <f>IF(C19=0,"0",C19/C20)</f>
        <v>1.0833333333333333</v>
      </c>
      <c r="E19" s="34"/>
      <c r="F19" s="486" t="str">
        <f>IF(E19=0,"0",E19/E20)</f>
        <v>0</v>
      </c>
      <c r="G19" s="34"/>
      <c r="H19" s="486" t="str">
        <f>IF(G19=0,"0",G19/G20)</f>
        <v>0</v>
      </c>
      <c r="I19" s="34">
        <f t="shared" ref="I19:I26" si="0">+C19+E19+G19</f>
        <v>13</v>
      </c>
      <c r="J19" s="486">
        <f>IF(I19=0,"0",I19/I20)</f>
        <v>0.3611111111111111</v>
      </c>
      <c r="K19" s="513" t="s">
        <v>267</v>
      </c>
      <c r="L19" s="513"/>
      <c r="M19" s="514"/>
    </row>
    <row r="20" spans="1:13" ht="117.75" customHeight="1" x14ac:dyDescent="0.2">
      <c r="A20" s="359"/>
      <c r="B20" s="33" t="str">
        <f>IF('2. Audiencias resolución objeci'!$B$50="","",'2. Audiencias resolución objeci'!$B$50)</f>
        <v>Número de audiencias que se estiman celebrar y/o autos que se estiman proferir durante el periodo evaluado</v>
      </c>
      <c r="C20" s="35">
        <v>12</v>
      </c>
      <c r="D20" s="488"/>
      <c r="E20" s="35">
        <v>12</v>
      </c>
      <c r="F20" s="488"/>
      <c r="G20" s="35">
        <v>12</v>
      </c>
      <c r="H20" s="488"/>
      <c r="I20" s="35">
        <f t="shared" si="0"/>
        <v>36</v>
      </c>
      <c r="J20" s="488"/>
      <c r="K20" s="484"/>
      <c r="L20" s="484"/>
      <c r="M20" s="485"/>
    </row>
    <row r="21" spans="1:13" ht="90" customHeight="1" x14ac:dyDescent="0.2">
      <c r="A21" s="359" t="str">
        <f>'2. Audiencias resolución objeci'!M41</f>
        <v>Dirección de Procesos de Reorganización I</v>
      </c>
      <c r="B21" s="33" t="str">
        <f>IF('2. Audiencias resolución objeci'!$B$40="","",'2. Audiencias resolución objeci'!$B$40)</f>
        <v>Número de audiencias celebradas para la resolución de objeciones y/o autos proferidos para la aprobación del proyecto</v>
      </c>
      <c r="C21" s="35">
        <v>16</v>
      </c>
      <c r="D21" s="489">
        <f>IF(C21=0,"0",C21/C22)</f>
        <v>1.3333333333333333</v>
      </c>
      <c r="E21" s="35">
        <v>22</v>
      </c>
      <c r="F21" s="489">
        <f>IF(E21=0,"0",E21/E22)</f>
        <v>1.8333333333333333</v>
      </c>
      <c r="G21" s="35"/>
      <c r="H21" s="489" t="str">
        <f>IF(G21=0,"0",G21/G22)</f>
        <v>0</v>
      </c>
      <c r="I21" s="35">
        <f t="shared" si="0"/>
        <v>38</v>
      </c>
      <c r="J21" s="489">
        <f>IF(I21=0,"0",I21/I22)</f>
        <v>1.0555555555555556</v>
      </c>
      <c r="K21" s="497" t="s">
        <v>288</v>
      </c>
      <c r="L21" s="497"/>
      <c r="M21" s="498"/>
    </row>
    <row r="22" spans="1:13" ht="117.75" customHeight="1" x14ac:dyDescent="0.2">
      <c r="A22" s="359"/>
      <c r="B22" s="33" t="str">
        <f>IF('2. Audiencias resolución objeci'!$B$50="","",'2. Audiencias resolución objeci'!$B$50)</f>
        <v>Número de audiencias que se estiman celebrar y/o autos que se estiman proferir durante el periodo evaluado</v>
      </c>
      <c r="C22" s="35">
        <v>12</v>
      </c>
      <c r="D22" s="488"/>
      <c r="E22" s="35">
        <v>12</v>
      </c>
      <c r="F22" s="488"/>
      <c r="G22" s="35">
        <v>12</v>
      </c>
      <c r="H22" s="488"/>
      <c r="I22" s="35">
        <f t="shared" si="0"/>
        <v>36</v>
      </c>
      <c r="J22" s="488"/>
      <c r="K22" s="484"/>
      <c r="L22" s="484"/>
      <c r="M22" s="485"/>
    </row>
    <row r="23" spans="1:13" ht="90" customHeight="1" x14ac:dyDescent="0.2">
      <c r="A23" s="359" t="str">
        <f>'2. Audiencias resolución objeci'!M42</f>
        <v>Dirección de Procesos de Reorganización II</v>
      </c>
      <c r="B23" s="33" t="str">
        <f>IF('2. Audiencias resolución objeci'!$B$40="","",'2. Audiencias resolución objeci'!$B$40)</f>
        <v>Número de audiencias celebradas para la resolución de objeciones y/o autos proferidos para la aprobación del proyecto</v>
      </c>
      <c r="C23" s="35">
        <v>20</v>
      </c>
      <c r="D23" s="489">
        <f>IF(C23=0,"0",C23/C24)</f>
        <v>1.6666666666666667</v>
      </c>
      <c r="E23" s="35">
        <v>13</v>
      </c>
      <c r="F23" s="489">
        <f>IF(E23=0,"0",E23/E24)</f>
        <v>1.0833333333333333</v>
      </c>
      <c r="G23" s="35">
        <v>8</v>
      </c>
      <c r="H23" s="489">
        <f>IF(G23=0,"0",G23/G24)</f>
        <v>0.66666666666666663</v>
      </c>
      <c r="I23" s="35">
        <f t="shared" si="0"/>
        <v>41</v>
      </c>
      <c r="J23" s="489">
        <f>IF(I23=0,"0",I23/I24)</f>
        <v>1.1388888888888888</v>
      </c>
      <c r="K23" s="497" t="s">
        <v>361</v>
      </c>
      <c r="L23" s="497"/>
      <c r="M23" s="498"/>
    </row>
    <row r="24" spans="1:13" ht="117.75" customHeight="1" x14ac:dyDescent="0.2">
      <c r="A24" s="359"/>
      <c r="B24" s="33" t="str">
        <f>IF('2. Audiencias resolución objeci'!$B$50="","",'2. Audiencias resolución objeci'!$B$50)</f>
        <v>Número de audiencias que se estiman celebrar y/o autos que se estiman proferir durante el periodo evaluado</v>
      </c>
      <c r="C24" s="35">
        <v>12</v>
      </c>
      <c r="D24" s="488"/>
      <c r="E24" s="35">
        <v>12</v>
      </c>
      <c r="F24" s="488"/>
      <c r="G24" s="35">
        <v>12</v>
      </c>
      <c r="H24" s="488"/>
      <c r="I24" s="35">
        <f t="shared" si="0"/>
        <v>36</v>
      </c>
      <c r="J24" s="488"/>
      <c r="K24" s="484"/>
      <c r="L24" s="484"/>
      <c r="M24" s="485"/>
    </row>
    <row r="25" spans="1:13" ht="90" customHeight="1" x14ac:dyDescent="0.2">
      <c r="A25" s="359" t="str">
        <f>'2. Audiencias resolución objeci'!M43</f>
        <v>Grupo de Procesos de Reorganización II</v>
      </c>
      <c r="B25" s="33" t="str">
        <f>IF('2. Audiencias resolución objeci'!$B$40="","",'2. Audiencias resolución objeci'!$B$40)</f>
        <v>Número de audiencias celebradas para la resolución de objeciones y/o autos proferidos para la aprobación del proyecto</v>
      </c>
      <c r="C25" s="35">
        <v>40</v>
      </c>
      <c r="D25" s="489">
        <f>IF(C25=0,"0",C25/C26)</f>
        <v>3.3333333333333335</v>
      </c>
      <c r="E25" s="35">
        <v>13</v>
      </c>
      <c r="F25" s="489">
        <f>IF(E25=0,"0",E25/E26)</f>
        <v>1.0833333333333333</v>
      </c>
      <c r="G25" s="35">
        <v>15</v>
      </c>
      <c r="H25" s="489">
        <f>IF(G25=0,"0",G25/G26)</f>
        <v>1.25</v>
      </c>
      <c r="I25" s="35">
        <f t="shared" si="0"/>
        <v>68</v>
      </c>
      <c r="J25" s="489">
        <f>IF(I25=0,"0",I25/I26)</f>
        <v>1.8888888888888888</v>
      </c>
      <c r="K25" s="497" t="s">
        <v>362</v>
      </c>
      <c r="L25" s="497"/>
      <c r="M25" s="498"/>
    </row>
    <row r="26" spans="1:13" ht="117.75" customHeight="1" thickBot="1" x14ac:dyDescent="0.25">
      <c r="A26" s="355"/>
      <c r="B26" s="61" t="str">
        <f>IF('2. Audiencias resolución objeci'!$B$50="","",'2. Audiencias resolución objeci'!$B$50)</f>
        <v>Número de audiencias que se estiman celebrar y/o autos que se estiman proferir durante el periodo evaluado</v>
      </c>
      <c r="C26" s="62">
        <v>12</v>
      </c>
      <c r="D26" s="487"/>
      <c r="E26" s="62">
        <v>12</v>
      </c>
      <c r="F26" s="487"/>
      <c r="G26" s="62">
        <v>12</v>
      </c>
      <c r="H26" s="487"/>
      <c r="I26" s="62">
        <f t="shared" si="0"/>
        <v>36</v>
      </c>
      <c r="J26" s="487"/>
      <c r="K26" s="499"/>
      <c r="L26" s="499"/>
      <c r="M26" s="500"/>
    </row>
    <row r="27" spans="1:13" ht="6" customHeight="1" thickBot="1" x14ac:dyDescent="0.25">
      <c r="A27" s="490"/>
      <c r="B27" s="491"/>
      <c r="C27" s="491"/>
      <c r="D27" s="491"/>
      <c r="E27" s="491"/>
      <c r="F27" s="491"/>
      <c r="G27" s="491"/>
      <c r="H27" s="491"/>
      <c r="I27" s="491"/>
      <c r="J27" s="491"/>
      <c r="K27" s="491"/>
      <c r="L27" s="491"/>
      <c r="M27" s="492"/>
    </row>
    <row r="28" spans="1:13" ht="90" customHeight="1" x14ac:dyDescent="0.2">
      <c r="A28" s="354" t="str">
        <f>'2. Audiencias resolución objeci'!M44</f>
        <v>Intendecia Regional Barranquilla</v>
      </c>
      <c r="B28" s="32" t="str">
        <f>IF('2. Audiencias resolución objeci'!$B$40="","",'2. Audiencias resolución objeci'!$B$40)</f>
        <v>Número de audiencias celebradas para la resolución de objeciones y/o autos proferidos para la aprobación del proyecto</v>
      </c>
      <c r="C28" s="34">
        <v>5</v>
      </c>
      <c r="D28" s="486">
        <f>IF(C28=0,"0",C28/C29)</f>
        <v>1.25</v>
      </c>
      <c r="E28" s="34">
        <v>10</v>
      </c>
      <c r="F28" s="486">
        <f>IF(E28=0,"0",E28/E29)</f>
        <v>2</v>
      </c>
      <c r="G28" s="34">
        <v>15</v>
      </c>
      <c r="H28" s="486">
        <f>IF(G28=0,"0",G28/G29)</f>
        <v>3</v>
      </c>
      <c r="I28" s="34">
        <f t="shared" ref="I28:I39" si="1">+C28+E28+G28</f>
        <v>30</v>
      </c>
      <c r="J28" s="486">
        <f>IF(I28=0,"0",I28/I29)</f>
        <v>2.1428571428571428</v>
      </c>
      <c r="K28" s="481" t="s">
        <v>299</v>
      </c>
      <c r="L28" s="481"/>
      <c r="M28" s="482"/>
    </row>
    <row r="29" spans="1:13" ht="117.75" customHeight="1" x14ac:dyDescent="0.2">
      <c r="A29" s="359"/>
      <c r="B29" s="33" t="str">
        <f>IF('2. Audiencias resolución objeci'!$B$50="","",'2. Audiencias resolución objeci'!$B$50)</f>
        <v>Número de audiencias que se estiman celebrar y/o autos que se estiman proferir durante el periodo evaluado</v>
      </c>
      <c r="C29" s="35">
        <v>4</v>
      </c>
      <c r="D29" s="488"/>
      <c r="E29" s="35">
        <v>5</v>
      </c>
      <c r="F29" s="488"/>
      <c r="G29" s="35">
        <v>5</v>
      </c>
      <c r="H29" s="488"/>
      <c r="I29" s="35">
        <f t="shared" si="1"/>
        <v>14</v>
      </c>
      <c r="J29" s="488"/>
      <c r="K29" s="483" t="s">
        <v>384</v>
      </c>
      <c r="L29" s="484"/>
      <c r="M29" s="485"/>
    </row>
    <row r="30" spans="1:13" ht="90" customHeight="1" x14ac:dyDescent="0.2">
      <c r="A30" s="359" t="str">
        <f>'2. Audiencias resolución objeci'!M45</f>
        <v>Intendecia Regional Bucaramanga</v>
      </c>
      <c r="B30" s="33" t="str">
        <f>IF('2. Audiencias resolución objeci'!$B$40="","",'2. Audiencias resolución objeci'!$B$40)</f>
        <v>Número de audiencias celebradas para la resolución de objeciones y/o autos proferidos para la aprobación del proyecto</v>
      </c>
      <c r="C30" s="35">
        <v>22</v>
      </c>
      <c r="D30" s="489">
        <f>IF(C30=0,"0",C30/C31)</f>
        <v>5.5</v>
      </c>
      <c r="E30" s="35">
        <v>17</v>
      </c>
      <c r="F30" s="489">
        <f>IF(E30=0,"0",E30/E31)</f>
        <v>4.25</v>
      </c>
      <c r="G30" s="35">
        <v>10</v>
      </c>
      <c r="H30" s="489">
        <f>IF(G30=0,"0",G30/G31)</f>
        <v>2.5</v>
      </c>
      <c r="I30" s="35">
        <f t="shared" si="1"/>
        <v>49</v>
      </c>
      <c r="J30" s="489">
        <f>IF(I30=0,"0",I30/I31)</f>
        <v>4.083333333333333</v>
      </c>
      <c r="K30" s="497" t="s">
        <v>279</v>
      </c>
      <c r="L30" s="497"/>
      <c r="M30" s="498"/>
    </row>
    <row r="31" spans="1:13" ht="117.75" customHeight="1" x14ac:dyDescent="0.2">
      <c r="A31" s="359"/>
      <c r="B31" s="33" t="str">
        <f>IF('2. Audiencias resolución objeci'!$B$50="","",'2. Audiencias resolución objeci'!$B$50)</f>
        <v>Número de audiencias que se estiman celebrar y/o autos que se estiman proferir durante el periodo evaluado</v>
      </c>
      <c r="C31" s="35">
        <v>4</v>
      </c>
      <c r="D31" s="488"/>
      <c r="E31" s="35">
        <v>4</v>
      </c>
      <c r="F31" s="488"/>
      <c r="G31" s="35">
        <v>4</v>
      </c>
      <c r="H31" s="488"/>
      <c r="I31" s="35">
        <f t="shared" si="1"/>
        <v>12</v>
      </c>
      <c r="J31" s="488"/>
      <c r="K31" s="497" t="s">
        <v>321</v>
      </c>
      <c r="L31" s="497"/>
      <c r="M31" s="498"/>
    </row>
    <row r="32" spans="1:13" ht="90" customHeight="1" x14ac:dyDescent="0.2">
      <c r="A32" s="359" t="str">
        <f>'2. Audiencias resolución objeci'!M46</f>
        <v>Intendecia Regional Cali</v>
      </c>
      <c r="B32" s="33" t="str">
        <f>IF('2. Audiencias resolución objeci'!$B$40="","",'2. Audiencias resolución objeci'!$B$40)</f>
        <v>Número de audiencias celebradas para la resolución de objeciones y/o autos proferidos para la aprobación del proyecto</v>
      </c>
      <c r="C32" s="35">
        <v>8</v>
      </c>
      <c r="D32" s="489">
        <f>IF(C32=0,"0",C32/C33)</f>
        <v>1.3333333333333333</v>
      </c>
      <c r="E32" s="35">
        <v>7</v>
      </c>
      <c r="F32" s="489">
        <f>IF(E32=0,"0",E32/E33)</f>
        <v>1.1666666666666667</v>
      </c>
      <c r="G32" s="35">
        <v>7</v>
      </c>
      <c r="H32" s="489">
        <f>IF(G32=0,"0",G32/G33)</f>
        <v>1.1666666666666667</v>
      </c>
      <c r="I32" s="35">
        <f t="shared" si="1"/>
        <v>22</v>
      </c>
      <c r="J32" s="489">
        <f>IF(I32=0,"0",I32/I33)</f>
        <v>1.2222222222222223</v>
      </c>
      <c r="K32" s="484" t="s">
        <v>308</v>
      </c>
      <c r="L32" s="484"/>
      <c r="M32" s="485"/>
    </row>
    <row r="33" spans="1:13" ht="117.75" customHeight="1" x14ac:dyDescent="0.2">
      <c r="A33" s="359"/>
      <c r="B33" s="33" t="str">
        <f>IF('2. Audiencias resolución objeci'!$B$50="","",'2. Audiencias resolución objeci'!$B$50)</f>
        <v>Número de audiencias que se estiman celebrar y/o autos que se estiman proferir durante el periodo evaluado</v>
      </c>
      <c r="C33" s="35">
        <v>6</v>
      </c>
      <c r="D33" s="488"/>
      <c r="E33" s="35">
        <v>6</v>
      </c>
      <c r="F33" s="488"/>
      <c r="G33" s="35">
        <v>6</v>
      </c>
      <c r="H33" s="488"/>
      <c r="I33" s="35">
        <f t="shared" si="1"/>
        <v>18</v>
      </c>
      <c r="J33" s="488"/>
      <c r="K33" s="484" t="s">
        <v>398</v>
      </c>
      <c r="L33" s="484"/>
      <c r="M33" s="485"/>
    </row>
    <row r="34" spans="1:13" ht="90" customHeight="1" x14ac:dyDescent="0.2">
      <c r="A34" s="359" t="str">
        <f>'2. Audiencias resolución objeci'!M47</f>
        <v>Intendecia Regional Cartagena</v>
      </c>
      <c r="B34" s="33" t="str">
        <f>IF('2. Audiencias resolución objeci'!$B$40="","",'2. Audiencias resolución objeci'!$B$40)</f>
        <v>Número de audiencias celebradas para la resolución de objeciones y/o autos proferidos para la aprobación del proyecto</v>
      </c>
      <c r="C34" s="35">
        <v>5</v>
      </c>
      <c r="D34" s="489">
        <f>IF(C34=0,"0",C34/C35)</f>
        <v>1</v>
      </c>
      <c r="E34" s="35">
        <v>3</v>
      </c>
      <c r="F34" s="489">
        <f>IF(E34=0,"0",E34/E35)</f>
        <v>1</v>
      </c>
      <c r="G34" s="35">
        <v>4</v>
      </c>
      <c r="H34" s="489">
        <f>IF(G34=0,"0",G34/G35)</f>
        <v>0.8</v>
      </c>
      <c r="I34" s="35">
        <f t="shared" si="1"/>
        <v>12</v>
      </c>
      <c r="J34" s="489">
        <f>IF(I34=0,"0",I34/I35)</f>
        <v>0.92307692307692313</v>
      </c>
      <c r="K34" s="497" t="s">
        <v>286</v>
      </c>
      <c r="L34" s="497"/>
      <c r="M34" s="498"/>
    </row>
    <row r="35" spans="1:13" ht="117.75" customHeight="1" x14ac:dyDescent="0.2">
      <c r="A35" s="359"/>
      <c r="B35" s="33" t="str">
        <f>IF('2. Audiencias resolución objeci'!$B$50="","",'2. Audiencias resolución objeci'!$B$50)</f>
        <v>Número de audiencias que se estiman celebrar y/o autos que se estiman proferir durante el periodo evaluado</v>
      </c>
      <c r="C35" s="35">
        <v>5</v>
      </c>
      <c r="D35" s="488"/>
      <c r="E35" s="35">
        <v>3</v>
      </c>
      <c r="F35" s="488"/>
      <c r="G35" s="35">
        <v>5</v>
      </c>
      <c r="H35" s="488"/>
      <c r="I35" s="35">
        <f t="shared" si="1"/>
        <v>13</v>
      </c>
      <c r="J35" s="488"/>
      <c r="K35" s="484" t="s">
        <v>378</v>
      </c>
      <c r="L35" s="484"/>
      <c r="M35" s="485"/>
    </row>
    <row r="36" spans="1:13" ht="90" customHeight="1" x14ac:dyDescent="0.2">
      <c r="A36" s="359" t="str">
        <f>'2. Audiencias resolución objeci'!M48</f>
        <v>Intendecia Regional Manizales</v>
      </c>
      <c r="B36" s="33" t="str">
        <f>IF('2. Audiencias resolución objeci'!$B$40="","",'2. Audiencias resolución objeci'!$B$40)</f>
        <v>Número de audiencias celebradas para la resolución de objeciones y/o autos proferidos para la aprobación del proyecto</v>
      </c>
      <c r="C36" s="35">
        <v>2</v>
      </c>
      <c r="D36" s="489">
        <f>IF(C36=0,"0",C36/C37)</f>
        <v>1</v>
      </c>
      <c r="E36" s="35">
        <v>2</v>
      </c>
      <c r="F36" s="489">
        <f>IF(E36=0,"0",E36/E37)</f>
        <v>1</v>
      </c>
      <c r="G36" s="35">
        <v>3</v>
      </c>
      <c r="H36" s="489">
        <f>IF(G36=0,"0",G36/G37)</f>
        <v>1.5</v>
      </c>
      <c r="I36" s="35">
        <f t="shared" si="1"/>
        <v>7</v>
      </c>
      <c r="J36" s="489">
        <f>IF(I36=0,"0",I36/I37)</f>
        <v>1.1666666666666667</v>
      </c>
      <c r="K36" s="497" t="s">
        <v>304</v>
      </c>
      <c r="L36" s="497"/>
      <c r="M36" s="498"/>
    </row>
    <row r="37" spans="1:13" ht="117.75" customHeight="1" x14ac:dyDescent="0.2">
      <c r="A37" s="359"/>
      <c r="B37" s="33" t="str">
        <f>IF('2. Audiencias resolución objeci'!$B$50="","",'2. Audiencias resolución objeci'!$B$50)</f>
        <v>Número de audiencias que se estiman celebrar y/o autos que se estiman proferir durante el periodo evaluado</v>
      </c>
      <c r="C37" s="35">
        <v>2</v>
      </c>
      <c r="D37" s="488"/>
      <c r="E37" s="35">
        <v>2</v>
      </c>
      <c r="F37" s="488"/>
      <c r="G37" s="35">
        <v>2</v>
      </c>
      <c r="H37" s="488"/>
      <c r="I37" s="35">
        <f t="shared" si="1"/>
        <v>6</v>
      </c>
      <c r="J37" s="488"/>
      <c r="K37" s="484" t="s">
        <v>372</v>
      </c>
      <c r="L37" s="484"/>
      <c r="M37" s="485"/>
    </row>
    <row r="38" spans="1:13" ht="90" customHeight="1" x14ac:dyDescent="0.2">
      <c r="A38" s="359" t="str">
        <f>'2. Audiencias resolución objeci'!M49</f>
        <v>Intendecia Regional Medellín</v>
      </c>
      <c r="B38" s="33" t="str">
        <f>IF('2. Audiencias resolución objeci'!$B$40="","",'2. Audiencias resolución objeci'!$B$40)</f>
        <v>Número de audiencias celebradas para la resolución de objeciones y/o autos proferidos para la aprobación del proyecto</v>
      </c>
      <c r="C38" s="35">
        <v>28</v>
      </c>
      <c r="D38" s="489">
        <f>IF(C38=0,"0",C38/C39)</f>
        <v>4.666666666666667</v>
      </c>
      <c r="E38" s="35">
        <v>21</v>
      </c>
      <c r="F38" s="489">
        <f>IF(E38=0,"0",E38/E39)</f>
        <v>2.625</v>
      </c>
      <c r="G38" s="35">
        <v>25</v>
      </c>
      <c r="H38" s="489">
        <f>IF(G38=0,"0",G38/G39)</f>
        <v>3.125</v>
      </c>
      <c r="I38" s="35">
        <f t="shared" si="1"/>
        <v>74</v>
      </c>
      <c r="J38" s="489">
        <f>IF(I38=0,"0",I38/I39)</f>
        <v>3.3636363636363638</v>
      </c>
      <c r="K38" s="501" t="s">
        <v>353</v>
      </c>
      <c r="L38" s="502"/>
      <c r="M38" s="503"/>
    </row>
    <row r="39" spans="1:13" ht="117.75" customHeight="1" thickBot="1" x14ac:dyDescent="0.25">
      <c r="A39" s="355"/>
      <c r="B39" s="61" t="str">
        <f>IF('2. Audiencias resolución objeci'!$B$50="","",'2. Audiencias resolución objeci'!$B$50)</f>
        <v>Número de audiencias que se estiman celebrar y/o autos que se estiman proferir durante el periodo evaluado</v>
      </c>
      <c r="C39" s="62">
        <v>6</v>
      </c>
      <c r="D39" s="487"/>
      <c r="E39" s="62">
        <v>8</v>
      </c>
      <c r="F39" s="487"/>
      <c r="G39" s="62">
        <v>8</v>
      </c>
      <c r="H39" s="487"/>
      <c r="I39" s="62">
        <f t="shared" si="1"/>
        <v>22</v>
      </c>
      <c r="J39" s="487"/>
      <c r="K39" s="504"/>
      <c r="L39" s="505"/>
      <c r="M39" s="506"/>
    </row>
    <row r="69" spans="17:17" ht="30" customHeight="1" x14ac:dyDescent="0.2">
      <c r="Q69" s="102"/>
    </row>
    <row r="139" spans="17:17" ht="30" customHeight="1" x14ac:dyDescent="0.2">
      <c r="Q139" s="89"/>
    </row>
    <row r="140" spans="17:17" ht="30" customHeight="1" x14ac:dyDescent="0.2">
      <c r="Q140" s="89"/>
    </row>
    <row r="141" spans="17:17" ht="30" customHeight="1" x14ac:dyDescent="0.2">
      <c r="Q141" s="89"/>
    </row>
    <row r="142" spans="17:17" ht="30" customHeight="1" x14ac:dyDescent="0.2">
      <c r="Q142" s="89"/>
    </row>
    <row r="143" spans="17:17" ht="30" customHeight="1" x14ac:dyDescent="0.2">
      <c r="Q143" s="89"/>
    </row>
    <row r="144" spans="17:17" ht="30" customHeight="1" x14ac:dyDescent="0.2">
      <c r="Q144" s="89"/>
    </row>
    <row r="145" spans="17:17" ht="30" customHeight="1" x14ac:dyDescent="0.2">
      <c r="Q145" s="89"/>
    </row>
    <row r="146" spans="17:17" ht="30" customHeight="1" x14ac:dyDescent="0.2">
      <c r="Q146" s="89"/>
    </row>
    <row r="147" spans="17:17" ht="30" customHeight="1" x14ac:dyDescent="0.2">
      <c r="Q147" s="89"/>
    </row>
    <row r="148" spans="17:17" ht="30" customHeight="1" x14ac:dyDescent="0.2">
      <c r="Q148" s="89"/>
    </row>
    <row r="149" spans="17:17" ht="30" customHeight="1" x14ac:dyDescent="0.2">
      <c r="Q149" s="89"/>
    </row>
  </sheetData>
  <sheetProtection formatColumns="0" formatRows="0"/>
  <mergeCells count="107">
    <mergeCell ref="F13:F14"/>
    <mergeCell ref="H13:H14"/>
    <mergeCell ref="A10:A11"/>
    <mergeCell ref="D10:D11"/>
    <mergeCell ref="F10:F11"/>
    <mergeCell ref="H10:H11"/>
    <mergeCell ref="A12:M12"/>
    <mergeCell ref="K34:M34"/>
    <mergeCell ref="K35:M35"/>
    <mergeCell ref="J10:J11"/>
    <mergeCell ref="K10:M10"/>
    <mergeCell ref="K11:M11"/>
    <mergeCell ref="J13:J14"/>
    <mergeCell ref="K13:M13"/>
    <mergeCell ref="K14:M14"/>
    <mergeCell ref="F19:F20"/>
    <mergeCell ref="F21:F22"/>
    <mergeCell ref="H32:H33"/>
    <mergeCell ref="A21:A22"/>
    <mergeCell ref="D21:D22"/>
    <mergeCell ref="A19:A20"/>
    <mergeCell ref="D19:D20"/>
    <mergeCell ref="A15:M15"/>
    <mergeCell ref="F16:F17"/>
    <mergeCell ref="A1:A4"/>
    <mergeCell ref="B1:K1"/>
    <mergeCell ref="L1:M1"/>
    <mergeCell ref="B2:K2"/>
    <mergeCell ref="L2:M2"/>
    <mergeCell ref="B3:K3"/>
    <mergeCell ref="L3:M3"/>
    <mergeCell ref="B4:K4"/>
    <mergeCell ref="L4:M4"/>
    <mergeCell ref="B6:M6"/>
    <mergeCell ref="A8:A9"/>
    <mergeCell ref="B8:B9"/>
    <mergeCell ref="C8:J8"/>
    <mergeCell ref="K8:M9"/>
    <mergeCell ref="A13:A14"/>
    <mergeCell ref="D13:D14"/>
    <mergeCell ref="K32:M32"/>
    <mergeCell ref="K33:M33"/>
    <mergeCell ref="J19:J20"/>
    <mergeCell ref="K19:M19"/>
    <mergeCell ref="K20:M20"/>
    <mergeCell ref="J23:J24"/>
    <mergeCell ref="K23:M23"/>
    <mergeCell ref="K24:M24"/>
    <mergeCell ref="F30:F31"/>
    <mergeCell ref="F32:F33"/>
    <mergeCell ref="J30:J31"/>
    <mergeCell ref="K30:M30"/>
    <mergeCell ref="K31:M31"/>
    <mergeCell ref="J32:J33"/>
    <mergeCell ref="J21:J22"/>
    <mergeCell ref="K21:M21"/>
    <mergeCell ref="K22:M22"/>
    <mergeCell ref="K36:M36"/>
    <mergeCell ref="F38:F39"/>
    <mergeCell ref="H36:H37"/>
    <mergeCell ref="H38:H39"/>
    <mergeCell ref="J38:J39"/>
    <mergeCell ref="K37:M37"/>
    <mergeCell ref="F36:F37"/>
    <mergeCell ref="K38:M39"/>
    <mergeCell ref="A38:A39"/>
    <mergeCell ref="D38:D39"/>
    <mergeCell ref="A36:A37"/>
    <mergeCell ref="D36:D37"/>
    <mergeCell ref="J36:J37"/>
    <mergeCell ref="A34:A35"/>
    <mergeCell ref="J34:J35"/>
    <mergeCell ref="H23:H24"/>
    <mergeCell ref="H25:H26"/>
    <mergeCell ref="A32:A33"/>
    <mergeCell ref="D32:D33"/>
    <mergeCell ref="A25:A26"/>
    <mergeCell ref="D25:D26"/>
    <mergeCell ref="F23:F24"/>
    <mergeCell ref="F25:F26"/>
    <mergeCell ref="A23:A24"/>
    <mergeCell ref="D23:D24"/>
    <mergeCell ref="D28:D29"/>
    <mergeCell ref="F28:F29"/>
    <mergeCell ref="H28:H29"/>
    <mergeCell ref="F34:F35"/>
    <mergeCell ref="D34:D35"/>
    <mergeCell ref="H34:H35"/>
    <mergeCell ref="A30:A31"/>
    <mergeCell ref="D30:D31"/>
    <mergeCell ref="H30:H31"/>
    <mergeCell ref="A28:A29"/>
    <mergeCell ref="J28:J29"/>
    <mergeCell ref="K28:M28"/>
    <mergeCell ref="K29:M29"/>
    <mergeCell ref="H16:H17"/>
    <mergeCell ref="H19:H20"/>
    <mergeCell ref="H21:H22"/>
    <mergeCell ref="A16:A17"/>
    <mergeCell ref="D16:D17"/>
    <mergeCell ref="A27:M27"/>
    <mergeCell ref="J16:J17"/>
    <mergeCell ref="K16:M16"/>
    <mergeCell ref="K17:M17"/>
    <mergeCell ref="J25:J26"/>
    <mergeCell ref="K25:M25"/>
    <mergeCell ref="K26:M26"/>
  </mergeCells>
  <conditionalFormatting sqref="D10:D11 D13:D14">
    <cfRule type="cellIs" dxfId="690" priority="85" stopIfTrue="1" operator="between">
      <formula>0.85</formula>
      <formula>0.94</formula>
    </cfRule>
    <cfRule type="cellIs" dxfId="689" priority="84" stopIfTrue="1" operator="lessThan">
      <formula>0.85</formula>
    </cfRule>
    <cfRule type="cellIs" dxfId="688" priority="86" stopIfTrue="1" operator="greaterThanOrEqual">
      <formula>0.95</formula>
    </cfRule>
  </conditionalFormatting>
  <conditionalFormatting sqref="D10:D11">
    <cfRule type="cellIs" dxfId="687" priority="74" stopIfTrue="1" operator="equal">
      <formula>0</formula>
    </cfRule>
  </conditionalFormatting>
  <conditionalFormatting sqref="D13:D14">
    <cfRule type="cellIs" dxfId="686" priority="61" stopIfTrue="1" operator="equal">
      <formula>0</formula>
    </cfRule>
  </conditionalFormatting>
  <conditionalFormatting sqref="D16:D17">
    <cfRule type="cellIs" dxfId="685" priority="45" stopIfTrue="1" operator="equal">
      <formula>0</formula>
    </cfRule>
    <cfRule type="cellIs" dxfId="684" priority="48" stopIfTrue="1" operator="greaterThanOrEqual">
      <formula>0.95</formula>
    </cfRule>
    <cfRule type="cellIs" dxfId="683" priority="47" stopIfTrue="1" operator="between">
      <formula>0.85</formula>
      <formula>0.94</formula>
    </cfRule>
    <cfRule type="cellIs" dxfId="682" priority="46" stopIfTrue="1" operator="lessThan">
      <formula>0.85</formula>
    </cfRule>
  </conditionalFormatting>
  <conditionalFormatting sqref="D19:D26">
    <cfRule type="cellIs" dxfId="681" priority="29" stopIfTrue="1" operator="equal">
      <formula>0</formula>
    </cfRule>
    <cfRule type="cellIs" dxfId="680" priority="30" stopIfTrue="1" operator="lessThan">
      <formula>0.85</formula>
    </cfRule>
    <cfRule type="cellIs" dxfId="679" priority="31" stopIfTrue="1" operator="between">
      <formula>0.85</formula>
      <formula>0.94</formula>
    </cfRule>
    <cfRule type="cellIs" dxfId="678" priority="32" stopIfTrue="1" operator="greaterThanOrEqual">
      <formula>0.95</formula>
    </cfRule>
  </conditionalFormatting>
  <conditionalFormatting sqref="D28:D39">
    <cfRule type="cellIs" dxfId="677" priority="13" stopIfTrue="1" operator="equal">
      <formula>0</formula>
    </cfRule>
    <cfRule type="cellIs" dxfId="676" priority="14" stopIfTrue="1" operator="lessThan">
      <formula>0.85</formula>
    </cfRule>
    <cfRule type="cellIs" dxfId="675" priority="15" stopIfTrue="1" operator="between">
      <formula>0.85</formula>
      <formula>0.94</formula>
    </cfRule>
    <cfRule type="cellIs" dxfId="674" priority="16" stopIfTrue="1" operator="greaterThanOrEqual">
      <formula>0.95</formula>
    </cfRule>
  </conditionalFormatting>
  <conditionalFormatting sqref="F10:F11">
    <cfRule type="cellIs" dxfId="673" priority="73" stopIfTrue="1" operator="greaterThanOrEqual">
      <formula>0.95</formula>
    </cfRule>
    <cfRule type="cellIs" dxfId="672" priority="72" stopIfTrue="1" operator="between">
      <formula>0.85</formula>
      <formula>0.94</formula>
    </cfRule>
    <cfRule type="cellIs" dxfId="671" priority="71" stopIfTrue="1" operator="lessThan">
      <formula>0.85</formula>
    </cfRule>
    <cfRule type="cellIs" dxfId="670" priority="70" stopIfTrue="1" operator="equal">
      <formula>0</formula>
    </cfRule>
  </conditionalFormatting>
  <conditionalFormatting sqref="F13:F14">
    <cfRule type="cellIs" dxfId="669" priority="60" stopIfTrue="1" operator="greaterThanOrEqual">
      <formula>0.95</formula>
    </cfRule>
    <cfRule type="cellIs" dxfId="668" priority="59" stopIfTrue="1" operator="between">
      <formula>0.85</formula>
      <formula>0.94</formula>
    </cfRule>
    <cfRule type="cellIs" dxfId="667" priority="57" stopIfTrue="1" operator="equal">
      <formula>0</formula>
    </cfRule>
    <cfRule type="cellIs" dxfId="666" priority="58" stopIfTrue="1" operator="lessThan">
      <formula>0.85</formula>
    </cfRule>
  </conditionalFormatting>
  <conditionalFormatting sqref="F16:F17">
    <cfRule type="cellIs" dxfId="665" priority="41" stopIfTrue="1" operator="equal">
      <formula>0</formula>
    </cfRule>
    <cfRule type="cellIs" dxfId="664" priority="42" stopIfTrue="1" operator="lessThan">
      <formula>0.85</formula>
    </cfRule>
    <cfRule type="cellIs" dxfId="663" priority="43" stopIfTrue="1" operator="between">
      <formula>0.85</formula>
      <formula>0.94</formula>
    </cfRule>
    <cfRule type="cellIs" dxfId="662" priority="44" stopIfTrue="1" operator="greaterThanOrEqual">
      <formula>0.95</formula>
    </cfRule>
  </conditionalFormatting>
  <conditionalFormatting sqref="F19:F26">
    <cfRule type="cellIs" dxfId="661" priority="25" stopIfTrue="1" operator="equal">
      <formula>0</formula>
    </cfRule>
    <cfRule type="cellIs" dxfId="660" priority="26" stopIfTrue="1" operator="lessThan">
      <formula>0.85</formula>
    </cfRule>
    <cfRule type="cellIs" dxfId="659" priority="27" stopIfTrue="1" operator="between">
      <formula>0.85</formula>
      <formula>0.94</formula>
    </cfRule>
    <cfRule type="cellIs" dxfId="658" priority="28" stopIfTrue="1" operator="greaterThanOrEqual">
      <formula>0.95</formula>
    </cfRule>
  </conditionalFormatting>
  <conditionalFormatting sqref="F28:F39">
    <cfRule type="cellIs" dxfId="657" priority="10" stopIfTrue="1" operator="lessThan">
      <formula>0.85</formula>
    </cfRule>
    <cfRule type="cellIs" dxfId="656" priority="9" stopIfTrue="1" operator="equal">
      <formula>0</formula>
    </cfRule>
    <cfRule type="cellIs" dxfId="655" priority="11" stopIfTrue="1" operator="between">
      <formula>0.85</formula>
      <formula>0.94</formula>
    </cfRule>
    <cfRule type="cellIs" dxfId="654" priority="12" stopIfTrue="1" operator="greaterThanOrEqual">
      <formula>0.95</formula>
    </cfRule>
  </conditionalFormatting>
  <conditionalFormatting sqref="H10:H11">
    <cfRule type="cellIs" dxfId="653" priority="68" stopIfTrue="1" operator="between">
      <formula>0.85</formula>
      <formula>0.94</formula>
    </cfRule>
    <cfRule type="cellIs" dxfId="652" priority="69" stopIfTrue="1" operator="greaterThanOrEqual">
      <formula>0.95</formula>
    </cfRule>
    <cfRule type="cellIs" dxfId="651" priority="67" stopIfTrue="1" operator="lessThan">
      <formula>0.85</formula>
    </cfRule>
    <cfRule type="cellIs" dxfId="650" priority="66" stopIfTrue="1" operator="equal">
      <formula>0</formula>
    </cfRule>
  </conditionalFormatting>
  <conditionalFormatting sqref="H13:H14">
    <cfRule type="cellIs" dxfId="649" priority="56" stopIfTrue="1" operator="greaterThanOrEqual">
      <formula>0.95</formula>
    </cfRule>
    <cfRule type="cellIs" dxfId="648" priority="53" stopIfTrue="1" operator="equal">
      <formula>0</formula>
    </cfRule>
    <cfRule type="cellIs" dxfId="647" priority="55" stopIfTrue="1" operator="between">
      <formula>0.85</formula>
      <formula>0.94</formula>
    </cfRule>
    <cfRule type="cellIs" dxfId="646" priority="54" stopIfTrue="1" operator="lessThan">
      <formula>0.85</formula>
    </cfRule>
  </conditionalFormatting>
  <conditionalFormatting sqref="H16:H17">
    <cfRule type="cellIs" dxfId="645" priority="38" stopIfTrue="1" operator="lessThan">
      <formula>0.85</formula>
    </cfRule>
    <cfRule type="cellIs" dxfId="644" priority="39" stopIfTrue="1" operator="between">
      <formula>0.85</formula>
      <formula>0.94</formula>
    </cfRule>
    <cfRule type="cellIs" dxfId="643" priority="37" stopIfTrue="1" operator="equal">
      <formula>0</formula>
    </cfRule>
    <cfRule type="cellIs" dxfId="642" priority="40" stopIfTrue="1" operator="greaterThanOrEqual">
      <formula>0.95</formula>
    </cfRule>
  </conditionalFormatting>
  <conditionalFormatting sqref="H19:H26">
    <cfRule type="cellIs" dxfId="641" priority="22" stopIfTrue="1" operator="lessThan">
      <formula>0.85</formula>
    </cfRule>
    <cfRule type="cellIs" dxfId="640" priority="21" stopIfTrue="1" operator="equal">
      <formula>0</formula>
    </cfRule>
    <cfRule type="cellIs" dxfId="639" priority="24" stopIfTrue="1" operator="greaterThanOrEqual">
      <formula>0.95</formula>
    </cfRule>
    <cfRule type="cellIs" dxfId="638" priority="23" stopIfTrue="1" operator="between">
      <formula>0.85</formula>
      <formula>0.94</formula>
    </cfRule>
  </conditionalFormatting>
  <conditionalFormatting sqref="H28:H39">
    <cfRule type="cellIs" dxfId="637" priority="5" stopIfTrue="1" operator="equal">
      <formula>0</formula>
    </cfRule>
    <cfRule type="cellIs" dxfId="636" priority="7" stopIfTrue="1" operator="between">
      <formula>0.85</formula>
      <formula>0.94</formula>
    </cfRule>
    <cfRule type="cellIs" dxfId="635" priority="8" stopIfTrue="1" operator="greaterThanOrEqual">
      <formula>0.95</formula>
    </cfRule>
    <cfRule type="cellIs" dxfId="634" priority="6" stopIfTrue="1" operator="lessThan">
      <formula>0.85</formula>
    </cfRule>
  </conditionalFormatting>
  <conditionalFormatting sqref="J10:J11">
    <cfRule type="cellIs" dxfId="633" priority="62" stopIfTrue="1" operator="equal">
      <formula>0</formula>
    </cfRule>
    <cfRule type="cellIs" dxfId="632" priority="63" stopIfTrue="1" operator="lessThan">
      <formula>0.85</formula>
    </cfRule>
    <cfRule type="cellIs" dxfId="631" priority="64" stopIfTrue="1" operator="between">
      <formula>0.85</formula>
      <formula>0.94</formula>
    </cfRule>
    <cfRule type="cellIs" dxfId="630" priority="65" stopIfTrue="1" operator="greaterThanOrEqual">
      <formula>0.95</formula>
    </cfRule>
  </conditionalFormatting>
  <conditionalFormatting sqref="J13:J14">
    <cfRule type="cellIs" dxfId="629" priority="50" stopIfTrue="1" operator="lessThan">
      <formula>0.85</formula>
    </cfRule>
    <cfRule type="cellIs" dxfId="628" priority="49" stopIfTrue="1" operator="equal">
      <formula>0</formula>
    </cfRule>
    <cfRule type="cellIs" dxfId="627" priority="51" stopIfTrue="1" operator="between">
      <formula>0.85</formula>
      <formula>0.94</formula>
    </cfRule>
    <cfRule type="cellIs" dxfId="626" priority="52" stopIfTrue="1" operator="greaterThanOrEqual">
      <formula>0.95</formula>
    </cfRule>
  </conditionalFormatting>
  <conditionalFormatting sqref="J16:J17">
    <cfRule type="cellIs" dxfId="625" priority="36" stopIfTrue="1" operator="greaterThanOrEqual">
      <formula>0.95</formula>
    </cfRule>
    <cfRule type="cellIs" dxfId="624" priority="35" stopIfTrue="1" operator="between">
      <formula>0.85</formula>
      <formula>0.94</formula>
    </cfRule>
    <cfRule type="cellIs" dxfId="623" priority="34" stopIfTrue="1" operator="lessThan">
      <formula>0.85</formula>
    </cfRule>
    <cfRule type="cellIs" dxfId="622" priority="33" stopIfTrue="1" operator="equal">
      <formula>0</formula>
    </cfRule>
  </conditionalFormatting>
  <conditionalFormatting sqref="J19:J26">
    <cfRule type="cellIs" dxfId="621" priority="20" stopIfTrue="1" operator="greaterThanOrEqual">
      <formula>0.95</formula>
    </cfRule>
    <cfRule type="cellIs" dxfId="620" priority="19" stopIfTrue="1" operator="between">
      <formula>0.85</formula>
      <formula>0.94</formula>
    </cfRule>
    <cfRule type="cellIs" dxfId="619" priority="18" stopIfTrue="1" operator="lessThan">
      <formula>0.85</formula>
    </cfRule>
    <cfRule type="cellIs" dxfId="618" priority="17" stopIfTrue="1" operator="equal">
      <formula>0</formula>
    </cfRule>
  </conditionalFormatting>
  <conditionalFormatting sqref="J28:J39">
    <cfRule type="cellIs" dxfId="617" priority="2" stopIfTrue="1" operator="lessThan">
      <formula>0.85</formula>
    </cfRule>
    <cfRule type="cellIs" dxfId="616" priority="3" stopIfTrue="1" operator="between">
      <formula>0.85</formula>
      <formula>0.94</formula>
    </cfRule>
    <cfRule type="cellIs" dxfId="615" priority="4" stopIfTrue="1" operator="greaterThanOrEqual">
      <formula>0.95</formula>
    </cfRule>
    <cfRule type="cellIs" dxfId="614" priority="1" stopIfTrue="1" operator="equal">
      <formula>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14"/>
  <sheetViews>
    <sheetView topLeftCell="A19" zoomScale="85" zoomScaleNormal="85" workbookViewId="0">
      <selection activeCell="C14" sqref="C14:P14"/>
    </sheetView>
  </sheetViews>
  <sheetFormatPr baseColWidth="10" defaultColWidth="11.42578125" defaultRowHeight="12.75" x14ac:dyDescent="0.2"/>
  <cols>
    <col min="1" max="1" width="3" style="68" customWidth="1"/>
    <col min="2" max="2" width="30" style="70" customWidth="1"/>
    <col min="3" max="3" width="58.5703125" style="68" customWidth="1"/>
    <col min="4" max="15" width="10" style="68" customWidth="1"/>
    <col min="16" max="16" width="35" style="68" customWidth="1"/>
    <col min="17" max="16384" width="11.42578125" style="68"/>
  </cols>
  <sheetData>
    <row r="1" spans="1:16" ht="13.5" thickBot="1" x14ac:dyDescent="0.25">
      <c r="B1" s="68"/>
    </row>
    <row r="2" spans="1:16" ht="16.5" customHeight="1" x14ac:dyDescent="0.2">
      <c r="B2" s="238"/>
      <c r="C2" s="241" t="s">
        <v>36</v>
      </c>
      <c r="D2" s="242"/>
      <c r="E2" s="242"/>
      <c r="F2" s="242"/>
      <c r="G2" s="242"/>
      <c r="H2" s="242"/>
      <c r="I2" s="242"/>
      <c r="J2" s="242"/>
      <c r="K2" s="242"/>
      <c r="L2" s="242"/>
      <c r="M2" s="243"/>
      <c r="N2" s="244" t="s">
        <v>95</v>
      </c>
      <c r="O2" s="245"/>
      <c r="P2" s="246"/>
    </row>
    <row r="3" spans="1:16" ht="15.75" customHeight="1" x14ac:dyDescent="0.2">
      <c r="B3" s="239"/>
      <c r="C3" s="247" t="s">
        <v>38</v>
      </c>
      <c r="D3" s="248"/>
      <c r="E3" s="248"/>
      <c r="F3" s="248"/>
      <c r="G3" s="248"/>
      <c r="H3" s="248"/>
      <c r="I3" s="248"/>
      <c r="J3" s="248"/>
      <c r="K3" s="248"/>
      <c r="L3" s="248"/>
      <c r="M3" s="249"/>
      <c r="N3" s="250" t="s">
        <v>104</v>
      </c>
      <c r="O3" s="251"/>
      <c r="P3" s="252"/>
    </row>
    <row r="4" spans="1:16" ht="15.75" customHeight="1" x14ac:dyDescent="0.2">
      <c r="B4" s="239"/>
      <c r="C4" s="247" t="s">
        <v>39</v>
      </c>
      <c r="D4" s="248"/>
      <c r="E4" s="248"/>
      <c r="F4" s="248"/>
      <c r="G4" s="248"/>
      <c r="H4" s="248"/>
      <c r="I4" s="248"/>
      <c r="J4" s="248"/>
      <c r="K4" s="248"/>
      <c r="L4" s="248"/>
      <c r="M4" s="249"/>
      <c r="N4" s="250" t="s">
        <v>96</v>
      </c>
      <c r="O4" s="251"/>
      <c r="P4" s="252"/>
    </row>
    <row r="5" spans="1:16" ht="16.5" customHeight="1" thickBot="1" x14ac:dyDescent="0.25">
      <c r="B5" s="240"/>
      <c r="C5" s="253" t="s">
        <v>40</v>
      </c>
      <c r="D5" s="254"/>
      <c r="E5" s="254"/>
      <c r="F5" s="254"/>
      <c r="G5" s="254"/>
      <c r="H5" s="254"/>
      <c r="I5" s="254"/>
      <c r="J5" s="254"/>
      <c r="K5" s="254"/>
      <c r="L5" s="254"/>
      <c r="M5" s="255"/>
      <c r="N5" s="256" t="s">
        <v>41</v>
      </c>
      <c r="O5" s="257"/>
      <c r="P5" s="258"/>
    </row>
    <row r="6" spans="1:16" ht="3" customHeight="1" thickBot="1" x14ac:dyDescent="0.25">
      <c r="B6" s="68"/>
    </row>
    <row r="7" spans="1:16" x14ac:dyDescent="0.2">
      <c r="A7" s="70"/>
      <c r="B7" s="259" t="s">
        <v>44</v>
      </c>
      <c r="C7" s="260"/>
      <c r="D7" s="260"/>
      <c r="E7" s="260"/>
      <c r="F7" s="260"/>
      <c r="G7" s="260"/>
      <c r="H7" s="260"/>
      <c r="I7" s="260"/>
      <c r="J7" s="260"/>
      <c r="K7" s="260"/>
      <c r="L7" s="260"/>
      <c r="M7" s="260"/>
      <c r="N7" s="260"/>
      <c r="O7" s="260"/>
      <c r="P7" s="261"/>
    </row>
    <row r="8" spans="1:16" ht="13.5" thickBot="1" x14ac:dyDescent="0.25">
      <c r="A8" s="70"/>
      <c r="B8" s="262"/>
      <c r="C8" s="263"/>
      <c r="D8" s="263"/>
      <c r="E8" s="263"/>
      <c r="F8" s="263"/>
      <c r="G8" s="263"/>
      <c r="H8" s="263"/>
      <c r="I8" s="263"/>
      <c r="J8" s="263"/>
      <c r="K8" s="263"/>
      <c r="L8" s="263"/>
      <c r="M8" s="263"/>
      <c r="N8" s="263"/>
      <c r="O8" s="263"/>
      <c r="P8" s="264"/>
    </row>
    <row r="9" spans="1:16" ht="3" customHeight="1" thickBot="1" x14ac:dyDescent="0.25">
      <c r="A9" s="70"/>
      <c r="B9" s="265"/>
      <c r="C9" s="265"/>
      <c r="D9" s="265"/>
      <c r="E9" s="265"/>
      <c r="F9" s="265"/>
      <c r="G9" s="265"/>
      <c r="H9" s="265"/>
      <c r="I9" s="265"/>
      <c r="J9" s="265"/>
      <c r="K9" s="265"/>
      <c r="L9" s="265"/>
      <c r="M9" s="265"/>
      <c r="N9" s="265"/>
      <c r="O9" s="265"/>
      <c r="P9" s="265"/>
    </row>
    <row r="10" spans="1:16" ht="26.25" customHeight="1" thickBot="1" x14ac:dyDescent="0.25">
      <c r="A10" s="70"/>
      <c r="B10" s="67" t="s">
        <v>54</v>
      </c>
      <c r="C10" s="411">
        <v>2024</v>
      </c>
      <c r="D10" s="412"/>
      <c r="E10" s="412"/>
      <c r="F10" s="412"/>
      <c r="G10" s="412"/>
      <c r="H10" s="412"/>
      <c r="I10" s="413"/>
      <c r="J10" s="414" t="s">
        <v>1</v>
      </c>
      <c r="K10" s="415"/>
      <c r="L10" s="415"/>
      <c r="M10" s="415"/>
      <c r="N10" s="271" t="s">
        <v>116</v>
      </c>
      <c r="O10" s="272"/>
      <c r="P10" s="273"/>
    </row>
    <row r="11" spans="1:16" ht="3" customHeight="1" thickBot="1" x14ac:dyDescent="0.25">
      <c r="A11" s="70"/>
      <c r="B11" s="408"/>
      <c r="C11" s="409"/>
      <c r="D11" s="409"/>
      <c r="E11" s="409"/>
      <c r="F11" s="409"/>
      <c r="G11" s="409"/>
      <c r="H11" s="409"/>
      <c r="I11" s="409"/>
      <c r="J11" s="409"/>
      <c r="K11" s="409"/>
      <c r="L11" s="409"/>
      <c r="M11" s="409"/>
      <c r="N11" s="409"/>
      <c r="O11" s="409"/>
      <c r="P11" s="410"/>
    </row>
    <row r="12" spans="1:16" ht="30" customHeight="1" thickBot="1" x14ac:dyDescent="0.25">
      <c r="A12" s="70"/>
      <c r="B12" s="9" t="s">
        <v>0</v>
      </c>
      <c r="C12" s="214" t="s">
        <v>63</v>
      </c>
      <c r="D12" s="214"/>
      <c r="E12" s="214"/>
      <c r="F12" s="214"/>
      <c r="G12" s="214"/>
      <c r="H12" s="214"/>
      <c r="I12" s="214"/>
      <c r="J12" s="214"/>
      <c r="K12" s="214"/>
      <c r="L12" s="214"/>
      <c r="M12" s="214"/>
      <c r="N12" s="214"/>
      <c r="O12" s="214"/>
      <c r="P12" s="215"/>
    </row>
    <row r="13" spans="1:16" ht="3" customHeight="1" thickBot="1" x14ac:dyDescent="0.25">
      <c r="A13" s="70"/>
      <c r="B13" s="419"/>
      <c r="C13" s="420"/>
      <c r="D13" s="420"/>
      <c r="E13" s="420"/>
      <c r="F13" s="420"/>
      <c r="G13" s="420"/>
      <c r="H13" s="420"/>
      <c r="I13" s="420"/>
      <c r="J13" s="420"/>
      <c r="K13" s="420"/>
      <c r="L13" s="420"/>
      <c r="M13" s="420"/>
      <c r="N13" s="420"/>
      <c r="O13" s="420"/>
      <c r="P13" s="421"/>
    </row>
    <row r="14" spans="1:16" ht="30" customHeight="1" thickBot="1" x14ac:dyDescent="0.25">
      <c r="A14" s="70"/>
      <c r="B14" s="9" t="s">
        <v>6</v>
      </c>
      <c r="C14" s="219" t="s">
        <v>151</v>
      </c>
      <c r="D14" s="220"/>
      <c r="E14" s="220"/>
      <c r="F14" s="220"/>
      <c r="G14" s="220"/>
      <c r="H14" s="220"/>
      <c r="I14" s="220"/>
      <c r="J14" s="220"/>
      <c r="K14" s="220"/>
      <c r="L14" s="220"/>
      <c r="M14" s="220"/>
      <c r="N14" s="220"/>
      <c r="O14" s="220"/>
      <c r="P14" s="221"/>
    </row>
    <row r="15" spans="1:16" ht="3" customHeight="1" thickBot="1" x14ac:dyDescent="0.25">
      <c r="A15" s="70"/>
      <c r="B15" s="416"/>
      <c r="C15" s="417"/>
      <c r="D15" s="417"/>
      <c r="E15" s="417"/>
      <c r="F15" s="417"/>
      <c r="G15" s="417"/>
      <c r="H15" s="417"/>
      <c r="I15" s="417"/>
      <c r="J15" s="417"/>
      <c r="K15" s="417"/>
      <c r="L15" s="417"/>
      <c r="M15" s="417"/>
      <c r="N15" s="417"/>
      <c r="O15" s="417"/>
      <c r="P15" s="418"/>
    </row>
    <row r="16" spans="1:16" ht="44.25" customHeight="1" thickBot="1" x14ac:dyDescent="0.25">
      <c r="A16" s="70"/>
      <c r="B16" s="9" t="s">
        <v>25</v>
      </c>
      <c r="C16" s="222" t="s">
        <v>150</v>
      </c>
      <c r="D16" s="223"/>
      <c r="E16" s="223"/>
      <c r="F16" s="223"/>
      <c r="G16" s="223"/>
      <c r="H16" s="223"/>
      <c r="I16" s="223"/>
      <c r="J16" s="223"/>
      <c r="K16" s="223"/>
      <c r="L16" s="223"/>
      <c r="M16" s="223"/>
      <c r="N16" s="223"/>
      <c r="O16" s="223"/>
      <c r="P16" s="224"/>
    </row>
    <row r="17" spans="1:16" ht="4.5" customHeight="1" thickBot="1" x14ac:dyDescent="0.25">
      <c r="A17" s="70"/>
      <c r="B17" s="416"/>
      <c r="C17" s="417"/>
      <c r="D17" s="417"/>
      <c r="E17" s="417"/>
      <c r="F17" s="417"/>
      <c r="G17" s="417"/>
      <c r="H17" s="417"/>
      <c r="I17" s="417"/>
      <c r="J17" s="417"/>
      <c r="K17" s="417"/>
      <c r="L17" s="417"/>
      <c r="M17" s="417"/>
      <c r="N17" s="417"/>
      <c r="O17" s="417"/>
      <c r="P17" s="418"/>
    </row>
    <row r="18" spans="1:16" ht="30" customHeight="1" thickBot="1" x14ac:dyDescent="0.25">
      <c r="A18" s="70"/>
      <c r="B18" s="9" t="s">
        <v>11</v>
      </c>
      <c r="C18" s="225" t="s">
        <v>111</v>
      </c>
      <c r="D18" s="226"/>
      <c r="E18" s="226"/>
      <c r="F18" s="226"/>
      <c r="G18" s="226"/>
      <c r="H18" s="226"/>
      <c r="I18" s="226"/>
      <c r="J18" s="226"/>
      <c r="K18" s="226"/>
      <c r="L18" s="226"/>
      <c r="M18" s="226"/>
      <c r="N18" s="226"/>
      <c r="O18" s="226"/>
      <c r="P18" s="227"/>
    </row>
    <row r="19" spans="1:16" ht="3" customHeight="1" thickBot="1" x14ac:dyDescent="0.25">
      <c r="A19" s="70"/>
      <c r="B19" s="425"/>
      <c r="C19" s="425"/>
      <c r="D19" s="425"/>
      <c r="E19" s="425"/>
      <c r="F19" s="425"/>
      <c r="G19" s="425"/>
      <c r="H19" s="425"/>
      <c r="I19" s="425"/>
      <c r="J19" s="425"/>
      <c r="K19" s="425"/>
      <c r="L19" s="425"/>
      <c r="M19" s="425"/>
      <c r="N19" s="425"/>
      <c r="O19" s="425"/>
      <c r="P19" s="425"/>
    </row>
    <row r="20" spans="1:16" ht="17.25" customHeight="1" thickBot="1" x14ac:dyDescent="0.25">
      <c r="A20" s="70"/>
      <c r="B20" s="426" t="s">
        <v>26</v>
      </c>
      <c r="C20" s="427"/>
      <c r="D20" s="427"/>
      <c r="E20" s="427"/>
      <c r="F20" s="427"/>
      <c r="G20" s="427"/>
      <c r="H20" s="427"/>
      <c r="I20" s="427"/>
      <c r="J20" s="427"/>
      <c r="K20" s="427"/>
      <c r="L20" s="427"/>
      <c r="M20" s="427"/>
      <c r="N20" s="427"/>
      <c r="O20" s="427"/>
      <c r="P20" s="428"/>
    </row>
    <row r="21" spans="1:16" ht="3" customHeight="1" thickBot="1" x14ac:dyDescent="0.25">
      <c r="A21" s="70"/>
      <c r="B21" s="429"/>
      <c r="C21" s="430"/>
      <c r="D21" s="430"/>
      <c r="E21" s="430"/>
      <c r="F21" s="430"/>
      <c r="G21" s="430"/>
      <c r="H21" s="430"/>
      <c r="I21" s="430"/>
      <c r="J21" s="430"/>
      <c r="K21" s="430"/>
      <c r="L21" s="430"/>
      <c r="M21" s="430"/>
      <c r="N21" s="430"/>
      <c r="O21" s="430"/>
      <c r="P21" s="431"/>
    </row>
    <row r="22" spans="1:16" ht="51" customHeight="1" thickBot="1" x14ac:dyDescent="0.25">
      <c r="A22" s="70"/>
      <c r="B22" s="9" t="s">
        <v>3</v>
      </c>
      <c r="C22" s="235" t="s">
        <v>241</v>
      </c>
      <c r="D22" s="236"/>
      <c r="E22" s="236"/>
      <c r="F22" s="236"/>
      <c r="G22" s="236"/>
      <c r="H22" s="236"/>
      <c r="I22" s="236"/>
      <c r="J22" s="236"/>
      <c r="K22" s="236"/>
      <c r="L22" s="236"/>
      <c r="M22" s="236"/>
      <c r="N22" s="236"/>
      <c r="O22" s="236"/>
      <c r="P22" s="237"/>
    </row>
    <row r="23" spans="1:16" ht="3" customHeight="1" thickBot="1" x14ac:dyDescent="0.25">
      <c r="A23" s="70"/>
      <c r="B23" s="416"/>
      <c r="C23" s="417"/>
      <c r="D23" s="417"/>
      <c r="E23" s="417"/>
      <c r="F23" s="417"/>
      <c r="G23" s="417"/>
      <c r="H23" s="417"/>
      <c r="I23" s="417"/>
      <c r="J23" s="417"/>
      <c r="K23" s="417"/>
      <c r="L23" s="417"/>
      <c r="M23" s="417"/>
      <c r="N23" s="417"/>
      <c r="O23" s="417"/>
      <c r="P23" s="418"/>
    </row>
    <row r="24" spans="1:16" ht="68.25" customHeight="1" thickBot="1" x14ac:dyDescent="0.25">
      <c r="A24" s="70"/>
      <c r="B24" s="9" t="s">
        <v>12</v>
      </c>
      <c r="C24" s="277" t="s">
        <v>242</v>
      </c>
      <c r="D24" s="278"/>
      <c r="E24" s="278"/>
      <c r="F24" s="278"/>
      <c r="G24" s="278"/>
      <c r="H24" s="278"/>
      <c r="I24" s="278"/>
      <c r="J24" s="278"/>
      <c r="K24" s="278"/>
      <c r="L24" s="278"/>
      <c r="M24" s="278"/>
      <c r="N24" s="278"/>
      <c r="O24" s="278"/>
      <c r="P24" s="279"/>
    </row>
    <row r="25" spans="1:16" ht="3" customHeight="1" thickBot="1" x14ac:dyDescent="0.25">
      <c r="A25" s="70"/>
      <c r="B25" s="435"/>
      <c r="C25" s="436"/>
      <c r="D25" s="436"/>
      <c r="E25" s="436"/>
      <c r="F25" s="436"/>
      <c r="G25" s="436"/>
      <c r="H25" s="436"/>
      <c r="I25" s="436"/>
      <c r="J25" s="436"/>
      <c r="K25" s="436"/>
      <c r="L25" s="436"/>
      <c r="M25" s="436"/>
      <c r="N25" s="436"/>
      <c r="O25" s="436"/>
      <c r="P25" s="437"/>
    </row>
    <row r="26" spans="1:16" ht="251.25" customHeight="1" thickBot="1" x14ac:dyDescent="0.25">
      <c r="A26" s="70"/>
      <c r="B26" s="71" t="s">
        <v>2</v>
      </c>
      <c r="C26" s="438" t="s">
        <v>277</v>
      </c>
      <c r="D26" s="439"/>
      <c r="E26" s="439"/>
      <c r="F26" s="439"/>
      <c r="G26" s="439"/>
      <c r="H26" s="439"/>
      <c r="I26" s="439"/>
      <c r="J26" s="439"/>
      <c r="K26" s="439"/>
      <c r="L26" s="439"/>
      <c r="M26" s="439"/>
      <c r="N26" s="439"/>
      <c r="O26" s="439"/>
      <c r="P26" s="440"/>
    </row>
    <row r="27" spans="1:16" ht="3" customHeight="1" thickBot="1" x14ac:dyDescent="0.25">
      <c r="A27" s="70"/>
      <c r="B27" s="441"/>
      <c r="C27" s="442"/>
      <c r="D27" s="442"/>
      <c r="E27" s="442"/>
      <c r="F27" s="442"/>
      <c r="G27" s="442"/>
      <c r="H27" s="442"/>
      <c r="I27" s="442"/>
      <c r="J27" s="442"/>
      <c r="K27" s="442"/>
      <c r="L27" s="442"/>
      <c r="M27" s="442"/>
      <c r="N27" s="442"/>
      <c r="O27" s="442"/>
      <c r="P27" s="443"/>
    </row>
    <row r="28" spans="1:16" ht="12.75" customHeight="1" thickBot="1" x14ac:dyDescent="0.25">
      <c r="A28" s="70"/>
      <c r="B28" s="71" t="s">
        <v>13</v>
      </c>
      <c r="C28" s="72" t="s">
        <v>14</v>
      </c>
      <c r="D28" s="444" t="s">
        <v>184</v>
      </c>
      <c r="E28" s="445"/>
      <c r="F28" s="445"/>
      <c r="G28" s="446"/>
      <c r="H28" s="447" t="s">
        <v>15</v>
      </c>
      <c r="I28" s="447"/>
      <c r="J28" s="447"/>
      <c r="K28" s="444" t="s">
        <v>185</v>
      </c>
      <c r="L28" s="445"/>
      <c r="M28" s="446"/>
      <c r="N28" s="291" t="s">
        <v>16</v>
      </c>
      <c r="O28" s="292"/>
      <c r="P28" s="73" t="s">
        <v>186</v>
      </c>
    </row>
    <row r="29" spans="1:16" ht="3" customHeight="1" thickBot="1" x14ac:dyDescent="0.25">
      <c r="A29" s="70"/>
      <c r="B29" s="448"/>
      <c r="C29" s="449"/>
      <c r="D29" s="449"/>
      <c r="E29" s="449"/>
      <c r="F29" s="449"/>
      <c r="G29" s="449"/>
      <c r="H29" s="449"/>
      <c r="I29" s="449"/>
      <c r="J29" s="449"/>
      <c r="K29" s="449"/>
      <c r="L29" s="449"/>
      <c r="M29" s="449"/>
      <c r="N29" s="449"/>
      <c r="O29" s="449"/>
      <c r="P29" s="450"/>
    </row>
    <row r="30" spans="1:16" ht="13.5" thickBot="1" x14ac:dyDescent="0.25">
      <c r="A30" s="70"/>
      <c r="B30" s="74" t="s">
        <v>7</v>
      </c>
      <c r="C30" s="312" t="s">
        <v>133</v>
      </c>
      <c r="D30" s="214"/>
      <c r="E30" s="214"/>
      <c r="F30" s="214"/>
      <c r="G30" s="214"/>
      <c r="H30" s="214"/>
      <c r="I30" s="214"/>
      <c r="J30" s="214"/>
      <c r="K30" s="214"/>
      <c r="L30" s="214"/>
      <c r="M30" s="214"/>
      <c r="N30" s="214"/>
      <c r="O30" s="214"/>
      <c r="P30" s="215"/>
    </row>
    <row r="31" spans="1:16" ht="3" customHeight="1" thickBot="1" x14ac:dyDescent="0.25">
      <c r="A31" s="70"/>
      <c r="B31" s="416"/>
      <c r="C31" s="417"/>
      <c r="D31" s="417"/>
      <c r="E31" s="417"/>
      <c r="F31" s="417"/>
      <c r="G31" s="417"/>
      <c r="H31" s="417"/>
      <c r="I31" s="417"/>
      <c r="J31" s="417"/>
      <c r="K31" s="417"/>
      <c r="L31" s="417"/>
      <c r="M31" s="417"/>
      <c r="N31" s="417"/>
      <c r="O31" s="417"/>
      <c r="P31" s="418"/>
    </row>
    <row r="32" spans="1:16" ht="13.5" thickBot="1" x14ac:dyDescent="0.25">
      <c r="A32" s="70"/>
      <c r="B32" s="74" t="str">
        <f>'1. Pronunciamiento admisiones'!B32</f>
        <v>FRECUENCIA DE MEDICION</v>
      </c>
      <c r="C32" s="274" t="s">
        <v>50</v>
      </c>
      <c r="D32" s="275"/>
      <c r="E32" s="275"/>
      <c r="F32" s="275"/>
      <c r="G32" s="275"/>
      <c r="H32" s="275"/>
      <c r="I32" s="275"/>
      <c r="J32" s="275"/>
      <c r="K32" s="275"/>
      <c r="L32" s="275"/>
      <c r="M32" s="275"/>
      <c r="N32" s="275"/>
      <c r="O32" s="275"/>
      <c r="P32" s="276"/>
    </row>
    <row r="33" spans="1:16" ht="3" customHeight="1" thickBot="1" x14ac:dyDescent="0.25">
      <c r="A33" s="70"/>
      <c r="B33" s="416"/>
      <c r="C33" s="417"/>
      <c r="D33" s="417"/>
      <c r="E33" s="417"/>
      <c r="F33" s="417"/>
      <c r="G33" s="417"/>
      <c r="H33" s="417"/>
      <c r="I33" s="417"/>
      <c r="J33" s="417"/>
      <c r="K33" s="417"/>
      <c r="L33" s="417"/>
      <c r="M33" s="417"/>
      <c r="N33" s="417"/>
      <c r="O33" s="417"/>
      <c r="P33" s="418"/>
    </row>
    <row r="34" spans="1:16" ht="13.5" thickBot="1" x14ac:dyDescent="0.25">
      <c r="A34" s="70"/>
      <c r="B34" s="74" t="s">
        <v>23</v>
      </c>
      <c r="C34" s="432" t="s">
        <v>50</v>
      </c>
      <c r="D34" s="433"/>
      <c r="E34" s="433"/>
      <c r="F34" s="433"/>
      <c r="G34" s="433"/>
      <c r="H34" s="433"/>
      <c r="I34" s="433"/>
      <c r="J34" s="433"/>
      <c r="K34" s="433"/>
      <c r="L34" s="433"/>
      <c r="M34" s="433"/>
      <c r="N34" s="433"/>
      <c r="O34" s="433"/>
      <c r="P34" s="434"/>
    </row>
    <row r="35" spans="1:16" ht="3" customHeight="1" thickBot="1" x14ac:dyDescent="0.25">
      <c r="A35" s="70"/>
      <c r="B35" s="419"/>
      <c r="C35" s="420"/>
      <c r="D35" s="420"/>
      <c r="E35" s="420"/>
      <c r="F35" s="420"/>
      <c r="G35" s="420"/>
      <c r="H35" s="420"/>
      <c r="I35" s="420"/>
      <c r="J35" s="420"/>
      <c r="K35" s="420"/>
      <c r="L35" s="420"/>
      <c r="M35" s="420"/>
      <c r="N35" s="420"/>
      <c r="O35" s="420"/>
      <c r="P35" s="421"/>
    </row>
    <row r="36" spans="1:16" ht="16.5" customHeight="1" thickBot="1" x14ac:dyDescent="0.25">
      <c r="A36" s="70"/>
      <c r="B36" s="74" t="s">
        <v>43</v>
      </c>
      <c r="C36" s="432" t="s">
        <v>50</v>
      </c>
      <c r="D36" s="433"/>
      <c r="E36" s="433"/>
      <c r="F36" s="433"/>
      <c r="G36" s="433"/>
      <c r="H36" s="433"/>
      <c r="I36" s="433"/>
      <c r="J36" s="433"/>
      <c r="K36" s="433"/>
      <c r="L36" s="433"/>
      <c r="M36" s="433"/>
      <c r="N36" s="433"/>
      <c r="O36" s="433"/>
      <c r="P36" s="434"/>
    </row>
    <row r="37" spans="1:16" ht="3" customHeight="1" thickBot="1" x14ac:dyDescent="0.25">
      <c r="A37" s="70"/>
      <c r="B37" s="75"/>
      <c r="C37" s="75"/>
      <c r="D37" s="75"/>
      <c r="E37" s="75"/>
      <c r="F37" s="75"/>
      <c r="G37" s="75"/>
      <c r="H37" s="75"/>
      <c r="I37" s="75"/>
      <c r="J37" s="75"/>
      <c r="K37" s="75"/>
      <c r="L37" s="75"/>
      <c r="M37" s="75"/>
      <c r="N37" s="75"/>
      <c r="O37" s="75"/>
      <c r="P37" s="75"/>
    </row>
    <row r="38" spans="1:16" x14ac:dyDescent="0.2">
      <c r="A38" s="70"/>
      <c r="B38" s="535" t="s">
        <v>17</v>
      </c>
      <c r="C38" s="454"/>
      <c r="D38" s="454"/>
      <c r="E38" s="454"/>
      <c r="F38" s="454"/>
      <c r="G38" s="454"/>
      <c r="H38" s="454"/>
      <c r="I38" s="454"/>
      <c r="J38" s="454"/>
      <c r="K38" s="454"/>
      <c r="L38" s="454"/>
      <c r="M38" s="454"/>
      <c r="N38" s="454"/>
      <c r="O38" s="454"/>
      <c r="P38" s="536"/>
    </row>
    <row r="39" spans="1:16" ht="13.5" thickBot="1" x14ac:dyDescent="0.25">
      <c r="A39" s="70"/>
      <c r="B39" s="190" t="s">
        <v>22</v>
      </c>
      <c r="C39" s="537" t="s">
        <v>18</v>
      </c>
      <c r="D39" s="537"/>
      <c r="E39" s="537"/>
      <c r="F39" s="537"/>
      <c r="G39" s="537"/>
      <c r="H39" s="537" t="s">
        <v>7</v>
      </c>
      <c r="I39" s="537"/>
      <c r="J39" s="537"/>
      <c r="K39" s="537"/>
      <c r="L39" s="537"/>
      <c r="M39" s="537" t="s">
        <v>19</v>
      </c>
      <c r="N39" s="537"/>
      <c r="O39" s="537"/>
      <c r="P39" s="538"/>
    </row>
    <row r="40" spans="1:16" x14ac:dyDescent="0.2">
      <c r="A40" s="70"/>
      <c r="B40" s="528" t="s">
        <v>243</v>
      </c>
      <c r="C40" s="529" t="s">
        <v>117</v>
      </c>
      <c r="D40" s="530"/>
      <c r="E40" s="530"/>
      <c r="F40" s="530"/>
      <c r="G40" s="531"/>
      <c r="H40" s="529" t="s">
        <v>143</v>
      </c>
      <c r="I40" s="530"/>
      <c r="J40" s="530"/>
      <c r="K40" s="530"/>
      <c r="L40" s="530"/>
      <c r="M40" s="532" t="s">
        <v>135</v>
      </c>
      <c r="N40" s="533"/>
      <c r="O40" s="533"/>
      <c r="P40" s="534"/>
    </row>
    <row r="41" spans="1:16" ht="12.75" customHeight="1" x14ac:dyDescent="0.2">
      <c r="A41" s="70"/>
      <c r="B41" s="459"/>
      <c r="C41" s="399"/>
      <c r="D41" s="400"/>
      <c r="E41" s="400"/>
      <c r="F41" s="400"/>
      <c r="G41" s="403"/>
      <c r="H41" s="399"/>
      <c r="I41" s="400"/>
      <c r="J41" s="400"/>
      <c r="K41" s="400"/>
      <c r="L41" s="400"/>
      <c r="M41" s="396" t="s">
        <v>147</v>
      </c>
      <c r="N41" s="397"/>
      <c r="O41" s="397"/>
      <c r="P41" s="398"/>
    </row>
    <row r="42" spans="1:16" x14ac:dyDescent="0.2">
      <c r="A42" s="70"/>
      <c r="B42" s="459"/>
      <c r="C42" s="399"/>
      <c r="D42" s="400"/>
      <c r="E42" s="400"/>
      <c r="F42" s="400"/>
      <c r="G42" s="403"/>
      <c r="H42" s="399"/>
      <c r="I42" s="400"/>
      <c r="J42" s="400"/>
      <c r="K42" s="400"/>
      <c r="L42" s="400"/>
      <c r="M42" s="396" t="s">
        <v>149</v>
      </c>
      <c r="N42" s="397"/>
      <c r="O42" s="397"/>
      <c r="P42" s="398"/>
    </row>
    <row r="43" spans="1:16" x14ac:dyDescent="0.2">
      <c r="A43" s="70"/>
      <c r="B43" s="459"/>
      <c r="C43" s="399"/>
      <c r="D43" s="400"/>
      <c r="E43" s="400"/>
      <c r="F43" s="400"/>
      <c r="G43" s="403"/>
      <c r="H43" s="399"/>
      <c r="I43" s="400"/>
      <c r="J43" s="400"/>
      <c r="K43" s="400"/>
      <c r="L43" s="400"/>
      <c r="M43" s="396" t="s">
        <v>148</v>
      </c>
      <c r="N43" s="397"/>
      <c r="O43" s="397"/>
      <c r="P43" s="398"/>
    </row>
    <row r="44" spans="1:16" x14ac:dyDescent="0.2">
      <c r="A44" s="70"/>
      <c r="B44" s="459"/>
      <c r="C44" s="399"/>
      <c r="D44" s="400"/>
      <c r="E44" s="400"/>
      <c r="F44" s="400"/>
      <c r="G44" s="403"/>
      <c r="H44" s="399"/>
      <c r="I44" s="400"/>
      <c r="J44" s="400"/>
      <c r="K44" s="400"/>
      <c r="L44" s="400"/>
      <c r="M44" s="396" t="s">
        <v>136</v>
      </c>
      <c r="N44" s="397"/>
      <c r="O44" s="397"/>
      <c r="P44" s="398"/>
    </row>
    <row r="45" spans="1:16" x14ac:dyDescent="0.2">
      <c r="A45" s="70"/>
      <c r="B45" s="459"/>
      <c r="C45" s="399"/>
      <c r="D45" s="400"/>
      <c r="E45" s="400"/>
      <c r="F45" s="400"/>
      <c r="G45" s="403"/>
      <c r="H45" s="399"/>
      <c r="I45" s="400"/>
      <c r="J45" s="400"/>
      <c r="K45" s="400"/>
      <c r="L45" s="400"/>
      <c r="M45" s="396" t="s">
        <v>137</v>
      </c>
      <c r="N45" s="397"/>
      <c r="O45" s="397"/>
      <c r="P45" s="398"/>
    </row>
    <row r="46" spans="1:16" x14ac:dyDescent="0.2">
      <c r="A46" s="70"/>
      <c r="B46" s="459"/>
      <c r="C46" s="399"/>
      <c r="D46" s="400"/>
      <c r="E46" s="400"/>
      <c r="F46" s="400"/>
      <c r="G46" s="403"/>
      <c r="H46" s="399"/>
      <c r="I46" s="400"/>
      <c r="J46" s="400"/>
      <c r="K46" s="400"/>
      <c r="L46" s="400"/>
      <c r="M46" s="396" t="s">
        <v>138</v>
      </c>
      <c r="N46" s="397"/>
      <c r="O46" s="397"/>
      <c r="P46" s="398"/>
    </row>
    <row r="47" spans="1:16" x14ac:dyDescent="0.2">
      <c r="A47" s="70"/>
      <c r="B47" s="459"/>
      <c r="C47" s="399"/>
      <c r="D47" s="400"/>
      <c r="E47" s="400"/>
      <c r="F47" s="400"/>
      <c r="G47" s="403"/>
      <c r="H47" s="399"/>
      <c r="I47" s="400"/>
      <c r="J47" s="400"/>
      <c r="K47" s="400"/>
      <c r="L47" s="400"/>
      <c r="M47" s="396" t="s">
        <v>139</v>
      </c>
      <c r="N47" s="397"/>
      <c r="O47" s="397"/>
      <c r="P47" s="398"/>
    </row>
    <row r="48" spans="1:16" x14ac:dyDescent="0.2">
      <c r="A48" s="70"/>
      <c r="B48" s="459"/>
      <c r="C48" s="399"/>
      <c r="D48" s="400"/>
      <c r="E48" s="400"/>
      <c r="F48" s="400"/>
      <c r="G48" s="403"/>
      <c r="H48" s="399"/>
      <c r="I48" s="400"/>
      <c r="J48" s="400"/>
      <c r="K48" s="400"/>
      <c r="L48" s="400"/>
      <c r="M48" s="396" t="s">
        <v>140</v>
      </c>
      <c r="N48" s="397"/>
      <c r="O48" s="397"/>
      <c r="P48" s="398"/>
    </row>
    <row r="49" spans="1:16" x14ac:dyDescent="0.2">
      <c r="A49" s="70"/>
      <c r="B49" s="470"/>
      <c r="C49" s="401"/>
      <c r="D49" s="402"/>
      <c r="E49" s="402"/>
      <c r="F49" s="402"/>
      <c r="G49" s="404"/>
      <c r="H49" s="401"/>
      <c r="I49" s="402"/>
      <c r="J49" s="402"/>
      <c r="K49" s="402"/>
      <c r="L49" s="402"/>
      <c r="M49" s="405" t="s">
        <v>141</v>
      </c>
      <c r="N49" s="406"/>
      <c r="O49" s="406"/>
      <c r="P49" s="407"/>
    </row>
    <row r="50" spans="1:16" ht="12.75" customHeight="1" x14ac:dyDescent="0.2">
      <c r="A50" s="70"/>
      <c r="B50" s="458" t="s">
        <v>134</v>
      </c>
      <c r="C50" s="461" t="s">
        <v>117</v>
      </c>
      <c r="D50" s="462"/>
      <c r="E50" s="462"/>
      <c r="F50" s="462"/>
      <c r="G50" s="463"/>
      <c r="H50" s="461" t="s">
        <v>143</v>
      </c>
      <c r="I50" s="462"/>
      <c r="J50" s="462"/>
      <c r="K50" s="462"/>
      <c r="L50" s="463"/>
      <c r="M50" s="396" t="s">
        <v>135</v>
      </c>
      <c r="N50" s="397"/>
      <c r="O50" s="397"/>
      <c r="P50" s="398"/>
    </row>
    <row r="51" spans="1:16" ht="12.75" customHeight="1" x14ac:dyDescent="0.2">
      <c r="A51" s="70"/>
      <c r="B51" s="459"/>
      <c r="C51" s="399"/>
      <c r="D51" s="400"/>
      <c r="E51" s="400"/>
      <c r="F51" s="400"/>
      <c r="G51" s="403"/>
      <c r="H51" s="399"/>
      <c r="I51" s="400"/>
      <c r="J51" s="400"/>
      <c r="K51" s="400"/>
      <c r="L51" s="403"/>
      <c r="M51" s="396" t="s">
        <v>147</v>
      </c>
      <c r="N51" s="397"/>
      <c r="O51" s="397"/>
      <c r="P51" s="398"/>
    </row>
    <row r="52" spans="1:16" ht="12.75" customHeight="1" x14ac:dyDescent="0.2">
      <c r="A52" s="70"/>
      <c r="B52" s="459"/>
      <c r="C52" s="399"/>
      <c r="D52" s="400"/>
      <c r="E52" s="400"/>
      <c r="F52" s="400"/>
      <c r="G52" s="403"/>
      <c r="H52" s="399"/>
      <c r="I52" s="400"/>
      <c r="J52" s="400"/>
      <c r="K52" s="400"/>
      <c r="L52" s="403"/>
      <c r="M52" s="396" t="s">
        <v>149</v>
      </c>
      <c r="N52" s="397"/>
      <c r="O52" s="397"/>
      <c r="P52" s="398"/>
    </row>
    <row r="53" spans="1:16" ht="12.75" customHeight="1" x14ac:dyDescent="0.2">
      <c r="A53" s="70"/>
      <c r="B53" s="459"/>
      <c r="C53" s="399"/>
      <c r="D53" s="400"/>
      <c r="E53" s="400"/>
      <c r="F53" s="400"/>
      <c r="G53" s="403"/>
      <c r="H53" s="399"/>
      <c r="I53" s="400"/>
      <c r="J53" s="400"/>
      <c r="K53" s="400"/>
      <c r="L53" s="403"/>
      <c r="M53" s="396" t="s">
        <v>148</v>
      </c>
      <c r="N53" s="397"/>
      <c r="O53" s="397"/>
      <c r="P53" s="398"/>
    </row>
    <row r="54" spans="1:16" ht="12.75" customHeight="1" x14ac:dyDescent="0.2">
      <c r="A54" s="70"/>
      <c r="B54" s="459"/>
      <c r="C54" s="399"/>
      <c r="D54" s="400"/>
      <c r="E54" s="400"/>
      <c r="F54" s="400"/>
      <c r="G54" s="403"/>
      <c r="H54" s="399"/>
      <c r="I54" s="400"/>
      <c r="J54" s="400"/>
      <c r="K54" s="400"/>
      <c r="L54" s="403"/>
      <c r="M54" s="396" t="s">
        <v>136</v>
      </c>
      <c r="N54" s="397"/>
      <c r="O54" s="397"/>
      <c r="P54" s="398"/>
    </row>
    <row r="55" spans="1:16" ht="12.75" customHeight="1" x14ac:dyDescent="0.2">
      <c r="A55" s="70"/>
      <c r="B55" s="459"/>
      <c r="C55" s="399"/>
      <c r="D55" s="400"/>
      <c r="E55" s="400"/>
      <c r="F55" s="400"/>
      <c r="G55" s="403"/>
      <c r="H55" s="399"/>
      <c r="I55" s="400"/>
      <c r="J55" s="400"/>
      <c r="K55" s="400"/>
      <c r="L55" s="403"/>
      <c r="M55" s="396" t="s">
        <v>137</v>
      </c>
      <c r="N55" s="397"/>
      <c r="O55" s="397"/>
      <c r="P55" s="398"/>
    </row>
    <row r="56" spans="1:16" ht="12.75" customHeight="1" x14ac:dyDescent="0.2">
      <c r="A56" s="70"/>
      <c r="B56" s="459"/>
      <c r="C56" s="399"/>
      <c r="D56" s="400"/>
      <c r="E56" s="400"/>
      <c r="F56" s="400"/>
      <c r="G56" s="403"/>
      <c r="H56" s="399"/>
      <c r="I56" s="400"/>
      <c r="J56" s="400"/>
      <c r="K56" s="400"/>
      <c r="L56" s="403"/>
      <c r="M56" s="396" t="s">
        <v>138</v>
      </c>
      <c r="N56" s="397"/>
      <c r="O56" s="397"/>
      <c r="P56" s="398"/>
    </row>
    <row r="57" spans="1:16" ht="12.75" customHeight="1" x14ac:dyDescent="0.2">
      <c r="A57" s="70"/>
      <c r="B57" s="459"/>
      <c r="C57" s="399"/>
      <c r="D57" s="400"/>
      <c r="E57" s="400"/>
      <c r="F57" s="400"/>
      <c r="G57" s="403"/>
      <c r="H57" s="399"/>
      <c r="I57" s="400"/>
      <c r="J57" s="400"/>
      <c r="K57" s="400"/>
      <c r="L57" s="403"/>
      <c r="M57" s="396" t="s">
        <v>139</v>
      </c>
      <c r="N57" s="397"/>
      <c r="O57" s="397"/>
      <c r="P57" s="398"/>
    </row>
    <row r="58" spans="1:16" ht="12.75" customHeight="1" x14ac:dyDescent="0.2">
      <c r="A58" s="70"/>
      <c r="B58" s="459"/>
      <c r="C58" s="399"/>
      <c r="D58" s="400"/>
      <c r="E58" s="400"/>
      <c r="F58" s="400"/>
      <c r="G58" s="403"/>
      <c r="H58" s="399"/>
      <c r="I58" s="400"/>
      <c r="J58" s="400"/>
      <c r="K58" s="400"/>
      <c r="L58" s="403"/>
      <c r="M58" s="396" t="s">
        <v>140</v>
      </c>
      <c r="N58" s="397"/>
      <c r="O58" s="397"/>
      <c r="P58" s="398"/>
    </row>
    <row r="59" spans="1:16" ht="12.75" customHeight="1" thickBot="1" x14ac:dyDescent="0.25">
      <c r="A59" s="70"/>
      <c r="B59" s="460"/>
      <c r="C59" s="464"/>
      <c r="D59" s="465"/>
      <c r="E59" s="465"/>
      <c r="F59" s="465"/>
      <c r="G59" s="466"/>
      <c r="H59" s="464"/>
      <c r="I59" s="465"/>
      <c r="J59" s="465"/>
      <c r="K59" s="465"/>
      <c r="L59" s="466"/>
      <c r="M59" s="467" t="s">
        <v>141</v>
      </c>
      <c r="N59" s="468"/>
      <c r="O59" s="468"/>
      <c r="P59" s="469"/>
    </row>
    <row r="60" spans="1:16" ht="3" customHeight="1" thickBot="1" x14ac:dyDescent="0.25">
      <c r="A60" s="70"/>
      <c r="B60" s="76"/>
      <c r="C60" s="76"/>
      <c r="D60" s="76"/>
      <c r="E60" s="76"/>
      <c r="F60" s="76"/>
      <c r="G60" s="76"/>
      <c r="H60" s="76"/>
      <c r="I60" s="76"/>
      <c r="J60" s="76"/>
      <c r="K60" s="76"/>
      <c r="L60" s="76"/>
      <c r="M60" s="76"/>
      <c r="N60" s="76"/>
      <c r="O60" s="76"/>
      <c r="P60" s="76"/>
    </row>
    <row r="61" spans="1:16" ht="13.5" customHeight="1" thickBot="1" x14ac:dyDescent="0.25">
      <c r="A61" s="70"/>
      <c r="B61" s="426" t="s">
        <v>8</v>
      </c>
      <c r="C61" s="427"/>
      <c r="D61" s="427"/>
      <c r="E61" s="427"/>
      <c r="F61" s="427"/>
      <c r="G61" s="427"/>
      <c r="H61" s="427"/>
      <c r="I61" s="427"/>
      <c r="J61" s="427"/>
      <c r="K61" s="427"/>
      <c r="L61" s="427"/>
      <c r="M61" s="427"/>
      <c r="N61" s="427"/>
      <c r="O61" s="427"/>
      <c r="P61" s="428"/>
    </row>
    <row r="62" spans="1:16" ht="3" customHeight="1" thickBot="1" x14ac:dyDescent="0.25">
      <c r="A62" s="70"/>
      <c r="B62" s="77"/>
      <c r="C62" s="78"/>
      <c r="D62" s="78"/>
      <c r="E62" s="78"/>
      <c r="F62" s="78"/>
      <c r="G62" s="78"/>
      <c r="H62" s="78"/>
      <c r="I62" s="78"/>
      <c r="J62" s="78"/>
      <c r="K62" s="78"/>
      <c r="L62" s="78"/>
      <c r="M62" s="78"/>
      <c r="N62" s="78"/>
      <c r="O62" s="78"/>
      <c r="P62" s="79"/>
    </row>
    <row r="63" spans="1:16" x14ac:dyDescent="0.2">
      <c r="A63" s="70"/>
      <c r="B63" s="525" t="s">
        <v>20</v>
      </c>
      <c r="C63" s="65" t="s">
        <v>9</v>
      </c>
      <c r="D63" s="80" t="s">
        <v>67</v>
      </c>
      <c r="E63" s="80" t="s">
        <v>68</v>
      </c>
      <c r="F63" s="80" t="s">
        <v>69</v>
      </c>
      <c r="G63" s="80" t="s">
        <v>70</v>
      </c>
      <c r="H63" s="80" t="s">
        <v>71</v>
      </c>
      <c r="I63" s="80" t="s">
        <v>72</v>
      </c>
      <c r="J63" s="80" t="s">
        <v>73</v>
      </c>
      <c r="K63" s="80" t="s">
        <v>74</v>
      </c>
      <c r="L63" s="80" t="s">
        <v>75</v>
      </c>
      <c r="M63" s="80" t="s">
        <v>76</v>
      </c>
      <c r="N63" s="80" t="s">
        <v>77</v>
      </c>
      <c r="O63" s="80" t="s">
        <v>78</v>
      </c>
      <c r="P63" s="81" t="s">
        <v>235</v>
      </c>
    </row>
    <row r="64" spans="1:16" x14ac:dyDescent="0.2">
      <c r="A64" s="70"/>
      <c r="B64" s="526"/>
      <c r="C64" s="93" t="s">
        <v>228</v>
      </c>
      <c r="D64" s="390">
        <f>'3.1. Registro acuerdo de reor'!D10</f>
        <v>2.0641025641025643</v>
      </c>
      <c r="E64" s="391"/>
      <c r="F64" s="391"/>
      <c r="G64" s="392"/>
      <c r="H64" s="390">
        <f>'3.1. Registro acuerdo de reor'!F10</f>
        <v>2.5576923076923075</v>
      </c>
      <c r="I64" s="391"/>
      <c r="J64" s="391"/>
      <c r="K64" s="392"/>
      <c r="L64" s="390">
        <f>'3.1. Registro acuerdo de reor'!H10</f>
        <v>1.2756410256410255</v>
      </c>
      <c r="M64" s="391"/>
      <c r="N64" s="391"/>
      <c r="O64" s="392"/>
      <c r="P64" s="188">
        <f>'3.1. Registro acuerdo de reor'!J10</f>
        <v>1.9658119658119659</v>
      </c>
    </row>
    <row r="65" spans="1:16" x14ac:dyDescent="0.2">
      <c r="A65" s="70"/>
      <c r="B65" s="526"/>
      <c r="C65" s="172" t="s">
        <v>206</v>
      </c>
      <c r="D65" s="390">
        <f>'3.1. Registro acuerdo de reor'!D13</f>
        <v>1.6666666666666667</v>
      </c>
      <c r="E65" s="391"/>
      <c r="F65" s="391"/>
      <c r="G65" s="392"/>
      <c r="H65" s="390">
        <f>'3.1. Registro acuerdo de reor'!F13</f>
        <v>2.8055555555555554</v>
      </c>
      <c r="I65" s="391"/>
      <c r="J65" s="391"/>
      <c r="K65" s="392"/>
      <c r="L65" s="390">
        <f>'3.1. Registro acuerdo de reor'!H13</f>
        <v>1.1388888888888888</v>
      </c>
      <c r="M65" s="391"/>
      <c r="N65" s="391"/>
      <c r="O65" s="392"/>
      <c r="P65" s="188">
        <f>'3.1. Registro acuerdo de reor'!J13</f>
        <v>1.8703703703703705</v>
      </c>
    </row>
    <row r="66" spans="1:16" x14ac:dyDescent="0.2">
      <c r="A66" s="70"/>
      <c r="B66" s="526"/>
      <c r="C66" s="172" t="s">
        <v>199</v>
      </c>
      <c r="D66" s="390">
        <f>'3.1. Registro acuerdo de reor'!D16</f>
        <v>2.9583333333333335</v>
      </c>
      <c r="E66" s="391"/>
      <c r="F66" s="391"/>
      <c r="G66" s="392"/>
      <c r="H66" s="390">
        <f>'3.1. Registro acuerdo de reor'!F16</f>
        <v>2</v>
      </c>
      <c r="I66" s="391"/>
      <c r="J66" s="391"/>
      <c r="K66" s="392"/>
      <c r="L66" s="390">
        <f>'3.1. Registro acuerdo de reor'!H16</f>
        <v>1.5833333333333333</v>
      </c>
      <c r="M66" s="391"/>
      <c r="N66" s="391"/>
      <c r="O66" s="392"/>
      <c r="P66" s="188">
        <f>'3.1. Registro acuerdo de reor'!J16</f>
        <v>2.1805555555555558</v>
      </c>
    </row>
    <row r="67" spans="1:16" x14ac:dyDescent="0.2">
      <c r="A67" s="70"/>
      <c r="B67" s="526"/>
      <c r="C67" s="172" t="s">
        <v>236</v>
      </c>
      <c r="D67" s="390">
        <f>'3.1. Registro acuerdo de reor'!D19</f>
        <v>1.5833333333333333</v>
      </c>
      <c r="E67" s="391"/>
      <c r="F67" s="391"/>
      <c r="G67" s="392"/>
      <c r="H67" s="390" t="str">
        <f>'3.1. Registro acuerdo de reor'!F19</f>
        <v>0</v>
      </c>
      <c r="I67" s="391"/>
      <c r="J67" s="391"/>
      <c r="K67" s="392"/>
      <c r="L67" s="390" t="str">
        <f>'3.1. Registro acuerdo de reor'!H19</f>
        <v>0</v>
      </c>
      <c r="M67" s="391"/>
      <c r="N67" s="391"/>
      <c r="O67" s="392"/>
      <c r="P67" s="188">
        <f>'3.1. Registro acuerdo de reor'!J19</f>
        <v>0.52777777777777779</v>
      </c>
    </row>
    <row r="68" spans="1:16" x14ac:dyDescent="0.2">
      <c r="A68" s="70"/>
      <c r="B68" s="526"/>
      <c r="C68" s="172" t="s">
        <v>237</v>
      </c>
      <c r="D68" s="390">
        <f>'3.1. Registro acuerdo de reor'!D21</f>
        <v>1.5</v>
      </c>
      <c r="E68" s="391"/>
      <c r="F68" s="391"/>
      <c r="G68" s="392"/>
      <c r="H68" s="390">
        <f>'3.1. Registro acuerdo de reor'!F21</f>
        <v>3.25</v>
      </c>
      <c r="I68" s="391"/>
      <c r="J68" s="391"/>
      <c r="K68" s="392"/>
      <c r="L68" s="390" t="str">
        <f>'3.1. Registro acuerdo de reor'!H21</f>
        <v>0</v>
      </c>
      <c r="M68" s="391"/>
      <c r="N68" s="391"/>
      <c r="O68" s="392"/>
      <c r="P68" s="188">
        <f>'3.1. Registro acuerdo de reor'!J21</f>
        <v>1.5833333333333333</v>
      </c>
    </row>
    <row r="69" spans="1:16" x14ac:dyDescent="0.2">
      <c r="A69" s="70"/>
      <c r="B69" s="526"/>
      <c r="C69" s="172" t="s">
        <v>238</v>
      </c>
      <c r="D69" s="390">
        <f>'3.1. Registro acuerdo de reor'!D23</f>
        <v>1.75</v>
      </c>
      <c r="E69" s="391"/>
      <c r="F69" s="391"/>
      <c r="G69" s="392"/>
      <c r="H69" s="390">
        <f>'3.1. Registro acuerdo de reor'!F23</f>
        <v>4.875</v>
      </c>
      <c r="I69" s="391"/>
      <c r="J69" s="391"/>
      <c r="K69" s="392"/>
      <c r="L69" s="390">
        <f>'3.1. Registro acuerdo de reor'!H23</f>
        <v>2.125</v>
      </c>
      <c r="M69" s="391"/>
      <c r="N69" s="391"/>
      <c r="O69" s="392"/>
      <c r="P69" s="188">
        <f>'3.1. Registro acuerdo de reor'!J23</f>
        <v>2.9166666666666665</v>
      </c>
    </row>
    <row r="70" spans="1:16" x14ac:dyDescent="0.2">
      <c r="A70" s="70"/>
      <c r="B70" s="526"/>
      <c r="C70" s="172" t="s">
        <v>239</v>
      </c>
      <c r="D70" s="390">
        <f>'3.1. Registro acuerdo de reor'!D25</f>
        <v>1.875</v>
      </c>
      <c r="E70" s="391"/>
      <c r="F70" s="391"/>
      <c r="G70" s="392"/>
      <c r="H70" s="390">
        <f>'3.1. Registro acuerdo de reor'!F25</f>
        <v>4.5</v>
      </c>
      <c r="I70" s="391"/>
      <c r="J70" s="391"/>
      <c r="K70" s="392"/>
      <c r="L70" s="390">
        <f>'3.1. Registro acuerdo de reor'!H25</f>
        <v>3</v>
      </c>
      <c r="M70" s="391"/>
      <c r="N70" s="391"/>
      <c r="O70" s="392"/>
      <c r="P70" s="188">
        <f>'3.1. Registro acuerdo de reor'!J25</f>
        <v>3.125</v>
      </c>
    </row>
    <row r="71" spans="1:16" x14ac:dyDescent="0.2">
      <c r="A71" s="70"/>
      <c r="B71" s="526"/>
      <c r="C71" s="172" t="s">
        <v>200</v>
      </c>
      <c r="D71" s="390">
        <f>'3.1. Registro acuerdo de reor'!D28</f>
        <v>1.25</v>
      </c>
      <c r="E71" s="391"/>
      <c r="F71" s="391"/>
      <c r="G71" s="392"/>
      <c r="H71" s="390">
        <f>'3.1. Registro acuerdo de reor'!F28</f>
        <v>1</v>
      </c>
      <c r="I71" s="391"/>
      <c r="J71" s="391"/>
      <c r="K71" s="392"/>
      <c r="L71" s="390">
        <f>'3.1. Registro acuerdo de reor'!H28</f>
        <v>2</v>
      </c>
      <c r="M71" s="391"/>
      <c r="N71" s="391"/>
      <c r="O71" s="392"/>
      <c r="P71" s="188">
        <f>'3.1. Registro acuerdo de reor'!J28</f>
        <v>1.4166666666666667</v>
      </c>
    </row>
    <row r="72" spans="1:16" x14ac:dyDescent="0.2">
      <c r="A72" s="70"/>
      <c r="B72" s="526"/>
      <c r="C72" s="172" t="s">
        <v>201</v>
      </c>
      <c r="D72" s="390">
        <f>'3.1. Registro acuerdo de reor'!D30</f>
        <v>6.5</v>
      </c>
      <c r="E72" s="391"/>
      <c r="F72" s="391"/>
      <c r="G72" s="392"/>
      <c r="H72" s="390">
        <f>'3.1. Registro acuerdo de reor'!F30</f>
        <v>4.5</v>
      </c>
      <c r="I72" s="391"/>
      <c r="J72" s="391"/>
      <c r="K72" s="392"/>
      <c r="L72" s="390">
        <f>'3.1. Registro acuerdo de reor'!H30</f>
        <v>1</v>
      </c>
      <c r="M72" s="391"/>
      <c r="N72" s="391"/>
      <c r="O72" s="392"/>
      <c r="P72" s="188">
        <f>'3.1. Registro acuerdo de reor'!J30</f>
        <v>4</v>
      </c>
    </row>
    <row r="73" spans="1:16" x14ac:dyDescent="0.2">
      <c r="A73" s="70"/>
      <c r="B73" s="526"/>
      <c r="C73" s="172" t="s">
        <v>202</v>
      </c>
      <c r="D73" s="390">
        <f>'3.1. Registro acuerdo de reor'!D32</f>
        <v>1.6666666666666667</v>
      </c>
      <c r="E73" s="391"/>
      <c r="F73" s="391"/>
      <c r="G73" s="392"/>
      <c r="H73" s="390">
        <f>'3.1. Registro acuerdo de reor'!F32</f>
        <v>2.8333333333333335</v>
      </c>
      <c r="I73" s="391"/>
      <c r="J73" s="391"/>
      <c r="K73" s="392"/>
      <c r="L73" s="390">
        <f>'3.1. Registro acuerdo de reor'!H32</f>
        <v>1.1666666666666667</v>
      </c>
      <c r="M73" s="391"/>
      <c r="N73" s="391"/>
      <c r="O73" s="392"/>
      <c r="P73" s="188">
        <f>'3.1. Registro acuerdo de reor'!J32</f>
        <v>1.8888888888888888</v>
      </c>
    </row>
    <row r="74" spans="1:16" x14ac:dyDescent="0.2">
      <c r="A74" s="70"/>
      <c r="B74" s="526"/>
      <c r="C74" s="172" t="s">
        <v>203</v>
      </c>
      <c r="D74" s="390">
        <f>'3.1. Registro acuerdo de reor'!D34</f>
        <v>1.5</v>
      </c>
      <c r="E74" s="391"/>
      <c r="F74" s="391"/>
      <c r="G74" s="392"/>
      <c r="H74" s="390" t="str">
        <f>'3.1. Registro acuerdo de reor'!F34</f>
        <v>0</v>
      </c>
      <c r="I74" s="391"/>
      <c r="J74" s="391"/>
      <c r="K74" s="392"/>
      <c r="L74" s="390">
        <f>'3.1. Registro acuerdo de reor'!H34</f>
        <v>2.5</v>
      </c>
      <c r="M74" s="391"/>
      <c r="N74" s="391"/>
      <c r="O74" s="392"/>
      <c r="P74" s="188">
        <f>'3.1. Registro acuerdo de reor'!J34</f>
        <v>1.3333333333333333</v>
      </c>
    </row>
    <row r="75" spans="1:16" x14ac:dyDescent="0.2">
      <c r="A75" s="70"/>
      <c r="B75" s="526"/>
      <c r="C75" s="172" t="s">
        <v>204</v>
      </c>
      <c r="D75" s="390">
        <f>'3.1. Registro acuerdo de reor'!D36</f>
        <v>2</v>
      </c>
      <c r="E75" s="391"/>
      <c r="F75" s="391"/>
      <c r="G75" s="392"/>
      <c r="H75" s="390">
        <f>'3.1. Registro acuerdo de reor'!F36</f>
        <v>1.5</v>
      </c>
      <c r="I75" s="391"/>
      <c r="J75" s="391"/>
      <c r="K75" s="392"/>
      <c r="L75" s="390">
        <f>'3.1. Registro acuerdo de reor'!H36</f>
        <v>0.5</v>
      </c>
      <c r="M75" s="391"/>
      <c r="N75" s="391"/>
      <c r="O75" s="392"/>
      <c r="P75" s="188">
        <f>'3.1. Registro acuerdo de reor'!J36</f>
        <v>1.3333333333333333</v>
      </c>
    </row>
    <row r="76" spans="1:16" ht="13.5" thickBot="1" x14ac:dyDescent="0.25">
      <c r="A76" s="70"/>
      <c r="B76" s="527"/>
      <c r="C76" s="66" t="s">
        <v>223</v>
      </c>
      <c r="D76" s="390">
        <f>'3.1. Registro acuerdo de reor'!D38</f>
        <v>3.8333333333333335</v>
      </c>
      <c r="E76" s="391"/>
      <c r="F76" s="391"/>
      <c r="G76" s="392"/>
      <c r="H76" s="390">
        <f>'3.1. Registro acuerdo de reor'!F38</f>
        <v>1</v>
      </c>
      <c r="I76" s="391"/>
      <c r="J76" s="391"/>
      <c r="K76" s="392"/>
      <c r="L76" s="390">
        <f>'3.1. Registro acuerdo de reor'!H38</f>
        <v>2.1666666666666665</v>
      </c>
      <c r="M76" s="391"/>
      <c r="N76" s="391"/>
      <c r="O76" s="392"/>
      <c r="P76" s="188">
        <f>'3.1. Registro acuerdo de reor'!J38</f>
        <v>2.3333333333333335</v>
      </c>
    </row>
    <row r="77" spans="1:16" ht="3" customHeight="1" thickBot="1" x14ac:dyDescent="0.25">
      <c r="A77" s="70"/>
      <c r="B77" s="175"/>
      <c r="C77" s="91"/>
      <c r="D77" s="91"/>
      <c r="E77" s="91"/>
      <c r="F77" s="92"/>
      <c r="G77" s="91"/>
      <c r="H77" s="91"/>
      <c r="I77" s="92"/>
      <c r="J77" s="91"/>
      <c r="K77" s="91"/>
      <c r="L77" s="92"/>
      <c r="M77" s="91"/>
      <c r="N77" s="91"/>
      <c r="O77" s="92"/>
      <c r="P77" s="92"/>
    </row>
    <row r="78" spans="1:16" ht="22.5" customHeight="1" thickBot="1" x14ac:dyDescent="0.25">
      <c r="A78" s="70"/>
      <c r="B78" s="455" t="s">
        <v>21</v>
      </c>
      <c r="C78" s="456"/>
      <c r="D78" s="456"/>
      <c r="E78" s="456"/>
      <c r="F78" s="456"/>
      <c r="G78" s="456"/>
      <c r="H78" s="456"/>
      <c r="I78" s="456"/>
      <c r="J78" s="456"/>
      <c r="K78" s="456"/>
      <c r="L78" s="456"/>
      <c r="M78" s="456"/>
      <c r="N78" s="456"/>
      <c r="O78" s="456"/>
      <c r="P78" s="457"/>
    </row>
    <row r="79" spans="1:16" x14ac:dyDescent="0.2">
      <c r="A79" s="70"/>
      <c r="B79" s="315"/>
      <c r="C79" s="316"/>
      <c r="D79" s="316"/>
      <c r="E79" s="316"/>
      <c r="F79" s="316"/>
      <c r="G79" s="316"/>
      <c r="H79" s="316"/>
      <c r="I79" s="316"/>
      <c r="J79" s="316"/>
      <c r="K79" s="316"/>
      <c r="L79" s="316"/>
      <c r="M79" s="316"/>
      <c r="N79" s="316"/>
      <c r="O79" s="316"/>
      <c r="P79" s="317"/>
    </row>
    <row r="80" spans="1:16" x14ac:dyDescent="0.2">
      <c r="A80" s="70"/>
      <c r="B80" s="318"/>
      <c r="C80" s="319"/>
      <c r="D80" s="319"/>
      <c r="E80" s="319"/>
      <c r="F80" s="319"/>
      <c r="G80" s="319"/>
      <c r="H80" s="319"/>
      <c r="I80" s="319"/>
      <c r="J80" s="319"/>
      <c r="K80" s="319"/>
      <c r="L80" s="319"/>
      <c r="M80" s="319"/>
      <c r="N80" s="319"/>
      <c r="O80" s="319"/>
      <c r="P80" s="320"/>
    </row>
    <row r="81" spans="1:16" x14ac:dyDescent="0.2">
      <c r="A81" s="70"/>
      <c r="B81" s="318"/>
      <c r="C81" s="319"/>
      <c r="D81" s="319"/>
      <c r="E81" s="319"/>
      <c r="F81" s="319"/>
      <c r="G81" s="319"/>
      <c r="H81" s="319"/>
      <c r="I81" s="319"/>
      <c r="J81" s="319"/>
      <c r="K81" s="319"/>
      <c r="L81" s="319"/>
      <c r="M81" s="319"/>
      <c r="N81" s="319"/>
      <c r="O81" s="319"/>
      <c r="P81" s="320"/>
    </row>
    <row r="82" spans="1:16" x14ac:dyDescent="0.2">
      <c r="A82" s="70"/>
      <c r="B82" s="318"/>
      <c r="C82" s="319"/>
      <c r="D82" s="319"/>
      <c r="E82" s="319"/>
      <c r="F82" s="319"/>
      <c r="G82" s="319"/>
      <c r="H82" s="319"/>
      <c r="I82" s="319"/>
      <c r="J82" s="319"/>
      <c r="K82" s="319"/>
      <c r="L82" s="319"/>
      <c r="M82" s="319"/>
      <c r="N82" s="319"/>
      <c r="O82" s="319"/>
      <c r="P82" s="320"/>
    </row>
    <row r="83" spans="1:16" x14ac:dyDescent="0.2">
      <c r="A83" s="70"/>
      <c r="B83" s="318"/>
      <c r="C83" s="319"/>
      <c r="D83" s="319"/>
      <c r="E83" s="319"/>
      <c r="F83" s="319"/>
      <c r="G83" s="319"/>
      <c r="H83" s="319"/>
      <c r="I83" s="319"/>
      <c r="J83" s="319"/>
      <c r="K83" s="319"/>
      <c r="L83" s="319"/>
      <c r="M83" s="319"/>
      <c r="N83" s="319"/>
      <c r="O83" s="319"/>
      <c r="P83" s="320"/>
    </row>
    <row r="84" spans="1:16" x14ac:dyDescent="0.2">
      <c r="A84" s="70"/>
      <c r="B84" s="318"/>
      <c r="C84" s="319"/>
      <c r="D84" s="319"/>
      <c r="E84" s="319"/>
      <c r="F84" s="319"/>
      <c r="G84" s="319"/>
      <c r="H84" s="319"/>
      <c r="I84" s="319"/>
      <c r="J84" s="319"/>
      <c r="K84" s="319"/>
      <c r="L84" s="319"/>
      <c r="M84" s="319"/>
      <c r="N84" s="319"/>
      <c r="O84" s="319"/>
      <c r="P84" s="320"/>
    </row>
    <row r="85" spans="1:16" x14ac:dyDescent="0.2">
      <c r="A85" s="70"/>
      <c r="B85" s="318"/>
      <c r="C85" s="319"/>
      <c r="D85" s="319"/>
      <c r="E85" s="319"/>
      <c r="F85" s="319"/>
      <c r="G85" s="319"/>
      <c r="H85" s="319"/>
      <c r="I85" s="319"/>
      <c r="J85" s="319"/>
      <c r="K85" s="319"/>
      <c r="L85" s="319"/>
      <c r="M85" s="319"/>
      <c r="N85" s="319"/>
      <c r="O85" s="319"/>
      <c r="P85" s="320"/>
    </row>
    <row r="86" spans="1:16" x14ac:dyDescent="0.2">
      <c r="A86" s="70"/>
      <c r="B86" s="318"/>
      <c r="C86" s="319"/>
      <c r="D86" s="319"/>
      <c r="E86" s="319"/>
      <c r="F86" s="319"/>
      <c r="G86" s="319"/>
      <c r="H86" s="319"/>
      <c r="I86" s="319"/>
      <c r="J86" s="319"/>
      <c r="K86" s="319"/>
      <c r="L86" s="319"/>
      <c r="M86" s="319"/>
      <c r="N86" s="319"/>
      <c r="O86" s="319"/>
      <c r="P86" s="320"/>
    </row>
    <row r="87" spans="1:16" x14ac:dyDescent="0.2">
      <c r="A87" s="70"/>
      <c r="B87" s="318"/>
      <c r="C87" s="319"/>
      <c r="D87" s="319"/>
      <c r="E87" s="319"/>
      <c r="F87" s="319"/>
      <c r="G87" s="319"/>
      <c r="H87" s="319"/>
      <c r="I87" s="319"/>
      <c r="J87" s="319"/>
      <c r="K87" s="319"/>
      <c r="L87" s="319"/>
      <c r="M87" s="319"/>
      <c r="N87" s="319"/>
      <c r="O87" s="319"/>
      <c r="P87" s="320"/>
    </row>
    <row r="88" spans="1:16" x14ac:dyDescent="0.2">
      <c r="A88" s="70"/>
      <c r="B88" s="318"/>
      <c r="C88" s="319"/>
      <c r="D88" s="319"/>
      <c r="E88" s="319"/>
      <c r="F88" s="319"/>
      <c r="G88" s="319"/>
      <c r="H88" s="319"/>
      <c r="I88" s="319"/>
      <c r="J88" s="319"/>
      <c r="K88" s="319"/>
      <c r="L88" s="319"/>
      <c r="M88" s="319"/>
      <c r="N88" s="319"/>
      <c r="O88" s="319"/>
      <c r="P88" s="320"/>
    </row>
    <row r="89" spans="1:16" x14ac:dyDescent="0.2">
      <c r="A89" s="70"/>
      <c r="B89" s="318"/>
      <c r="C89" s="319"/>
      <c r="D89" s="319"/>
      <c r="E89" s="319"/>
      <c r="F89" s="319"/>
      <c r="G89" s="319"/>
      <c r="H89" s="319"/>
      <c r="I89" s="319"/>
      <c r="J89" s="319"/>
      <c r="K89" s="319"/>
      <c r="L89" s="319"/>
      <c r="M89" s="319"/>
      <c r="N89" s="319"/>
      <c r="O89" s="319"/>
      <c r="P89" s="320"/>
    </row>
    <row r="90" spans="1:16" x14ac:dyDescent="0.2">
      <c r="A90" s="70"/>
      <c r="B90" s="318"/>
      <c r="C90" s="319"/>
      <c r="D90" s="319"/>
      <c r="E90" s="319"/>
      <c r="F90" s="319"/>
      <c r="G90" s="319"/>
      <c r="H90" s="319"/>
      <c r="I90" s="319"/>
      <c r="J90" s="319"/>
      <c r="K90" s="319"/>
      <c r="L90" s="319"/>
      <c r="M90" s="319"/>
      <c r="N90" s="319"/>
      <c r="O90" s="319"/>
      <c r="P90" s="320"/>
    </row>
    <row r="91" spans="1:16" x14ac:dyDescent="0.2">
      <c r="A91" s="70"/>
      <c r="B91" s="318"/>
      <c r="C91" s="319"/>
      <c r="D91" s="319"/>
      <c r="E91" s="319"/>
      <c r="F91" s="319"/>
      <c r="G91" s="319"/>
      <c r="H91" s="319"/>
      <c r="I91" s="319"/>
      <c r="J91" s="319"/>
      <c r="K91" s="319"/>
      <c r="L91" s="319"/>
      <c r="M91" s="319"/>
      <c r="N91" s="319"/>
      <c r="O91" s="319"/>
      <c r="P91" s="320"/>
    </row>
    <row r="92" spans="1:16" x14ac:dyDescent="0.2">
      <c r="A92" s="70"/>
      <c r="B92" s="318"/>
      <c r="C92" s="319"/>
      <c r="D92" s="319"/>
      <c r="E92" s="319"/>
      <c r="F92" s="319"/>
      <c r="G92" s="319"/>
      <c r="H92" s="319"/>
      <c r="I92" s="319"/>
      <c r="J92" s="319"/>
      <c r="K92" s="319"/>
      <c r="L92" s="319"/>
      <c r="M92" s="319"/>
      <c r="N92" s="319"/>
      <c r="O92" s="319"/>
      <c r="P92" s="320"/>
    </row>
    <row r="93" spans="1:16" x14ac:dyDescent="0.2">
      <c r="A93" s="70"/>
      <c r="B93" s="318"/>
      <c r="C93" s="319"/>
      <c r="D93" s="319"/>
      <c r="E93" s="319"/>
      <c r="F93" s="319"/>
      <c r="G93" s="319"/>
      <c r="H93" s="319"/>
      <c r="I93" s="319"/>
      <c r="J93" s="319"/>
      <c r="K93" s="319"/>
      <c r="L93" s="319"/>
      <c r="M93" s="319"/>
      <c r="N93" s="319"/>
      <c r="O93" s="319"/>
      <c r="P93" s="320"/>
    </row>
    <row r="94" spans="1:16" ht="13.5" thickBot="1" x14ac:dyDescent="0.25">
      <c r="A94" s="70"/>
      <c r="B94" s="321"/>
      <c r="C94" s="322"/>
      <c r="D94" s="322"/>
      <c r="E94" s="322"/>
      <c r="F94" s="322"/>
      <c r="G94" s="322"/>
      <c r="H94" s="322"/>
      <c r="I94" s="322"/>
      <c r="J94" s="322"/>
      <c r="K94" s="322"/>
      <c r="L94" s="322"/>
      <c r="M94" s="322"/>
      <c r="N94" s="322"/>
      <c r="O94" s="322"/>
      <c r="P94" s="323"/>
    </row>
    <row r="95" spans="1:16" s="82" customFormat="1" ht="3" customHeight="1" thickBot="1" x14ac:dyDescent="0.25">
      <c r="A95" s="471"/>
      <c r="B95" s="471"/>
      <c r="C95" s="471"/>
      <c r="D95" s="471"/>
      <c r="E95" s="471"/>
      <c r="F95" s="471"/>
      <c r="G95" s="471"/>
      <c r="H95" s="471"/>
      <c r="I95" s="471"/>
      <c r="J95" s="471"/>
      <c r="K95" s="471"/>
      <c r="L95" s="471"/>
      <c r="M95" s="471"/>
      <c r="N95" s="471"/>
      <c r="O95" s="471"/>
      <c r="P95" s="471"/>
    </row>
    <row r="96" spans="1:16" x14ac:dyDescent="0.2">
      <c r="A96" s="70"/>
      <c r="B96" s="325" t="s">
        <v>5</v>
      </c>
      <c r="C96" s="472" t="s">
        <v>152</v>
      </c>
      <c r="D96" s="473"/>
      <c r="E96" s="473"/>
      <c r="F96" s="473"/>
      <c r="G96" s="473"/>
      <c r="H96" s="473"/>
      <c r="I96" s="473"/>
      <c r="J96" s="473"/>
      <c r="K96" s="473"/>
      <c r="L96" s="473"/>
      <c r="M96" s="473"/>
      <c r="N96" s="473"/>
      <c r="O96" s="473"/>
      <c r="P96" s="474"/>
    </row>
    <row r="97" spans="1:16" ht="49.5" customHeight="1" thickBot="1" x14ac:dyDescent="0.25">
      <c r="A97" s="70"/>
      <c r="B97" s="326"/>
      <c r="C97" s="475" t="s">
        <v>326</v>
      </c>
      <c r="D97" s="476"/>
      <c r="E97" s="476"/>
      <c r="F97" s="476"/>
      <c r="G97" s="476"/>
      <c r="H97" s="476"/>
      <c r="I97" s="476"/>
      <c r="J97" s="476"/>
      <c r="K97" s="476"/>
      <c r="L97" s="476"/>
      <c r="M97" s="476"/>
      <c r="N97" s="476"/>
      <c r="O97" s="476"/>
      <c r="P97" s="477"/>
    </row>
    <row r="98" spans="1:16" x14ac:dyDescent="0.2">
      <c r="A98" s="70"/>
      <c r="B98" s="326"/>
      <c r="C98" s="472" t="s">
        <v>152</v>
      </c>
      <c r="D98" s="473"/>
      <c r="E98" s="473"/>
      <c r="F98" s="473"/>
      <c r="G98" s="473"/>
      <c r="H98" s="473"/>
      <c r="I98" s="473"/>
      <c r="J98" s="473"/>
      <c r="K98" s="473"/>
      <c r="L98" s="473"/>
      <c r="M98" s="473"/>
      <c r="N98" s="473"/>
      <c r="O98" s="473"/>
      <c r="P98" s="474"/>
    </row>
    <row r="99" spans="1:16" ht="49.5" customHeight="1" x14ac:dyDescent="0.2">
      <c r="A99" s="70"/>
      <c r="B99" s="326"/>
      <c r="C99" s="330" t="s">
        <v>327</v>
      </c>
      <c r="D99" s="331"/>
      <c r="E99" s="331"/>
      <c r="F99" s="331"/>
      <c r="G99" s="331"/>
      <c r="H99" s="331"/>
      <c r="I99" s="331"/>
      <c r="J99" s="331"/>
      <c r="K99" s="331"/>
      <c r="L99" s="331"/>
      <c r="M99" s="331"/>
      <c r="N99" s="331"/>
      <c r="O99" s="331"/>
      <c r="P99" s="332"/>
    </row>
    <row r="100" spans="1:16" x14ac:dyDescent="0.2">
      <c r="A100" s="70"/>
      <c r="B100" s="326"/>
      <c r="C100" s="478" t="s">
        <v>153</v>
      </c>
      <c r="D100" s="479"/>
      <c r="E100" s="479"/>
      <c r="F100" s="479"/>
      <c r="G100" s="479"/>
      <c r="H100" s="479"/>
      <c r="I100" s="479"/>
      <c r="J100" s="479"/>
      <c r="K100" s="479"/>
      <c r="L100" s="479"/>
      <c r="M100" s="479"/>
      <c r="N100" s="479"/>
      <c r="O100" s="479"/>
      <c r="P100" s="480"/>
    </row>
    <row r="101" spans="1:16" ht="49.5" customHeight="1" thickBot="1" x14ac:dyDescent="0.25">
      <c r="A101" s="70"/>
      <c r="B101" s="326"/>
      <c r="C101" s="330" t="s">
        <v>328</v>
      </c>
      <c r="D101" s="331"/>
      <c r="E101" s="331"/>
      <c r="F101" s="331"/>
      <c r="G101" s="331"/>
      <c r="H101" s="331"/>
      <c r="I101" s="331"/>
      <c r="J101" s="331"/>
      <c r="K101" s="331"/>
      <c r="L101" s="331"/>
      <c r="M101" s="331"/>
      <c r="N101" s="331"/>
      <c r="O101" s="331"/>
      <c r="P101" s="332"/>
    </row>
    <row r="102" spans="1:16" ht="30.75" customHeight="1" thickBot="1" x14ac:dyDescent="0.25">
      <c r="A102" s="70"/>
      <c r="B102" s="56" t="s">
        <v>42</v>
      </c>
      <c r="C102" s="312" t="s">
        <v>142</v>
      </c>
      <c r="D102" s="214"/>
      <c r="E102" s="214"/>
      <c r="F102" s="214"/>
      <c r="G102" s="214"/>
      <c r="H102" s="214"/>
      <c r="I102" s="214"/>
      <c r="J102" s="214"/>
      <c r="K102" s="214"/>
      <c r="L102" s="214"/>
      <c r="M102" s="214"/>
      <c r="N102" s="214"/>
      <c r="O102" s="214"/>
      <c r="P102" s="215"/>
    </row>
    <row r="103" spans="1:16" ht="27.75" customHeight="1" thickBot="1" x14ac:dyDescent="0.25">
      <c r="A103" s="70"/>
      <c r="B103" s="56" t="s">
        <v>55</v>
      </c>
      <c r="C103" s="313" t="s">
        <v>56</v>
      </c>
      <c r="D103" s="313"/>
      <c r="E103" s="313"/>
      <c r="F103" s="313"/>
      <c r="G103" s="313"/>
      <c r="H103" s="313"/>
      <c r="I103" s="313"/>
      <c r="J103" s="313"/>
      <c r="K103" s="313"/>
      <c r="L103" s="313"/>
      <c r="M103" s="313"/>
      <c r="N103" s="313"/>
      <c r="O103" s="313"/>
      <c r="P103" s="314"/>
    </row>
    <row r="104" spans="1:16" x14ac:dyDescent="0.2">
      <c r="B104" s="68"/>
    </row>
    <row r="105" spans="1:16" x14ac:dyDescent="0.2">
      <c r="B105" s="68"/>
    </row>
    <row r="106" spans="1:16" x14ac:dyDescent="0.2">
      <c r="B106" s="68"/>
      <c r="C106" s="83"/>
    </row>
    <row r="107" spans="1:16" hidden="1" x14ac:dyDescent="0.2">
      <c r="B107" s="68"/>
      <c r="C107" s="68">
        <v>2018</v>
      </c>
    </row>
    <row r="108" spans="1:16" hidden="1" x14ac:dyDescent="0.2">
      <c r="B108" s="68"/>
      <c r="C108" s="68">
        <v>2019</v>
      </c>
    </row>
    <row r="109" spans="1:16" x14ac:dyDescent="0.2">
      <c r="B109" s="68"/>
    </row>
    <row r="110" spans="1:16" x14ac:dyDescent="0.2">
      <c r="B110" s="68"/>
    </row>
    <row r="111" spans="1:16" x14ac:dyDescent="0.2">
      <c r="B111" s="68"/>
    </row>
    <row r="112" spans="1:16" x14ac:dyDescent="0.2">
      <c r="B112" s="68"/>
    </row>
    <row r="113" spans="2:16" x14ac:dyDescent="0.2">
      <c r="B113" s="68"/>
    </row>
    <row r="114" spans="2:16" s="69" customFormat="1" x14ac:dyDescent="0.2"/>
    <row r="115" spans="2:16" s="69" customFormat="1" x14ac:dyDescent="0.2">
      <c r="B115" s="84"/>
      <c r="C115" s="84"/>
      <c r="D115" s="84"/>
      <c r="E115" s="84"/>
      <c r="F115" s="84"/>
      <c r="G115" s="84"/>
      <c r="H115" s="84"/>
      <c r="I115" s="84"/>
      <c r="J115" s="84"/>
      <c r="K115" s="84"/>
      <c r="L115" s="84"/>
      <c r="M115" s="84"/>
      <c r="N115" s="84"/>
      <c r="O115" s="84"/>
    </row>
    <row r="116" spans="2:16" s="69" customFormat="1" x14ac:dyDescent="0.2">
      <c r="B116" s="84"/>
      <c r="C116" s="84"/>
      <c r="D116" s="84"/>
      <c r="E116" s="84"/>
      <c r="F116" s="84"/>
      <c r="G116" s="84"/>
      <c r="H116" s="84"/>
      <c r="I116" s="84"/>
      <c r="J116" s="84"/>
      <c r="K116" s="84"/>
      <c r="L116" s="84"/>
      <c r="M116" s="84"/>
      <c r="N116" s="84"/>
      <c r="O116" s="84"/>
    </row>
    <row r="117" spans="2:16" s="69" customFormat="1" x14ac:dyDescent="0.2">
      <c r="B117" s="84"/>
      <c r="C117" s="84"/>
      <c r="D117" s="84"/>
      <c r="E117" s="84"/>
      <c r="F117" s="84"/>
      <c r="G117" s="84"/>
      <c r="H117" s="84"/>
      <c r="I117" s="84"/>
      <c r="J117" s="84"/>
      <c r="K117" s="84"/>
      <c r="L117" s="84"/>
      <c r="M117" s="84"/>
      <c r="N117" s="84"/>
      <c r="O117" s="84"/>
    </row>
    <row r="118" spans="2:16" s="69" customFormat="1" x14ac:dyDescent="0.2">
      <c r="B118" s="84"/>
      <c r="C118" s="84"/>
      <c r="D118" s="84"/>
      <c r="E118" s="84"/>
      <c r="F118" s="84"/>
      <c r="G118" s="84"/>
      <c r="H118" s="84"/>
      <c r="I118" s="84"/>
      <c r="J118" s="84"/>
      <c r="K118" s="84"/>
      <c r="L118" s="84"/>
      <c r="M118" s="84"/>
      <c r="N118" s="84"/>
      <c r="O118" s="84"/>
    </row>
    <row r="119" spans="2:16" s="69" customFormat="1" x14ac:dyDescent="0.2">
      <c r="B119" s="85"/>
      <c r="C119" s="85"/>
      <c r="D119" s="85"/>
      <c r="E119" s="85"/>
      <c r="F119" s="85"/>
      <c r="G119" s="84"/>
      <c r="H119" s="84"/>
      <c r="I119" s="84"/>
      <c r="J119" s="84"/>
      <c r="K119" s="84"/>
      <c r="L119" s="84"/>
      <c r="M119" s="84"/>
      <c r="N119" s="84"/>
      <c r="O119" s="84"/>
    </row>
    <row r="120" spans="2:16" s="69" customFormat="1" x14ac:dyDescent="0.2">
      <c r="B120" s="85"/>
      <c r="C120" s="85"/>
      <c r="D120" s="85"/>
      <c r="E120" s="85"/>
      <c r="F120" s="85"/>
      <c r="G120" s="84"/>
      <c r="H120" s="84"/>
      <c r="I120" s="84"/>
      <c r="J120" s="84"/>
      <c r="K120" s="84"/>
      <c r="L120" s="84"/>
      <c r="M120" s="84"/>
      <c r="N120" s="84"/>
      <c r="O120" s="84"/>
    </row>
    <row r="121" spans="2:16" s="69" customFormat="1" x14ac:dyDescent="0.2">
      <c r="B121" s="85"/>
      <c r="C121" s="85"/>
      <c r="D121" s="85"/>
      <c r="E121" s="85"/>
      <c r="F121" s="85"/>
      <c r="G121" s="84"/>
      <c r="H121" s="84"/>
      <c r="I121" s="84"/>
      <c r="J121" s="84"/>
      <c r="K121" s="84"/>
      <c r="L121" s="84"/>
      <c r="M121" s="84"/>
      <c r="N121" s="84"/>
      <c r="O121" s="84"/>
    </row>
    <row r="122" spans="2:16" s="69" customFormat="1" x14ac:dyDescent="0.2">
      <c r="B122" s="85"/>
      <c r="C122" s="85"/>
      <c r="D122" s="85"/>
      <c r="E122" s="85"/>
      <c r="F122" s="85"/>
      <c r="G122" s="84"/>
      <c r="H122" s="84"/>
      <c r="I122" s="84"/>
      <c r="J122" s="84"/>
      <c r="K122" s="84"/>
      <c r="L122" s="84"/>
      <c r="M122" s="84"/>
      <c r="N122" s="84"/>
      <c r="O122" s="84"/>
    </row>
    <row r="123" spans="2:16" s="69" customFormat="1" x14ac:dyDescent="0.2">
      <c r="B123" s="85"/>
      <c r="C123" s="85"/>
      <c r="D123" s="85"/>
      <c r="E123" s="85"/>
      <c r="F123" s="85"/>
      <c r="G123" s="84"/>
      <c r="H123" s="84"/>
      <c r="I123" s="84"/>
      <c r="J123" s="84"/>
      <c r="K123" s="84"/>
      <c r="L123" s="84"/>
      <c r="M123" s="84"/>
      <c r="N123" s="84"/>
      <c r="O123" s="84"/>
    </row>
    <row r="124" spans="2:16" s="69" customFormat="1" x14ac:dyDescent="0.2">
      <c r="B124" s="85"/>
      <c r="C124" s="85"/>
      <c r="D124" s="85"/>
      <c r="E124" s="85"/>
      <c r="F124" s="85"/>
      <c r="G124" s="84"/>
      <c r="H124" s="84"/>
      <c r="I124" s="84"/>
      <c r="J124" s="84"/>
      <c r="K124" s="84"/>
      <c r="L124" s="84"/>
      <c r="M124" s="84"/>
      <c r="N124" s="84"/>
      <c r="O124" s="84"/>
    </row>
    <row r="125" spans="2:16" s="69" customFormat="1" x14ac:dyDescent="0.2">
      <c r="B125" s="85"/>
      <c r="C125" s="85"/>
      <c r="D125" s="85"/>
      <c r="E125" s="85"/>
      <c r="F125" s="85"/>
      <c r="G125" s="84"/>
      <c r="H125" s="84"/>
      <c r="I125" s="84"/>
      <c r="J125" s="84"/>
      <c r="K125" s="84"/>
      <c r="L125" s="84"/>
      <c r="M125" s="84"/>
      <c r="N125" s="84"/>
      <c r="O125" s="84"/>
      <c r="P125" s="86"/>
    </row>
    <row r="126" spans="2:16" s="69" customFormat="1" x14ac:dyDescent="0.2">
      <c r="B126" s="85"/>
      <c r="C126" s="85"/>
      <c r="D126" s="85"/>
      <c r="E126" s="85"/>
      <c r="F126" s="85"/>
      <c r="G126" s="84"/>
      <c r="H126" s="84"/>
      <c r="I126" s="84"/>
      <c r="J126" s="84"/>
      <c r="K126" s="84"/>
      <c r="L126" s="84"/>
      <c r="M126" s="84"/>
      <c r="N126" s="84"/>
      <c r="O126" s="84"/>
      <c r="P126" s="86"/>
    </row>
    <row r="127" spans="2:16" s="69" customFormat="1" x14ac:dyDescent="0.2">
      <c r="B127" s="85"/>
      <c r="C127" s="85"/>
      <c r="D127" s="85"/>
      <c r="E127" s="85"/>
      <c r="F127" s="85"/>
      <c r="G127" s="84"/>
      <c r="H127" s="84"/>
      <c r="I127" s="84"/>
      <c r="J127" s="84"/>
      <c r="K127" s="84"/>
      <c r="L127" s="84"/>
      <c r="M127" s="84"/>
      <c r="N127" s="84"/>
      <c r="O127" s="84"/>
      <c r="P127" s="86"/>
    </row>
    <row r="128" spans="2:16" s="69" customFormat="1" x14ac:dyDescent="0.2">
      <c r="B128" s="85"/>
      <c r="C128" s="85"/>
      <c r="D128" s="85"/>
      <c r="E128" s="85"/>
      <c r="F128" s="85"/>
      <c r="G128" s="84"/>
      <c r="H128" s="84"/>
      <c r="I128" s="84"/>
      <c r="J128" s="84"/>
      <c r="K128" s="84"/>
      <c r="L128" s="84"/>
      <c r="M128" s="84"/>
      <c r="N128" s="84"/>
      <c r="O128" s="84"/>
      <c r="P128" s="86"/>
    </row>
    <row r="129" spans="2:16" s="69" customFormat="1" x14ac:dyDescent="0.2">
      <c r="B129" s="87"/>
      <c r="C129" s="87"/>
      <c r="D129" s="85"/>
      <c r="E129" s="85"/>
      <c r="F129" s="85"/>
      <c r="G129" s="84"/>
      <c r="H129" s="84"/>
      <c r="I129" s="84"/>
      <c r="J129" s="84"/>
      <c r="K129" s="84"/>
      <c r="L129" s="84"/>
      <c r="M129" s="84"/>
      <c r="N129" s="84"/>
      <c r="O129" s="84"/>
      <c r="P129" s="86"/>
    </row>
    <row r="130" spans="2:16" s="69" customFormat="1" x14ac:dyDescent="0.2">
      <c r="B130" s="87"/>
      <c r="C130" s="87"/>
      <c r="D130" s="85"/>
      <c r="E130" s="85"/>
      <c r="F130" s="85"/>
      <c r="G130" s="84"/>
      <c r="H130" s="84"/>
      <c r="I130" s="84"/>
      <c r="J130" s="84"/>
      <c r="K130" s="84"/>
      <c r="L130" s="84"/>
      <c r="M130" s="84"/>
      <c r="N130" s="84"/>
      <c r="O130" s="84"/>
      <c r="P130" s="86"/>
    </row>
    <row r="131" spans="2:16" s="69" customFormat="1" x14ac:dyDescent="0.2">
      <c r="B131" s="87"/>
      <c r="C131" s="87"/>
      <c r="D131" s="85"/>
      <c r="E131" s="85"/>
      <c r="F131" s="85"/>
      <c r="G131" s="84"/>
      <c r="H131" s="84"/>
      <c r="I131" s="84"/>
      <c r="J131" s="84"/>
      <c r="K131" s="84"/>
      <c r="L131" s="84"/>
      <c r="M131" s="84"/>
      <c r="N131" s="84"/>
      <c r="O131" s="84"/>
      <c r="P131" s="86"/>
    </row>
    <row r="132" spans="2:16" s="69" customFormat="1" x14ac:dyDescent="0.2">
      <c r="B132" s="85"/>
      <c r="C132" s="87"/>
      <c r="D132" s="85"/>
      <c r="E132" s="85"/>
      <c r="F132" s="85"/>
      <c r="G132" s="84"/>
      <c r="H132" s="84"/>
      <c r="I132" s="84"/>
      <c r="J132" s="84"/>
      <c r="K132" s="84"/>
      <c r="L132" s="84"/>
      <c r="M132" s="88"/>
      <c r="N132" s="84"/>
      <c r="O132" s="84"/>
      <c r="P132" s="86"/>
    </row>
    <row r="133" spans="2:16" s="69" customFormat="1" x14ac:dyDescent="0.2">
      <c r="B133" s="85"/>
      <c r="C133" s="87"/>
      <c r="D133" s="85"/>
      <c r="E133" s="85"/>
      <c r="F133" s="85"/>
      <c r="G133" s="84"/>
      <c r="H133" s="84"/>
      <c r="I133" s="84"/>
      <c r="J133" s="84"/>
      <c r="K133" s="84"/>
      <c r="L133" s="84"/>
      <c r="M133" s="84"/>
      <c r="N133" s="84" t="s">
        <v>46</v>
      </c>
      <c r="O133" s="84"/>
      <c r="P133" s="86"/>
    </row>
    <row r="134" spans="2:16" s="69" customFormat="1" x14ac:dyDescent="0.2">
      <c r="B134" s="85"/>
      <c r="C134" s="87"/>
      <c r="D134" s="85"/>
      <c r="E134" s="85"/>
      <c r="F134" s="85"/>
      <c r="G134" s="84"/>
      <c r="H134" s="84"/>
      <c r="I134" s="84"/>
      <c r="J134" s="84"/>
      <c r="K134" s="84"/>
      <c r="L134" s="84"/>
      <c r="M134" s="84"/>
      <c r="N134" s="84"/>
      <c r="O134" s="84"/>
      <c r="P134" s="86"/>
    </row>
    <row r="135" spans="2:16" s="69" customFormat="1" x14ac:dyDescent="0.2">
      <c r="B135" s="85"/>
      <c r="C135" s="87"/>
      <c r="D135" s="85"/>
      <c r="E135" s="85"/>
      <c r="F135" s="85"/>
      <c r="G135" s="84"/>
      <c r="H135" s="84"/>
      <c r="I135" s="84"/>
      <c r="J135" s="84"/>
      <c r="K135" s="84"/>
      <c r="L135" s="84"/>
      <c r="M135" s="84"/>
      <c r="N135" s="84"/>
      <c r="O135" s="84"/>
      <c r="P135" s="86"/>
    </row>
    <row r="136" spans="2:16" s="69" customFormat="1" x14ac:dyDescent="0.2">
      <c r="B136" s="85"/>
      <c r="C136" s="85"/>
      <c r="D136" s="85"/>
      <c r="E136" s="85"/>
      <c r="F136" s="85"/>
      <c r="G136" s="84"/>
      <c r="H136" s="84"/>
      <c r="I136" s="84"/>
      <c r="J136" s="84"/>
      <c r="K136" s="84"/>
      <c r="L136" s="84"/>
      <c r="M136" s="84"/>
      <c r="N136" s="84"/>
      <c r="O136" s="84"/>
      <c r="P136" s="86"/>
    </row>
    <row r="137" spans="2:16" s="69" customFormat="1" x14ac:dyDescent="0.2">
      <c r="B137" s="85"/>
      <c r="C137" s="85"/>
      <c r="D137" s="85"/>
      <c r="E137" s="85"/>
      <c r="F137" s="85"/>
      <c r="G137" s="84"/>
      <c r="H137" s="84"/>
      <c r="I137" s="84"/>
      <c r="J137" s="84"/>
      <c r="K137" s="84"/>
      <c r="L137" s="84"/>
      <c r="M137" s="84"/>
      <c r="N137" s="84"/>
      <c r="O137" s="84"/>
      <c r="P137" s="86"/>
    </row>
    <row r="138" spans="2:16" s="69" customFormat="1" x14ac:dyDescent="0.2">
      <c r="B138" s="85"/>
      <c r="C138" s="85"/>
      <c r="D138" s="85"/>
      <c r="E138" s="85"/>
      <c r="F138" s="85"/>
      <c r="G138" s="84"/>
      <c r="H138" s="84"/>
      <c r="I138" s="84"/>
      <c r="J138" s="84"/>
      <c r="K138" s="84"/>
      <c r="L138" s="84"/>
      <c r="M138" s="84"/>
      <c r="N138" s="84"/>
      <c r="O138" s="84"/>
      <c r="P138" s="86"/>
    </row>
    <row r="139" spans="2:16" s="69" customFormat="1" ht="12.75" customHeight="1" x14ac:dyDescent="0.2">
      <c r="B139" s="85"/>
      <c r="C139" s="85"/>
      <c r="D139" s="85"/>
      <c r="E139" s="85"/>
      <c r="F139" s="85"/>
      <c r="G139" s="84"/>
      <c r="H139" s="84"/>
      <c r="I139" s="84"/>
      <c r="J139" s="84"/>
      <c r="K139" s="84"/>
      <c r="L139" s="84"/>
      <c r="M139" s="84"/>
      <c r="N139" s="84"/>
      <c r="O139" s="84"/>
    </row>
    <row r="140" spans="2:16" s="69" customFormat="1" x14ac:dyDescent="0.2">
      <c r="B140" s="85"/>
      <c r="C140" s="85"/>
      <c r="D140" s="85"/>
      <c r="E140" s="85"/>
      <c r="F140" s="85"/>
      <c r="G140" s="84"/>
      <c r="H140" s="84"/>
      <c r="I140" s="84"/>
      <c r="J140" s="84"/>
      <c r="K140" s="84"/>
      <c r="L140" s="84"/>
      <c r="M140" s="84"/>
      <c r="N140" s="84"/>
      <c r="O140" s="84"/>
    </row>
    <row r="141" spans="2:16" s="69" customFormat="1" x14ac:dyDescent="0.2">
      <c r="B141" s="85"/>
      <c r="C141" s="85"/>
      <c r="D141" s="85"/>
      <c r="E141" s="85"/>
      <c r="F141" s="85"/>
      <c r="G141" s="84"/>
      <c r="H141" s="84"/>
      <c r="I141" s="84"/>
      <c r="J141" s="84"/>
      <c r="K141" s="84"/>
      <c r="L141" s="84"/>
      <c r="M141" s="84"/>
      <c r="N141" s="84"/>
      <c r="O141" s="84"/>
    </row>
    <row r="142" spans="2:16" s="69" customFormat="1" x14ac:dyDescent="0.2">
      <c r="B142" s="85"/>
      <c r="C142" s="85"/>
      <c r="D142" s="85"/>
      <c r="E142" s="85"/>
      <c r="F142" s="85"/>
      <c r="G142" s="84"/>
      <c r="H142" s="84"/>
      <c r="I142" s="84"/>
      <c r="J142" s="84"/>
      <c r="K142" s="84"/>
      <c r="L142" s="84"/>
      <c r="M142" s="84"/>
      <c r="N142" s="84"/>
      <c r="O142" s="84"/>
    </row>
    <row r="143" spans="2:16" s="69" customFormat="1" x14ac:dyDescent="0.2">
      <c r="B143" s="85"/>
      <c r="C143" s="85"/>
      <c r="D143" s="85"/>
      <c r="E143" s="85"/>
      <c r="F143" s="85"/>
      <c r="G143" s="84"/>
      <c r="H143" s="84"/>
      <c r="I143" s="84"/>
      <c r="J143" s="84"/>
      <c r="K143" s="84"/>
      <c r="L143" s="84"/>
      <c r="M143" s="84"/>
      <c r="N143" s="84"/>
      <c r="O143" s="84"/>
    </row>
    <row r="144" spans="2:16" s="69" customFormat="1" x14ac:dyDescent="0.2">
      <c r="B144" s="38"/>
      <c r="C144" s="85"/>
      <c r="D144" s="85"/>
      <c r="E144" s="85"/>
      <c r="F144" s="85"/>
      <c r="G144" s="84"/>
      <c r="H144" s="84"/>
      <c r="I144" s="84"/>
      <c r="J144" s="84"/>
      <c r="K144" s="84"/>
      <c r="L144" s="84"/>
      <c r="M144" s="84"/>
      <c r="N144" s="84"/>
      <c r="O144" s="84"/>
    </row>
    <row r="145" spans="2:15" s="69" customFormat="1" x14ac:dyDescent="0.2">
      <c r="B145" s="38"/>
      <c r="C145" s="85"/>
      <c r="D145" s="85"/>
      <c r="E145" s="85"/>
      <c r="F145" s="85"/>
      <c r="G145" s="84"/>
      <c r="H145" s="84"/>
      <c r="I145" s="84"/>
      <c r="J145" s="84"/>
      <c r="K145" s="84"/>
      <c r="L145" s="84"/>
      <c r="M145" s="84"/>
      <c r="N145" s="84"/>
      <c r="O145" s="84"/>
    </row>
    <row r="146" spans="2:15" s="69" customFormat="1" x14ac:dyDescent="0.2">
      <c r="B146" s="38"/>
      <c r="C146" s="85"/>
      <c r="D146" s="85"/>
      <c r="E146" s="85"/>
      <c r="F146" s="85"/>
      <c r="G146" s="84"/>
      <c r="H146" s="84"/>
      <c r="I146" s="84"/>
      <c r="J146" s="84"/>
      <c r="K146" s="84"/>
      <c r="L146" s="84"/>
      <c r="M146" s="84"/>
      <c r="N146" s="84"/>
      <c r="O146" s="84"/>
    </row>
    <row r="147" spans="2:15" s="69" customFormat="1" x14ac:dyDescent="0.2">
      <c r="B147" s="38"/>
      <c r="C147" s="85"/>
      <c r="D147" s="85"/>
      <c r="E147" s="85"/>
      <c r="F147" s="85"/>
      <c r="G147" s="84"/>
      <c r="H147" s="84"/>
      <c r="I147" s="84"/>
      <c r="J147" s="84"/>
      <c r="K147" s="84"/>
      <c r="L147" s="84"/>
      <c r="M147" s="84"/>
      <c r="N147" s="84"/>
      <c r="O147" s="84"/>
    </row>
    <row r="148" spans="2:15" s="69" customFormat="1" x14ac:dyDescent="0.2">
      <c r="B148" s="38"/>
      <c r="C148" s="85"/>
      <c r="D148" s="85"/>
      <c r="E148" s="85"/>
      <c r="F148" s="85"/>
      <c r="G148" s="84"/>
      <c r="H148" s="84"/>
      <c r="I148" s="84"/>
      <c r="J148" s="84"/>
      <c r="K148" s="84"/>
      <c r="L148" s="84"/>
      <c r="M148" s="84"/>
      <c r="N148" s="84"/>
      <c r="O148" s="84"/>
    </row>
    <row r="149" spans="2:15" s="69" customFormat="1" x14ac:dyDescent="0.2">
      <c r="B149" s="38"/>
      <c r="C149" s="85"/>
      <c r="D149" s="85"/>
      <c r="E149" s="85"/>
      <c r="F149" s="85"/>
      <c r="G149" s="84"/>
      <c r="H149" s="84"/>
      <c r="I149" s="84"/>
      <c r="J149" s="84"/>
      <c r="K149" s="84"/>
      <c r="L149" s="84"/>
      <c r="M149" s="84"/>
      <c r="N149" s="84"/>
      <c r="O149" s="84"/>
    </row>
    <row r="150" spans="2:15" s="69" customFormat="1" x14ac:dyDescent="0.2">
      <c r="B150" s="38"/>
      <c r="C150" s="85"/>
      <c r="D150" s="85"/>
      <c r="E150" s="85"/>
      <c r="F150" s="85"/>
      <c r="G150" s="84"/>
      <c r="H150" s="84"/>
      <c r="I150" s="84"/>
      <c r="J150" s="84"/>
      <c r="K150" s="84"/>
      <c r="L150" s="84"/>
      <c r="M150" s="84"/>
      <c r="N150" s="84"/>
      <c r="O150" s="84"/>
    </row>
    <row r="151" spans="2:15" s="69" customFormat="1" x14ac:dyDescent="0.2">
      <c r="B151" s="39"/>
      <c r="C151" s="85"/>
      <c r="D151" s="85"/>
      <c r="E151" s="85"/>
      <c r="F151" s="85"/>
      <c r="G151" s="84"/>
      <c r="H151" s="84"/>
      <c r="I151" s="84"/>
      <c r="J151" s="84"/>
      <c r="K151" s="84"/>
      <c r="L151" s="84"/>
      <c r="M151" s="84"/>
      <c r="N151" s="84"/>
      <c r="O151" s="84"/>
    </row>
    <row r="152" spans="2:15" s="69" customFormat="1" x14ac:dyDescent="0.2">
      <c r="B152" s="39"/>
      <c r="C152" s="85"/>
      <c r="D152" s="85"/>
      <c r="E152" s="85"/>
      <c r="F152" s="85"/>
      <c r="G152" s="84"/>
      <c r="H152" s="84"/>
      <c r="I152" s="84"/>
      <c r="J152" s="84"/>
      <c r="K152" s="84"/>
      <c r="L152" s="84"/>
      <c r="M152" s="84"/>
      <c r="N152" s="84"/>
      <c r="O152" s="84"/>
    </row>
    <row r="153" spans="2:15" s="69" customFormat="1" x14ac:dyDescent="0.2">
      <c r="B153" s="85"/>
      <c r="C153" s="85"/>
      <c r="D153" s="85"/>
      <c r="E153" s="85"/>
      <c r="F153" s="85"/>
      <c r="G153" s="84"/>
      <c r="H153" s="84"/>
      <c r="I153" s="84"/>
      <c r="J153" s="84"/>
      <c r="K153" s="84"/>
      <c r="L153" s="84"/>
      <c r="M153" s="84"/>
      <c r="N153" s="84"/>
      <c r="O153" s="84"/>
    </row>
    <row r="154" spans="2:15" s="69" customFormat="1" x14ac:dyDescent="0.2">
      <c r="B154" s="46" t="s">
        <v>109</v>
      </c>
      <c r="C154" s="85"/>
      <c r="D154" s="85"/>
      <c r="E154" s="85"/>
      <c r="F154" s="85"/>
      <c r="G154" s="84"/>
      <c r="H154" s="84"/>
      <c r="I154" s="84"/>
      <c r="J154" s="84"/>
      <c r="K154" s="84"/>
      <c r="L154" s="84"/>
      <c r="M154" s="84"/>
      <c r="N154" s="84"/>
      <c r="O154" s="84"/>
    </row>
    <row r="155" spans="2:15" s="69" customFormat="1" x14ac:dyDescent="0.2">
      <c r="B155" s="46" t="s">
        <v>110</v>
      </c>
      <c r="C155" s="85"/>
      <c r="D155" s="85"/>
      <c r="E155" s="85"/>
      <c r="F155" s="85"/>
      <c r="G155" s="84"/>
      <c r="H155" s="84"/>
      <c r="I155" s="84"/>
      <c r="J155" s="84"/>
      <c r="K155" s="84"/>
      <c r="L155" s="84"/>
      <c r="M155" s="84"/>
      <c r="N155" s="84"/>
      <c r="O155" s="84"/>
    </row>
    <row r="156" spans="2:15" s="69" customFormat="1" x14ac:dyDescent="0.2">
      <c r="B156" s="46" t="s">
        <v>111</v>
      </c>
      <c r="C156" s="85"/>
      <c r="D156" s="85"/>
      <c r="E156" s="85"/>
      <c r="F156" s="85"/>
      <c r="G156" s="84"/>
      <c r="H156" s="84"/>
      <c r="I156" s="84"/>
      <c r="J156" s="84"/>
      <c r="K156" s="84"/>
      <c r="L156" s="84"/>
      <c r="M156" s="84"/>
      <c r="N156" s="84"/>
      <c r="O156" s="84"/>
    </row>
    <row r="157" spans="2:15" s="69" customFormat="1" x14ac:dyDescent="0.2">
      <c r="B157" s="46" t="s">
        <v>112</v>
      </c>
      <c r="C157" s="85"/>
      <c r="D157" s="85"/>
      <c r="E157" s="85"/>
      <c r="F157" s="85"/>
      <c r="G157" s="84"/>
      <c r="H157" s="84"/>
      <c r="I157" s="84"/>
      <c r="J157" s="84"/>
      <c r="K157" s="84"/>
      <c r="L157" s="84"/>
      <c r="M157" s="84"/>
      <c r="N157" s="84"/>
      <c r="O157" s="84"/>
    </row>
    <row r="158" spans="2:15" s="69" customFormat="1" x14ac:dyDescent="0.2">
      <c r="B158" s="46" t="s">
        <v>113</v>
      </c>
      <c r="C158" s="85"/>
      <c r="D158" s="85"/>
      <c r="E158" s="85"/>
      <c r="F158" s="85"/>
      <c r="G158" s="84"/>
      <c r="H158" s="84"/>
      <c r="I158" s="84"/>
      <c r="J158" s="84"/>
      <c r="K158" s="84"/>
      <c r="L158" s="84"/>
      <c r="M158" s="84"/>
      <c r="N158" s="84"/>
      <c r="O158" s="84"/>
    </row>
    <row r="159" spans="2:15" s="69" customFormat="1" x14ac:dyDescent="0.2">
      <c r="B159" s="46" t="s">
        <v>114</v>
      </c>
      <c r="C159" s="85"/>
      <c r="D159" s="85"/>
      <c r="E159" s="85"/>
      <c r="F159" s="85"/>
      <c r="G159" s="84"/>
      <c r="H159" s="84"/>
      <c r="I159" s="84"/>
      <c r="J159" s="84"/>
      <c r="K159" s="84"/>
      <c r="L159" s="84"/>
      <c r="M159" s="84"/>
      <c r="N159" s="84"/>
      <c r="O159" s="84"/>
    </row>
    <row r="160" spans="2:15" s="69" customFormat="1" x14ac:dyDescent="0.2">
      <c r="B160" s="46" t="s">
        <v>115</v>
      </c>
      <c r="C160" s="85"/>
      <c r="D160" s="85"/>
      <c r="E160" s="85"/>
      <c r="F160" s="85"/>
      <c r="G160" s="84"/>
      <c r="H160" s="84"/>
      <c r="I160" s="84"/>
      <c r="J160" s="84"/>
      <c r="K160" s="84"/>
      <c r="L160" s="84"/>
      <c r="M160" s="84"/>
      <c r="N160" s="84"/>
      <c r="O160" s="84"/>
    </row>
    <row r="161" spans="2:16" s="69" customFormat="1" x14ac:dyDescent="0.2">
      <c r="B161" s="44"/>
      <c r="C161" s="85"/>
      <c r="D161" s="85"/>
      <c r="E161" s="85"/>
      <c r="F161" s="85"/>
      <c r="G161" s="84"/>
      <c r="H161" s="84"/>
      <c r="I161" s="84"/>
      <c r="J161" s="84"/>
      <c r="K161" s="84"/>
      <c r="L161" s="84"/>
      <c r="M161" s="84"/>
      <c r="N161" s="84"/>
      <c r="O161" s="84"/>
    </row>
    <row r="162" spans="2:16" s="69" customFormat="1" x14ac:dyDescent="0.2">
      <c r="B162" s="38"/>
      <c r="C162" s="85"/>
      <c r="D162" s="85"/>
      <c r="E162" s="85"/>
      <c r="F162" s="85"/>
      <c r="G162" s="84"/>
      <c r="H162" s="84"/>
      <c r="I162" s="84"/>
      <c r="J162" s="84"/>
      <c r="K162" s="84"/>
      <c r="L162" s="84"/>
      <c r="M162" s="84"/>
      <c r="N162" s="84"/>
      <c r="O162" s="84"/>
    </row>
    <row r="163" spans="2:16" s="70" customFormat="1" x14ac:dyDescent="0.2">
      <c r="B163" s="38"/>
      <c r="C163" s="85"/>
      <c r="D163" s="85"/>
      <c r="E163" s="85"/>
      <c r="F163" s="85"/>
      <c r="G163" s="84"/>
      <c r="H163" s="84"/>
      <c r="I163" s="84"/>
      <c r="J163" s="84"/>
      <c r="K163" s="84"/>
      <c r="L163" s="84"/>
      <c r="M163" s="84"/>
      <c r="N163" s="84"/>
      <c r="O163" s="84"/>
      <c r="P163" s="69"/>
    </row>
    <row r="164" spans="2:16" s="70" customFormat="1" hidden="1" x14ac:dyDescent="0.2">
      <c r="B164" s="85" t="s">
        <v>27</v>
      </c>
      <c r="C164" s="85"/>
      <c r="D164" s="85"/>
      <c r="E164" s="85"/>
      <c r="F164" s="85"/>
      <c r="G164" s="84"/>
      <c r="H164" s="84"/>
      <c r="I164" s="84"/>
      <c r="J164" s="84"/>
      <c r="K164" s="84"/>
      <c r="L164" s="84"/>
      <c r="M164" s="84"/>
      <c r="N164" s="84"/>
      <c r="O164" s="84"/>
      <c r="P164" s="69"/>
    </row>
    <row r="165" spans="2:16" s="70" customFormat="1" hidden="1" x14ac:dyDescent="0.2">
      <c r="B165" s="87" t="s">
        <v>35</v>
      </c>
      <c r="C165" s="85"/>
      <c r="D165" s="85"/>
      <c r="E165" s="85"/>
      <c r="F165" s="85"/>
      <c r="G165" s="84"/>
      <c r="H165" s="84"/>
      <c r="I165" s="84"/>
      <c r="J165" s="84"/>
      <c r="K165" s="84"/>
      <c r="L165" s="84"/>
      <c r="M165" s="84"/>
      <c r="N165" s="84"/>
      <c r="O165" s="84"/>
      <c r="P165" s="69"/>
    </row>
    <row r="166" spans="2:16" s="70" customFormat="1" hidden="1" x14ac:dyDescent="0.2">
      <c r="B166" s="87" t="s">
        <v>84</v>
      </c>
      <c r="C166" s="85"/>
      <c r="D166" s="85"/>
      <c r="E166" s="85"/>
      <c r="F166" s="85"/>
      <c r="G166" s="84"/>
      <c r="H166" s="84"/>
      <c r="I166" s="84"/>
      <c r="J166" s="84"/>
      <c r="K166" s="84"/>
      <c r="L166" s="84"/>
      <c r="M166" s="84"/>
      <c r="N166" s="84"/>
      <c r="O166" s="84"/>
      <c r="P166" s="69"/>
    </row>
    <row r="167" spans="2:16" s="70" customFormat="1" hidden="1" x14ac:dyDescent="0.2">
      <c r="B167" s="87" t="s">
        <v>28</v>
      </c>
      <c r="C167" s="85"/>
      <c r="D167" s="85"/>
      <c r="E167" s="85"/>
      <c r="F167" s="85"/>
      <c r="G167" s="84"/>
      <c r="H167" s="84"/>
      <c r="I167" s="84"/>
      <c r="J167" s="84"/>
      <c r="K167" s="84"/>
      <c r="L167" s="84"/>
      <c r="M167" s="84"/>
      <c r="N167" s="84"/>
      <c r="O167" s="84"/>
      <c r="P167" s="69"/>
    </row>
    <row r="168" spans="2:16" s="70" customFormat="1" hidden="1" x14ac:dyDescent="0.2">
      <c r="B168" s="87" t="s">
        <v>90</v>
      </c>
      <c r="C168" s="85"/>
      <c r="D168" s="85"/>
      <c r="E168" s="85"/>
      <c r="F168" s="85"/>
      <c r="G168" s="84"/>
      <c r="H168" s="84"/>
      <c r="I168" s="84"/>
      <c r="J168" s="84"/>
      <c r="K168" s="84"/>
      <c r="L168" s="84"/>
      <c r="M168" s="84"/>
      <c r="N168" s="84"/>
      <c r="O168" s="84"/>
      <c r="P168" s="69"/>
    </row>
    <row r="169" spans="2:16" s="70" customFormat="1" hidden="1" x14ac:dyDescent="0.2">
      <c r="B169" s="87" t="s">
        <v>106</v>
      </c>
      <c r="C169" s="85"/>
      <c r="D169" s="85"/>
      <c r="E169" s="85"/>
      <c r="F169" s="85"/>
      <c r="G169" s="84"/>
      <c r="H169" s="84"/>
      <c r="I169" s="84"/>
      <c r="J169" s="84"/>
      <c r="K169" s="84"/>
      <c r="L169" s="84"/>
      <c r="M169" s="84"/>
      <c r="N169" s="84"/>
      <c r="O169" s="84"/>
      <c r="P169" s="69"/>
    </row>
    <row r="170" spans="2:16" s="70" customFormat="1" hidden="1" x14ac:dyDescent="0.2">
      <c r="B170" s="87" t="s">
        <v>92</v>
      </c>
      <c r="C170" s="85"/>
      <c r="D170" s="85"/>
      <c r="E170" s="85"/>
      <c r="F170" s="85"/>
      <c r="G170" s="84"/>
      <c r="H170" s="84"/>
      <c r="I170" s="84"/>
      <c r="J170" s="84"/>
      <c r="K170" s="84"/>
      <c r="L170" s="84"/>
      <c r="M170" s="84"/>
      <c r="N170" s="84"/>
      <c r="O170" s="84"/>
      <c r="P170" s="69"/>
    </row>
    <row r="171" spans="2:16" s="70" customFormat="1" hidden="1" x14ac:dyDescent="0.2">
      <c r="B171" s="87" t="s">
        <v>33</v>
      </c>
      <c r="C171" s="85"/>
      <c r="D171" s="85"/>
      <c r="E171" s="85"/>
      <c r="F171" s="85"/>
      <c r="G171" s="84"/>
      <c r="H171" s="84"/>
      <c r="I171" s="84"/>
      <c r="J171" s="84"/>
      <c r="K171" s="84"/>
      <c r="L171" s="84"/>
      <c r="M171" s="84"/>
      <c r="N171" s="84"/>
      <c r="O171" s="84"/>
      <c r="P171" s="69"/>
    </row>
    <row r="172" spans="2:16" s="70" customFormat="1" hidden="1" x14ac:dyDescent="0.2">
      <c r="B172" s="87" t="s">
        <v>81</v>
      </c>
      <c r="C172" s="85"/>
      <c r="D172" s="85"/>
      <c r="E172" s="85"/>
      <c r="F172" s="85"/>
      <c r="G172" s="84"/>
      <c r="H172" s="84"/>
      <c r="I172" s="84"/>
      <c r="J172" s="84"/>
      <c r="K172" s="84"/>
      <c r="L172" s="84"/>
      <c r="M172" s="84"/>
      <c r="N172" s="84"/>
      <c r="O172" s="84"/>
      <c r="P172" s="69"/>
    </row>
    <row r="173" spans="2:16" s="70" customFormat="1" hidden="1" x14ac:dyDescent="0.2">
      <c r="B173" s="87" t="s">
        <v>85</v>
      </c>
      <c r="C173" s="85"/>
      <c r="D173" s="85"/>
      <c r="E173" s="85"/>
      <c r="F173" s="85"/>
      <c r="G173" s="84"/>
      <c r="H173" s="84"/>
      <c r="I173" s="84"/>
      <c r="J173" s="84"/>
      <c r="K173" s="84"/>
      <c r="L173" s="84"/>
      <c r="M173" s="84"/>
      <c r="N173" s="84"/>
      <c r="O173" s="84"/>
      <c r="P173" s="69"/>
    </row>
    <row r="174" spans="2:16" hidden="1" x14ac:dyDescent="0.2">
      <c r="B174" s="41" t="s">
        <v>102</v>
      </c>
      <c r="C174" s="85"/>
      <c r="D174" s="85"/>
      <c r="E174" s="85"/>
      <c r="F174" s="85"/>
      <c r="G174" s="84"/>
      <c r="H174" s="84"/>
      <c r="I174" s="84"/>
      <c r="J174" s="84"/>
      <c r="K174" s="84"/>
      <c r="L174" s="84"/>
      <c r="M174" s="84"/>
      <c r="N174" s="84"/>
      <c r="O174" s="84"/>
      <c r="P174" s="69"/>
    </row>
    <row r="175" spans="2:16" hidden="1" x14ac:dyDescent="0.2">
      <c r="B175" s="87" t="s">
        <v>83</v>
      </c>
      <c r="C175" s="85"/>
      <c r="D175" s="85"/>
      <c r="E175" s="85"/>
      <c r="F175" s="85"/>
      <c r="G175" s="84"/>
      <c r="H175" s="84"/>
      <c r="I175" s="84"/>
      <c r="J175" s="84"/>
      <c r="K175" s="84"/>
      <c r="L175" s="84"/>
      <c r="M175" s="84"/>
      <c r="N175" s="84"/>
      <c r="O175" s="84"/>
      <c r="P175" s="69"/>
    </row>
    <row r="176" spans="2:16" hidden="1" x14ac:dyDescent="0.2">
      <c r="B176" s="87" t="s">
        <v>88</v>
      </c>
      <c r="C176" s="85"/>
      <c r="D176" s="85"/>
      <c r="E176" s="85"/>
      <c r="F176" s="85"/>
      <c r="G176" s="84"/>
      <c r="H176" s="84"/>
      <c r="I176" s="84"/>
      <c r="J176" s="84"/>
      <c r="K176" s="84"/>
      <c r="L176" s="84"/>
      <c r="M176" s="84"/>
      <c r="N176" s="84"/>
      <c r="O176" s="84"/>
      <c r="P176" s="69"/>
    </row>
    <row r="177" spans="2:16" hidden="1" x14ac:dyDescent="0.2">
      <c r="B177" s="87" t="s">
        <v>91</v>
      </c>
      <c r="C177" s="85"/>
      <c r="D177" s="85"/>
      <c r="E177" s="85"/>
      <c r="F177" s="85"/>
      <c r="G177" s="84"/>
      <c r="H177" s="84"/>
      <c r="I177" s="84"/>
      <c r="J177" s="84"/>
      <c r="K177" s="84"/>
      <c r="L177" s="84"/>
      <c r="M177" s="84"/>
      <c r="N177" s="84"/>
      <c r="O177" s="84"/>
      <c r="P177" s="69"/>
    </row>
    <row r="178" spans="2:16" hidden="1" x14ac:dyDescent="0.2">
      <c r="B178" s="87" t="s">
        <v>89</v>
      </c>
      <c r="C178" s="85"/>
      <c r="D178" s="85"/>
      <c r="E178" s="85"/>
      <c r="F178" s="85"/>
      <c r="G178" s="84"/>
      <c r="H178" s="84"/>
      <c r="I178" s="84"/>
      <c r="J178" s="84"/>
      <c r="K178" s="84"/>
      <c r="L178" s="84"/>
      <c r="M178" s="84"/>
      <c r="N178" s="84"/>
      <c r="O178" s="84"/>
      <c r="P178" s="69"/>
    </row>
    <row r="179" spans="2:16" hidden="1" x14ac:dyDescent="0.2">
      <c r="B179" s="87" t="s">
        <v>86</v>
      </c>
      <c r="C179" s="85"/>
      <c r="D179" s="85"/>
      <c r="E179" s="85"/>
      <c r="F179" s="85"/>
      <c r="G179" s="84"/>
      <c r="H179" s="84"/>
      <c r="I179" s="84"/>
      <c r="J179" s="84"/>
      <c r="K179" s="84"/>
      <c r="L179" s="84"/>
      <c r="M179" s="84"/>
      <c r="N179" s="84"/>
      <c r="O179" s="84"/>
      <c r="P179" s="69"/>
    </row>
    <row r="180" spans="2:16" hidden="1" x14ac:dyDescent="0.2">
      <c r="B180" s="87" t="s">
        <v>79</v>
      </c>
      <c r="C180" s="85"/>
      <c r="D180" s="85"/>
      <c r="E180" s="85"/>
      <c r="F180" s="85"/>
      <c r="G180" s="84"/>
      <c r="H180" s="84"/>
      <c r="I180" s="84"/>
      <c r="J180" s="84"/>
      <c r="K180" s="84"/>
      <c r="L180" s="84"/>
      <c r="M180" s="84"/>
      <c r="N180" s="84"/>
      <c r="O180" s="84"/>
      <c r="P180" s="69"/>
    </row>
    <row r="181" spans="2:16" hidden="1" x14ac:dyDescent="0.2">
      <c r="B181" s="87" t="s">
        <v>87</v>
      </c>
      <c r="C181" s="85"/>
      <c r="D181" s="85"/>
      <c r="E181" s="85"/>
      <c r="F181" s="85"/>
      <c r="G181" s="84"/>
      <c r="H181" s="84"/>
      <c r="I181" s="84"/>
      <c r="J181" s="84"/>
      <c r="K181" s="84"/>
      <c r="L181" s="84"/>
      <c r="M181" s="84"/>
      <c r="N181" s="84"/>
      <c r="O181" s="84"/>
      <c r="P181" s="69"/>
    </row>
    <row r="182" spans="2:16" hidden="1" x14ac:dyDescent="0.2">
      <c r="B182" s="87" t="s">
        <v>80</v>
      </c>
      <c r="C182" s="85"/>
      <c r="D182" s="85"/>
      <c r="E182" s="85"/>
      <c r="F182" s="85"/>
      <c r="G182" s="84"/>
      <c r="H182" s="84"/>
      <c r="I182" s="84"/>
      <c r="J182" s="84"/>
      <c r="K182" s="84"/>
      <c r="L182" s="84"/>
      <c r="M182" s="84"/>
      <c r="N182" s="84"/>
      <c r="O182" s="84"/>
      <c r="P182" s="69"/>
    </row>
    <row r="183" spans="2:16" hidden="1" x14ac:dyDescent="0.2">
      <c r="B183" s="87" t="s">
        <v>82</v>
      </c>
      <c r="C183" s="85"/>
      <c r="D183" s="85"/>
      <c r="E183" s="85"/>
      <c r="F183" s="85"/>
      <c r="G183" s="84"/>
      <c r="H183" s="84"/>
      <c r="I183" s="84"/>
      <c r="J183" s="84"/>
      <c r="K183" s="84"/>
      <c r="L183" s="84"/>
      <c r="M183" s="84"/>
      <c r="N183" s="84"/>
      <c r="O183" s="84"/>
      <c r="P183" s="69"/>
    </row>
    <row r="184" spans="2:16" hidden="1" x14ac:dyDescent="0.2">
      <c r="B184" s="87" t="s">
        <v>31</v>
      </c>
      <c r="C184" s="85"/>
      <c r="D184" s="85"/>
      <c r="E184" s="85"/>
      <c r="F184" s="85"/>
      <c r="G184" s="84"/>
      <c r="H184" s="84"/>
      <c r="I184" s="84"/>
      <c r="J184" s="84"/>
      <c r="K184" s="84"/>
      <c r="L184" s="84"/>
      <c r="M184" s="84"/>
      <c r="N184" s="84"/>
      <c r="O184" s="84"/>
      <c r="P184" s="69"/>
    </row>
    <row r="185" spans="2:16" hidden="1" x14ac:dyDescent="0.2">
      <c r="B185" s="87" t="s">
        <v>34</v>
      </c>
      <c r="C185" s="85"/>
      <c r="D185" s="85"/>
      <c r="E185" s="85"/>
      <c r="F185" s="85"/>
      <c r="G185" s="84"/>
      <c r="H185" s="84"/>
      <c r="I185" s="84"/>
      <c r="J185" s="84"/>
      <c r="K185" s="84"/>
      <c r="L185" s="84"/>
      <c r="M185" s="84"/>
      <c r="N185" s="84"/>
      <c r="O185" s="84"/>
      <c r="P185" s="69"/>
    </row>
    <row r="186" spans="2:16" hidden="1" x14ac:dyDescent="0.2">
      <c r="B186" s="87" t="s">
        <v>30</v>
      </c>
      <c r="C186" s="85"/>
      <c r="D186" s="85"/>
      <c r="E186" s="85"/>
      <c r="F186" s="85"/>
      <c r="G186" s="84"/>
      <c r="H186" s="84"/>
      <c r="I186" s="84"/>
      <c r="J186" s="84"/>
      <c r="K186" s="84"/>
      <c r="L186" s="84"/>
      <c r="M186" s="84"/>
      <c r="N186" s="84"/>
      <c r="O186" s="84"/>
      <c r="P186" s="69"/>
    </row>
    <row r="187" spans="2:16" hidden="1" x14ac:dyDescent="0.2">
      <c r="B187" s="87" t="s">
        <v>32</v>
      </c>
      <c r="C187" s="85"/>
      <c r="D187" s="85"/>
      <c r="E187" s="85"/>
      <c r="F187" s="85"/>
      <c r="G187" s="84"/>
      <c r="H187" s="84"/>
      <c r="I187" s="84"/>
      <c r="J187" s="84"/>
      <c r="K187" s="84"/>
      <c r="L187" s="84"/>
      <c r="M187" s="84"/>
      <c r="N187" s="84"/>
      <c r="O187" s="84"/>
      <c r="P187" s="69"/>
    </row>
    <row r="188" spans="2:16" hidden="1" x14ac:dyDescent="0.2">
      <c r="B188" s="87" t="s">
        <v>65</v>
      </c>
      <c r="C188" s="85"/>
      <c r="D188" s="85"/>
      <c r="E188" s="85"/>
      <c r="F188" s="85"/>
      <c r="G188" s="84"/>
      <c r="H188" s="84"/>
      <c r="I188" s="84"/>
      <c r="J188" s="84"/>
      <c r="K188" s="84"/>
      <c r="L188" s="84"/>
      <c r="M188" s="84"/>
      <c r="N188" s="84"/>
      <c r="O188" s="84"/>
      <c r="P188" s="69"/>
    </row>
    <row r="189" spans="2:16" hidden="1" x14ac:dyDescent="0.2">
      <c r="B189" s="87" t="s">
        <v>64</v>
      </c>
      <c r="C189" s="85"/>
      <c r="D189" s="85"/>
      <c r="E189" s="85"/>
      <c r="F189" s="85"/>
      <c r="G189" s="84"/>
      <c r="H189" s="84"/>
      <c r="I189" s="84"/>
      <c r="J189" s="84"/>
      <c r="K189" s="84"/>
      <c r="L189" s="84"/>
      <c r="M189" s="84"/>
      <c r="N189" s="84"/>
      <c r="O189" s="84"/>
      <c r="P189" s="69"/>
    </row>
    <row r="190" spans="2:16" hidden="1" x14ac:dyDescent="0.2">
      <c r="B190" s="87" t="s">
        <v>29</v>
      </c>
      <c r="C190" s="85"/>
      <c r="D190" s="85"/>
      <c r="E190" s="85"/>
      <c r="F190" s="85"/>
      <c r="G190" s="84"/>
      <c r="H190" s="84"/>
      <c r="I190" s="84"/>
      <c r="J190" s="84"/>
      <c r="K190" s="84"/>
      <c r="L190" s="84"/>
      <c r="M190" s="84"/>
      <c r="N190" s="84"/>
      <c r="O190" s="84"/>
      <c r="P190" s="69"/>
    </row>
    <row r="191" spans="2:16" hidden="1" x14ac:dyDescent="0.2">
      <c r="B191" s="87" t="s">
        <v>63</v>
      </c>
      <c r="C191" s="85"/>
      <c r="D191" s="85"/>
      <c r="E191" s="85"/>
      <c r="F191" s="85"/>
      <c r="G191" s="84"/>
      <c r="H191" s="84"/>
      <c r="I191" s="84"/>
      <c r="J191" s="84"/>
      <c r="K191" s="84"/>
      <c r="L191" s="84"/>
      <c r="M191" s="84"/>
      <c r="N191" s="84"/>
      <c r="O191" s="84"/>
      <c r="P191" s="69"/>
    </row>
    <row r="192" spans="2:16" x14ac:dyDescent="0.2">
      <c r="B192" s="85"/>
      <c r="C192" s="85"/>
      <c r="D192" s="85"/>
      <c r="E192" s="85"/>
      <c r="F192" s="85"/>
      <c r="G192" s="84"/>
      <c r="H192" s="84"/>
      <c r="I192" s="84"/>
      <c r="J192" s="84"/>
      <c r="K192" s="84"/>
      <c r="L192" s="84"/>
      <c r="M192" s="84"/>
      <c r="N192" s="84"/>
      <c r="O192" s="84"/>
      <c r="P192" s="69"/>
    </row>
    <row r="193" spans="2:16" x14ac:dyDescent="0.2">
      <c r="B193" s="85"/>
      <c r="C193" s="85"/>
      <c r="D193" s="85"/>
      <c r="E193" s="85"/>
      <c r="F193" s="85"/>
      <c r="G193" s="84"/>
      <c r="H193" s="84"/>
      <c r="I193" s="84"/>
      <c r="J193" s="84"/>
      <c r="K193" s="84"/>
      <c r="L193" s="84"/>
      <c r="M193" s="84"/>
      <c r="N193" s="84"/>
      <c r="O193" s="84"/>
      <c r="P193" s="69"/>
    </row>
    <row r="194" spans="2:16" x14ac:dyDescent="0.2">
      <c r="B194" s="85"/>
      <c r="C194" s="85"/>
      <c r="D194" s="85"/>
      <c r="E194" s="85"/>
      <c r="F194" s="85"/>
      <c r="G194" s="84"/>
      <c r="H194" s="84"/>
      <c r="I194" s="84"/>
      <c r="J194" s="84"/>
      <c r="K194" s="84"/>
      <c r="L194" s="84"/>
      <c r="M194" s="84"/>
      <c r="N194" s="84"/>
      <c r="O194" s="84"/>
      <c r="P194" s="69"/>
    </row>
    <row r="195" spans="2:16" hidden="1" x14ac:dyDescent="0.2">
      <c r="B195" s="85" t="s">
        <v>103</v>
      </c>
      <c r="C195" s="85"/>
      <c r="D195" s="85"/>
      <c r="E195" s="85"/>
      <c r="F195" s="85"/>
      <c r="G195" s="84"/>
      <c r="H195" s="84"/>
      <c r="I195" s="84"/>
      <c r="J195" s="84"/>
      <c r="K195" s="84"/>
      <c r="L195" s="84"/>
      <c r="M195" s="84"/>
      <c r="N195" s="84"/>
      <c r="O195" s="84"/>
      <c r="P195" s="69"/>
    </row>
    <row r="196" spans="2:16" hidden="1" x14ac:dyDescent="0.2">
      <c r="B196" s="87" t="s">
        <v>45</v>
      </c>
      <c r="C196" s="85"/>
      <c r="D196" s="85"/>
      <c r="E196" s="85"/>
      <c r="F196" s="85"/>
      <c r="G196" s="84"/>
      <c r="H196" s="84"/>
      <c r="I196" s="84"/>
      <c r="J196" s="84"/>
      <c r="K196" s="84"/>
      <c r="L196" s="84"/>
      <c r="M196" s="84"/>
      <c r="N196" s="84"/>
      <c r="O196" s="84"/>
    </row>
    <row r="197" spans="2:16" hidden="1" x14ac:dyDescent="0.2">
      <c r="B197" s="87" t="s">
        <v>56</v>
      </c>
      <c r="C197" s="85"/>
      <c r="D197" s="85"/>
      <c r="E197" s="85"/>
      <c r="F197" s="85"/>
      <c r="G197" s="84"/>
      <c r="H197" s="84"/>
      <c r="I197" s="84"/>
      <c r="J197" s="84"/>
      <c r="K197" s="84"/>
      <c r="L197" s="84"/>
      <c r="M197" s="84"/>
      <c r="N197" s="84"/>
      <c r="O197" s="84"/>
    </row>
    <row r="198" spans="2:16" x14ac:dyDescent="0.2">
      <c r="B198" s="84"/>
      <c r="C198" s="85"/>
      <c r="D198" s="85"/>
      <c r="E198" s="85"/>
      <c r="F198" s="85"/>
      <c r="G198" s="84"/>
      <c r="H198" s="84"/>
      <c r="I198" s="84"/>
      <c r="J198" s="84"/>
      <c r="K198" s="84"/>
      <c r="L198" s="84"/>
      <c r="M198" s="84"/>
      <c r="N198" s="84"/>
      <c r="O198" s="84"/>
    </row>
    <row r="199" spans="2:16" x14ac:dyDescent="0.2">
      <c r="B199" s="45"/>
      <c r="C199" s="85"/>
      <c r="D199" s="85"/>
      <c r="E199" s="85"/>
      <c r="F199" s="85"/>
      <c r="G199" s="84"/>
      <c r="H199" s="84"/>
      <c r="I199" s="84"/>
      <c r="J199" s="84"/>
      <c r="K199" s="84"/>
      <c r="L199" s="84"/>
      <c r="M199" s="84"/>
      <c r="N199" s="84"/>
      <c r="O199" s="84"/>
    </row>
    <row r="200" spans="2:16" x14ac:dyDescent="0.2">
      <c r="B200" s="45"/>
      <c r="C200" s="85"/>
      <c r="D200" s="85"/>
      <c r="E200" s="85"/>
      <c r="F200" s="85"/>
      <c r="G200" s="84"/>
      <c r="H200" s="84"/>
      <c r="I200" s="84"/>
      <c r="J200" s="84"/>
      <c r="K200" s="84"/>
      <c r="L200" s="84"/>
      <c r="M200" s="84"/>
      <c r="N200" s="84"/>
      <c r="O200" s="84"/>
    </row>
    <row r="201" spans="2:16" x14ac:dyDescent="0.2">
      <c r="B201" s="45"/>
      <c r="C201" s="85"/>
      <c r="D201" s="85"/>
      <c r="E201" s="85"/>
      <c r="F201" s="85"/>
      <c r="G201" s="84"/>
      <c r="H201" s="84"/>
      <c r="I201" s="84"/>
      <c r="J201" s="84"/>
      <c r="K201" s="84"/>
      <c r="L201" s="84"/>
      <c r="M201" s="84"/>
      <c r="N201" s="84"/>
      <c r="O201" s="84"/>
    </row>
    <row r="202" spans="2:16" x14ac:dyDescent="0.2">
      <c r="B202" s="45"/>
      <c r="C202" s="85"/>
      <c r="D202" s="85"/>
      <c r="E202" s="85"/>
      <c r="F202" s="85"/>
      <c r="G202" s="84"/>
      <c r="H202" s="84"/>
      <c r="I202" s="84"/>
      <c r="J202" s="84"/>
      <c r="K202" s="84"/>
      <c r="L202" s="84"/>
      <c r="M202" s="84"/>
      <c r="N202" s="84"/>
      <c r="O202" s="84"/>
    </row>
    <row r="203" spans="2:16" x14ac:dyDescent="0.2">
      <c r="B203" s="45"/>
      <c r="C203" s="85"/>
      <c r="D203" s="85"/>
      <c r="E203" s="85"/>
      <c r="F203" s="85"/>
      <c r="G203" s="84"/>
      <c r="H203" s="84"/>
      <c r="I203" s="84"/>
      <c r="J203" s="84"/>
      <c r="K203" s="84"/>
      <c r="L203" s="84"/>
      <c r="M203" s="84"/>
      <c r="N203" s="84"/>
      <c r="O203" s="84"/>
    </row>
    <row r="204" spans="2:16" s="69" customFormat="1" hidden="1" x14ac:dyDescent="0.2">
      <c r="B204" s="38" t="s">
        <v>108</v>
      </c>
      <c r="C204" s="85"/>
      <c r="D204" s="85"/>
      <c r="E204" s="85"/>
      <c r="F204" s="85"/>
      <c r="G204" s="85"/>
      <c r="H204" s="85"/>
      <c r="I204" s="85"/>
      <c r="J204" s="85"/>
      <c r="K204" s="85"/>
      <c r="L204" s="85"/>
      <c r="M204" s="85"/>
      <c r="N204" s="85"/>
      <c r="O204" s="85"/>
    </row>
    <row r="205" spans="2:16" s="69" customFormat="1" hidden="1" x14ac:dyDescent="0.2">
      <c r="B205" s="39" t="s">
        <v>107</v>
      </c>
      <c r="C205" s="85"/>
      <c r="D205" s="85"/>
      <c r="E205" s="85"/>
      <c r="F205" s="85"/>
      <c r="G205" s="85"/>
      <c r="H205" s="85"/>
      <c r="I205" s="85"/>
      <c r="J205" s="85"/>
      <c r="K205" s="85"/>
      <c r="L205" s="85"/>
      <c r="M205" s="85"/>
      <c r="N205" s="85"/>
      <c r="O205" s="85"/>
    </row>
    <row r="206" spans="2:16" s="69" customFormat="1" ht="38.25" hidden="1" x14ac:dyDescent="0.2">
      <c r="B206" s="40" t="s">
        <v>53</v>
      </c>
    </row>
    <row r="207" spans="2:16" s="69" customFormat="1" ht="38.25" hidden="1" x14ac:dyDescent="0.2">
      <c r="B207" s="40" t="s">
        <v>97</v>
      </c>
    </row>
    <row r="208" spans="2:16" s="69" customFormat="1" ht="38.25" hidden="1" x14ac:dyDescent="0.2">
      <c r="B208" s="40" t="s">
        <v>98</v>
      </c>
    </row>
    <row r="209" spans="2:15" s="69" customFormat="1" ht="63.75" hidden="1" x14ac:dyDescent="0.2">
      <c r="B209" s="40" t="s">
        <v>99</v>
      </c>
    </row>
    <row r="210" spans="2:15" s="69" customFormat="1" ht="51" hidden="1" x14ac:dyDescent="0.2">
      <c r="B210" s="40" t="s">
        <v>100</v>
      </c>
    </row>
    <row r="211" spans="2:15" s="69" customFormat="1" ht="38.25" hidden="1" x14ac:dyDescent="0.2">
      <c r="B211" s="40" t="s">
        <v>101</v>
      </c>
    </row>
    <row r="212" spans="2:15" s="69" customFormat="1" ht="25.5" hidden="1" x14ac:dyDescent="0.2">
      <c r="B212" s="40" t="s">
        <v>93</v>
      </c>
    </row>
    <row r="213" spans="2:15" s="69" customFormat="1" hidden="1" x14ac:dyDescent="0.2">
      <c r="B213" s="40" t="s">
        <v>66</v>
      </c>
    </row>
    <row r="214" spans="2:15" x14ac:dyDescent="0.2">
      <c r="C214" s="70"/>
      <c r="D214" s="70"/>
      <c r="E214" s="70"/>
      <c r="F214" s="70"/>
      <c r="G214" s="70"/>
      <c r="H214" s="70"/>
      <c r="I214" s="70"/>
      <c r="J214" s="70"/>
      <c r="K214" s="70"/>
      <c r="L214" s="70"/>
      <c r="M214" s="70"/>
      <c r="N214" s="70"/>
      <c r="O214" s="70"/>
    </row>
  </sheetData>
  <mergeCells count="126">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50:B59"/>
    <mergeCell ref="C50:G59"/>
    <mergeCell ref="H50:L59"/>
    <mergeCell ref="M50:P50"/>
    <mergeCell ref="M51:P51"/>
    <mergeCell ref="M52:P52"/>
    <mergeCell ref="M53:P53"/>
    <mergeCell ref="B40:B49"/>
    <mergeCell ref="C40:G49"/>
    <mergeCell ref="H40:L49"/>
    <mergeCell ref="M40:P40"/>
    <mergeCell ref="M41:P41"/>
    <mergeCell ref="M42:P42"/>
    <mergeCell ref="M43:P43"/>
    <mergeCell ref="M44:P44"/>
    <mergeCell ref="M45:P45"/>
    <mergeCell ref="M46:P46"/>
    <mergeCell ref="M54:P54"/>
    <mergeCell ref="M55:P55"/>
    <mergeCell ref="M56:P56"/>
    <mergeCell ref="M57:P57"/>
    <mergeCell ref="M58:P58"/>
    <mergeCell ref="M59:P59"/>
    <mergeCell ref="M47:P47"/>
    <mergeCell ref="M48:P48"/>
    <mergeCell ref="M49:P49"/>
    <mergeCell ref="B61:P61"/>
    <mergeCell ref="B63:B76"/>
    <mergeCell ref="D64:G64"/>
    <mergeCell ref="H64:K64"/>
    <mergeCell ref="L64:O64"/>
    <mergeCell ref="D76:G76"/>
    <mergeCell ref="H76:K76"/>
    <mergeCell ref="L76:O76"/>
    <mergeCell ref="D65:G65"/>
    <mergeCell ref="H65:K65"/>
    <mergeCell ref="L65:O65"/>
    <mergeCell ref="D66:G66"/>
    <mergeCell ref="H66:K66"/>
    <mergeCell ref="L66:O66"/>
    <mergeCell ref="D67:G67"/>
    <mergeCell ref="H67:K67"/>
    <mergeCell ref="L67:O67"/>
    <mergeCell ref="D72:G72"/>
    <mergeCell ref="H72:K72"/>
    <mergeCell ref="L72:O72"/>
    <mergeCell ref="D73:G73"/>
    <mergeCell ref="H73:K73"/>
    <mergeCell ref="C102:P102"/>
    <mergeCell ref="C103:P103"/>
    <mergeCell ref="C98:P98"/>
    <mergeCell ref="C99:P99"/>
    <mergeCell ref="B78:P78"/>
    <mergeCell ref="B79:P94"/>
    <mergeCell ref="A95:P95"/>
    <mergeCell ref="B96:B101"/>
    <mergeCell ref="C96:P96"/>
    <mergeCell ref="C97:P97"/>
    <mergeCell ref="C100:P100"/>
    <mergeCell ref="C101:P101"/>
    <mergeCell ref="D74:G74"/>
    <mergeCell ref="H74:K74"/>
    <mergeCell ref="L74:O74"/>
    <mergeCell ref="D75:G75"/>
    <mergeCell ref="H75:K75"/>
    <mergeCell ref="L75:O75"/>
    <mergeCell ref="L73:O73"/>
    <mergeCell ref="D68:G68"/>
    <mergeCell ref="H68:K68"/>
    <mergeCell ref="L68:O68"/>
    <mergeCell ref="D69:G69"/>
    <mergeCell ref="H69:K69"/>
    <mergeCell ref="L69:O69"/>
    <mergeCell ref="D70:G70"/>
    <mergeCell ref="H70:K70"/>
    <mergeCell ref="L70:O70"/>
    <mergeCell ref="D71:G71"/>
    <mergeCell ref="H71:K71"/>
    <mergeCell ref="L71:O71"/>
  </mergeCells>
  <conditionalFormatting sqref="D64:D76 H64:H76 L64:L76 P65:P76">
    <cfRule type="cellIs" dxfId="613" priority="11" stopIfTrue="1" operator="between">
      <formula>0.85</formula>
      <formula>0.94</formula>
    </cfRule>
    <cfRule type="cellIs" dxfId="612" priority="12" stopIfTrue="1" operator="greaterThanOrEqual">
      <formula>0.95</formula>
    </cfRule>
  </conditionalFormatting>
  <conditionalFormatting sqref="D64:P76">
    <cfRule type="cellIs" dxfId="611" priority="1" stopIfTrue="1" operator="equal">
      <formula>0</formula>
    </cfRule>
  </conditionalFormatting>
  <conditionalFormatting sqref="P64:P76">
    <cfRule type="cellIs" dxfId="610" priority="5" stopIfTrue="1" operator="lessThan">
      <formula>0.85</formula>
    </cfRule>
    <cfRule type="cellIs" dxfId="609" priority="6" stopIfTrue="1" operator="between">
      <formula>0.85</formula>
      <formula>0.94</formula>
    </cfRule>
    <cfRule type="cellIs" dxfId="608" priority="7" stopIfTrue="1" operator="greaterThanOrEqual">
      <formula>0.95</formula>
    </cfRule>
  </conditionalFormatting>
  <conditionalFormatting sqref="P65:P76 D64:D76 H64:H76 L64:L76">
    <cfRule type="cellIs" dxfId="607" priority="10" stopIfTrue="1" operator="lessThan">
      <formula>0.85</formula>
    </cfRule>
  </conditionalFormatting>
  <conditionalFormatting sqref="P65:P76">
    <cfRule type="cellIs" dxfId="606" priority="8" stopIfTrue="1" operator="equal">
      <formula>0</formula>
    </cfRule>
  </conditionalFormatting>
  <dataValidations count="6">
    <dataValidation type="list" allowBlank="1" showInputMessage="1" showErrorMessage="1" sqref="C32:P32 C34:P34 C36:P36" xr:uid="{00000000-0002-0000-0400-000000000000}">
      <formula1>#REF!</formula1>
    </dataValidation>
    <dataValidation type="list" allowBlank="1" showInputMessage="1" showErrorMessage="1" sqref="C103:P103" xr:uid="{00000000-0002-0000-0400-000001000000}">
      <formula1>$B$196:$B$197</formula1>
    </dataValidation>
    <dataValidation type="list" allowBlank="1" showInputMessage="1" showErrorMessage="1" sqref="C12:P12" xr:uid="{00000000-0002-0000-0400-000002000000}">
      <formula1>$B$165:$B$191</formula1>
    </dataValidation>
    <dataValidation type="list" allowBlank="1" showInputMessage="1" showErrorMessage="1" sqref="C10:I10" xr:uid="{00000000-0002-0000-0400-000003000000}">
      <formula1>"2022,2023,2024,2025,2026,2027"</formula1>
    </dataValidation>
    <dataValidation type="list" allowBlank="1" showInputMessage="1" showErrorMessage="1" sqref="N10:P10" xr:uid="{00000000-0002-0000-0400-000004000000}">
      <formula1>"Economicos,Eficiencia,Eficacia, Efectividad,Calidad"</formula1>
    </dataValidation>
    <dataValidation type="list" allowBlank="1" showInputMessage="1" showErrorMessage="1" sqref="C18:P18" xr:uid="{00000000-0002-0000-0400-000005000000}">
      <formula1>$B$154:$B$160</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49"/>
  <sheetViews>
    <sheetView topLeftCell="A30" zoomScale="80" zoomScaleNormal="80" workbookViewId="0">
      <selection activeCell="K33" sqref="K33:M33"/>
    </sheetView>
  </sheetViews>
  <sheetFormatPr baseColWidth="10" defaultColWidth="11.42578125" defaultRowHeight="30" customHeight="1" x14ac:dyDescent="0.2"/>
  <cols>
    <col min="1" max="1" width="28.5703125" style="20" customWidth="1"/>
    <col min="2" max="2" width="27" style="20" bestFit="1" customWidth="1"/>
    <col min="3" max="3" width="17.140625" style="20" bestFit="1" customWidth="1"/>
    <col min="4" max="4" width="15.7109375" style="20" customWidth="1"/>
    <col min="5" max="5" width="17.85546875" style="20" bestFit="1" customWidth="1"/>
    <col min="6" max="6" width="15.7109375" style="20" customWidth="1"/>
    <col min="7" max="7" width="18.42578125" style="20" bestFit="1" customWidth="1"/>
    <col min="8" max="10" width="15.7109375" style="20" customWidth="1"/>
    <col min="11" max="11" width="5.28515625" style="20" customWidth="1"/>
    <col min="12" max="12" width="10.7109375" style="20" customWidth="1"/>
    <col min="13" max="13" width="27.5703125" style="20" bestFit="1" customWidth="1"/>
    <col min="14" max="16" width="11.42578125" style="20"/>
    <col min="17" max="17" width="11.42578125" style="99" hidden="1" customWidth="1"/>
    <col min="18" max="16384" width="11.42578125" style="20"/>
  </cols>
  <sheetData>
    <row r="1" spans="1:20" ht="30" customHeight="1" x14ac:dyDescent="0.2">
      <c r="A1" s="373"/>
      <c r="B1" s="374" t="s">
        <v>36</v>
      </c>
      <c r="C1" s="375"/>
      <c r="D1" s="375"/>
      <c r="E1" s="375"/>
      <c r="F1" s="375"/>
      <c r="G1" s="375"/>
      <c r="H1" s="375"/>
      <c r="I1" s="375"/>
      <c r="J1" s="375"/>
      <c r="K1" s="376"/>
      <c r="L1" s="515" t="s">
        <v>37</v>
      </c>
      <c r="M1" s="373"/>
      <c r="N1" s="98"/>
      <c r="O1" s="98"/>
      <c r="R1" s="98"/>
      <c r="S1" s="98"/>
      <c r="T1" s="98"/>
    </row>
    <row r="2" spans="1:20" ht="30" customHeight="1" x14ac:dyDescent="0.2">
      <c r="A2" s="373"/>
      <c r="B2" s="374" t="s">
        <v>57</v>
      </c>
      <c r="C2" s="375"/>
      <c r="D2" s="375"/>
      <c r="E2" s="375"/>
      <c r="F2" s="375"/>
      <c r="G2" s="375"/>
      <c r="H2" s="375"/>
      <c r="I2" s="375"/>
      <c r="J2" s="375"/>
      <c r="K2" s="376"/>
      <c r="L2" s="515" t="s">
        <v>104</v>
      </c>
      <c r="M2" s="373"/>
      <c r="N2" s="98"/>
      <c r="O2" s="98"/>
      <c r="Q2" s="100">
        <v>0.8</v>
      </c>
      <c r="R2" s="98"/>
      <c r="S2" s="98"/>
      <c r="T2" s="98"/>
    </row>
    <row r="3" spans="1:20" ht="30" customHeight="1" x14ac:dyDescent="0.2">
      <c r="A3" s="373"/>
      <c r="B3" s="374" t="s">
        <v>58</v>
      </c>
      <c r="C3" s="375"/>
      <c r="D3" s="375"/>
      <c r="E3" s="375"/>
      <c r="F3" s="375"/>
      <c r="G3" s="375"/>
      <c r="H3" s="375"/>
      <c r="I3" s="375"/>
      <c r="J3" s="375"/>
      <c r="K3" s="376"/>
      <c r="L3" s="515" t="s">
        <v>105</v>
      </c>
      <c r="M3" s="373"/>
      <c r="N3" s="98"/>
      <c r="O3" s="98"/>
      <c r="Q3" s="100">
        <v>0.79998999999999998</v>
      </c>
      <c r="R3" s="98"/>
      <c r="S3" s="98"/>
      <c r="T3" s="98"/>
    </row>
    <row r="4" spans="1:20" ht="30" customHeight="1" x14ac:dyDescent="0.2">
      <c r="A4" s="373"/>
      <c r="B4" s="374" t="s">
        <v>59</v>
      </c>
      <c r="C4" s="375"/>
      <c r="D4" s="375"/>
      <c r="E4" s="375"/>
      <c r="F4" s="375"/>
      <c r="G4" s="375"/>
      <c r="H4" s="375"/>
      <c r="I4" s="375"/>
      <c r="J4" s="375"/>
      <c r="K4" s="376"/>
      <c r="L4" s="373" t="s">
        <v>41</v>
      </c>
      <c r="M4" s="373"/>
      <c r="N4" s="101"/>
      <c r="O4" s="101"/>
      <c r="Q4" s="100">
        <v>0.65</v>
      </c>
      <c r="R4" s="101"/>
      <c r="S4" s="101"/>
      <c r="T4" s="101"/>
    </row>
    <row r="5" spans="1:20" ht="18" x14ac:dyDescent="0.2">
      <c r="A5" s="27"/>
      <c r="B5" s="27"/>
      <c r="C5" s="96"/>
      <c r="D5" s="96"/>
      <c r="E5" s="96"/>
      <c r="F5" s="96"/>
      <c r="G5" s="96"/>
      <c r="H5" s="96"/>
      <c r="I5" s="96"/>
      <c r="J5" s="96"/>
      <c r="K5" s="27"/>
      <c r="L5" s="27"/>
      <c r="M5" s="27"/>
      <c r="N5" s="101"/>
      <c r="O5" s="101"/>
      <c r="Q5" s="100">
        <v>0.64999899999999999</v>
      </c>
      <c r="R5" s="101"/>
      <c r="S5" s="101"/>
      <c r="T5" s="101"/>
    </row>
    <row r="6" spans="1:20" ht="21" customHeight="1" x14ac:dyDescent="0.2">
      <c r="A6" s="31" t="s">
        <v>0</v>
      </c>
      <c r="B6" s="381" t="str">
        <f>IF('2. Audiencias resolución objeci'!C12="","",'2. Audiencias resolución objeci'!C12)</f>
        <v>RECUPERACIÓN EMPRESARIAL</v>
      </c>
      <c r="C6" s="381"/>
      <c r="D6" s="381"/>
      <c r="E6" s="381"/>
      <c r="F6" s="381"/>
      <c r="G6" s="381"/>
      <c r="H6" s="381"/>
      <c r="I6" s="381"/>
      <c r="J6" s="381"/>
      <c r="K6" s="381"/>
      <c r="L6" s="381"/>
      <c r="M6" s="381"/>
      <c r="Q6" s="100"/>
    </row>
    <row r="7" spans="1:20" ht="11.25" customHeight="1" thickBot="1" x14ac:dyDescent="0.25">
      <c r="A7" s="27"/>
      <c r="B7" s="27"/>
      <c r="C7" s="27"/>
      <c r="D7" s="27"/>
      <c r="E7" s="27"/>
      <c r="F7" s="27"/>
      <c r="G7" s="27"/>
      <c r="H7" s="27"/>
      <c r="I7" s="27"/>
      <c r="J7" s="27"/>
      <c r="K7" s="27"/>
      <c r="L7" s="27"/>
      <c r="M7" s="27"/>
      <c r="Q7" s="100"/>
    </row>
    <row r="8" spans="1:20" s="19" customFormat="1" ht="30" customHeight="1" x14ac:dyDescent="0.2">
      <c r="A8" s="507" t="s">
        <v>60</v>
      </c>
      <c r="B8" s="384" t="s">
        <v>20</v>
      </c>
      <c r="C8" s="384" t="str">
        <f>IF('2. Audiencias resolución objeci'!C14="","",'2. Audiencias resolución objeci'!C14)</f>
        <v>Audiencias celebradas para resolución de objeciones y/o autos proferidos que aprueban el proyecto de calificación y graduación de créditos y derechos a voto</v>
      </c>
      <c r="D8" s="384"/>
      <c r="E8" s="384"/>
      <c r="F8" s="384"/>
      <c r="G8" s="384"/>
      <c r="H8" s="384"/>
      <c r="I8" s="384"/>
      <c r="J8" s="384"/>
      <c r="K8" s="384" t="s">
        <v>62</v>
      </c>
      <c r="L8" s="384"/>
      <c r="M8" s="386"/>
      <c r="Q8" s="99"/>
    </row>
    <row r="9" spans="1:20" s="19" customFormat="1" ht="30" customHeight="1" thickBot="1" x14ac:dyDescent="0.25">
      <c r="A9" s="508"/>
      <c r="B9" s="509"/>
      <c r="C9" s="95" t="s">
        <v>127</v>
      </c>
      <c r="D9" s="95" t="s">
        <v>61</v>
      </c>
      <c r="E9" s="95" t="s">
        <v>128</v>
      </c>
      <c r="F9" s="95" t="s">
        <v>61</v>
      </c>
      <c r="G9" s="95" t="s">
        <v>129</v>
      </c>
      <c r="H9" s="95" t="s">
        <v>61</v>
      </c>
      <c r="I9" s="95" t="s">
        <v>235</v>
      </c>
      <c r="J9" s="95" t="s">
        <v>61</v>
      </c>
      <c r="K9" s="509"/>
      <c r="L9" s="509"/>
      <c r="M9" s="510"/>
      <c r="Q9" s="99"/>
    </row>
    <row r="10" spans="1:20" ht="90" customHeight="1" x14ac:dyDescent="0.2">
      <c r="A10" s="516" t="s">
        <v>244</v>
      </c>
      <c r="B10" s="163" t="str">
        <f>IF('3. Audiencias acuerdo de reorga'!$B$40="","",'3. Audiencias acuerdo de reorga'!$B$40)</f>
        <v>Número de audiencias celebradas para la confirmación del acuerdo de reorganización</v>
      </c>
      <c r="C10" s="187">
        <f>(C13+C16)/2</f>
        <v>13.416666666666668</v>
      </c>
      <c r="D10" s="560">
        <f>IF(C10=0,"0",C10/C11)</f>
        <v>2.0641025641025643</v>
      </c>
      <c r="E10" s="164">
        <f>(E13+E16)/2</f>
        <v>16.625</v>
      </c>
      <c r="F10" s="562">
        <f>IF(E10=0,"0",E10/E11)</f>
        <v>2.5576923076923075</v>
      </c>
      <c r="G10" s="164">
        <f>(G13+G16)/2</f>
        <v>8.2916666666666661</v>
      </c>
      <c r="H10" s="562">
        <f>IF(G10=0,"0",G10/G11)</f>
        <v>1.2756410256410255</v>
      </c>
      <c r="I10" s="187">
        <f>+C10+E10+G10</f>
        <v>38.333333333333336</v>
      </c>
      <c r="J10" s="489">
        <f>IF(I10=0,"0",I10/I11)</f>
        <v>1.9658119658119659</v>
      </c>
      <c r="K10" s="517"/>
      <c r="L10" s="517"/>
      <c r="M10" s="518"/>
    </row>
    <row r="11" spans="1:20" ht="117.75" customHeight="1" x14ac:dyDescent="0.2">
      <c r="A11" s="559"/>
      <c r="B11" s="115" t="str">
        <f>IF('3. Audiencias acuerdo de reorga'!$B$50="","",'3. Audiencias acuerdo de reorga'!$B$50)</f>
        <v>Número de audiencias programadas</v>
      </c>
      <c r="C11" s="187">
        <f>(C14+C17)/2</f>
        <v>6.5</v>
      </c>
      <c r="D11" s="561"/>
      <c r="E11" s="187">
        <f>(E14+E17)/2</f>
        <v>6.5</v>
      </c>
      <c r="F11" s="563"/>
      <c r="G11" s="187">
        <f>(G14+G17)/2</f>
        <v>6.5</v>
      </c>
      <c r="H11" s="563"/>
      <c r="I11" s="117">
        <f>+C11+E11+G11</f>
        <v>19.5</v>
      </c>
      <c r="J11" s="488"/>
      <c r="K11" s="551"/>
      <c r="L11" s="551"/>
      <c r="M11" s="552"/>
    </row>
    <row r="12" spans="1:20" ht="5.25" customHeight="1" x14ac:dyDescent="0.2">
      <c r="A12" s="359"/>
      <c r="B12" s="548"/>
      <c r="C12" s="548"/>
      <c r="D12" s="548"/>
      <c r="E12" s="548"/>
      <c r="F12" s="548"/>
      <c r="G12" s="548"/>
      <c r="H12" s="548"/>
      <c r="I12" s="548"/>
      <c r="J12" s="548"/>
      <c r="K12" s="548"/>
      <c r="L12" s="548"/>
      <c r="M12" s="549"/>
    </row>
    <row r="13" spans="1:20" ht="117.75" customHeight="1" x14ac:dyDescent="0.2">
      <c r="A13" s="564" t="s">
        <v>144</v>
      </c>
      <c r="B13" s="161" t="str">
        <f>IF('3. Audiencias acuerdo de reorga'!$B$40="","",'3. Audiencias acuerdo de reorga'!$B$40)</f>
        <v>Número de audiencias celebradas para la confirmación del acuerdo de reorganización</v>
      </c>
      <c r="C13" s="162">
        <f>(C19+C21+C23+C25)/4</f>
        <v>15</v>
      </c>
      <c r="D13" s="566">
        <f>IF(C13=0,"0",C13/C14)</f>
        <v>1.6666666666666667</v>
      </c>
      <c r="E13" s="162">
        <f>(E19+E21+E23+E25)/4</f>
        <v>25.25</v>
      </c>
      <c r="F13" s="566">
        <f>IF(E13=0,"0",E13/E14)</f>
        <v>2.8055555555555554</v>
      </c>
      <c r="G13" s="162">
        <f>(G19+G21+G23+G25)/4</f>
        <v>10.25</v>
      </c>
      <c r="H13" s="566">
        <f>IF(G13=0,"0",G13/G14)</f>
        <v>1.1388888888888888</v>
      </c>
      <c r="I13" s="162">
        <f>+C13+E13+G13</f>
        <v>50.5</v>
      </c>
      <c r="J13" s="568">
        <f>IF(I13=0,"0",I13/I14)</f>
        <v>1.8703703703703705</v>
      </c>
      <c r="K13" s="570"/>
      <c r="L13" s="570"/>
      <c r="M13" s="571"/>
    </row>
    <row r="14" spans="1:20" ht="117.75" customHeight="1" x14ac:dyDescent="0.2">
      <c r="A14" s="565"/>
      <c r="B14" s="118" t="str">
        <f>IF('3. Audiencias acuerdo de reorga'!$B$50="","",'3. Audiencias acuerdo de reorga'!$B$50)</f>
        <v>Número de audiencias programadas</v>
      </c>
      <c r="C14" s="119">
        <f>(C20+C22+C24+C26)/4</f>
        <v>9</v>
      </c>
      <c r="D14" s="567"/>
      <c r="E14" s="119">
        <f>(E20+E22+E24+E26)/4</f>
        <v>9</v>
      </c>
      <c r="F14" s="567"/>
      <c r="G14" s="119">
        <f>(G20+G22+G24+G26)/4</f>
        <v>9</v>
      </c>
      <c r="H14" s="567"/>
      <c r="I14" s="119">
        <f>+C14+E14+G14</f>
        <v>27</v>
      </c>
      <c r="J14" s="569"/>
      <c r="K14" s="572"/>
      <c r="L14" s="572"/>
      <c r="M14" s="573"/>
    </row>
    <row r="15" spans="1:20" ht="5.25" customHeight="1" x14ac:dyDescent="0.2">
      <c r="A15" s="359"/>
      <c r="B15" s="548"/>
      <c r="C15" s="548"/>
      <c r="D15" s="548"/>
      <c r="E15" s="548"/>
      <c r="F15" s="548"/>
      <c r="G15" s="548"/>
      <c r="H15" s="548"/>
      <c r="I15" s="548"/>
      <c r="J15" s="548"/>
      <c r="K15" s="548"/>
      <c r="L15" s="548"/>
      <c r="M15" s="549"/>
    </row>
    <row r="16" spans="1:20" ht="90" customHeight="1" x14ac:dyDescent="0.2">
      <c r="A16" s="553" t="s">
        <v>145</v>
      </c>
      <c r="B16" s="177" t="str">
        <f>IF('3. Audiencias acuerdo de reorga'!$B$40="","",'3. Audiencias acuerdo de reorga'!$B$40)</f>
        <v>Número de audiencias celebradas para la confirmación del acuerdo de reorganización</v>
      </c>
      <c r="C16" s="123">
        <f>(C28+C30+C32+C34+C36+C38)/6</f>
        <v>11.833333333333334</v>
      </c>
      <c r="D16" s="554">
        <f>IF(C16=0,"0",C16/C17)</f>
        <v>2.9583333333333335</v>
      </c>
      <c r="E16" s="122">
        <f>(E28+E30+E32+E34+E36+E38)/6</f>
        <v>8</v>
      </c>
      <c r="F16" s="556">
        <f>IF(E16=0,"0",E16/E17)</f>
        <v>2</v>
      </c>
      <c r="G16" s="122">
        <f>(G28+G30+G32+G34+G36+G38)/6</f>
        <v>6.333333333333333</v>
      </c>
      <c r="H16" s="556">
        <f>IF(G16=0,"0",G16/G17)</f>
        <v>1.5833333333333333</v>
      </c>
      <c r="I16" s="123">
        <f>+C16+E16+G16</f>
        <v>26.166666666666668</v>
      </c>
      <c r="J16" s="554">
        <f>IF(I16=0,"0",I16/I17)</f>
        <v>2.1805555555555558</v>
      </c>
      <c r="K16" s="557"/>
      <c r="L16" s="557"/>
      <c r="M16" s="558"/>
    </row>
    <row r="17" spans="1:13" ht="117.75" customHeight="1" thickBot="1" x14ac:dyDescent="0.25">
      <c r="A17" s="370"/>
      <c r="B17" s="141" t="str">
        <f>IF('3. Audiencias acuerdo de reorga'!$B$50="","",'3. Audiencias acuerdo de reorga'!$B$50)</f>
        <v>Número de audiencias programadas</v>
      </c>
      <c r="C17" s="142">
        <f>(C29+C31+C33+C35+C37+C39)/6</f>
        <v>4</v>
      </c>
      <c r="D17" s="555"/>
      <c r="E17" s="142">
        <f>(E29+E31+E33+E35+E37+E39)/6</f>
        <v>4</v>
      </c>
      <c r="F17" s="372"/>
      <c r="G17" s="142">
        <f>(G29+G31+G33+G35+G37+G39)/6</f>
        <v>4</v>
      </c>
      <c r="H17" s="372"/>
      <c r="I17" s="122">
        <f>(I29+I31+I33+I35+I37+I39)/6</f>
        <v>12</v>
      </c>
      <c r="J17" s="555"/>
      <c r="K17" s="495"/>
      <c r="L17" s="495"/>
      <c r="M17" s="496"/>
    </row>
    <row r="18" spans="1:13" ht="7.5" customHeight="1" thickBot="1" x14ac:dyDescent="0.25">
      <c r="C18" s="97"/>
      <c r="D18" s="97"/>
      <c r="E18" s="97"/>
      <c r="F18" s="97"/>
      <c r="G18" s="97"/>
      <c r="H18" s="97"/>
      <c r="I18" s="97"/>
      <c r="J18" s="97"/>
    </row>
    <row r="19" spans="1:13" ht="90" customHeight="1" x14ac:dyDescent="0.2">
      <c r="A19" s="354" t="str">
        <f>'3. Audiencias acuerdo de reorga'!M40</f>
        <v>Grupo de Procesos de Reorganización y Liquidación A</v>
      </c>
      <c r="B19" s="32" t="str">
        <f>IF('3. Audiencias acuerdo de reorga'!$B$40="","",'3. Audiencias acuerdo de reorga'!$B$40)</f>
        <v>Número de audiencias celebradas para la confirmación del acuerdo de reorganización</v>
      </c>
      <c r="C19" s="34">
        <v>19</v>
      </c>
      <c r="D19" s="550">
        <f>IF(C19=0,"0",C19/C20)</f>
        <v>1.5833333333333333</v>
      </c>
      <c r="E19" s="34"/>
      <c r="F19" s="550" t="str">
        <f>IF(E19=0,"0",E19/E20)</f>
        <v>0</v>
      </c>
      <c r="G19" s="34"/>
      <c r="H19" s="550" t="str">
        <f>IF(G19=0,"0",G19/G20)</f>
        <v>0</v>
      </c>
      <c r="I19" s="34">
        <f t="shared" ref="I19:I26" si="0">+C19+E19+G19</f>
        <v>19</v>
      </c>
      <c r="J19" s="550">
        <f>IF(I19=0,"0",I19/I20)</f>
        <v>0.52777777777777779</v>
      </c>
      <c r="K19" s="481" t="s">
        <v>266</v>
      </c>
      <c r="L19" s="481"/>
      <c r="M19" s="482"/>
    </row>
    <row r="20" spans="1:13" ht="117.75" customHeight="1" x14ac:dyDescent="0.2">
      <c r="A20" s="359"/>
      <c r="B20" s="33" t="str">
        <f>IF('3. Audiencias acuerdo de reorga'!$B$50="","",'3. Audiencias acuerdo de reorga'!$B$50)</f>
        <v>Número de audiencias programadas</v>
      </c>
      <c r="C20" s="35">
        <v>12</v>
      </c>
      <c r="D20" s="539"/>
      <c r="E20" s="35">
        <v>12</v>
      </c>
      <c r="F20" s="539"/>
      <c r="G20" s="35">
        <v>12</v>
      </c>
      <c r="H20" s="539"/>
      <c r="I20" s="35">
        <f t="shared" si="0"/>
        <v>36</v>
      </c>
      <c r="J20" s="539"/>
      <c r="K20" s="484"/>
      <c r="L20" s="484"/>
      <c r="M20" s="485"/>
    </row>
    <row r="21" spans="1:13" ht="90" customHeight="1" x14ac:dyDescent="0.2">
      <c r="A21" s="359" t="str">
        <f>'3. Audiencias acuerdo de reorga'!M41</f>
        <v>Dirección de Procesos de Reorganización I</v>
      </c>
      <c r="B21" s="59" t="str">
        <f>IF('3. Audiencias acuerdo de reorga'!$B$40="","",'3. Audiencias acuerdo de reorga'!$B$40)</f>
        <v>Número de audiencias celebradas para la confirmación del acuerdo de reorganización</v>
      </c>
      <c r="C21" s="35">
        <v>12</v>
      </c>
      <c r="D21" s="539">
        <f>IF(C21=0,"0",C21/C22)</f>
        <v>1.5</v>
      </c>
      <c r="E21" s="35">
        <v>26</v>
      </c>
      <c r="F21" s="539">
        <f>IF(E21=0,"0",E21/E22)</f>
        <v>3.25</v>
      </c>
      <c r="G21" s="35"/>
      <c r="H21" s="539" t="str">
        <f>IF(G21=0,"0",G21/G22)</f>
        <v>0</v>
      </c>
      <c r="I21" s="35">
        <f t="shared" si="0"/>
        <v>38</v>
      </c>
      <c r="J21" s="539">
        <f>IF(I21=0,"0",I21/I22)</f>
        <v>1.5833333333333333</v>
      </c>
      <c r="K21" s="497" t="s">
        <v>289</v>
      </c>
      <c r="L21" s="497"/>
      <c r="M21" s="498"/>
    </row>
    <row r="22" spans="1:13" ht="117.75" customHeight="1" x14ac:dyDescent="0.2">
      <c r="A22" s="359"/>
      <c r="B22" s="33" t="str">
        <f>IF('3. Audiencias acuerdo de reorga'!$B$50="","",'3. Audiencias acuerdo de reorga'!$B$50)</f>
        <v>Número de audiencias programadas</v>
      </c>
      <c r="C22" s="35">
        <v>8</v>
      </c>
      <c r="D22" s="539"/>
      <c r="E22" s="35">
        <v>8</v>
      </c>
      <c r="F22" s="539"/>
      <c r="G22" s="35">
        <v>8</v>
      </c>
      <c r="H22" s="539"/>
      <c r="I22" s="35">
        <f t="shared" si="0"/>
        <v>24</v>
      </c>
      <c r="J22" s="539"/>
      <c r="K22" s="484"/>
      <c r="L22" s="484"/>
      <c r="M22" s="485"/>
    </row>
    <row r="23" spans="1:13" ht="90" customHeight="1" x14ac:dyDescent="0.2">
      <c r="A23" s="359" t="str">
        <f>'3. Audiencias acuerdo de reorga'!M42</f>
        <v>Dirección de Procesos de Reorganización II</v>
      </c>
      <c r="B23" s="59" t="str">
        <f>IF('3. Audiencias acuerdo de reorga'!$B$40="","",'3. Audiencias acuerdo de reorga'!$B$40)</f>
        <v>Número de audiencias celebradas para la confirmación del acuerdo de reorganización</v>
      </c>
      <c r="C23" s="35">
        <v>14</v>
      </c>
      <c r="D23" s="539">
        <f>IF(C23=0,"0",C23/C24)</f>
        <v>1.75</v>
      </c>
      <c r="E23" s="35">
        <v>39</v>
      </c>
      <c r="F23" s="539">
        <f>IF(E23=0,"0",E23/E24)</f>
        <v>4.875</v>
      </c>
      <c r="G23" s="35">
        <v>17</v>
      </c>
      <c r="H23" s="539">
        <f>IF(G23=0,"0",G23/G24)</f>
        <v>2.125</v>
      </c>
      <c r="I23" s="35">
        <f t="shared" si="0"/>
        <v>70</v>
      </c>
      <c r="J23" s="539">
        <f>IF(I23=0,"0",I23/I24)</f>
        <v>2.9166666666666665</v>
      </c>
      <c r="K23" s="497" t="s">
        <v>349</v>
      </c>
      <c r="L23" s="497"/>
      <c r="M23" s="498"/>
    </row>
    <row r="24" spans="1:13" ht="117.75" customHeight="1" x14ac:dyDescent="0.2">
      <c r="A24" s="359"/>
      <c r="B24" s="33" t="str">
        <f>IF('3. Audiencias acuerdo de reorga'!$B$50="","",'3. Audiencias acuerdo de reorga'!$B$50)</f>
        <v>Número de audiencias programadas</v>
      </c>
      <c r="C24" s="35">
        <v>8</v>
      </c>
      <c r="D24" s="539"/>
      <c r="E24" s="35">
        <v>8</v>
      </c>
      <c r="F24" s="539"/>
      <c r="G24" s="35">
        <v>8</v>
      </c>
      <c r="H24" s="539"/>
      <c r="I24" s="35">
        <f t="shared" si="0"/>
        <v>24</v>
      </c>
      <c r="J24" s="539"/>
      <c r="K24" s="484"/>
      <c r="L24" s="484"/>
      <c r="M24" s="485"/>
    </row>
    <row r="25" spans="1:13" ht="90" customHeight="1" x14ac:dyDescent="0.2">
      <c r="A25" s="359" t="str">
        <f>'3. Audiencias acuerdo de reorga'!M43</f>
        <v>Grupo de Procesos de Reorganización II</v>
      </c>
      <c r="B25" s="59" t="str">
        <f>IF('3. Audiencias acuerdo de reorga'!$B$40="","",'3. Audiencias acuerdo de reorga'!$B$40)</f>
        <v>Número de audiencias celebradas para la confirmación del acuerdo de reorganización</v>
      </c>
      <c r="C25" s="35">
        <v>15</v>
      </c>
      <c r="D25" s="539">
        <f>IF(C25=0,"0",C25/C26)</f>
        <v>1.875</v>
      </c>
      <c r="E25" s="35">
        <v>36</v>
      </c>
      <c r="F25" s="539">
        <f>IF(E25=0,"0",E25/E26)</f>
        <v>4.5</v>
      </c>
      <c r="G25" s="35">
        <v>24</v>
      </c>
      <c r="H25" s="539">
        <f>IF(G25=0,"0",G25/G26)</f>
        <v>3</v>
      </c>
      <c r="I25" s="35">
        <f t="shared" si="0"/>
        <v>75</v>
      </c>
      <c r="J25" s="539">
        <f>IF(I25=0,"0",I25/I26)</f>
        <v>3.125</v>
      </c>
      <c r="K25" s="497" t="s">
        <v>350</v>
      </c>
      <c r="L25" s="497"/>
      <c r="M25" s="498"/>
    </row>
    <row r="26" spans="1:13" ht="117.75" customHeight="1" x14ac:dyDescent="0.2">
      <c r="A26" s="359"/>
      <c r="B26" s="33" t="str">
        <f>IF('3. Audiencias acuerdo de reorga'!$B$50="","",'3. Audiencias acuerdo de reorga'!$B$50)</f>
        <v>Número de audiencias programadas</v>
      </c>
      <c r="C26" s="35">
        <v>8</v>
      </c>
      <c r="D26" s="539"/>
      <c r="E26" s="35">
        <v>8</v>
      </c>
      <c r="F26" s="539"/>
      <c r="G26" s="35">
        <v>8</v>
      </c>
      <c r="H26" s="539"/>
      <c r="I26" s="35">
        <f t="shared" si="0"/>
        <v>24</v>
      </c>
      <c r="J26" s="539"/>
      <c r="K26" s="484"/>
      <c r="L26" s="484"/>
      <c r="M26" s="485"/>
    </row>
    <row r="27" spans="1:13" ht="6" customHeight="1" x14ac:dyDescent="0.2">
      <c r="A27" s="359"/>
      <c r="B27" s="548"/>
      <c r="C27" s="548"/>
      <c r="D27" s="548"/>
      <c r="E27" s="548"/>
      <c r="F27" s="548"/>
      <c r="G27" s="548"/>
      <c r="H27" s="548"/>
      <c r="I27" s="548"/>
      <c r="J27" s="548"/>
      <c r="K27" s="548"/>
      <c r="L27" s="548"/>
      <c r="M27" s="549"/>
    </row>
    <row r="28" spans="1:13" ht="90" customHeight="1" x14ac:dyDescent="0.2">
      <c r="A28" s="359" t="str">
        <f>'3. Audiencias acuerdo de reorga'!M44</f>
        <v>Intendecia Regional Barranquilla</v>
      </c>
      <c r="B28" s="59" t="str">
        <f>IF('3. Audiencias acuerdo de reorga'!$B$40="","",'3. Audiencias acuerdo de reorga'!$B$40)</f>
        <v>Número de audiencias celebradas para la confirmación del acuerdo de reorganización</v>
      </c>
      <c r="C28" s="35">
        <v>5</v>
      </c>
      <c r="D28" s="539">
        <f>IF(C28=0,"0",C28/C29)</f>
        <v>1.25</v>
      </c>
      <c r="E28" s="35">
        <v>4</v>
      </c>
      <c r="F28" s="539">
        <f>IF(E28=0,"0",E28/E29)</f>
        <v>1</v>
      </c>
      <c r="G28" s="35">
        <v>8</v>
      </c>
      <c r="H28" s="539">
        <f>IF(G28=0,"0",G28/G29)</f>
        <v>2</v>
      </c>
      <c r="I28" s="35">
        <f t="shared" ref="I28:I39" si="1">+C28+E28+G28</f>
        <v>17</v>
      </c>
      <c r="J28" s="539">
        <f>IF(I28=0,"0",I28/I29)</f>
        <v>1.4166666666666667</v>
      </c>
      <c r="K28" s="497" t="s">
        <v>273</v>
      </c>
      <c r="L28" s="497"/>
      <c r="M28" s="498"/>
    </row>
    <row r="29" spans="1:13" ht="117.75" customHeight="1" x14ac:dyDescent="0.2">
      <c r="A29" s="359"/>
      <c r="B29" s="33" t="str">
        <f>IF('3. Audiencias acuerdo de reorga'!$B$50="","",'3. Audiencias acuerdo de reorga'!$B$50)</f>
        <v>Número de audiencias programadas</v>
      </c>
      <c r="C29" s="35">
        <v>4</v>
      </c>
      <c r="D29" s="539"/>
      <c r="E29" s="35">
        <v>4</v>
      </c>
      <c r="F29" s="539"/>
      <c r="G29" s="35">
        <v>4</v>
      </c>
      <c r="H29" s="539"/>
      <c r="I29" s="35">
        <f t="shared" si="1"/>
        <v>12</v>
      </c>
      <c r="J29" s="539"/>
      <c r="K29" s="484" t="s">
        <v>385</v>
      </c>
      <c r="L29" s="484"/>
      <c r="M29" s="485"/>
    </row>
    <row r="30" spans="1:13" ht="90" customHeight="1" x14ac:dyDescent="0.2">
      <c r="A30" s="359" t="str">
        <f>'3. Audiencias acuerdo de reorga'!M45</f>
        <v>Intendecia Regional Bucaramanga</v>
      </c>
      <c r="B30" s="59" t="str">
        <f>IF('3. Audiencias acuerdo de reorga'!$B$40="","",'3. Audiencias acuerdo de reorga'!$B$40)</f>
        <v>Número de audiencias celebradas para la confirmación del acuerdo de reorganización</v>
      </c>
      <c r="C30" s="35">
        <v>26</v>
      </c>
      <c r="D30" s="539">
        <f>IF(C30=0,"0",C30/C31)</f>
        <v>6.5</v>
      </c>
      <c r="E30" s="35">
        <v>18</v>
      </c>
      <c r="F30" s="539">
        <f>IF(E30=0,"0",E30/E31)</f>
        <v>4.5</v>
      </c>
      <c r="G30" s="35">
        <v>4</v>
      </c>
      <c r="H30" s="539">
        <f>IF(G30=0,"0",G30/G31)</f>
        <v>1</v>
      </c>
      <c r="I30" s="35">
        <f t="shared" si="1"/>
        <v>48</v>
      </c>
      <c r="J30" s="539">
        <f>IF(I30=0,"0",I30/I31)</f>
        <v>4</v>
      </c>
      <c r="K30" s="497" t="s">
        <v>280</v>
      </c>
      <c r="L30" s="497"/>
      <c r="M30" s="498"/>
    </row>
    <row r="31" spans="1:13" ht="117.75" customHeight="1" x14ac:dyDescent="0.2">
      <c r="A31" s="359"/>
      <c r="B31" s="33" t="str">
        <f>IF('3. Audiencias acuerdo de reorga'!$B$50="","",'3. Audiencias acuerdo de reorga'!$B$50)</f>
        <v>Número de audiencias programadas</v>
      </c>
      <c r="C31" s="35">
        <v>4</v>
      </c>
      <c r="D31" s="539"/>
      <c r="E31" s="35">
        <v>4</v>
      </c>
      <c r="F31" s="539"/>
      <c r="G31" s="35">
        <v>4</v>
      </c>
      <c r="H31" s="539"/>
      <c r="I31" s="35">
        <f t="shared" si="1"/>
        <v>12</v>
      </c>
      <c r="J31" s="539"/>
      <c r="K31" s="484" t="s">
        <v>325</v>
      </c>
      <c r="L31" s="484"/>
      <c r="M31" s="485"/>
    </row>
    <row r="32" spans="1:13" ht="90" customHeight="1" x14ac:dyDescent="0.2">
      <c r="A32" s="359" t="str">
        <f>'3. Audiencias acuerdo de reorga'!M46</f>
        <v>Intendecia Regional Cali</v>
      </c>
      <c r="B32" s="59" t="str">
        <f>IF('3. Audiencias acuerdo de reorga'!$B$40="","",'3. Audiencias acuerdo de reorga'!$B$40)</f>
        <v>Número de audiencias celebradas para la confirmación del acuerdo de reorganización</v>
      </c>
      <c r="C32" s="35">
        <v>10</v>
      </c>
      <c r="D32" s="539">
        <f>IF(C32=0,"0",C32/C33)</f>
        <v>1.6666666666666667</v>
      </c>
      <c r="E32" s="35">
        <v>17</v>
      </c>
      <c r="F32" s="539">
        <f>IF(E32=0,"0",E32/E33)</f>
        <v>2.8333333333333335</v>
      </c>
      <c r="G32" s="35">
        <v>7</v>
      </c>
      <c r="H32" s="539">
        <f>IF(G32=0,"0",G32/G33)</f>
        <v>1.1666666666666667</v>
      </c>
      <c r="I32" s="35">
        <f t="shared" si="1"/>
        <v>34</v>
      </c>
      <c r="J32" s="539">
        <f>IF(I32=0,"0",I32/I33)</f>
        <v>1.8888888888888888</v>
      </c>
      <c r="K32" s="497" t="s">
        <v>309</v>
      </c>
      <c r="L32" s="497"/>
      <c r="M32" s="498"/>
    </row>
    <row r="33" spans="1:13" ht="117.75" customHeight="1" x14ac:dyDescent="0.2">
      <c r="A33" s="359"/>
      <c r="B33" s="33" t="str">
        <f>IF('3. Audiencias acuerdo de reorga'!$B$50="","",'3. Audiencias acuerdo de reorga'!$B$50)</f>
        <v>Número de audiencias programadas</v>
      </c>
      <c r="C33" s="35">
        <v>6</v>
      </c>
      <c r="D33" s="539"/>
      <c r="E33" s="35">
        <v>6</v>
      </c>
      <c r="F33" s="539"/>
      <c r="G33" s="35">
        <v>6</v>
      </c>
      <c r="H33" s="539"/>
      <c r="I33" s="35">
        <f t="shared" si="1"/>
        <v>18</v>
      </c>
      <c r="J33" s="539"/>
      <c r="K33" s="497" t="s">
        <v>399</v>
      </c>
      <c r="L33" s="497"/>
      <c r="M33" s="498"/>
    </row>
    <row r="34" spans="1:13" ht="90" customHeight="1" x14ac:dyDescent="0.2">
      <c r="A34" s="359" t="str">
        <f>'3. Audiencias acuerdo de reorga'!M47</f>
        <v>Intendecia Regional Cartagena</v>
      </c>
      <c r="B34" s="59" t="str">
        <f>IF('3. Audiencias acuerdo de reorga'!$B$40="","",'3. Audiencias acuerdo de reorga'!$B$40)</f>
        <v>Número de audiencias celebradas para la confirmación del acuerdo de reorganización</v>
      </c>
      <c r="C34" s="35">
        <v>3</v>
      </c>
      <c r="D34" s="547">
        <f>IF(C34=0,"0",C34/C35)</f>
        <v>1.5</v>
      </c>
      <c r="E34" s="35">
        <v>0</v>
      </c>
      <c r="F34" s="539" t="str">
        <f>IF(E34=0,"0",E34/E35)</f>
        <v>0</v>
      </c>
      <c r="G34" s="35">
        <v>5</v>
      </c>
      <c r="H34" s="539">
        <f>IF(G34=0,"0",G34/G35)</f>
        <v>2.5</v>
      </c>
      <c r="I34" s="35">
        <f t="shared" si="1"/>
        <v>8</v>
      </c>
      <c r="J34" s="547">
        <f>IF(I34=0,"0",I34/I35)</f>
        <v>1.3333333333333333</v>
      </c>
      <c r="K34" s="497" t="s">
        <v>376</v>
      </c>
      <c r="L34" s="497"/>
      <c r="M34" s="498"/>
    </row>
    <row r="35" spans="1:13" ht="117.75" customHeight="1" x14ac:dyDescent="0.2">
      <c r="A35" s="359"/>
      <c r="B35" s="33" t="str">
        <f>IF('3. Audiencias acuerdo de reorga'!$B$50="","",'3. Audiencias acuerdo de reorga'!$B$50)</f>
        <v>Número de audiencias programadas</v>
      </c>
      <c r="C35" s="35">
        <v>2</v>
      </c>
      <c r="D35" s="547"/>
      <c r="E35" s="35">
        <v>2</v>
      </c>
      <c r="F35" s="539"/>
      <c r="G35" s="35">
        <v>2</v>
      </c>
      <c r="H35" s="539"/>
      <c r="I35" s="35">
        <f t="shared" si="1"/>
        <v>6</v>
      </c>
      <c r="J35" s="547"/>
      <c r="K35" s="484" t="s">
        <v>377</v>
      </c>
      <c r="L35" s="484"/>
      <c r="M35" s="485"/>
    </row>
    <row r="36" spans="1:13" ht="90" customHeight="1" x14ac:dyDescent="0.2">
      <c r="A36" s="359" t="str">
        <f>'3. Audiencias acuerdo de reorga'!M48</f>
        <v>Intendecia Regional Manizales</v>
      </c>
      <c r="B36" s="59" t="str">
        <f>IF('3. Audiencias acuerdo de reorga'!$B$40="","",'3. Audiencias acuerdo de reorga'!$B$40)</f>
        <v>Número de audiencias celebradas para la confirmación del acuerdo de reorganización</v>
      </c>
      <c r="C36" s="195">
        <v>4</v>
      </c>
      <c r="D36" s="539">
        <f>IF(C36=0,"0",C36/C37)</f>
        <v>2</v>
      </c>
      <c r="E36" s="35">
        <v>3</v>
      </c>
      <c r="F36" s="539">
        <f>IF(E36=0,"0",E36/E37)</f>
        <v>1.5</v>
      </c>
      <c r="G36" s="35">
        <v>1</v>
      </c>
      <c r="H36" s="539">
        <f>IF(G36=0,"0",G36/G37)</f>
        <v>0.5</v>
      </c>
      <c r="I36" s="35">
        <f t="shared" si="1"/>
        <v>8</v>
      </c>
      <c r="J36" s="539">
        <f>IF(I36=0,"0",I36/I37)</f>
        <v>1.3333333333333333</v>
      </c>
      <c r="K36" s="497" t="s">
        <v>303</v>
      </c>
      <c r="L36" s="497"/>
      <c r="M36" s="498"/>
    </row>
    <row r="37" spans="1:13" ht="117.75" customHeight="1" x14ac:dyDescent="0.2">
      <c r="A37" s="359"/>
      <c r="B37" s="33" t="str">
        <f>IF('3. Audiencias acuerdo de reorga'!$B$50="","",'3. Audiencias acuerdo de reorga'!$B$50)</f>
        <v>Número de audiencias programadas</v>
      </c>
      <c r="C37" s="35">
        <v>2</v>
      </c>
      <c r="D37" s="539"/>
      <c r="E37" s="35">
        <v>2</v>
      </c>
      <c r="F37" s="539"/>
      <c r="G37" s="35">
        <v>2</v>
      </c>
      <c r="H37" s="539"/>
      <c r="I37" s="35">
        <f t="shared" si="1"/>
        <v>6</v>
      </c>
      <c r="J37" s="539"/>
      <c r="K37" s="484" t="s">
        <v>373</v>
      </c>
      <c r="L37" s="484"/>
      <c r="M37" s="485"/>
    </row>
    <row r="38" spans="1:13" ht="90" customHeight="1" x14ac:dyDescent="0.2">
      <c r="A38" s="359" t="str">
        <f>'3. Audiencias acuerdo de reorga'!M49</f>
        <v>Intendecia Regional Medellín</v>
      </c>
      <c r="B38" s="59" t="str">
        <f>IF('3. Audiencias acuerdo de reorga'!$B$40="","",'3. Audiencias acuerdo de reorga'!$B$40)</f>
        <v>Número de audiencias celebradas para la confirmación del acuerdo de reorganización</v>
      </c>
      <c r="C38" s="35">
        <v>23</v>
      </c>
      <c r="D38" s="539">
        <f>IF(C38=0,"0",C38/C39)</f>
        <v>3.8333333333333335</v>
      </c>
      <c r="E38" s="35">
        <v>6</v>
      </c>
      <c r="F38" s="539">
        <f>IF(E38=0,"0",E38/E39)</f>
        <v>1</v>
      </c>
      <c r="G38" s="35">
        <v>13</v>
      </c>
      <c r="H38" s="539">
        <f>IF(G38=0,"0",G38/G39)</f>
        <v>2.1666666666666665</v>
      </c>
      <c r="I38" s="35">
        <f t="shared" si="1"/>
        <v>42</v>
      </c>
      <c r="J38" s="539">
        <f>IF(I38=0,"0",I38/I39)</f>
        <v>2.3333333333333335</v>
      </c>
      <c r="K38" s="541" t="s">
        <v>354</v>
      </c>
      <c r="L38" s="542"/>
      <c r="M38" s="543"/>
    </row>
    <row r="39" spans="1:13" ht="117.75" customHeight="1" thickBot="1" x14ac:dyDescent="0.25">
      <c r="A39" s="355"/>
      <c r="B39" s="61" t="str">
        <f>IF('3. Audiencias acuerdo de reorga'!$B$50="","",'3. Audiencias acuerdo de reorga'!$B$50)</f>
        <v>Número de audiencias programadas</v>
      </c>
      <c r="C39" s="62">
        <v>6</v>
      </c>
      <c r="D39" s="540"/>
      <c r="E39" s="62">
        <v>6</v>
      </c>
      <c r="F39" s="540"/>
      <c r="G39" s="62">
        <v>6</v>
      </c>
      <c r="H39" s="540"/>
      <c r="I39" s="62">
        <f t="shared" si="1"/>
        <v>18</v>
      </c>
      <c r="J39" s="540"/>
      <c r="K39" s="544"/>
      <c r="L39" s="545"/>
      <c r="M39" s="546"/>
    </row>
    <row r="69" spans="17:17" ht="30" customHeight="1" x14ac:dyDescent="0.2">
      <c r="Q69" s="102"/>
    </row>
    <row r="139" spans="17:17" ht="30" customHeight="1" x14ac:dyDescent="0.2">
      <c r="Q139" s="89"/>
    </row>
    <row r="140" spans="17:17" ht="30" customHeight="1" x14ac:dyDescent="0.2">
      <c r="Q140" s="89"/>
    </row>
    <row r="141" spans="17:17" ht="30" customHeight="1" x14ac:dyDescent="0.2">
      <c r="Q141" s="89"/>
    </row>
    <row r="142" spans="17:17" ht="30" customHeight="1" x14ac:dyDescent="0.2">
      <c r="Q142" s="89"/>
    </row>
    <row r="143" spans="17:17" ht="30" customHeight="1" x14ac:dyDescent="0.2">
      <c r="Q143" s="89"/>
    </row>
    <row r="144" spans="17:17" ht="30" customHeight="1" x14ac:dyDescent="0.2">
      <c r="Q144" s="89"/>
    </row>
    <row r="145" spans="17:17" ht="30" customHeight="1" x14ac:dyDescent="0.2">
      <c r="Q145" s="89"/>
    </row>
    <row r="146" spans="17:17" ht="30" customHeight="1" x14ac:dyDescent="0.2">
      <c r="Q146" s="89"/>
    </row>
    <row r="147" spans="17:17" ht="30" customHeight="1" x14ac:dyDescent="0.2">
      <c r="Q147" s="89"/>
    </row>
    <row r="148" spans="17:17" ht="30" customHeight="1" x14ac:dyDescent="0.2">
      <c r="Q148" s="89"/>
    </row>
    <row r="149" spans="17:17" ht="30" customHeight="1" x14ac:dyDescent="0.2">
      <c r="Q149" s="89"/>
    </row>
  </sheetData>
  <mergeCells count="107">
    <mergeCell ref="B6:M6"/>
    <mergeCell ref="A8:A9"/>
    <mergeCell ref="B8:B9"/>
    <mergeCell ref="C8:J8"/>
    <mergeCell ref="K8:M9"/>
    <mergeCell ref="A1:A4"/>
    <mergeCell ref="B1:K1"/>
    <mergeCell ref="L1:M1"/>
    <mergeCell ref="B2:K2"/>
    <mergeCell ref="L2:M2"/>
    <mergeCell ref="B3:K3"/>
    <mergeCell ref="L3:M3"/>
    <mergeCell ref="B4:K4"/>
    <mergeCell ref="L4:M4"/>
    <mergeCell ref="K10:M10"/>
    <mergeCell ref="K11:M11"/>
    <mergeCell ref="A15:M15"/>
    <mergeCell ref="A16:A17"/>
    <mergeCell ref="D16:D17"/>
    <mergeCell ref="F16:F17"/>
    <mergeCell ref="H16:H17"/>
    <mergeCell ref="J16:J17"/>
    <mergeCell ref="K16:M16"/>
    <mergeCell ref="K17:M17"/>
    <mergeCell ref="A10:A11"/>
    <mergeCell ref="D10:D11"/>
    <mergeCell ref="F10:F11"/>
    <mergeCell ref="H10:H11"/>
    <mergeCell ref="J10:J11"/>
    <mergeCell ref="A13:A14"/>
    <mergeCell ref="A12:M12"/>
    <mergeCell ref="D13:D14"/>
    <mergeCell ref="F13:F14"/>
    <mergeCell ref="H13:H14"/>
    <mergeCell ref="J13:J14"/>
    <mergeCell ref="K13:M13"/>
    <mergeCell ref="K14:M14"/>
    <mergeCell ref="K21:M21"/>
    <mergeCell ref="K22:M22"/>
    <mergeCell ref="A19:A20"/>
    <mergeCell ref="D19:D20"/>
    <mergeCell ref="F19:F20"/>
    <mergeCell ref="H19:H20"/>
    <mergeCell ref="J19:J20"/>
    <mergeCell ref="K19:M19"/>
    <mergeCell ref="K20:M20"/>
    <mergeCell ref="A21:A22"/>
    <mergeCell ref="D21:D22"/>
    <mergeCell ref="F21:F22"/>
    <mergeCell ref="H21:H22"/>
    <mergeCell ref="J21:J22"/>
    <mergeCell ref="K25:M25"/>
    <mergeCell ref="K26:M26"/>
    <mergeCell ref="A23:A24"/>
    <mergeCell ref="D23:D24"/>
    <mergeCell ref="F23:F24"/>
    <mergeCell ref="H23:H24"/>
    <mergeCell ref="J23:J24"/>
    <mergeCell ref="K23:M23"/>
    <mergeCell ref="K24:M24"/>
    <mergeCell ref="A25:A26"/>
    <mergeCell ref="D25:D26"/>
    <mergeCell ref="F25:F26"/>
    <mergeCell ref="H25:H26"/>
    <mergeCell ref="J25:J26"/>
    <mergeCell ref="K30:M30"/>
    <mergeCell ref="K31:M31"/>
    <mergeCell ref="A27:M27"/>
    <mergeCell ref="A28:A29"/>
    <mergeCell ref="D28:D29"/>
    <mergeCell ref="F28:F29"/>
    <mergeCell ref="H28:H29"/>
    <mergeCell ref="J28:J29"/>
    <mergeCell ref="K28:M28"/>
    <mergeCell ref="K29:M29"/>
    <mergeCell ref="A30:A31"/>
    <mergeCell ref="D30:D31"/>
    <mergeCell ref="F30:F31"/>
    <mergeCell ref="H30:H31"/>
    <mergeCell ref="J30:J31"/>
    <mergeCell ref="D32:D33"/>
    <mergeCell ref="F32:F33"/>
    <mergeCell ref="H32:H33"/>
    <mergeCell ref="J32:J33"/>
    <mergeCell ref="K32:M32"/>
    <mergeCell ref="K33:M33"/>
    <mergeCell ref="A34:A35"/>
    <mergeCell ref="D34:D35"/>
    <mergeCell ref="F34:F35"/>
    <mergeCell ref="H34:H35"/>
    <mergeCell ref="J34:J35"/>
    <mergeCell ref="K34:M34"/>
    <mergeCell ref="K35:M35"/>
    <mergeCell ref="A32:A33"/>
    <mergeCell ref="A36:A37"/>
    <mergeCell ref="D36:D37"/>
    <mergeCell ref="F36:F37"/>
    <mergeCell ref="H36:H37"/>
    <mergeCell ref="J36:J37"/>
    <mergeCell ref="K36:M36"/>
    <mergeCell ref="K37:M37"/>
    <mergeCell ref="A38:A39"/>
    <mergeCell ref="D38:D39"/>
    <mergeCell ref="F38:F39"/>
    <mergeCell ref="H38:H39"/>
    <mergeCell ref="J38:J39"/>
    <mergeCell ref="K38:M39"/>
  </mergeCells>
  <conditionalFormatting sqref="D10:D11 D13:D14">
    <cfRule type="cellIs" dxfId="605" priority="111" stopIfTrue="1" operator="greaterThanOrEqual">
      <formula>1</formula>
    </cfRule>
    <cfRule type="cellIs" dxfId="604" priority="110" stopIfTrue="1" operator="between">
      <formula>0.8</formula>
      <formula>0.99</formula>
    </cfRule>
    <cfRule type="cellIs" dxfId="603" priority="109" stopIfTrue="1" operator="lessThan">
      <formula>0.8</formula>
    </cfRule>
  </conditionalFormatting>
  <conditionalFormatting sqref="D16:D17">
    <cfRule type="cellIs" dxfId="602" priority="102" stopIfTrue="1" operator="greaterThanOrEqual">
      <formula>1</formula>
    </cfRule>
    <cfRule type="cellIs" dxfId="601" priority="101" stopIfTrue="1" operator="between">
      <formula>0.8</formula>
      <formula>0.99</formula>
    </cfRule>
    <cfRule type="cellIs" dxfId="600" priority="100" stopIfTrue="1" operator="lessThan">
      <formula>0.8</formula>
    </cfRule>
  </conditionalFormatting>
  <conditionalFormatting sqref="D19:D26">
    <cfRule type="cellIs" dxfId="599" priority="93" stopIfTrue="1" operator="greaterThanOrEqual">
      <formula>1</formula>
    </cfRule>
    <cfRule type="cellIs" dxfId="598" priority="92" stopIfTrue="1" operator="between">
      <formula>0.8</formula>
      <formula>0.99</formula>
    </cfRule>
    <cfRule type="cellIs" dxfId="597" priority="91" stopIfTrue="1" operator="lessThan">
      <formula>0.8</formula>
    </cfRule>
  </conditionalFormatting>
  <conditionalFormatting sqref="D28:D39">
    <cfRule type="cellIs" dxfId="596" priority="7" stopIfTrue="1" operator="lessThan">
      <formula>0.8</formula>
    </cfRule>
    <cfRule type="cellIs" dxfId="595" priority="8" stopIfTrue="1" operator="between">
      <formula>0.8</formula>
      <formula>0.99</formula>
    </cfRule>
    <cfRule type="cellIs" dxfId="594" priority="9" stopIfTrue="1" operator="greaterThanOrEqual">
      <formula>1</formula>
    </cfRule>
  </conditionalFormatting>
  <conditionalFormatting sqref="F10:F11 F13:F14">
    <cfRule type="cellIs" dxfId="593" priority="108" stopIfTrue="1" operator="greaterThanOrEqual">
      <formula>1</formula>
    </cfRule>
    <cfRule type="cellIs" dxfId="592" priority="107" stopIfTrue="1" operator="between">
      <formula>0.8</formula>
      <formula>0.99</formula>
    </cfRule>
    <cfRule type="cellIs" dxfId="591" priority="106" stopIfTrue="1" operator="lessThan">
      <formula>0.8</formula>
    </cfRule>
  </conditionalFormatting>
  <conditionalFormatting sqref="F16:F17">
    <cfRule type="cellIs" dxfId="590" priority="98" stopIfTrue="1" operator="between">
      <formula>0.8</formula>
      <formula>0.99</formula>
    </cfRule>
    <cfRule type="cellIs" dxfId="589" priority="97" stopIfTrue="1" operator="lessThan">
      <formula>0.8</formula>
    </cfRule>
    <cfRule type="cellIs" dxfId="588" priority="99" stopIfTrue="1" operator="greaterThanOrEqual">
      <formula>1</formula>
    </cfRule>
  </conditionalFormatting>
  <conditionalFormatting sqref="F19:F26">
    <cfRule type="cellIs" dxfId="587" priority="58" stopIfTrue="1" operator="lessThan">
      <formula>0.8</formula>
    </cfRule>
    <cfRule type="cellIs" dxfId="586" priority="59" stopIfTrue="1" operator="between">
      <formula>0.8</formula>
      <formula>0.99</formula>
    </cfRule>
    <cfRule type="cellIs" dxfId="585" priority="60" stopIfTrue="1" operator="greaterThanOrEqual">
      <formula>1</formula>
    </cfRule>
  </conditionalFormatting>
  <conditionalFormatting sqref="F28:F39">
    <cfRule type="cellIs" dxfId="584" priority="4" stopIfTrue="1" operator="lessThan">
      <formula>0.8</formula>
    </cfRule>
    <cfRule type="cellIs" dxfId="583" priority="5" stopIfTrue="1" operator="between">
      <formula>0.8</formula>
      <formula>0.99</formula>
    </cfRule>
    <cfRule type="cellIs" dxfId="582" priority="6" stopIfTrue="1" operator="greaterThanOrEqual">
      <formula>1</formula>
    </cfRule>
  </conditionalFormatting>
  <conditionalFormatting sqref="H10:H11 H13:H14">
    <cfRule type="cellIs" dxfId="581" priority="84" stopIfTrue="1" operator="greaterThanOrEqual">
      <formula>1</formula>
    </cfRule>
    <cfRule type="cellIs" dxfId="580" priority="83" stopIfTrue="1" operator="between">
      <formula>0.8</formula>
      <formula>0.99</formula>
    </cfRule>
    <cfRule type="cellIs" dxfId="579" priority="82" stopIfTrue="1" operator="lessThan">
      <formula>0.8</formula>
    </cfRule>
  </conditionalFormatting>
  <conditionalFormatting sqref="H16:H17">
    <cfRule type="cellIs" dxfId="578" priority="81" stopIfTrue="1" operator="greaterThanOrEqual">
      <formula>1</formula>
    </cfRule>
    <cfRule type="cellIs" dxfId="577" priority="80" stopIfTrue="1" operator="between">
      <formula>0.8</formula>
      <formula>0.99</formula>
    </cfRule>
    <cfRule type="cellIs" dxfId="576" priority="79" stopIfTrue="1" operator="lessThan">
      <formula>0.8</formula>
    </cfRule>
  </conditionalFormatting>
  <conditionalFormatting sqref="H19:H26">
    <cfRule type="cellIs" dxfId="575" priority="57" stopIfTrue="1" operator="greaterThanOrEqual">
      <formula>1</formula>
    </cfRule>
    <cfRule type="cellIs" dxfId="574" priority="56" stopIfTrue="1" operator="between">
      <formula>0.8</formula>
      <formula>0.99</formula>
    </cfRule>
    <cfRule type="cellIs" dxfId="573" priority="55" stopIfTrue="1" operator="lessThan">
      <formula>0.8</formula>
    </cfRule>
  </conditionalFormatting>
  <conditionalFormatting sqref="H28:H39">
    <cfRule type="cellIs" dxfId="572" priority="2" stopIfTrue="1" operator="between">
      <formula>0.8</formula>
      <formula>0.99</formula>
    </cfRule>
    <cfRule type="cellIs" dxfId="571" priority="3" stopIfTrue="1" operator="greaterThanOrEqual">
      <formula>1</formula>
    </cfRule>
    <cfRule type="cellIs" dxfId="570" priority="1" stopIfTrue="1" operator="lessThan">
      <formula>0.8</formula>
    </cfRule>
  </conditionalFormatting>
  <conditionalFormatting sqref="J10:J11 J13:J14">
    <cfRule type="cellIs" dxfId="569" priority="103" stopIfTrue="1" operator="lessThan">
      <formula>0.8</formula>
    </cfRule>
    <cfRule type="cellIs" dxfId="568" priority="104" stopIfTrue="1" operator="between">
      <formula>0.8</formula>
      <formula>0.99</formula>
    </cfRule>
    <cfRule type="cellIs" dxfId="567" priority="105" stopIfTrue="1" operator="greaterThanOrEqual">
      <formula>1</formula>
    </cfRule>
  </conditionalFormatting>
  <conditionalFormatting sqref="J16:J17">
    <cfRule type="cellIs" dxfId="566" priority="95" stopIfTrue="1" operator="between">
      <formula>0.8</formula>
      <formula>0.99</formula>
    </cfRule>
    <cfRule type="cellIs" dxfId="565" priority="96" stopIfTrue="1" operator="greaterThanOrEqual">
      <formula>1</formula>
    </cfRule>
    <cfRule type="cellIs" dxfId="564" priority="94" stopIfTrue="1" operator="lessThan">
      <formula>0.8</formula>
    </cfRule>
  </conditionalFormatting>
  <conditionalFormatting sqref="J19:J26">
    <cfRule type="cellIs" dxfId="563" priority="89" stopIfTrue="1" operator="between">
      <formula>0.8</formula>
      <formula>0.99</formula>
    </cfRule>
    <cfRule type="cellIs" dxfId="562" priority="90" stopIfTrue="1" operator="greaterThanOrEqual">
      <formula>1</formula>
    </cfRule>
    <cfRule type="cellIs" dxfId="561" priority="88" stopIfTrue="1" operator="lessThan">
      <formula>0.8</formula>
    </cfRule>
  </conditionalFormatting>
  <conditionalFormatting sqref="J28:J39">
    <cfRule type="cellIs" dxfId="560" priority="87" stopIfTrue="1" operator="greaterThanOrEqual">
      <formula>1</formula>
    </cfRule>
    <cfRule type="cellIs" dxfId="559" priority="86" stopIfTrue="1" operator="between">
      <formula>0.8</formula>
      <formula>0.99</formula>
    </cfRule>
    <cfRule type="cellIs" dxfId="558" priority="85" stopIfTrue="1" operator="lessThan">
      <formula>0.8</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14"/>
  <sheetViews>
    <sheetView topLeftCell="A3" zoomScale="80" zoomScaleNormal="80" workbookViewId="0">
      <selection activeCell="C26" sqref="C26:P26"/>
    </sheetView>
  </sheetViews>
  <sheetFormatPr baseColWidth="10" defaultColWidth="11.42578125" defaultRowHeight="12.75" x14ac:dyDescent="0.2"/>
  <cols>
    <col min="1" max="1" width="3" style="2" customWidth="1"/>
    <col min="2" max="2" width="30" style="4" customWidth="1"/>
    <col min="3" max="3" width="58.85546875" style="2" customWidth="1"/>
    <col min="4" max="15" width="15.7109375" style="2" customWidth="1"/>
    <col min="16" max="16" width="19.710937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38"/>
      <c r="C2" s="241" t="s">
        <v>36</v>
      </c>
      <c r="D2" s="242"/>
      <c r="E2" s="242"/>
      <c r="F2" s="242"/>
      <c r="G2" s="242"/>
      <c r="H2" s="242"/>
      <c r="I2" s="242"/>
      <c r="J2" s="242"/>
      <c r="K2" s="242"/>
      <c r="L2" s="242"/>
      <c r="M2" s="243"/>
      <c r="N2" s="244" t="s">
        <v>95</v>
      </c>
      <c r="O2" s="245"/>
      <c r="P2" s="246"/>
      <c r="S2" s="48">
        <v>0.8</v>
      </c>
    </row>
    <row r="3" spans="1:19" ht="15.75" customHeight="1" x14ac:dyDescent="0.2">
      <c r="B3" s="239"/>
      <c r="C3" s="247" t="s">
        <v>38</v>
      </c>
      <c r="D3" s="248"/>
      <c r="E3" s="248"/>
      <c r="F3" s="248"/>
      <c r="G3" s="248"/>
      <c r="H3" s="248"/>
      <c r="I3" s="248"/>
      <c r="J3" s="248"/>
      <c r="K3" s="248"/>
      <c r="L3" s="248"/>
      <c r="M3" s="249"/>
      <c r="N3" s="250" t="s">
        <v>104</v>
      </c>
      <c r="O3" s="251"/>
      <c r="P3" s="252"/>
      <c r="S3" s="48">
        <v>0.79998999999999998</v>
      </c>
    </row>
    <row r="4" spans="1:19" ht="15.75" customHeight="1" x14ac:dyDescent="0.2">
      <c r="B4" s="239"/>
      <c r="C4" s="247" t="s">
        <v>39</v>
      </c>
      <c r="D4" s="248"/>
      <c r="E4" s="248"/>
      <c r="F4" s="248"/>
      <c r="G4" s="248"/>
      <c r="H4" s="248"/>
      <c r="I4" s="248"/>
      <c r="J4" s="248"/>
      <c r="K4" s="248"/>
      <c r="L4" s="248"/>
      <c r="M4" s="249"/>
      <c r="N4" s="250" t="s">
        <v>96</v>
      </c>
      <c r="O4" s="251"/>
      <c r="P4" s="252"/>
      <c r="S4" s="48">
        <v>0.65</v>
      </c>
    </row>
    <row r="5" spans="1:19" ht="16.5" customHeight="1" thickBot="1" x14ac:dyDescent="0.25">
      <c r="B5" s="240"/>
      <c r="C5" s="253" t="s">
        <v>40</v>
      </c>
      <c r="D5" s="254"/>
      <c r="E5" s="254"/>
      <c r="F5" s="254"/>
      <c r="G5" s="254"/>
      <c r="H5" s="254"/>
      <c r="I5" s="254"/>
      <c r="J5" s="254"/>
      <c r="K5" s="254"/>
      <c r="L5" s="254"/>
      <c r="M5" s="255"/>
      <c r="N5" s="256" t="s">
        <v>41</v>
      </c>
      <c r="O5" s="257"/>
      <c r="P5" s="258"/>
      <c r="S5" s="48">
        <v>0.64999899999999999</v>
      </c>
    </row>
    <row r="6" spans="1:19" ht="3" customHeight="1" thickBot="1" x14ac:dyDescent="0.25">
      <c r="B6" s="2"/>
      <c r="S6" s="48"/>
    </row>
    <row r="7" spans="1:19" x14ac:dyDescent="0.2">
      <c r="A7" s="4"/>
      <c r="B7" s="259" t="s">
        <v>44</v>
      </c>
      <c r="C7" s="260"/>
      <c r="D7" s="260"/>
      <c r="E7" s="260"/>
      <c r="F7" s="260"/>
      <c r="G7" s="260"/>
      <c r="H7" s="260"/>
      <c r="I7" s="260"/>
      <c r="J7" s="260"/>
      <c r="K7" s="260"/>
      <c r="L7" s="260"/>
      <c r="M7" s="260"/>
      <c r="N7" s="260"/>
      <c r="O7" s="260"/>
      <c r="P7" s="261"/>
      <c r="Q7" s="4"/>
      <c r="S7" s="48"/>
    </row>
    <row r="8" spans="1:19" ht="13.5" thickBot="1" x14ac:dyDescent="0.25">
      <c r="A8" s="4"/>
      <c r="B8" s="262"/>
      <c r="C8" s="263"/>
      <c r="D8" s="263"/>
      <c r="E8" s="263"/>
      <c r="F8" s="263"/>
      <c r="G8" s="263"/>
      <c r="H8" s="263"/>
      <c r="I8" s="263"/>
      <c r="J8" s="263"/>
      <c r="K8" s="263"/>
      <c r="L8" s="263"/>
      <c r="M8" s="263"/>
      <c r="N8" s="263"/>
      <c r="O8" s="263"/>
      <c r="P8" s="264"/>
      <c r="Q8" s="4"/>
    </row>
    <row r="9" spans="1:19" ht="3" customHeight="1" thickBot="1" x14ac:dyDescent="0.25">
      <c r="A9" s="4"/>
      <c r="B9" s="265"/>
      <c r="C9" s="265"/>
      <c r="D9" s="265"/>
      <c r="E9" s="265"/>
      <c r="F9" s="265"/>
      <c r="G9" s="265"/>
      <c r="H9" s="265"/>
      <c r="I9" s="265"/>
      <c r="J9" s="265"/>
      <c r="K9" s="265"/>
      <c r="L9" s="265"/>
      <c r="M9" s="265"/>
      <c r="N9" s="265"/>
      <c r="O9" s="265"/>
      <c r="P9" s="265"/>
      <c r="Q9" s="4"/>
    </row>
    <row r="10" spans="1:19" ht="26.25" customHeight="1" thickBot="1" x14ac:dyDescent="0.25">
      <c r="A10" s="4"/>
      <c r="B10" s="23" t="s">
        <v>54</v>
      </c>
      <c r="C10" s="266">
        <v>2024</v>
      </c>
      <c r="D10" s="267"/>
      <c r="E10" s="267"/>
      <c r="F10" s="267"/>
      <c r="G10" s="267"/>
      <c r="H10" s="267"/>
      <c r="I10" s="268"/>
      <c r="J10" s="269" t="s">
        <v>1</v>
      </c>
      <c r="K10" s="270"/>
      <c r="L10" s="270"/>
      <c r="M10" s="270"/>
      <c r="N10" s="271" t="s">
        <v>116</v>
      </c>
      <c r="O10" s="272"/>
      <c r="P10" s="273"/>
      <c r="Q10" s="4"/>
    </row>
    <row r="11" spans="1:19" ht="3" customHeight="1" thickBot="1" x14ac:dyDescent="0.25">
      <c r="A11" s="4"/>
      <c r="B11" s="208"/>
      <c r="C11" s="209"/>
      <c r="D11" s="209"/>
      <c r="E11" s="209"/>
      <c r="F11" s="209"/>
      <c r="G11" s="209"/>
      <c r="H11" s="209"/>
      <c r="I11" s="209"/>
      <c r="J11" s="209"/>
      <c r="K11" s="209"/>
      <c r="L11" s="209"/>
      <c r="M11" s="209"/>
      <c r="N11" s="209"/>
      <c r="O11" s="209"/>
      <c r="P11" s="210"/>
      <c r="Q11" s="4"/>
    </row>
    <row r="12" spans="1:19" ht="30" customHeight="1" thickBot="1" x14ac:dyDescent="0.25">
      <c r="A12" s="4"/>
      <c r="B12" s="9" t="s">
        <v>0</v>
      </c>
      <c r="C12" s="214" t="s">
        <v>63</v>
      </c>
      <c r="D12" s="214"/>
      <c r="E12" s="214"/>
      <c r="F12" s="214"/>
      <c r="G12" s="214"/>
      <c r="H12" s="214"/>
      <c r="I12" s="214"/>
      <c r="J12" s="214"/>
      <c r="K12" s="214"/>
      <c r="L12" s="214"/>
      <c r="M12" s="214"/>
      <c r="N12" s="214"/>
      <c r="O12" s="214"/>
      <c r="P12" s="215"/>
      <c r="Q12" s="4"/>
    </row>
    <row r="13" spans="1:19" ht="3" customHeight="1" thickBot="1" x14ac:dyDescent="0.25">
      <c r="A13" s="4"/>
      <c r="B13" s="211"/>
      <c r="C13" s="212"/>
      <c r="D13" s="212"/>
      <c r="E13" s="212"/>
      <c r="F13" s="212"/>
      <c r="G13" s="212"/>
      <c r="H13" s="212"/>
      <c r="I13" s="212"/>
      <c r="J13" s="212"/>
      <c r="K13" s="212"/>
      <c r="L13" s="212"/>
      <c r="M13" s="212"/>
      <c r="N13" s="212"/>
      <c r="O13" s="212"/>
      <c r="P13" s="213"/>
      <c r="Q13" s="4"/>
    </row>
    <row r="14" spans="1:19" ht="30" customHeight="1" thickBot="1" x14ac:dyDescent="0.25">
      <c r="A14" s="4"/>
      <c r="B14" s="9" t="s">
        <v>6</v>
      </c>
      <c r="C14" s="219" t="s">
        <v>248</v>
      </c>
      <c r="D14" s="220"/>
      <c r="E14" s="220"/>
      <c r="F14" s="220"/>
      <c r="G14" s="220"/>
      <c r="H14" s="220"/>
      <c r="I14" s="220"/>
      <c r="J14" s="220"/>
      <c r="K14" s="220"/>
      <c r="L14" s="220"/>
      <c r="M14" s="220"/>
      <c r="N14" s="220"/>
      <c r="O14" s="220"/>
      <c r="P14" s="221"/>
      <c r="Q14" s="4"/>
    </row>
    <row r="15" spans="1:19" ht="3" customHeight="1" thickBot="1" x14ac:dyDescent="0.25">
      <c r="A15" s="4"/>
      <c r="B15" s="211"/>
      <c r="C15" s="212"/>
      <c r="D15" s="212"/>
      <c r="E15" s="212"/>
      <c r="F15" s="212"/>
      <c r="G15" s="212"/>
      <c r="H15" s="212"/>
      <c r="I15" s="212"/>
      <c r="J15" s="212"/>
      <c r="K15" s="212"/>
      <c r="L15" s="212"/>
      <c r="M15" s="212"/>
      <c r="N15" s="212"/>
      <c r="O15" s="212"/>
      <c r="P15" s="213"/>
      <c r="Q15" s="4"/>
    </row>
    <row r="16" spans="1:19" ht="30" customHeight="1" thickBot="1" x14ac:dyDescent="0.25">
      <c r="A16" s="4"/>
      <c r="B16" s="9" t="s">
        <v>25</v>
      </c>
      <c r="C16" s="222" t="s">
        <v>249</v>
      </c>
      <c r="D16" s="223"/>
      <c r="E16" s="223"/>
      <c r="F16" s="223"/>
      <c r="G16" s="223"/>
      <c r="H16" s="223"/>
      <c r="I16" s="223"/>
      <c r="J16" s="223"/>
      <c r="K16" s="223"/>
      <c r="L16" s="223"/>
      <c r="M16" s="223"/>
      <c r="N16" s="223"/>
      <c r="O16" s="223"/>
      <c r="P16" s="224"/>
      <c r="Q16" s="4"/>
    </row>
    <row r="17" spans="1:19" ht="4.5" customHeight="1" thickBot="1" x14ac:dyDescent="0.25">
      <c r="A17" s="4"/>
      <c r="B17" s="211"/>
      <c r="C17" s="212"/>
      <c r="D17" s="212"/>
      <c r="E17" s="212"/>
      <c r="F17" s="212"/>
      <c r="G17" s="212"/>
      <c r="H17" s="212"/>
      <c r="I17" s="212"/>
      <c r="J17" s="212"/>
      <c r="K17" s="212"/>
      <c r="L17" s="212"/>
      <c r="M17" s="212"/>
      <c r="N17" s="212"/>
      <c r="O17" s="212"/>
      <c r="P17" s="213"/>
      <c r="Q17" s="4"/>
    </row>
    <row r="18" spans="1:19" ht="30" customHeight="1" thickBot="1" x14ac:dyDescent="0.25">
      <c r="A18" s="4"/>
      <c r="B18" s="9" t="s">
        <v>11</v>
      </c>
      <c r="C18" s="225" t="s">
        <v>111</v>
      </c>
      <c r="D18" s="226"/>
      <c r="E18" s="226"/>
      <c r="F18" s="226"/>
      <c r="G18" s="226"/>
      <c r="H18" s="226"/>
      <c r="I18" s="226"/>
      <c r="J18" s="226"/>
      <c r="K18" s="226"/>
      <c r="L18" s="226"/>
      <c r="M18" s="226"/>
      <c r="N18" s="226"/>
      <c r="O18" s="226"/>
      <c r="P18" s="227"/>
      <c r="Q18" s="4"/>
    </row>
    <row r="19" spans="1:19" ht="3" customHeight="1" thickBot="1" x14ac:dyDescent="0.25">
      <c r="A19" s="4"/>
      <c r="B19" s="233"/>
      <c r="C19" s="233"/>
      <c r="D19" s="233"/>
      <c r="E19" s="233"/>
      <c r="F19" s="233"/>
      <c r="G19" s="233"/>
      <c r="H19" s="233"/>
      <c r="I19" s="233"/>
      <c r="J19" s="233"/>
      <c r="K19" s="233"/>
      <c r="L19" s="233"/>
      <c r="M19" s="233"/>
      <c r="N19" s="233"/>
      <c r="O19" s="233"/>
      <c r="P19" s="233"/>
      <c r="Q19" s="4"/>
    </row>
    <row r="20" spans="1:19" ht="17.25" customHeight="1" thickBot="1" x14ac:dyDescent="0.25">
      <c r="A20" s="4"/>
      <c r="B20" s="229" t="s">
        <v>26</v>
      </c>
      <c r="C20" s="230"/>
      <c r="D20" s="230"/>
      <c r="E20" s="230"/>
      <c r="F20" s="230"/>
      <c r="G20" s="230"/>
      <c r="H20" s="230"/>
      <c r="I20" s="230"/>
      <c r="J20" s="230"/>
      <c r="K20" s="230"/>
      <c r="L20" s="230"/>
      <c r="M20" s="230"/>
      <c r="N20" s="230"/>
      <c r="O20" s="230"/>
      <c r="P20" s="231"/>
      <c r="Q20" s="4"/>
    </row>
    <row r="21" spans="1:19" ht="3" customHeight="1" thickBot="1" x14ac:dyDescent="0.25">
      <c r="A21" s="4"/>
      <c r="B21" s="232"/>
      <c r="C21" s="233"/>
      <c r="D21" s="233"/>
      <c r="E21" s="233"/>
      <c r="F21" s="233"/>
      <c r="G21" s="233"/>
      <c r="H21" s="233"/>
      <c r="I21" s="233"/>
      <c r="J21" s="233"/>
      <c r="K21" s="233"/>
      <c r="L21" s="233"/>
      <c r="M21" s="233"/>
      <c r="N21" s="233"/>
      <c r="O21" s="233"/>
      <c r="P21" s="234"/>
      <c r="Q21" s="4"/>
    </row>
    <row r="22" spans="1:19" ht="51" customHeight="1" thickBot="1" x14ac:dyDescent="0.25">
      <c r="A22" s="4"/>
      <c r="B22" s="9" t="s">
        <v>3</v>
      </c>
      <c r="C22" s="235" t="s">
        <v>250</v>
      </c>
      <c r="D22" s="236"/>
      <c r="E22" s="236"/>
      <c r="F22" s="236"/>
      <c r="G22" s="236"/>
      <c r="H22" s="236"/>
      <c r="I22" s="236"/>
      <c r="J22" s="236"/>
      <c r="K22" s="236"/>
      <c r="L22" s="236"/>
      <c r="M22" s="236"/>
      <c r="N22" s="236"/>
      <c r="O22" s="236"/>
      <c r="P22" s="237"/>
      <c r="Q22" s="4"/>
    </row>
    <row r="23" spans="1:19" ht="3" customHeight="1" thickBot="1" x14ac:dyDescent="0.25">
      <c r="A23" s="4"/>
      <c r="B23" s="211"/>
      <c r="C23" s="212"/>
      <c r="D23" s="212"/>
      <c r="E23" s="212"/>
      <c r="F23" s="212"/>
      <c r="G23" s="212"/>
      <c r="H23" s="212"/>
      <c r="I23" s="212"/>
      <c r="J23" s="212"/>
      <c r="K23" s="212"/>
      <c r="L23" s="212"/>
      <c r="M23" s="212"/>
      <c r="N23" s="212"/>
      <c r="O23" s="212"/>
      <c r="P23" s="213"/>
      <c r="Q23" s="4"/>
    </row>
    <row r="24" spans="1:19" ht="98.25" customHeight="1" thickBot="1" x14ac:dyDescent="0.25">
      <c r="A24" s="4"/>
      <c r="B24" s="9" t="s">
        <v>12</v>
      </c>
      <c r="C24" s="277" t="s">
        <v>251</v>
      </c>
      <c r="D24" s="278"/>
      <c r="E24" s="278"/>
      <c r="F24" s="278"/>
      <c r="G24" s="278"/>
      <c r="H24" s="278"/>
      <c r="I24" s="278"/>
      <c r="J24" s="278"/>
      <c r="K24" s="278"/>
      <c r="L24" s="278"/>
      <c r="M24" s="278"/>
      <c r="N24" s="278"/>
      <c r="O24" s="278"/>
      <c r="P24" s="279"/>
      <c r="Q24" s="4"/>
    </row>
    <row r="25" spans="1:19" ht="3" customHeight="1" thickBot="1" x14ac:dyDescent="0.25">
      <c r="A25" s="4"/>
      <c r="B25" s="280"/>
      <c r="C25" s="281"/>
      <c r="D25" s="281"/>
      <c r="E25" s="281"/>
      <c r="F25" s="281"/>
      <c r="G25" s="281"/>
      <c r="H25" s="281"/>
      <c r="I25" s="281"/>
      <c r="J25" s="281"/>
      <c r="K25" s="281"/>
      <c r="L25" s="281"/>
      <c r="M25" s="281"/>
      <c r="N25" s="281"/>
      <c r="O25" s="281"/>
      <c r="P25" s="282"/>
      <c r="Q25" s="4"/>
    </row>
    <row r="26" spans="1:19" s="105" customFormat="1" ht="254.25" customHeight="1" thickBot="1" x14ac:dyDescent="0.25">
      <c r="A26" s="103"/>
      <c r="B26" s="104" t="s">
        <v>2</v>
      </c>
      <c r="C26" s="438" t="s">
        <v>278</v>
      </c>
      <c r="D26" s="577"/>
      <c r="E26" s="577"/>
      <c r="F26" s="577"/>
      <c r="G26" s="577"/>
      <c r="H26" s="577"/>
      <c r="I26" s="577"/>
      <c r="J26" s="577"/>
      <c r="K26" s="577"/>
      <c r="L26" s="577"/>
      <c r="M26" s="577"/>
      <c r="N26" s="577"/>
      <c r="O26" s="577"/>
      <c r="P26" s="578"/>
      <c r="Q26" s="103"/>
      <c r="S26" s="106"/>
    </row>
    <row r="27" spans="1:19" ht="3" customHeight="1" thickBot="1" x14ac:dyDescent="0.25">
      <c r="A27" s="4"/>
      <c r="B27" s="286"/>
      <c r="C27" s="287"/>
      <c r="D27" s="287"/>
      <c r="E27" s="287"/>
      <c r="F27" s="287"/>
      <c r="G27" s="287"/>
      <c r="H27" s="287"/>
      <c r="I27" s="287"/>
      <c r="J27" s="287"/>
      <c r="K27" s="287"/>
      <c r="L27" s="287"/>
      <c r="M27" s="287"/>
      <c r="N27" s="287"/>
      <c r="O27" s="287"/>
      <c r="P27" s="288"/>
      <c r="Q27" s="4"/>
    </row>
    <row r="28" spans="1:19" ht="12.75" customHeight="1" thickBot="1" x14ac:dyDescent="0.25">
      <c r="A28" s="4"/>
      <c r="B28" s="10" t="s">
        <v>13</v>
      </c>
      <c r="C28" s="11" t="s">
        <v>14</v>
      </c>
      <c r="D28" s="444" t="s">
        <v>184</v>
      </c>
      <c r="E28" s="445"/>
      <c r="F28" s="445"/>
      <c r="G28" s="446"/>
      <c r="H28" s="290" t="s">
        <v>15</v>
      </c>
      <c r="I28" s="290"/>
      <c r="J28" s="290"/>
      <c r="K28" s="444" t="s">
        <v>185</v>
      </c>
      <c r="L28" s="445"/>
      <c r="M28" s="446"/>
      <c r="N28" s="291" t="s">
        <v>16</v>
      </c>
      <c r="O28" s="292"/>
      <c r="P28" s="73" t="s">
        <v>186</v>
      </c>
      <c r="Q28" s="4"/>
    </row>
    <row r="29" spans="1:19" ht="3" customHeight="1" thickBot="1" x14ac:dyDescent="0.25">
      <c r="A29" s="4"/>
      <c r="B29" s="293"/>
      <c r="C29" s="294"/>
      <c r="D29" s="294"/>
      <c r="E29" s="294"/>
      <c r="F29" s="294"/>
      <c r="G29" s="294"/>
      <c r="H29" s="294"/>
      <c r="I29" s="294"/>
      <c r="J29" s="294"/>
      <c r="K29" s="294"/>
      <c r="L29" s="294"/>
      <c r="M29" s="294"/>
      <c r="N29" s="294"/>
      <c r="O29" s="294"/>
      <c r="P29" s="295"/>
      <c r="Q29" s="4"/>
    </row>
    <row r="30" spans="1:19" ht="13.5" thickBot="1" x14ac:dyDescent="0.25">
      <c r="A30" s="4"/>
      <c r="B30" s="22" t="s">
        <v>7</v>
      </c>
      <c r="C30" s="296" t="s">
        <v>94</v>
      </c>
      <c r="D30" s="275"/>
      <c r="E30" s="275"/>
      <c r="F30" s="275"/>
      <c r="G30" s="275"/>
      <c r="H30" s="275"/>
      <c r="I30" s="275"/>
      <c r="J30" s="275"/>
      <c r="K30" s="275"/>
      <c r="L30" s="275"/>
      <c r="M30" s="275"/>
      <c r="N30" s="275"/>
      <c r="O30" s="275"/>
      <c r="P30" s="276"/>
      <c r="Q30" s="4"/>
    </row>
    <row r="31" spans="1:19" ht="3" customHeight="1" thickBot="1" x14ac:dyDescent="0.25">
      <c r="A31" s="4"/>
      <c r="B31" s="211"/>
      <c r="C31" s="212"/>
      <c r="D31" s="212"/>
      <c r="E31" s="212"/>
      <c r="F31" s="212"/>
      <c r="G31" s="212"/>
      <c r="H31" s="212"/>
      <c r="I31" s="212"/>
      <c r="J31" s="212"/>
      <c r="K31" s="212"/>
      <c r="L31" s="212"/>
      <c r="M31" s="212"/>
      <c r="N31" s="212"/>
      <c r="O31" s="212"/>
      <c r="P31" s="213"/>
      <c r="Q31" s="4"/>
    </row>
    <row r="32" spans="1:19" ht="13.5" thickBot="1" x14ac:dyDescent="0.25">
      <c r="A32" s="4"/>
      <c r="B32" s="22" t="s">
        <v>4</v>
      </c>
      <c r="C32" s="274" t="s">
        <v>50</v>
      </c>
      <c r="D32" s="275"/>
      <c r="E32" s="275"/>
      <c r="F32" s="275"/>
      <c r="G32" s="275"/>
      <c r="H32" s="275"/>
      <c r="I32" s="275"/>
      <c r="J32" s="275"/>
      <c r="K32" s="275"/>
      <c r="L32" s="275"/>
      <c r="M32" s="275"/>
      <c r="N32" s="275"/>
      <c r="O32" s="275"/>
      <c r="P32" s="276"/>
      <c r="Q32" s="4"/>
    </row>
    <row r="33" spans="1:17" ht="3" customHeight="1" thickBot="1" x14ac:dyDescent="0.25">
      <c r="A33" s="4"/>
      <c r="B33" s="211"/>
      <c r="C33" s="212"/>
      <c r="D33" s="212"/>
      <c r="E33" s="212"/>
      <c r="F33" s="212"/>
      <c r="G33" s="212"/>
      <c r="H33" s="212"/>
      <c r="I33" s="212"/>
      <c r="J33" s="212"/>
      <c r="K33" s="212"/>
      <c r="L33" s="212"/>
      <c r="M33" s="212"/>
      <c r="N33" s="212"/>
      <c r="O33" s="212"/>
      <c r="P33" s="213"/>
      <c r="Q33" s="4"/>
    </row>
    <row r="34" spans="1:17" ht="13.5" thickBot="1" x14ac:dyDescent="0.25">
      <c r="A34" s="4"/>
      <c r="B34" s="22" t="s">
        <v>23</v>
      </c>
      <c r="C34" s="274" t="s">
        <v>50</v>
      </c>
      <c r="D34" s="275"/>
      <c r="E34" s="275"/>
      <c r="F34" s="275"/>
      <c r="G34" s="275"/>
      <c r="H34" s="275"/>
      <c r="I34" s="275"/>
      <c r="J34" s="275"/>
      <c r="K34" s="275"/>
      <c r="L34" s="275"/>
      <c r="M34" s="275"/>
      <c r="N34" s="275"/>
      <c r="O34" s="275"/>
      <c r="P34" s="276"/>
      <c r="Q34" s="4"/>
    </row>
    <row r="35" spans="1:17" ht="3" customHeight="1" thickBot="1" x14ac:dyDescent="0.25">
      <c r="A35" s="4"/>
      <c r="B35" s="216"/>
      <c r="C35" s="217"/>
      <c r="D35" s="217"/>
      <c r="E35" s="217"/>
      <c r="F35" s="217"/>
      <c r="G35" s="217"/>
      <c r="H35" s="217"/>
      <c r="I35" s="217"/>
      <c r="J35" s="217"/>
      <c r="K35" s="217"/>
      <c r="L35" s="217"/>
      <c r="M35" s="217"/>
      <c r="N35" s="217"/>
      <c r="O35" s="217"/>
      <c r="P35" s="218"/>
      <c r="Q35" s="4"/>
    </row>
    <row r="36" spans="1:17" ht="16.5" customHeight="1" thickBot="1" x14ac:dyDescent="0.25">
      <c r="A36" s="4"/>
      <c r="B36" s="22" t="s">
        <v>43</v>
      </c>
      <c r="C36" s="296" t="s">
        <v>50</v>
      </c>
      <c r="D36" s="275"/>
      <c r="E36" s="275"/>
      <c r="F36" s="275"/>
      <c r="G36" s="275"/>
      <c r="H36" s="275"/>
      <c r="I36" s="275"/>
      <c r="J36" s="275"/>
      <c r="K36" s="275"/>
      <c r="L36" s="275"/>
      <c r="M36" s="275"/>
      <c r="N36" s="275"/>
      <c r="O36" s="275"/>
      <c r="P36" s="276"/>
      <c r="Q36" s="4"/>
    </row>
    <row r="37" spans="1:17" ht="3" customHeight="1" thickBot="1" x14ac:dyDescent="0.25">
      <c r="A37" s="4"/>
      <c r="B37" s="50"/>
      <c r="C37" s="50"/>
      <c r="D37" s="50"/>
      <c r="E37" s="50"/>
      <c r="F37" s="50"/>
      <c r="G37" s="50"/>
      <c r="H37" s="50"/>
      <c r="I37" s="50"/>
      <c r="J37" s="50"/>
      <c r="K37" s="50"/>
      <c r="L37" s="50"/>
      <c r="M37" s="50"/>
      <c r="N37" s="50"/>
      <c r="O37" s="50"/>
      <c r="P37" s="50"/>
      <c r="Q37" s="4"/>
    </row>
    <row r="38" spans="1:17" x14ac:dyDescent="0.2">
      <c r="A38" s="4"/>
      <c r="B38" s="297" t="s">
        <v>17</v>
      </c>
      <c r="C38" s="298"/>
      <c r="D38" s="298"/>
      <c r="E38" s="298"/>
      <c r="F38" s="298"/>
      <c r="G38" s="298"/>
      <c r="H38" s="298"/>
      <c r="I38" s="298"/>
      <c r="J38" s="298"/>
      <c r="K38" s="298"/>
      <c r="L38" s="298"/>
      <c r="M38" s="298"/>
      <c r="N38" s="298"/>
      <c r="O38" s="298"/>
      <c r="P38" s="299"/>
      <c r="Q38" s="4"/>
    </row>
    <row r="39" spans="1:17" x14ac:dyDescent="0.2">
      <c r="A39" s="4"/>
      <c r="B39" s="47" t="s">
        <v>22</v>
      </c>
      <c r="C39" s="300" t="s">
        <v>18</v>
      </c>
      <c r="D39" s="300"/>
      <c r="E39" s="300"/>
      <c r="F39" s="300"/>
      <c r="G39" s="300"/>
      <c r="H39" s="300" t="s">
        <v>7</v>
      </c>
      <c r="I39" s="300"/>
      <c r="J39" s="300"/>
      <c r="K39" s="300"/>
      <c r="L39" s="300"/>
      <c r="M39" s="300" t="s">
        <v>19</v>
      </c>
      <c r="N39" s="300"/>
      <c r="O39" s="300"/>
      <c r="P39" s="301"/>
      <c r="Q39" s="4"/>
    </row>
    <row r="40" spans="1:17" x14ac:dyDescent="0.2">
      <c r="A40" s="4"/>
      <c r="B40" s="458" t="s">
        <v>252</v>
      </c>
      <c r="C40" s="461" t="s">
        <v>117</v>
      </c>
      <c r="D40" s="462"/>
      <c r="E40" s="462"/>
      <c r="F40" s="462"/>
      <c r="G40" s="463"/>
      <c r="H40" s="461" t="s">
        <v>143</v>
      </c>
      <c r="I40" s="462"/>
      <c r="J40" s="462"/>
      <c r="K40" s="462"/>
      <c r="L40" s="463"/>
      <c r="M40" s="396" t="s">
        <v>135</v>
      </c>
      <c r="N40" s="397"/>
      <c r="O40" s="397"/>
      <c r="P40" s="398"/>
      <c r="Q40" s="4"/>
    </row>
    <row r="41" spans="1:17" x14ac:dyDescent="0.2">
      <c r="A41" s="4"/>
      <c r="B41" s="459"/>
      <c r="C41" s="399"/>
      <c r="D41" s="400"/>
      <c r="E41" s="400"/>
      <c r="F41" s="400"/>
      <c r="G41" s="403"/>
      <c r="H41" s="399"/>
      <c r="I41" s="400"/>
      <c r="J41" s="400"/>
      <c r="K41" s="400"/>
      <c r="L41" s="403"/>
      <c r="M41" s="396" t="s">
        <v>147</v>
      </c>
      <c r="N41" s="397"/>
      <c r="O41" s="397"/>
      <c r="P41" s="398"/>
      <c r="Q41" s="4"/>
    </row>
    <row r="42" spans="1:17" x14ac:dyDescent="0.2">
      <c r="A42" s="4"/>
      <c r="B42" s="459"/>
      <c r="C42" s="399"/>
      <c r="D42" s="400"/>
      <c r="E42" s="400"/>
      <c r="F42" s="400"/>
      <c r="G42" s="403"/>
      <c r="H42" s="399"/>
      <c r="I42" s="400"/>
      <c r="J42" s="400"/>
      <c r="K42" s="400"/>
      <c r="L42" s="403"/>
      <c r="M42" s="396" t="s">
        <v>149</v>
      </c>
      <c r="N42" s="397"/>
      <c r="O42" s="397"/>
      <c r="P42" s="398"/>
      <c r="Q42" s="4"/>
    </row>
    <row r="43" spans="1:17" x14ac:dyDescent="0.2">
      <c r="A43" s="4"/>
      <c r="B43" s="459"/>
      <c r="C43" s="399"/>
      <c r="D43" s="400"/>
      <c r="E43" s="400"/>
      <c r="F43" s="400"/>
      <c r="G43" s="403"/>
      <c r="H43" s="399"/>
      <c r="I43" s="400"/>
      <c r="J43" s="400"/>
      <c r="K43" s="400"/>
      <c r="L43" s="403"/>
      <c r="M43" s="396" t="s">
        <v>148</v>
      </c>
      <c r="N43" s="397"/>
      <c r="O43" s="397"/>
      <c r="P43" s="398"/>
      <c r="Q43" s="4"/>
    </row>
    <row r="44" spans="1:17" x14ac:dyDescent="0.2">
      <c r="A44" s="4"/>
      <c r="B44" s="459"/>
      <c r="C44" s="399"/>
      <c r="D44" s="400"/>
      <c r="E44" s="400"/>
      <c r="F44" s="400"/>
      <c r="G44" s="403"/>
      <c r="H44" s="399"/>
      <c r="I44" s="400"/>
      <c r="J44" s="400"/>
      <c r="K44" s="400"/>
      <c r="L44" s="403"/>
      <c r="M44" s="396" t="s">
        <v>136</v>
      </c>
      <c r="N44" s="397"/>
      <c r="O44" s="397"/>
      <c r="P44" s="398"/>
      <c r="Q44" s="4"/>
    </row>
    <row r="45" spans="1:17" x14ac:dyDescent="0.2">
      <c r="A45" s="4"/>
      <c r="B45" s="459"/>
      <c r="C45" s="399"/>
      <c r="D45" s="400"/>
      <c r="E45" s="400"/>
      <c r="F45" s="400"/>
      <c r="G45" s="403"/>
      <c r="H45" s="399"/>
      <c r="I45" s="400"/>
      <c r="J45" s="400"/>
      <c r="K45" s="400"/>
      <c r="L45" s="403"/>
      <c r="M45" s="396" t="s">
        <v>137</v>
      </c>
      <c r="N45" s="397"/>
      <c r="O45" s="397"/>
      <c r="P45" s="398"/>
      <c r="Q45" s="4"/>
    </row>
    <row r="46" spans="1:17" x14ac:dyDescent="0.2">
      <c r="A46" s="4"/>
      <c r="B46" s="459"/>
      <c r="C46" s="399"/>
      <c r="D46" s="400"/>
      <c r="E46" s="400"/>
      <c r="F46" s="400"/>
      <c r="G46" s="403"/>
      <c r="H46" s="399"/>
      <c r="I46" s="400"/>
      <c r="J46" s="400"/>
      <c r="K46" s="400"/>
      <c r="L46" s="403"/>
      <c r="M46" s="396" t="s">
        <v>138</v>
      </c>
      <c r="N46" s="397"/>
      <c r="O46" s="397"/>
      <c r="P46" s="398"/>
      <c r="Q46" s="4"/>
    </row>
    <row r="47" spans="1:17" x14ac:dyDescent="0.2">
      <c r="A47" s="4"/>
      <c r="B47" s="459"/>
      <c r="C47" s="399"/>
      <c r="D47" s="400"/>
      <c r="E47" s="400"/>
      <c r="F47" s="400"/>
      <c r="G47" s="403"/>
      <c r="H47" s="399"/>
      <c r="I47" s="400"/>
      <c r="J47" s="400"/>
      <c r="K47" s="400"/>
      <c r="L47" s="403"/>
      <c r="M47" s="396" t="s">
        <v>139</v>
      </c>
      <c r="N47" s="397"/>
      <c r="O47" s="397"/>
      <c r="P47" s="398"/>
      <c r="Q47" s="4"/>
    </row>
    <row r="48" spans="1:17" x14ac:dyDescent="0.2">
      <c r="A48" s="4"/>
      <c r="B48" s="459"/>
      <c r="C48" s="399"/>
      <c r="D48" s="400"/>
      <c r="E48" s="400"/>
      <c r="F48" s="400"/>
      <c r="G48" s="403"/>
      <c r="H48" s="399"/>
      <c r="I48" s="400"/>
      <c r="J48" s="400"/>
      <c r="K48" s="400"/>
      <c r="L48" s="403"/>
      <c r="M48" s="396" t="s">
        <v>140</v>
      </c>
      <c r="N48" s="397"/>
      <c r="O48" s="397"/>
      <c r="P48" s="398"/>
      <c r="Q48" s="4"/>
    </row>
    <row r="49" spans="1:17" x14ac:dyDescent="0.2">
      <c r="A49" s="4"/>
      <c r="B49" s="470"/>
      <c r="C49" s="401"/>
      <c r="D49" s="402"/>
      <c r="E49" s="402"/>
      <c r="F49" s="402"/>
      <c r="G49" s="404"/>
      <c r="H49" s="401"/>
      <c r="I49" s="402"/>
      <c r="J49" s="402"/>
      <c r="K49" s="402"/>
      <c r="L49" s="404"/>
      <c r="M49" s="405" t="s">
        <v>141</v>
      </c>
      <c r="N49" s="406"/>
      <c r="O49" s="406"/>
      <c r="P49" s="407"/>
      <c r="Q49" s="4"/>
    </row>
    <row r="50" spans="1:17" ht="12.75" customHeight="1" x14ac:dyDescent="0.2">
      <c r="A50" s="4"/>
      <c r="B50" s="458" t="s">
        <v>253</v>
      </c>
      <c r="C50" s="461" t="s">
        <v>117</v>
      </c>
      <c r="D50" s="462"/>
      <c r="E50" s="462"/>
      <c r="F50" s="462"/>
      <c r="G50" s="463"/>
      <c r="H50" s="461" t="s">
        <v>143</v>
      </c>
      <c r="I50" s="462"/>
      <c r="J50" s="462"/>
      <c r="K50" s="462"/>
      <c r="L50" s="463"/>
      <c r="M50" s="396" t="s">
        <v>135</v>
      </c>
      <c r="N50" s="397"/>
      <c r="O50" s="397"/>
      <c r="P50" s="398"/>
      <c r="Q50" s="4"/>
    </row>
    <row r="51" spans="1:17" ht="12.75" customHeight="1" x14ac:dyDescent="0.2">
      <c r="A51" s="4"/>
      <c r="B51" s="459"/>
      <c r="C51" s="399"/>
      <c r="D51" s="400"/>
      <c r="E51" s="400"/>
      <c r="F51" s="400"/>
      <c r="G51" s="403"/>
      <c r="H51" s="399"/>
      <c r="I51" s="400"/>
      <c r="J51" s="400"/>
      <c r="K51" s="400"/>
      <c r="L51" s="403"/>
      <c r="M51" s="396" t="s">
        <v>147</v>
      </c>
      <c r="N51" s="397"/>
      <c r="O51" s="397"/>
      <c r="P51" s="398"/>
      <c r="Q51" s="4"/>
    </row>
    <row r="52" spans="1:17" ht="12.75" customHeight="1" x14ac:dyDescent="0.2">
      <c r="A52" s="4"/>
      <c r="B52" s="459"/>
      <c r="C52" s="399"/>
      <c r="D52" s="400"/>
      <c r="E52" s="400"/>
      <c r="F52" s="400"/>
      <c r="G52" s="403"/>
      <c r="H52" s="399"/>
      <c r="I52" s="400"/>
      <c r="J52" s="400"/>
      <c r="K52" s="400"/>
      <c r="L52" s="403"/>
      <c r="M52" s="396" t="s">
        <v>149</v>
      </c>
      <c r="N52" s="397"/>
      <c r="O52" s="397"/>
      <c r="P52" s="398"/>
      <c r="Q52" s="4"/>
    </row>
    <row r="53" spans="1:17" ht="12.75" customHeight="1" x14ac:dyDescent="0.2">
      <c r="A53" s="4"/>
      <c r="B53" s="459"/>
      <c r="C53" s="399"/>
      <c r="D53" s="400"/>
      <c r="E53" s="400"/>
      <c r="F53" s="400"/>
      <c r="G53" s="403"/>
      <c r="H53" s="399"/>
      <c r="I53" s="400"/>
      <c r="J53" s="400"/>
      <c r="K53" s="400"/>
      <c r="L53" s="403"/>
      <c r="M53" s="396" t="s">
        <v>148</v>
      </c>
      <c r="N53" s="397"/>
      <c r="O53" s="397"/>
      <c r="P53" s="398"/>
      <c r="Q53" s="4"/>
    </row>
    <row r="54" spans="1:17" ht="12.75" customHeight="1" x14ac:dyDescent="0.2">
      <c r="A54" s="4"/>
      <c r="B54" s="459"/>
      <c r="C54" s="399"/>
      <c r="D54" s="400"/>
      <c r="E54" s="400"/>
      <c r="F54" s="400"/>
      <c r="G54" s="403"/>
      <c r="H54" s="399"/>
      <c r="I54" s="400"/>
      <c r="J54" s="400"/>
      <c r="K54" s="400"/>
      <c r="L54" s="403"/>
      <c r="M54" s="396" t="s">
        <v>136</v>
      </c>
      <c r="N54" s="397"/>
      <c r="O54" s="397"/>
      <c r="P54" s="398"/>
      <c r="Q54" s="4"/>
    </row>
    <row r="55" spans="1:17" ht="12.75" customHeight="1" x14ac:dyDescent="0.2">
      <c r="A55" s="4"/>
      <c r="B55" s="459"/>
      <c r="C55" s="399"/>
      <c r="D55" s="400"/>
      <c r="E55" s="400"/>
      <c r="F55" s="400"/>
      <c r="G55" s="403"/>
      <c r="H55" s="399"/>
      <c r="I55" s="400"/>
      <c r="J55" s="400"/>
      <c r="K55" s="400"/>
      <c r="L55" s="403"/>
      <c r="M55" s="396" t="s">
        <v>137</v>
      </c>
      <c r="N55" s="397"/>
      <c r="O55" s="397"/>
      <c r="P55" s="398"/>
      <c r="Q55" s="4"/>
    </row>
    <row r="56" spans="1:17" ht="12.75" customHeight="1" x14ac:dyDescent="0.2">
      <c r="A56" s="4"/>
      <c r="B56" s="459"/>
      <c r="C56" s="399"/>
      <c r="D56" s="400"/>
      <c r="E56" s="400"/>
      <c r="F56" s="400"/>
      <c r="G56" s="403"/>
      <c r="H56" s="399"/>
      <c r="I56" s="400"/>
      <c r="J56" s="400"/>
      <c r="K56" s="400"/>
      <c r="L56" s="403"/>
      <c r="M56" s="396" t="s">
        <v>138</v>
      </c>
      <c r="N56" s="397"/>
      <c r="O56" s="397"/>
      <c r="P56" s="398"/>
      <c r="Q56" s="4"/>
    </row>
    <row r="57" spans="1:17" ht="12.75" customHeight="1" x14ac:dyDescent="0.2">
      <c r="A57" s="4"/>
      <c r="B57" s="459"/>
      <c r="C57" s="399"/>
      <c r="D57" s="400"/>
      <c r="E57" s="400"/>
      <c r="F57" s="400"/>
      <c r="G57" s="403"/>
      <c r="H57" s="399"/>
      <c r="I57" s="400"/>
      <c r="J57" s="400"/>
      <c r="K57" s="400"/>
      <c r="L57" s="403"/>
      <c r="M57" s="396" t="s">
        <v>139</v>
      </c>
      <c r="N57" s="397"/>
      <c r="O57" s="397"/>
      <c r="P57" s="398"/>
      <c r="Q57" s="4"/>
    </row>
    <row r="58" spans="1:17" ht="12.75" customHeight="1" x14ac:dyDescent="0.2">
      <c r="A58" s="4"/>
      <c r="B58" s="459"/>
      <c r="C58" s="399"/>
      <c r="D58" s="400"/>
      <c r="E58" s="400"/>
      <c r="F58" s="400"/>
      <c r="G58" s="403"/>
      <c r="H58" s="399"/>
      <c r="I58" s="400"/>
      <c r="J58" s="400"/>
      <c r="K58" s="400"/>
      <c r="L58" s="403"/>
      <c r="M58" s="396" t="s">
        <v>140</v>
      </c>
      <c r="N58" s="397"/>
      <c r="O58" s="397"/>
      <c r="P58" s="398"/>
      <c r="Q58" s="4"/>
    </row>
    <row r="59" spans="1:17" ht="12.75" customHeight="1" thickBot="1" x14ac:dyDescent="0.25">
      <c r="A59" s="4"/>
      <c r="B59" s="460"/>
      <c r="C59" s="464"/>
      <c r="D59" s="465"/>
      <c r="E59" s="465"/>
      <c r="F59" s="465"/>
      <c r="G59" s="466"/>
      <c r="H59" s="464"/>
      <c r="I59" s="465"/>
      <c r="J59" s="465"/>
      <c r="K59" s="465"/>
      <c r="L59" s="466"/>
      <c r="M59" s="467" t="s">
        <v>141</v>
      </c>
      <c r="N59" s="468"/>
      <c r="O59" s="468"/>
      <c r="P59" s="469"/>
      <c r="Q59" s="4"/>
    </row>
    <row r="60" spans="1:17" ht="3" customHeight="1" thickBot="1" x14ac:dyDescent="0.25">
      <c r="A60" s="4"/>
      <c r="B60" s="51"/>
      <c r="C60" s="51"/>
      <c r="D60" s="51"/>
      <c r="E60" s="51"/>
      <c r="F60" s="51"/>
      <c r="G60" s="51"/>
      <c r="H60" s="51"/>
      <c r="I60" s="51"/>
      <c r="J60" s="51"/>
      <c r="K60" s="51"/>
      <c r="L60" s="51"/>
      <c r="M60" s="51"/>
      <c r="N60" s="51"/>
      <c r="O60" s="51"/>
      <c r="P60" s="51"/>
      <c r="Q60" s="4"/>
    </row>
    <row r="61" spans="1:17" ht="13.5" customHeight="1" thickBot="1" x14ac:dyDescent="0.25">
      <c r="A61" s="4"/>
      <c r="B61" s="229" t="s">
        <v>8</v>
      </c>
      <c r="C61" s="230"/>
      <c r="D61" s="230"/>
      <c r="E61" s="230"/>
      <c r="F61" s="230"/>
      <c r="G61" s="230"/>
      <c r="H61" s="230"/>
      <c r="I61" s="230"/>
      <c r="J61" s="230"/>
      <c r="K61" s="230"/>
      <c r="L61" s="230"/>
      <c r="M61" s="230"/>
      <c r="N61" s="230"/>
      <c r="O61" s="230"/>
      <c r="P61" s="231"/>
      <c r="Q61" s="4"/>
    </row>
    <row r="62" spans="1:17" ht="3" customHeight="1" thickBot="1" x14ac:dyDescent="0.25">
      <c r="A62" s="4"/>
      <c r="B62" s="25"/>
      <c r="C62" s="24"/>
      <c r="D62" s="24"/>
      <c r="E62" s="24"/>
      <c r="F62" s="24"/>
      <c r="G62" s="24"/>
      <c r="H62" s="24"/>
      <c r="I62" s="24"/>
      <c r="J62" s="24"/>
      <c r="K62" s="24"/>
      <c r="L62" s="24"/>
      <c r="M62" s="24"/>
      <c r="N62" s="24"/>
      <c r="O62" s="24"/>
      <c r="P62" s="26"/>
      <c r="Q62" s="4"/>
    </row>
    <row r="63" spans="1:17" x14ac:dyDescent="0.2">
      <c r="A63" s="4"/>
      <c r="B63" s="574" t="s">
        <v>20</v>
      </c>
      <c r="C63" s="12" t="s">
        <v>9</v>
      </c>
      <c r="D63" s="13" t="s">
        <v>67</v>
      </c>
      <c r="E63" s="13" t="s">
        <v>68</v>
      </c>
      <c r="F63" s="13" t="s">
        <v>69</v>
      </c>
      <c r="G63" s="13" t="s">
        <v>70</v>
      </c>
      <c r="H63" s="13" t="s">
        <v>71</v>
      </c>
      <c r="I63" s="13" t="s">
        <v>72</v>
      </c>
      <c r="J63" s="13" t="s">
        <v>73</v>
      </c>
      <c r="K63" s="13" t="s">
        <v>74</v>
      </c>
      <c r="L63" s="13" t="s">
        <v>75</v>
      </c>
      <c r="M63" s="13" t="s">
        <v>76</v>
      </c>
      <c r="N63" s="13" t="s">
        <v>77</v>
      </c>
      <c r="O63" s="14" t="s">
        <v>78</v>
      </c>
      <c r="P63" s="15" t="s">
        <v>24</v>
      </c>
      <c r="Q63" s="4"/>
    </row>
    <row r="64" spans="1:17" x14ac:dyDescent="0.2">
      <c r="A64" s="4"/>
      <c r="B64" s="575"/>
      <c r="C64" s="93" t="s">
        <v>228</v>
      </c>
      <c r="D64" s="390">
        <f>'4.1. Registro autos confirma ac'!D10</f>
        <v>1.9388888888888891</v>
      </c>
      <c r="E64" s="391"/>
      <c r="F64" s="391"/>
      <c r="G64" s="392"/>
      <c r="H64" s="390">
        <f>'4.1. Registro autos confirma ac'!F10</f>
        <v>1.8611111111111109</v>
      </c>
      <c r="I64" s="391"/>
      <c r="J64" s="391">
        <f>'4.1. Registro autos confirma ac'!F10</f>
        <v>1.8611111111111109</v>
      </c>
      <c r="K64" s="392"/>
      <c r="L64" s="390">
        <f>'4.1. Registro autos confirma ac'!H10</f>
        <v>0.82777777777777772</v>
      </c>
      <c r="M64" s="391"/>
      <c r="N64" s="391"/>
      <c r="O64" s="392"/>
      <c r="P64" s="188">
        <f>'4.1. Registro autos confirma ac'!J10</f>
        <v>1.5425925925925927</v>
      </c>
      <c r="Q64" s="4"/>
    </row>
    <row r="65" spans="1:17" x14ac:dyDescent="0.2">
      <c r="A65" s="4"/>
      <c r="B65" s="575"/>
      <c r="C65" s="172" t="s">
        <v>206</v>
      </c>
      <c r="D65" s="390">
        <f>'4.1. Registro autos confirma ac'!D13</f>
        <v>1.4772727272727273</v>
      </c>
      <c r="E65" s="391"/>
      <c r="F65" s="391"/>
      <c r="G65" s="392"/>
      <c r="H65" s="390">
        <f>'4.1. Registro autos confirma ac'!F13</f>
        <v>1.6590909090909092</v>
      </c>
      <c r="I65" s="391"/>
      <c r="J65" s="391">
        <f>'4.1. Registro autos confirma ac'!F11</f>
        <v>0</v>
      </c>
      <c r="K65" s="392"/>
      <c r="L65" s="390">
        <f>'4.1. Registro autos confirma ac'!H13</f>
        <v>0.34090909090909088</v>
      </c>
      <c r="M65" s="391"/>
      <c r="N65" s="391"/>
      <c r="O65" s="392"/>
      <c r="P65" s="188">
        <f>'4.1. Registro autos confirma ac'!J13</f>
        <v>1.1590909090909092</v>
      </c>
      <c r="Q65" s="4"/>
    </row>
    <row r="66" spans="1:17" x14ac:dyDescent="0.2">
      <c r="A66" s="4"/>
      <c r="B66" s="575"/>
      <c r="C66" s="172" t="s">
        <v>199</v>
      </c>
      <c r="D66" s="390">
        <f>'4.1. Registro autos confirma ac'!D16</f>
        <v>3.2083333333333335</v>
      </c>
      <c r="E66" s="391"/>
      <c r="F66" s="391"/>
      <c r="G66" s="392"/>
      <c r="H66" s="390">
        <f>'4.1. Registro autos confirma ac'!F16</f>
        <v>2.4166666666666665</v>
      </c>
      <c r="I66" s="391"/>
      <c r="J66" s="391">
        <f>'4.1. Registro autos confirma ac'!F15</f>
        <v>0</v>
      </c>
      <c r="K66" s="392"/>
      <c r="L66" s="390">
        <f>'4.1. Registro autos confirma ac'!H16</f>
        <v>2.1666666666666665</v>
      </c>
      <c r="M66" s="391"/>
      <c r="N66" s="391"/>
      <c r="O66" s="392"/>
      <c r="P66" s="188">
        <f>'4.1. Registro autos confirma ac'!J16</f>
        <v>2.5972222222222219</v>
      </c>
      <c r="Q66" s="4"/>
    </row>
    <row r="67" spans="1:17" x14ac:dyDescent="0.2">
      <c r="A67" s="4"/>
      <c r="B67" s="575"/>
      <c r="C67" s="172" t="s">
        <v>236</v>
      </c>
      <c r="D67" s="390">
        <f>'4.1. Registro autos confirma ac'!D19</f>
        <v>1.125</v>
      </c>
      <c r="E67" s="391"/>
      <c r="F67" s="391"/>
      <c r="G67" s="392"/>
      <c r="H67" s="390" t="str">
        <f>'4.1. Registro autos confirma ac'!F19</f>
        <v>0</v>
      </c>
      <c r="I67" s="391"/>
      <c r="J67" s="391">
        <f>'4.1. Registro autos confirma ac'!F16</f>
        <v>2.4166666666666665</v>
      </c>
      <c r="K67" s="392"/>
      <c r="L67" s="390" t="str">
        <f>'4.1. Registro autos confirma ac'!H19</f>
        <v>0</v>
      </c>
      <c r="M67" s="391"/>
      <c r="N67" s="391"/>
      <c r="O67" s="392"/>
      <c r="P67" s="188">
        <f>'4.1. Registro autos confirma ac'!J19</f>
        <v>0.375</v>
      </c>
      <c r="Q67" s="4"/>
    </row>
    <row r="68" spans="1:17" x14ac:dyDescent="0.2">
      <c r="A68" s="4"/>
      <c r="B68" s="575"/>
      <c r="C68" s="172" t="s">
        <v>237</v>
      </c>
      <c r="D68" s="390">
        <f>'4.1. Registro autos confirma ac'!D21</f>
        <v>1.4166666666666667</v>
      </c>
      <c r="E68" s="391"/>
      <c r="F68" s="391"/>
      <c r="G68" s="392"/>
      <c r="H68" s="390">
        <f>'4.1. Registro autos confirma ac'!F21</f>
        <v>0.83333333333333337</v>
      </c>
      <c r="I68" s="391"/>
      <c r="J68" s="391">
        <f>'4.1. Registro autos confirma ac'!F17</f>
        <v>0</v>
      </c>
      <c r="K68" s="392"/>
      <c r="L68" s="390" t="str">
        <f>'4.1. Registro autos confirma ac'!H21</f>
        <v>0</v>
      </c>
      <c r="M68" s="391"/>
      <c r="N68" s="391"/>
      <c r="O68" s="392"/>
      <c r="P68" s="188">
        <f>'4.1. Registro autos confirma ac'!J21</f>
        <v>0.75</v>
      </c>
      <c r="Q68" s="4"/>
    </row>
    <row r="69" spans="1:17" x14ac:dyDescent="0.2">
      <c r="A69" s="4"/>
      <c r="B69" s="575"/>
      <c r="C69" s="172" t="s">
        <v>238</v>
      </c>
      <c r="D69" s="390">
        <f>'4.1. Registro autos confirma ac'!D23</f>
        <v>1.75</v>
      </c>
      <c r="E69" s="391"/>
      <c r="F69" s="391"/>
      <c r="G69" s="392"/>
      <c r="H69" s="390">
        <f>'4.1. Registro autos confirma ac'!F23</f>
        <v>3.25</v>
      </c>
      <c r="I69" s="391"/>
      <c r="J69" s="391">
        <f>'4.1. Registro autos confirma ac'!F18</f>
        <v>0</v>
      </c>
      <c r="K69" s="392"/>
      <c r="L69" s="390">
        <f>'4.1. Registro autos confirma ac'!H23</f>
        <v>0.5</v>
      </c>
      <c r="M69" s="391"/>
      <c r="N69" s="391"/>
      <c r="O69" s="392"/>
      <c r="P69" s="188">
        <f>'4.1. Registro autos confirma ac'!J23</f>
        <v>1.8333333333333333</v>
      </c>
      <c r="Q69" s="4"/>
    </row>
    <row r="70" spans="1:17" x14ac:dyDescent="0.2">
      <c r="A70" s="4"/>
      <c r="B70" s="575"/>
      <c r="C70" s="172" t="s">
        <v>239</v>
      </c>
      <c r="D70" s="390">
        <f>'4.1. Registro autos confirma ac'!D25</f>
        <v>1.5</v>
      </c>
      <c r="E70" s="391"/>
      <c r="F70" s="391"/>
      <c r="G70" s="392"/>
      <c r="H70" s="390">
        <f>'4.1. Registro autos confirma ac'!F25</f>
        <v>2</v>
      </c>
      <c r="I70" s="391"/>
      <c r="J70" s="391" t="str">
        <f>'4.1. Registro autos confirma ac'!F19</f>
        <v>0</v>
      </c>
      <c r="K70" s="392"/>
      <c r="L70" s="390">
        <f>'4.1. Registro autos confirma ac'!H25</f>
        <v>0.75</v>
      </c>
      <c r="M70" s="391"/>
      <c r="N70" s="391"/>
      <c r="O70" s="392"/>
      <c r="P70" s="188">
        <f>'4.1. Registro autos confirma ac'!J25</f>
        <v>1.4166666666666667</v>
      </c>
      <c r="Q70" s="4"/>
    </row>
    <row r="71" spans="1:17" x14ac:dyDescent="0.2">
      <c r="A71" s="4"/>
      <c r="B71" s="575"/>
      <c r="C71" s="172" t="s">
        <v>200</v>
      </c>
      <c r="D71" s="390">
        <f>'4.1. Registro autos confirma ac'!D28</f>
        <v>2.25</v>
      </c>
      <c r="E71" s="391"/>
      <c r="F71" s="391"/>
      <c r="G71" s="392"/>
      <c r="H71" s="390">
        <f>'4.1. Registro autos confirma ac'!F28</f>
        <v>1.25</v>
      </c>
      <c r="I71" s="391"/>
      <c r="J71" s="391">
        <f>'4.1. Registro autos confirma ac'!F20</f>
        <v>0</v>
      </c>
      <c r="K71" s="392"/>
      <c r="L71" s="390">
        <f>'4.1. Registro autos confirma ac'!H28</f>
        <v>2.5</v>
      </c>
      <c r="M71" s="391"/>
      <c r="N71" s="391"/>
      <c r="O71" s="392"/>
      <c r="P71" s="188">
        <f>'4.1. Registro autos confirma ac'!J28</f>
        <v>2</v>
      </c>
      <c r="Q71" s="4"/>
    </row>
    <row r="72" spans="1:17" x14ac:dyDescent="0.2">
      <c r="A72" s="4"/>
      <c r="B72" s="575"/>
      <c r="C72" s="172" t="s">
        <v>201</v>
      </c>
      <c r="D72" s="390">
        <f>'4.1. Registro autos confirma ac'!D30</f>
        <v>6.5</v>
      </c>
      <c r="E72" s="391"/>
      <c r="F72" s="391"/>
      <c r="G72" s="392"/>
      <c r="H72" s="390">
        <f>'4.1. Registro autos confirma ac'!F30</f>
        <v>4.75</v>
      </c>
      <c r="I72" s="391"/>
      <c r="J72" s="391">
        <f>'4.1. Registro autos confirma ac'!F21</f>
        <v>0.83333333333333337</v>
      </c>
      <c r="K72" s="392"/>
      <c r="L72" s="390">
        <f>'4.1. Registro autos confirma ac'!H30</f>
        <v>1.25</v>
      </c>
      <c r="M72" s="391"/>
      <c r="N72" s="391"/>
      <c r="O72" s="392"/>
      <c r="P72" s="188">
        <f>'4.1. Registro autos confirma ac'!J30</f>
        <v>4.166666666666667</v>
      </c>
      <c r="Q72" s="4"/>
    </row>
    <row r="73" spans="1:17" x14ac:dyDescent="0.2">
      <c r="A73" s="4"/>
      <c r="B73" s="575"/>
      <c r="C73" s="172" t="s">
        <v>202</v>
      </c>
      <c r="D73" s="390">
        <f>'4.1. Registro autos confirma ac'!D32</f>
        <v>2</v>
      </c>
      <c r="E73" s="391"/>
      <c r="F73" s="391"/>
      <c r="G73" s="392"/>
      <c r="H73" s="390">
        <f>'4.1. Registro autos confirma ac'!F32</f>
        <v>3.1666666666666665</v>
      </c>
      <c r="I73" s="391"/>
      <c r="J73" s="391">
        <f>'4.1. Registro autos confirma ac'!F22</f>
        <v>0</v>
      </c>
      <c r="K73" s="392"/>
      <c r="L73" s="390">
        <f>'4.1. Registro autos confirma ac'!H32</f>
        <v>1.3333333333333333</v>
      </c>
      <c r="M73" s="391"/>
      <c r="N73" s="391"/>
      <c r="O73" s="392"/>
      <c r="P73" s="188">
        <f>'4.1. Registro autos confirma ac'!J32</f>
        <v>2.1666666666666665</v>
      </c>
      <c r="Q73" s="4"/>
    </row>
    <row r="74" spans="1:17" x14ac:dyDescent="0.2">
      <c r="A74" s="4"/>
      <c r="B74" s="575"/>
      <c r="C74" s="172" t="s">
        <v>203</v>
      </c>
      <c r="D74" s="390">
        <f>'4.1. Registro autos confirma ac'!D34</f>
        <v>1.5</v>
      </c>
      <c r="E74" s="391"/>
      <c r="F74" s="391"/>
      <c r="G74" s="392"/>
      <c r="H74" s="390" t="str">
        <f>'4.1. Registro autos confirma ac'!F34</f>
        <v>0</v>
      </c>
      <c r="I74" s="391"/>
      <c r="J74" s="391">
        <f>'4.1. Registro autos confirma ac'!F23</f>
        <v>3.25</v>
      </c>
      <c r="K74" s="392"/>
      <c r="L74" s="390">
        <f>'4.1. Registro autos confirma ac'!H34</f>
        <v>2.5</v>
      </c>
      <c r="M74" s="391"/>
      <c r="N74" s="391"/>
      <c r="O74" s="392"/>
      <c r="P74" s="188">
        <f>'4.1. Registro autos confirma ac'!J34</f>
        <v>1.3333333333333333</v>
      </c>
      <c r="Q74" s="4"/>
    </row>
    <row r="75" spans="1:17" x14ac:dyDescent="0.2">
      <c r="A75" s="4"/>
      <c r="B75" s="575"/>
      <c r="C75" s="172" t="s">
        <v>204</v>
      </c>
      <c r="D75" s="390">
        <f>'4.1. Registro autos confirma ac'!D36</f>
        <v>2</v>
      </c>
      <c r="E75" s="391"/>
      <c r="F75" s="391"/>
      <c r="G75" s="392"/>
      <c r="H75" s="390">
        <f>'4.1. Registro autos confirma ac'!F36</f>
        <v>3</v>
      </c>
      <c r="I75" s="391"/>
      <c r="J75" s="391">
        <f>'4.1. Registro autos confirma ac'!F24</f>
        <v>0</v>
      </c>
      <c r="K75" s="392"/>
      <c r="L75" s="390">
        <f>'4.1. Registro autos confirma ac'!H36</f>
        <v>0.5</v>
      </c>
      <c r="M75" s="391"/>
      <c r="N75" s="391"/>
      <c r="O75" s="392"/>
      <c r="P75" s="188">
        <f>'4.1. Registro autos confirma ac'!J36</f>
        <v>1.8333333333333333</v>
      </c>
      <c r="Q75" s="4"/>
    </row>
    <row r="76" spans="1:17" ht="13.5" thickBot="1" x14ac:dyDescent="0.25">
      <c r="A76" s="4"/>
      <c r="B76" s="576"/>
      <c r="C76" s="66" t="s">
        <v>223</v>
      </c>
      <c r="D76" s="390">
        <f>'4.1. Registro autos confirma ac'!D38</f>
        <v>3.8333333333333335</v>
      </c>
      <c r="E76" s="391"/>
      <c r="F76" s="391"/>
      <c r="G76" s="392"/>
      <c r="H76" s="390">
        <f>'4.1. Registro autos confirma ac'!F38</f>
        <v>1.5</v>
      </c>
      <c r="I76" s="391"/>
      <c r="J76" s="391">
        <f>'4.1. Registro autos confirma ac'!F25</f>
        <v>2</v>
      </c>
      <c r="K76" s="392"/>
      <c r="L76" s="390">
        <f>'4.1. Registro autos confirma ac'!H38</f>
        <v>3.8333333333333335</v>
      </c>
      <c r="M76" s="391"/>
      <c r="N76" s="391"/>
      <c r="O76" s="392"/>
      <c r="P76" s="188">
        <f>'4.1. Registro autos confirma ac'!J38</f>
        <v>3.0555555555555554</v>
      </c>
      <c r="Q76" s="4"/>
    </row>
    <row r="77" spans="1:17" ht="3" customHeight="1" thickBot="1" x14ac:dyDescent="0.25">
      <c r="A77" s="4"/>
      <c r="B77" s="52">
        <v>0.9</v>
      </c>
      <c r="C77" s="53"/>
      <c r="D77" s="53"/>
      <c r="E77" s="53"/>
      <c r="F77" s="54" t="str">
        <f>+$C$26</f>
        <v>NÚMERO DE AUDIENCIAS Y/O AUTOS QUE CONFIRMAN EL ACUERDO O DECRETAN LA LIQUIDACIÓN PROGRAMADOS EN EL CUATRIMESTRE ENTIDAD.: 8 ACTAS DE AUDIENCIA Y/O  (PROMEDIO ENTRE INTENDENCIAS REGIONALES Y BOGOTÁ D.C.. SE APROXIMA AL ENTERO MAYOR)
NÚMERO DE AUDIENCIAS Y/O AUTOS QUE CONFIRMAN EL ACUERDO O DECRETAN LA LIQUIDACIÓN PROGRAMADOS EN EL CUATRIMESTRE BOGOTÁ D.C.: 11 ACTAS DE AUDIENCIA Y/O (PROMEDIO ENTRE LAS 2 DIRECCIONES Y LOS 2 GRUPOS DE TRABAJO. SE APROXIMA AL ENTERO MAYOR)
Número de actas de audiencia y/o autos que confirman el acuerdo o decretan la liquidación programados en el cuatrimestre Grupo de Procesos de Reorganización y Liquidación A: 8 actas y/o autos  
Número de actas de audiencia y/o autos que confirman el acuerdo o decretan la liquidación programados en el cuatrimestre Dirección de Procesos de Reorganización I: 12 actas y/o autos 
Número de actas de audiencia y/o autos que confirman el acuerdo o decretan la liquidación programados en el cuatrimestre Dirección de Procesos de Reorganización II: 12 actas y/o autos  
Número de actas de audiencia y/o autos que confirman el acuerdo o decretan la liquidación programados en el cuatrimestre Grupo de Procesos de Reorganización II: 12 actas y/o autos
NÚMERO DE AUDIENCIAS Y/O AUTOS QUE CONFIRMAN EL ACUERDO O DECRETAN LA LIQUIDACIÓN PROGRAMADOS EN EL CUATRIMESTRE INTENDENCIAS REGIONALES: 5 ACTAS DE AUDIENCIA Y/O (PROMEDIO ENTRE LAS 6 INTENDENCIAS REGIONALES. SE APROXIMA AL ENTERO MAYOR)
Número de actas de audiencia y/o autos que confirman el acuerdo o decretan la liquidación programados en el cuatrimestre Barranquilla: 4 actas y/o autos 
Número de actas de audiencia y/o autos que confirman el acuerdo o decretan la liquidación programados en el cuatrimestre Bucaramanga: 4 actas y/o autos 
Número de actas de audiencia y/o autos que confirman el acuerdo o decretan la liquidación programados en el cuatrimestre Cali: 6 actas y/o autos 
Número de actas de audiencia y/o autos que confirman el acuerdo o decretan la liquidación programados en el cuatrimestre Cartagena: 2 actas y/o autos 
Número de actas de audiencia y/o autos que confirman el acuerdo o decretan la liquidación programados en el cuatrimestre Manizales: 2 actas y/o autos
Número de actas de audiencia y/o autos que confirman el acuerdo o decretan la liquidación programados en el cuatrimestre Medellín: 6 actas y/o autos
Porcentaje (%) de cumplimiento: 95%</v>
      </c>
      <c r="G77" s="53"/>
      <c r="H77" s="53"/>
      <c r="I77" s="54" t="str">
        <f>+$C$26</f>
        <v>NÚMERO DE AUDIENCIAS Y/O AUTOS QUE CONFIRMAN EL ACUERDO O DECRETAN LA LIQUIDACIÓN PROGRAMADOS EN EL CUATRIMESTRE ENTIDAD.: 8 ACTAS DE AUDIENCIA Y/O  (PROMEDIO ENTRE INTENDENCIAS REGIONALES Y BOGOTÁ D.C.. SE APROXIMA AL ENTERO MAYOR)
NÚMERO DE AUDIENCIAS Y/O AUTOS QUE CONFIRMAN EL ACUERDO O DECRETAN LA LIQUIDACIÓN PROGRAMADOS EN EL CUATRIMESTRE BOGOTÁ D.C.: 11 ACTAS DE AUDIENCIA Y/O (PROMEDIO ENTRE LAS 2 DIRECCIONES Y LOS 2 GRUPOS DE TRABAJO. SE APROXIMA AL ENTERO MAYOR)
Número de actas de audiencia y/o autos que confirman el acuerdo o decretan la liquidación programados en el cuatrimestre Grupo de Procesos de Reorganización y Liquidación A: 8 actas y/o autos  
Número de actas de audiencia y/o autos que confirman el acuerdo o decretan la liquidación programados en el cuatrimestre Dirección de Procesos de Reorganización I: 12 actas y/o autos 
Número de actas de audiencia y/o autos que confirman el acuerdo o decretan la liquidación programados en el cuatrimestre Dirección de Procesos de Reorganización II: 12 actas y/o autos  
Número de actas de audiencia y/o autos que confirman el acuerdo o decretan la liquidación programados en el cuatrimestre Grupo de Procesos de Reorganización II: 12 actas y/o autos
NÚMERO DE AUDIENCIAS Y/O AUTOS QUE CONFIRMAN EL ACUERDO O DECRETAN LA LIQUIDACIÓN PROGRAMADOS EN EL CUATRIMESTRE INTENDENCIAS REGIONALES: 5 ACTAS DE AUDIENCIA Y/O (PROMEDIO ENTRE LAS 6 INTENDENCIAS REGIONALES. SE APROXIMA AL ENTERO MAYOR)
Número de actas de audiencia y/o autos que confirman el acuerdo o decretan la liquidación programados en el cuatrimestre Barranquilla: 4 actas y/o autos 
Número de actas de audiencia y/o autos que confirman el acuerdo o decretan la liquidación programados en el cuatrimestre Bucaramanga: 4 actas y/o autos 
Número de actas de audiencia y/o autos que confirman el acuerdo o decretan la liquidación programados en el cuatrimestre Cali: 6 actas y/o autos 
Número de actas de audiencia y/o autos que confirman el acuerdo o decretan la liquidación programados en el cuatrimestre Cartagena: 2 actas y/o autos 
Número de actas de audiencia y/o autos que confirman el acuerdo o decretan la liquidación programados en el cuatrimestre Manizales: 2 actas y/o autos
Número de actas de audiencia y/o autos que confirman el acuerdo o decretan la liquidación programados en el cuatrimestre Medellín: 6 actas y/o autos
Porcentaje (%) de cumplimiento: 95%</v>
      </c>
      <c r="J77" s="53"/>
      <c r="K77" s="53"/>
      <c r="L77" s="54" t="str">
        <f>+$C$26</f>
        <v>NÚMERO DE AUDIENCIAS Y/O AUTOS QUE CONFIRMAN EL ACUERDO O DECRETAN LA LIQUIDACIÓN PROGRAMADOS EN EL CUATRIMESTRE ENTIDAD.: 8 ACTAS DE AUDIENCIA Y/O  (PROMEDIO ENTRE INTENDENCIAS REGIONALES Y BOGOTÁ D.C.. SE APROXIMA AL ENTERO MAYOR)
NÚMERO DE AUDIENCIAS Y/O AUTOS QUE CONFIRMAN EL ACUERDO O DECRETAN LA LIQUIDACIÓN PROGRAMADOS EN EL CUATRIMESTRE BOGOTÁ D.C.: 11 ACTAS DE AUDIENCIA Y/O (PROMEDIO ENTRE LAS 2 DIRECCIONES Y LOS 2 GRUPOS DE TRABAJO. SE APROXIMA AL ENTERO MAYOR)
Número de actas de audiencia y/o autos que confirman el acuerdo o decretan la liquidación programados en el cuatrimestre Grupo de Procesos de Reorganización y Liquidación A: 8 actas y/o autos  
Número de actas de audiencia y/o autos que confirman el acuerdo o decretan la liquidación programados en el cuatrimestre Dirección de Procesos de Reorganización I: 12 actas y/o autos 
Número de actas de audiencia y/o autos que confirman el acuerdo o decretan la liquidación programados en el cuatrimestre Dirección de Procesos de Reorganización II: 12 actas y/o autos  
Número de actas de audiencia y/o autos que confirman el acuerdo o decretan la liquidación programados en el cuatrimestre Grupo de Procesos de Reorganización II: 12 actas y/o autos
NÚMERO DE AUDIENCIAS Y/O AUTOS QUE CONFIRMAN EL ACUERDO O DECRETAN LA LIQUIDACIÓN PROGRAMADOS EN EL CUATRIMESTRE INTENDENCIAS REGIONALES: 5 ACTAS DE AUDIENCIA Y/O (PROMEDIO ENTRE LAS 6 INTENDENCIAS REGIONALES. SE APROXIMA AL ENTERO MAYOR)
Número de actas de audiencia y/o autos que confirman el acuerdo o decretan la liquidación programados en el cuatrimestre Barranquilla: 4 actas y/o autos 
Número de actas de audiencia y/o autos que confirman el acuerdo o decretan la liquidación programados en el cuatrimestre Bucaramanga: 4 actas y/o autos 
Número de actas de audiencia y/o autos que confirman el acuerdo o decretan la liquidación programados en el cuatrimestre Cali: 6 actas y/o autos 
Número de actas de audiencia y/o autos que confirman el acuerdo o decretan la liquidación programados en el cuatrimestre Cartagena: 2 actas y/o autos 
Número de actas de audiencia y/o autos que confirman el acuerdo o decretan la liquidación programados en el cuatrimestre Manizales: 2 actas y/o autos
Número de actas de audiencia y/o autos que confirman el acuerdo o decretan la liquidación programados en el cuatrimestre Medellín: 6 actas y/o autos
Porcentaje (%) de cumplimiento: 95%</v>
      </c>
      <c r="M77" s="53"/>
      <c r="N77" s="53"/>
      <c r="O77" s="54" t="str">
        <f>+$C$26</f>
        <v>NÚMERO DE AUDIENCIAS Y/O AUTOS QUE CONFIRMAN EL ACUERDO O DECRETAN LA LIQUIDACIÓN PROGRAMADOS EN EL CUATRIMESTRE ENTIDAD.: 8 ACTAS DE AUDIENCIA Y/O  (PROMEDIO ENTRE INTENDENCIAS REGIONALES Y BOGOTÁ D.C.. SE APROXIMA AL ENTERO MAYOR)
NÚMERO DE AUDIENCIAS Y/O AUTOS QUE CONFIRMAN EL ACUERDO O DECRETAN LA LIQUIDACIÓN PROGRAMADOS EN EL CUATRIMESTRE BOGOTÁ D.C.: 11 ACTAS DE AUDIENCIA Y/O (PROMEDIO ENTRE LAS 2 DIRECCIONES Y LOS 2 GRUPOS DE TRABAJO. SE APROXIMA AL ENTERO MAYOR)
Número de actas de audiencia y/o autos que confirman el acuerdo o decretan la liquidación programados en el cuatrimestre Grupo de Procesos de Reorganización y Liquidación A: 8 actas y/o autos  
Número de actas de audiencia y/o autos que confirman el acuerdo o decretan la liquidación programados en el cuatrimestre Dirección de Procesos de Reorganización I: 12 actas y/o autos 
Número de actas de audiencia y/o autos que confirman el acuerdo o decretan la liquidación programados en el cuatrimestre Dirección de Procesos de Reorganización II: 12 actas y/o autos  
Número de actas de audiencia y/o autos que confirman el acuerdo o decretan la liquidación programados en el cuatrimestre Grupo de Procesos de Reorganización II: 12 actas y/o autos
NÚMERO DE AUDIENCIAS Y/O AUTOS QUE CONFIRMAN EL ACUERDO O DECRETAN LA LIQUIDACIÓN PROGRAMADOS EN EL CUATRIMESTRE INTENDENCIAS REGIONALES: 5 ACTAS DE AUDIENCIA Y/O (PROMEDIO ENTRE LAS 6 INTENDENCIAS REGIONALES. SE APROXIMA AL ENTERO MAYOR)
Número de actas de audiencia y/o autos que confirman el acuerdo o decretan la liquidación programados en el cuatrimestre Barranquilla: 4 actas y/o autos 
Número de actas de audiencia y/o autos que confirman el acuerdo o decretan la liquidación programados en el cuatrimestre Bucaramanga: 4 actas y/o autos 
Número de actas de audiencia y/o autos que confirman el acuerdo o decretan la liquidación programados en el cuatrimestre Cali: 6 actas y/o autos 
Número de actas de audiencia y/o autos que confirman el acuerdo o decretan la liquidación programados en el cuatrimestre Cartagena: 2 actas y/o autos 
Número de actas de audiencia y/o autos que confirman el acuerdo o decretan la liquidación programados en el cuatrimestre Manizales: 2 actas y/o autos
Número de actas de audiencia y/o autos que confirman el acuerdo o decretan la liquidación programados en el cuatrimestre Medellín: 6 actas y/o autos
Porcentaje (%) de cumplimiento: 95%</v>
      </c>
      <c r="P77" s="54" t="str">
        <f>+$C$26</f>
        <v>NÚMERO DE AUDIENCIAS Y/O AUTOS QUE CONFIRMAN EL ACUERDO O DECRETAN LA LIQUIDACIÓN PROGRAMADOS EN EL CUATRIMESTRE ENTIDAD.: 8 ACTAS DE AUDIENCIA Y/O  (PROMEDIO ENTRE INTENDENCIAS REGIONALES Y BOGOTÁ D.C.. SE APROXIMA AL ENTERO MAYOR)
NÚMERO DE AUDIENCIAS Y/O AUTOS QUE CONFIRMAN EL ACUERDO O DECRETAN LA LIQUIDACIÓN PROGRAMADOS EN EL CUATRIMESTRE BOGOTÁ D.C.: 11 ACTAS DE AUDIENCIA Y/O (PROMEDIO ENTRE LAS 2 DIRECCIONES Y LOS 2 GRUPOS DE TRABAJO. SE APROXIMA AL ENTERO MAYOR)
Número de actas de audiencia y/o autos que confirman el acuerdo o decretan la liquidación programados en el cuatrimestre Grupo de Procesos de Reorganización y Liquidación A: 8 actas y/o autos  
Número de actas de audiencia y/o autos que confirman el acuerdo o decretan la liquidación programados en el cuatrimestre Dirección de Procesos de Reorganización I: 12 actas y/o autos 
Número de actas de audiencia y/o autos que confirman el acuerdo o decretan la liquidación programados en el cuatrimestre Dirección de Procesos de Reorganización II: 12 actas y/o autos  
Número de actas de audiencia y/o autos que confirman el acuerdo o decretan la liquidación programados en el cuatrimestre Grupo de Procesos de Reorganización II: 12 actas y/o autos
NÚMERO DE AUDIENCIAS Y/O AUTOS QUE CONFIRMAN EL ACUERDO O DECRETAN LA LIQUIDACIÓN PROGRAMADOS EN EL CUATRIMESTRE INTENDENCIAS REGIONALES: 5 ACTAS DE AUDIENCIA Y/O (PROMEDIO ENTRE LAS 6 INTENDENCIAS REGIONALES. SE APROXIMA AL ENTERO MAYOR)
Número de actas de audiencia y/o autos que confirman el acuerdo o decretan la liquidación programados en el cuatrimestre Barranquilla: 4 actas y/o autos 
Número de actas de audiencia y/o autos que confirman el acuerdo o decretan la liquidación programados en el cuatrimestre Bucaramanga: 4 actas y/o autos 
Número de actas de audiencia y/o autos que confirman el acuerdo o decretan la liquidación programados en el cuatrimestre Cali: 6 actas y/o autos 
Número de actas de audiencia y/o autos que confirman el acuerdo o decretan la liquidación programados en el cuatrimestre Cartagena: 2 actas y/o autos 
Número de actas de audiencia y/o autos que confirman el acuerdo o decretan la liquidación programados en el cuatrimestre Manizales: 2 actas y/o autos
Número de actas de audiencia y/o autos que confirman el acuerdo o decretan la liquidación programados en el cuatrimestre Medellín: 6 actas y/o autos
Porcentaje (%) de cumplimiento: 95%</v>
      </c>
      <c r="Q77" s="4"/>
    </row>
    <row r="78" spans="1:17" ht="22.5" customHeight="1" thickBot="1" x14ac:dyDescent="0.25">
      <c r="A78" s="4"/>
      <c r="B78" s="302" t="s">
        <v>21</v>
      </c>
      <c r="C78" s="303"/>
      <c r="D78" s="303"/>
      <c r="E78" s="303"/>
      <c r="F78" s="303"/>
      <c r="G78" s="303"/>
      <c r="H78" s="303"/>
      <c r="I78" s="303"/>
      <c r="J78" s="303"/>
      <c r="K78" s="303"/>
      <c r="L78" s="303"/>
      <c r="M78" s="303"/>
      <c r="N78" s="303"/>
      <c r="O78" s="303"/>
      <c r="P78" s="304"/>
      <c r="Q78" s="4"/>
    </row>
    <row r="79" spans="1:17" x14ac:dyDescent="0.2">
      <c r="A79" s="4"/>
      <c r="B79" s="315"/>
      <c r="C79" s="316"/>
      <c r="D79" s="316"/>
      <c r="E79" s="316"/>
      <c r="F79" s="316"/>
      <c r="G79" s="316"/>
      <c r="H79" s="316"/>
      <c r="I79" s="316"/>
      <c r="J79" s="316"/>
      <c r="K79" s="316"/>
      <c r="L79" s="316"/>
      <c r="M79" s="316"/>
      <c r="N79" s="316"/>
      <c r="O79" s="316"/>
      <c r="P79" s="317"/>
      <c r="Q79" s="4"/>
    </row>
    <row r="80" spans="1:17" x14ac:dyDescent="0.2">
      <c r="A80" s="4"/>
      <c r="B80" s="318"/>
      <c r="C80" s="319"/>
      <c r="D80" s="319"/>
      <c r="E80" s="319"/>
      <c r="F80" s="319"/>
      <c r="G80" s="319"/>
      <c r="H80" s="319"/>
      <c r="I80" s="319"/>
      <c r="J80" s="319"/>
      <c r="K80" s="319"/>
      <c r="L80" s="319"/>
      <c r="M80" s="319"/>
      <c r="N80" s="319"/>
      <c r="O80" s="319"/>
      <c r="P80" s="320"/>
      <c r="Q80" s="4"/>
    </row>
    <row r="81" spans="1:19" x14ac:dyDescent="0.2">
      <c r="A81" s="4"/>
      <c r="B81" s="318"/>
      <c r="C81" s="319"/>
      <c r="D81" s="319"/>
      <c r="E81" s="319"/>
      <c r="F81" s="319"/>
      <c r="G81" s="319"/>
      <c r="H81" s="319"/>
      <c r="I81" s="319"/>
      <c r="J81" s="319"/>
      <c r="K81" s="319"/>
      <c r="L81" s="319"/>
      <c r="M81" s="319"/>
      <c r="N81" s="319"/>
      <c r="O81" s="319"/>
      <c r="P81" s="320"/>
      <c r="Q81" s="4"/>
    </row>
    <row r="82" spans="1:19" x14ac:dyDescent="0.2">
      <c r="A82" s="4"/>
      <c r="B82" s="318"/>
      <c r="C82" s="319"/>
      <c r="D82" s="319"/>
      <c r="E82" s="319"/>
      <c r="F82" s="319"/>
      <c r="G82" s="319"/>
      <c r="H82" s="319"/>
      <c r="I82" s="319"/>
      <c r="J82" s="319"/>
      <c r="K82" s="319"/>
      <c r="L82" s="319"/>
      <c r="M82" s="319"/>
      <c r="N82" s="319"/>
      <c r="O82" s="319"/>
      <c r="P82" s="320"/>
      <c r="Q82" s="4"/>
    </row>
    <row r="83" spans="1:19" x14ac:dyDescent="0.2">
      <c r="A83" s="4"/>
      <c r="B83" s="318"/>
      <c r="C83" s="319"/>
      <c r="D83" s="319"/>
      <c r="E83" s="319"/>
      <c r="F83" s="319"/>
      <c r="G83" s="319"/>
      <c r="H83" s="319"/>
      <c r="I83" s="319"/>
      <c r="J83" s="319"/>
      <c r="K83" s="319"/>
      <c r="L83" s="319"/>
      <c r="M83" s="319"/>
      <c r="N83" s="319"/>
      <c r="O83" s="319"/>
      <c r="P83" s="320"/>
      <c r="Q83" s="4"/>
    </row>
    <row r="84" spans="1:19" x14ac:dyDescent="0.2">
      <c r="A84" s="4"/>
      <c r="B84" s="318"/>
      <c r="C84" s="319"/>
      <c r="D84" s="319"/>
      <c r="E84" s="319"/>
      <c r="F84" s="319"/>
      <c r="G84" s="319"/>
      <c r="H84" s="319"/>
      <c r="I84" s="319"/>
      <c r="J84" s="319"/>
      <c r="K84" s="319"/>
      <c r="L84" s="319"/>
      <c r="M84" s="319"/>
      <c r="N84" s="319"/>
      <c r="O84" s="319"/>
      <c r="P84" s="320"/>
      <c r="Q84" s="4"/>
    </row>
    <row r="85" spans="1:19" x14ac:dyDescent="0.2">
      <c r="A85" s="4"/>
      <c r="B85" s="318"/>
      <c r="C85" s="319"/>
      <c r="D85" s="319"/>
      <c r="E85" s="319"/>
      <c r="F85" s="319"/>
      <c r="G85" s="319"/>
      <c r="H85" s="319"/>
      <c r="I85" s="319"/>
      <c r="J85" s="319"/>
      <c r="K85" s="319"/>
      <c r="L85" s="319"/>
      <c r="M85" s="319"/>
      <c r="N85" s="319"/>
      <c r="O85" s="319"/>
      <c r="P85" s="320"/>
      <c r="Q85" s="4"/>
    </row>
    <row r="86" spans="1:19" x14ac:dyDescent="0.2">
      <c r="A86" s="4"/>
      <c r="B86" s="318"/>
      <c r="C86" s="319"/>
      <c r="D86" s="319"/>
      <c r="E86" s="319"/>
      <c r="F86" s="319"/>
      <c r="G86" s="319"/>
      <c r="H86" s="319"/>
      <c r="I86" s="319"/>
      <c r="J86" s="319"/>
      <c r="K86" s="319"/>
      <c r="L86" s="319"/>
      <c r="M86" s="319"/>
      <c r="N86" s="319"/>
      <c r="O86" s="319"/>
      <c r="P86" s="320"/>
      <c r="Q86" s="4"/>
    </row>
    <row r="87" spans="1:19" x14ac:dyDescent="0.2">
      <c r="A87" s="4"/>
      <c r="B87" s="318"/>
      <c r="C87" s="319"/>
      <c r="D87" s="319"/>
      <c r="E87" s="319"/>
      <c r="F87" s="319"/>
      <c r="G87" s="319"/>
      <c r="H87" s="319"/>
      <c r="I87" s="319"/>
      <c r="J87" s="319"/>
      <c r="K87" s="319"/>
      <c r="L87" s="319"/>
      <c r="M87" s="319"/>
      <c r="N87" s="319"/>
      <c r="O87" s="319"/>
      <c r="P87" s="320"/>
      <c r="Q87" s="4"/>
    </row>
    <row r="88" spans="1:19" x14ac:dyDescent="0.2">
      <c r="A88" s="4"/>
      <c r="B88" s="318"/>
      <c r="C88" s="319"/>
      <c r="D88" s="319"/>
      <c r="E88" s="319"/>
      <c r="F88" s="319"/>
      <c r="G88" s="319"/>
      <c r="H88" s="319"/>
      <c r="I88" s="319"/>
      <c r="J88" s="319"/>
      <c r="K88" s="319"/>
      <c r="L88" s="319"/>
      <c r="M88" s="319"/>
      <c r="N88" s="319"/>
      <c r="O88" s="319"/>
      <c r="P88" s="320"/>
      <c r="Q88" s="4"/>
    </row>
    <row r="89" spans="1:19" x14ac:dyDescent="0.2">
      <c r="A89" s="4"/>
      <c r="B89" s="318"/>
      <c r="C89" s="319"/>
      <c r="D89" s="319"/>
      <c r="E89" s="319"/>
      <c r="F89" s="319"/>
      <c r="G89" s="319"/>
      <c r="H89" s="319"/>
      <c r="I89" s="319"/>
      <c r="J89" s="319"/>
      <c r="K89" s="319"/>
      <c r="L89" s="319"/>
      <c r="M89" s="319"/>
      <c r="N89" s="319"/>
      <c r="O89" s="319"/>
      <c r="P89" s="320"/>
      <c r="Q89" s="4"/>
    </row>
    <row r="90" spans="1:19" x14ac:dyDescent="0.2">
      <c r="A90" s="4"/>
      <c r="B90" s="318"/>
      <c r="C90" s="319"/>
      <c r="D90" s="319"/>
      <c r="E90" s="319"/>
      <c r="F90" s="319"/>
      <c r="G90" s="319"/>
      <c r="H90" s="319"/>
      <c r="I90" s="319"/>
      <c r="J90" s="319"/>
      <c r="K90" s="319"/>
      <c r="L90" s="319"/>
      <c r="M90" s="319"/>
      <c r="N90" s="319"/>
      <c r="O90" s="319"/>
      <c r="P90" s="320"/>
      <c r="Q90" s="4"/>
    </row>
    <row r="91" spans="1:19" x14ac:dyDescent="0.2">
      <c r="A91" s="4"/>
      <c r="B91" s="318"/>
      <c r="C91" s="319"/>
      <c r="D91" s="319"/>
      <c r="E91" s="319"/>
      <c r="F91" s="319"/>
      <c r="G91" s="319"/>
      <c r="H91" s="319"/>
      <c r="I91" s="319"/>
      <c r="J91" s="319"/>
      <c r="K91" s="319"/>
      <c r="L91" s="319"/>
      <c r="M91" s="319"/>
      <c r="N91" s="319"/>
      <c r="O91" s="319"/>
      <c r="P91" s="320"/>
      <c r="Q91" s="4"/>
    </row>
    <row r="92" spans="1:19" x14ac:dyDescent="0.2">
      <c r="A92" s="4"/>
      <c r="B92" s="318"/>
      <c r="C92" s="319"/>
      <c r="D92" s="319"/>
      <c r="E92" s="319"/>
      <c r="F92" s="319"/>
      <c r="G92" s="319"/>
      <c r="H92" s="319"/>
      <c r="I92" s="319"/>
      <c r="J92" s="319"/>
      <c r="K92" s="319"/>
      <c r="L92" s="319"/>
      <c r="M92" s="319"/>
      <c r="N92" s="319"/>
      <c r="O92" s="319"/>
      <c r="P92" s="320"/>
      <c r="Q92" s="4"/>
    </row>
    <row r="93" spans="1:19" x14ac:dyDescent="0.2">
      <c r="A93" s="4"/>
      <c r="B93" s="318"/>
      <c r="C93" s="319"/>
      <c r="D93" s="319"/>
      <c r="E93" s="319"/>
      <c r="F93" s="319"/>
      <c r="G93" s="319"/>
      <c r="H93" s="319"/>
      <c r="I93" s="319"/>
      <c r="J93" s="319"/>
      <c r="K93" s="319"/>
      <c r="L93" s="319"/>
      <c r="M93" s="319"/>
      <c r="N93" s="319"/>
      <c r="O93" s="319"/>
      <c r="P93" s="320"/>
      <c r="Q93" s="4"/>
    </row>
    <row r="94" spans="1:19" ht="13.5" thickBot="1" x14ac:dyDescent="0.25">
      <c r="A94" s="4"/>
      <c r="B94" s="321"/>
      <c r="C94" s="322"/>
      <c r="D94" s="322"/>
      <c r="E94" s="322"/>
      <c r="F94" s="322"/>
      <c r="G94" s="322"/>
      <c r="H94" s="322"/>
      <c r="I94" s="322"/>
      <c r="J94" s="322"/>
      <c r="K94" s="322"/>
      <c r="L94" s="322"/>
      <c r="M94" s="322"/>
      <c r="N94" s="322"/>
      <c r="O94" s="322"/>
      <c r="P94" s="323"/>
      <c r="Q94" s="4"/>
    </row>
    <row r="95" spans="1:19" s="5" customFormat="1" ht="3" customHeight="1" thickBot="1" x14ac:dyDescent="0.25">
      <c r="A95" s="324"/>
      <c r="B95" s="324"/>
      <c r="C95" s="324"/>
      <c r="D95" s="324"/>
      <c r="E95" s="324"/>
      <c r="F95" s="324"/>
      <c r="G95" s="324"/>
      <c r="H95" s="324"/>
      <c r="I95" s="324"/>
      <c r="J95" s="324"/>
      <c r="K95" s="324"/>
      <c r="L95" s="324"/>
      <c r="M95" s="324"/>
      <c r="N95" s="324"/>
      <c r="O95" s="324"/>
      <c r="P95" s="324"/>
      <c r="Q95" s="324"/>
      <c r="S95" s="55"/>
    </row>
    <row r="96" spans="1:19" ht="15" customHeight="1" x14ac:dyDescent="0.2">
      <c r="A96" s="4"/>
      <c r="B96" s="325" t="s">
        <v>5</v>
      </c>
      <c r="C96" s="327" t="s">
        <v>152</v>
      </c>
      <c r="D96" s="328"/>
      <c r="E96" s="328"/>
      <c r="F96" s="328"/>
      <c r="G96" s="328"/>
      <c r="H96" s="328"/>
      <c r="I96" s="328"/>
      <c r="J96" s="328"/>
      <c r="K96" s="328"/>
      <c r="L96" s="328"/>
      <c r="M96" s="328"/>
      <c r="N96" s="328"/>
      <c r="O96" s="328"/>
      <c r="P96" s="329"/>
      <c r="Q96" s="4"/>
    </row>
    <row r="97" spans="1:17" ht="49.5" customHeight="1" x14ac:dyDescent="0.2">
      <c r="A97" s="4"/>
      <c r="B97" s="326"/>
      <c r="C97" s="475" t="s">
        <v>330</v>
      </c>
      <c r="D97" s="476"/>
      <c r="E97" s="476"/>
      <c r="F97" s="476"/>
      <c r="G97" s="476"/>
      <c r="H97" s="476"/>
      <c r="I97" s="476"/>
      <c r="J97" s="476"/>
      <c r="K97" s="476"/>
      <c r="L97" s="476"/>
      <c r="M97" s="476"/>
      <c r="N97" s="476"/>
      <c r="O97" s="476"/>
      <c r="P97" s="477"/>
      <c r="Q97" s="4"/>
    </row>
    <row r="98" spans="1:17" ht="15" customHeight="1" x14ac:dyDescent="0.2">
      <c r="A98" s="4"/>
      <c r="B98" s="326"/>
      <c r="C98" s="333" t="s">
        <v>153</v>
      </c>
      <c r="D98" s="334"/>
      <c r="E98" s="334"/>
      <c r="F98" s="334"/>
      <c r="G98" s="334"/>
      <c r="H98" s="334"/>
      <c r="I98" s="334"/>
      <c r="J98" s="334"/>
      <c r="K98" s="334"/>
      <c r="L98" s="334"/>
      <c r="M98" s="334"/>
      <c r="N98" s="334"/>
      <c r="O98" s="334"/>
      <c r="P98" s="335"/>
      <c r="Q98" s="4"/>
    </row>
    <row r="99" spans="1:17" ht="49.5" customHeight="1" x14ac:dyDescent="0.2">
      <c r="A99" s="4"/>
      <c r="B99" s="326"/>
      <c r="C99" s="330" t="s">
        <v>331</v>
      </c>
      <c r="D99" s="331"/>
      <c r="E99" s="331"/>
      <c r="F99" s="331"/>
      <c r="G99" s="331"/>
      <c r="H99" s="331"/>
      <c r="I99" s="331"/>
      <c r="J99" s="331"/>
      <c r="K99" s="331"/>
      <c r="L99" s="331"/>
      <c r="M99" s="331"/>
      <c r="N99" s="331"/>
      <c r="O99" s="331"/>
      <c r="P99" s="332"/>
      <c r="Q99" s="4"/>
    </row>
    <row r="100" spans="1:17" ht="18" customHeight="1" x14ac:dyDescent="0.2">
      <c r="A100" s="4"/>
      <c r="B100" s="326"/>
      <c r="C100" s="333" t="s">
        <v>154</v>
      </c>
      <c r="D100" s="334"/>
      <c r="E100" s="334"/>
      <c r="F100" s="334"/>
      <c r="G100" s="334"/>
      <c r="H100" s="334"/>
      <c r="I100" s="334"/>
      <c r="J100" s="334"/>
      <c r="K100" s="334"/>
      <c r="L100" s="334"/>
      <c r="M100" s="334"/>
      <c r="N100" s="334"/>
      <c r="O100" s="334"/>
      <c r="P100" s="335"/>
      <c r="Q100" s="4"/>
    </row>
    <row r="101" spans="1:17" ht="49.5" customHeight="1" thickBot="1" x14ac:dyDescent="0.25">
      <c r="A101" s="4"/>
      <c r="B101" s="326"/>
      <c r="C101" s="330" t="s">
        <v>332</v>
      </c>
      <c r="D101" s="331"/>
      <c r="E101" s="331"/>
      <c r="F101" s="331"/>
      <c r="G101" s="331"/>
      <c r="H101" s="331"/>
      <c r="I101" s="331"/>
      <c r="J101" s="331"/>
      <c r="K101" s="331"/>
      <c r="L101" s="331"/>
      <c r="M101" s="331"/>
      <c r="N101" s="331"/>
      <c r="O101" s="331"/>
      <c r="P101" s="332"/>
      <c r="Q101" s="4"/>
    </row>
    <row r="102" spans="1:17" ht="30.75" customHeight="1" thickBot="1" x14ac:dyDescent="0.25">
      <c r="A102" s="4"/>
      <c r="B102" s="56" t="s">
        <v>42</v>
      </c>
      <c r="C102" s="312"/>
      <c r="D102" s="214"/>
      <c r="E102" s="214"/>
      <c r="F102" s="214"/>
      <c r="G102" s="214"/>
      <c r="H102" s="214"/>
      <c r="I102" s="214"/>
      <c r="J102" s="214"/>
      <c r="K102" s="214"/>
      <c r="L102" s="214"/>
      <c r="M102" s="214"/>
      <c r="N102" s="214"/>
      <c r="O102" s="214"/>
      <c r="P102" s="215"/>
      <c r="Q102" s="4"/>
    </row>
    <row r="103" spans="1:17" ht="27.75" customHeight="1" thickBot="1" x14ac:dyDescent="0.25">
      <c r="A103" s="4"/>
      <c r="B103" s="56" t="s">
        <v>55</v>
      </c>
      <c r="C103" s="313" t="s">
        <v>56</v>
      </c>
      <c r="D103" s="313"/>
      <c r="E103" s="313"/>
      <c r="F103" s="313"/>
      <c r="G103" s="313"/>
      <c r="H103" s="313"/>
      <c r="I103" s="313"/>
      <c r="J103" s="313"/>
      <c r="K103" s="313"/>
      <c r="L103" s="313"/>
      <c r="M103" s="313"/>
      <c r="N103" s="313"/>
      <c r="O103" s="313"/>
      <c r="P103" s="314"/>
      <c r="Q103" s="4"/>
    </row>
    <row r="104" spans="1:17" x14ac:dyDescent="0.2">
      <c r="B104" s="2"/>
    </row>
    <row r="105" spans="1:17" x14ac:dyDescent="0.2">
      <c r="B105" s="2"/>
    </row>
    <row r="106" spans="1:17" x14ac:dyDescent="0.2">
      <c r="B106" s="2"/>
      <c r="C106" s="6"/>
    </row>
    <row r="107" spans="1:17" hidden="1" x14ac:dyDescent="0.2">
      <c r="B107" s="2"/>
      <c r="C107" s="2">
        <v>2018</v>
      </c>
    </row>
    <row r="108" spans="1:17" hidden="1" x14ac:dyDescent="0.2">
      <c r="B108" s="2"/>
      <c r="C108" s="2">
        <v>2019</v>
      </c>
    </row>
    <row r="109" spans="1:17" x14ac:dyDescent="0.2">
      <c r="B109" s="2"/>
    </row>
    <row r="110" spans="1:17" x14ac:dyDescent="0.2">
      <c r="B110" s="2"/>
    </row>
    <row r="111" spans="1:17" x14ac:dyDescent="0.2">
      <c r="B111" s="2"/>
    </row>
    <row r="112" spans="1:17" x14ac:dyDescent="0.2">
      <c r="B112" s="2"/>
    </row>
    <row r="113" spans="2:17" x14ac:dyDescent="0.2">
      <c r="B113" s="2"/>
    </row>
    <row r="114" spans="2:17" s="3" customFormat="1" x14ac:dyDescent="0.2"/>
    <row r="115" spans="2:17" s="3" customFormat="1" x14ac:dyDescent="0.2">
      <c r="B115" s="42"/>
      <c r="C115" s="42"/>
      <c r="D115" s="42"/>
      <c r="E115" s="42"/>
      <c r="F115" s="42"/>
      <c r="G115" s="42"/>
      <c r="H115" s="42"/>
      <c r="I115" s="42"/>
      <c r="J115" s="42"/>
      <c r="K115" s="42"/>
      <c r="L115" s="42"/>
      <c r="M115" s="42"/>
      <c r="N115" s="42"/>
      <c r="O115" s="42"/>
    </row>
    <row r="116" spans="2:17" s="3" customFormat="1" x14ac:dyDescent="0.2">
      <c r="B116" s="42"/>
      <c r="C116" s="42"/>
      <c r="D116" s="42"/>
      <c r="E116" s="42"/>
      <c r="F116" s="42"/>
      <c r="G116" s="42"/>
      <c r="H116" s="42"/>
      <c r="I116" s="42"/>
      <c r="J116" s="42"/>
      <c r="K116" s="42"/>
      <c r="L116" s="42"/>
      <c r="M116" s="42"/>
      <c r="N116" s="42"/>
      <c r="O116" s="42"/>
    </row>
    <row r="117" spans="2:17" s="3" customFormat="1" x14ac:dyDescent="0.2">
      <c r="B117" s="42"/>
      <c r="C117" s="42"/>
      <c r="D117" s="42"/>
      <c r="E117" s="42"/>
      <c r="F117" s="42"/>
      <c r="G117" s="42"/>
      <c r="H117" s="42"/>
      <c r="I117" s="42"/>
      <c r="J117" s="42"/>
      <c r="K117" s="42"/>
      <c r="L117" s="42"/>
      <c r="M117" s="42"/>
      <c r="N117" s="42"/>
      <c r="O117" s="42"/>
    </row>
    <row r="118" spans="2:17" s="3" customFormat="1" x14ac:dyDescent="0.2">
      <c r="B118" s="42"/>
      <c r="C118" s="42"/>
      <c r="D118" s="42"/>
      <c r="E118" s="42"/>
      <c r="F118" s="42"/>
      <c r="G118" s="42"/>
      <c r="H118" s="42"/>
      <c r="I118" s="42"/>
      <c r="J118" s="42"/>
      <c r="K118" s="42"/>
      <c r="L118" s="42"/>
      <c r="M118" s="42"/>
      <c r="N118" s="42"/>
      <c r="O118" s="42"/>
    </row>
    <row r="119" spans="2:17" s="3" customFormat="1" x14ac:dyDescent="0.2">
      <c r="B119" s="37"/>
      <c r="C119" s="37"/>
      <c r="D119" s="37"/>
      <c r="E119" s="37"/>
      <c r="F119" s="37"/>
      <c r="G119" s="42"/>
      <c r="H119" s="42"/>
      <c r="I119" s="42"/>
      <c r="J119" s="42"/>
      <c r="K119" s="42"/>
      <c r="L119" s="42"/>
      <c r="M119" s="42"/>
      <c r="N119" s="42"/>
      <c r="O119" s="42"/>
    </row>
    <row r="120" spans="2:17" s="3" customFormat="1" x14ac:dyDescent="0.2">
      <c r="B120" s="37"/>
      <c r="C120" s="37"/>
      <c r="D120" s="37"/>
      <c r="E120" s="37"/>
      <c r="F120" s="37"/>
      <c r="G120" s="42"/>
      <c r="H120" s="42"/>
      <c r="I120" s="42"/>
      <c r="J120" s="42"/>
      <c r="K120" s="42"/>
      <c r="L120" s="42"/>
      <c r="M120" s="42"/>
      <c r="N120" s="42"/>
      <c r="O120" s="42"/>
    </row>
    <row r="121" spans="2:17" s="3" customFormat="1" x14ac:dyDescent="0.2">
      <c r="B121" s="37"/>
      <c r="C121" s="37"/>
      <c r="D121" s="37"/>
      <c r="E121" s="37"/>
      <c r="F121" s="37"/>
      <c r="G121" s="42"/>
      <c r="H121" s="42"/>
      <c r="I121" s="42"/>
      <c r="J121" s="42"/>
      <c r="K121" s="42"/>
      <c r="L121" s="42"/>
      <c r="M121" s="42"/>
      <c r="N121" s="42"/>
      <c r="O121" s="42"/>
    </row>
    <row r="122" spans="2:17" s="3" customFormat="1" x14ac:dyDescent="0.2">
      <c r="B122" s="37"/>
      <c r="C122" s="37"/>
      <c r="D122" s="37"/>
      <c r="E122" s="37"/>
      <c r="F122" s="37"/>
      <c r="G122" s="42"/>
      <c r="H122" s="42"/>
      <c r="I122" s="42"/>
      <c r="J122" s="42"/>
      <c r="K122" s="42"/>
      <c r="L122" s="42"/>
      <c r="M122" s="42"/>
      <c r="N122" s="42"/>
      <c r="O122" s="42"/>
    </row>
    <row r="123" spans="2:17" s="3" customFormat="1" x14ac:dyDescent="0.2">
      <c r="B123" s="37"/>
      <c r="C123" s="37"/>
      <c r="D123" s="37"/>
      <c r="E123" s="37"/>
      <c r="F123" s="37"/>
      <c r="G123" s="42"/>
      <c r="H123" s="42"/>
      <c r="I123" s="42"/>
      <c r="J123" s="42"/>
      <c r="K123" s="42"/>
      <c r="L123" s="42"/>
      <c r="M123" s="42"/>
      <c r="N123" s="42"/>
      <c r="O123" s="42"/>
    </row>
    <row r="124" spans="2:17" s="3" customFormat="1" x14ac:dyDescent="0.2">
      <c r="B124" s="37"/>
      <c r="C124" s="37"/>
      <c r="D124" s="37"/>
      <c r="E124" s="37"/>
      <c r="F124" s="37"/>
      <c r="G124" s="42"/>
      <c r="H124" s="42"/>
      <c r="I124" s="42"/>
      <c r="J124" s="42"/>
      <c r="K124" s="42"/>
      <c r="L124" s="42"/>
      <c r="M124" s="42"/>
      <c r="N124" s="42"/>
      <c r="O124" s="42"/>
    </row>
    <row r="125" spans="2:17" s="3" customFormat="1" x14ac:dyDescent="0.2">
      <c r="B125" s="37"/>
      <c r="C125" s="37"/>
      <c r="D125" s="37"/>
      <c r="E125" s="37"/>
      <c r="F125" s="37"/>
      <c r="G125" s="42"/>
      <c r="H125" s="42"/>
      <c r="I125" s="42"/>
      <c r="J125" s="42"/>
      <c r="K125" s="42"/>
      <c r="L125" s="42"/>
      <c r="M125" s="42"/>
      <c r="N125" s="42"/>
      <c r="O125" s="42"/>
      <c r="P125" s="36"/>
    </row>
    <row r="126" spans="2:17" s="3" customFormat="1" x14ac:dyDescent="0.2">
      <c r="B126" s="37"/>
      <c r="C126" s="37"/>
      <c r="D126" s="37"/>
      <c r="E126" s="37"/>
      <c r="F126" s="37"/>
      <c r="G126" s="42"/>
      <c r="H126" s="42"/>
      <c r="I126" s="42"/>
      <c r="J126" s="42"/>
      <c r="K126" s="42"/>
      <c r="L126" s="42"/>
      <c r="M126" s="42"/>
      <c r="N126" s="42"/>
      <c r="O126" s="42"/>
      <c r="P126" s="36"/>
    </row>
    <row r="127" spans="2:17" s="3" customFormat="1" x14ac:dyDescent="0.2">
      <c r="B127" s="37"/>
      <c r="C127" s="37"/>
      <c r="D127" s="37"/>
      <c r="E127" s="37"/>
      <c r="F127" s="37"/>
      <c r="G127" s="42"/>
      <c r="H127" s="42"/>
      <c r="I127" s="42"/>
      <c r="J127" s="42"/>
      <c r="K127" s="42"/>
      <c r="L127" s="42"/>
      <c r="M127" s="42"/>
      <c r="N127" s="42"/>
      <c r="O127" s="42"/>
      <c r="P127" s="36"/>
    </row>
    <row r="128" spans="2:17" s="3" customFormat="1" x14ac:dyDescent="0.2">
      <c r="B128" s="37"/>
      <c r="C128" s="37"/>
      <c r="D128" s="37"/>
      <c r="E128" s="37"/>
      <c r="F128" s="37"/>
      <c r="G128" s="42"/>
      <c r="H128" s="42"/>
      <c r="I128" s="42"/>
      <c r="J128" s="42"/>
      <c r="K128" s="42"/>
      <c r="L128" s="42"/>
      <c r="M128" s="42"/>
      <c r="N128" s="42"/>
      <c r="O128" s="42"/>
      <c r="P128" s="36"/>
      <c r="Q128" s="7" t="s">
        <v>47</v>
      </c>
    </row>
    <row r="129" spans="2:17" s="3" customFormat="1" x14ac:dyDescent="0.2">
      <c r="B129" s="8"/>
      <c r="C129" s="8"/>
      <c r="D129" s="37"/>
      <c r="E129" s="37"/>
      <c r="F129" s="37"/>
      <c r="G129" s="42"/>
      <c r="H129" s="42"/>
      <c r="I129" s="42"/>
      <c r="J129" s="42"/>
      <c r="K129" s="42"/>
      <c r="L129" s="42"/>
      <c r="M129" s="42"/>
      <c r="N129" s="42"/>
      <c r="O129" s="42"/>
      <c r="P129" s="36"/>
      <c r="Q129" s="7" t="s">
        <v>48</v>
      </c>
    </row>
    <row r="130" spans="2:17" s="3" customFormat="1" x14ac:dyDescent="0.2">
      <c r="B130" s="8"/>
      <c r="C130" s="8"/>
      <c r="D130" s="37"/>
      <c r="E130" s="37"/>
      <c r="F130" s="37"/>
      <c r="G130" s="42"/>
      <c r="H130" s="42"/>
      <c r="I130" s="42"/>
      <c r="J130" s="42"/>
      <c r="K130" s="42"/>
      <c r="L130" s="42"/>
      <c r="M130" s="42"/>
      <c r="N130" s="42"/>
      <c r="O130" s="42"/>
      <c r="P130" s="36"/>
      <c r="Q130" s="7" t="s">
        <v>50</v>
      </c>
    </row>
    <row r="131" spans="2:17" s="3" customFormat="1" x14ac:dyDescent="0.2">
      <c r="B131" s="8"/>
      <c r="C131" s="8"/>
      <c r="D131" s="37"/>
      <c r="E131" s="37"/>
      <c r="F131" s="37"/>
      <c r="G131" s="42"/>
      <c r="H131" s="42"/>
      <c r="I131" s="42"/>
      <c r="J131" s="42"/>
      <c r="K131" s="42"/>
      <c r="L131" s="42"/>
      <c r="M131" s="42"/>
      <c r="N131" s="42"/>
      <c r="O131" s="42"/>
      <c r="P131" s="36"/>
      <c r="Q131" s="7" t="s">
        <v>49</v>
      </c>
    </row>
    <row r="132" spans="2:17" s="3" customFormat="1" x14ac:dyDescent="0.2">
      <c r="B132" s="37"/>
      <c r="C132" s="8"/>
      <c r="D132" s="37"/>
      <c r="E132" s="37"/>
      <c r="F132" s="37"/>
      <c r="G132" s="42"/>
      <c r="H132" s="42"/>
      <c r="I132" s="42"/>
      <c r="J132" s="42"/>
      <c r="K132" s="42"/>
      <c r="L132" s="42"/>
      <c r="M132" s="43"/>
      <c r="N132" s="42"/>
      <c r="O132" s="42"/>
      <c r="P132" s="36"/>
      <c r="Q132" s="7" t="s">
        <v>51</v>
      </c>
    </row>
    <row r="133" spans="2:17" s="3" customFormat="1" x14ac:dyDescent="0.2">
      <c r="B133" s="37"/>
      <c r="C133" s="8"/>
      <c r="D133" s="37"/>
      <c r="E133" s="37"/>
      <c r="F133" s="37"/>
      <c r="G133" s="42"/>
      <c r="H133" s="42"/>
      <c r="I133" s="42"/>
      <c r="J133" s="42"/>
      <c r="K133" s="42"/>
      <c r="L133" s="42"/>
      <c r="M133" s="42"/>
      <c r="N133" s="42" t="s">
        <v>46</v>
      </c>
      <c r="O133" s="42"/>
      <c r="P133" s="36"/>
      <c r="Q133" s="7" t="s">
        <v>52</v>
      </c>
    </row>
    <row r="134" spans="2:17" s="3" customFormat="1" x14ac:dyDescent="0.2">
      <c r="B134" s="37"/>
      <c r="C134" s="8"/>
      <c r="D134" s="37"/>
      <c r="E134" s="37"/>
      <c r="F134" s="37"/>
      <c r="G134" s="42"/>
      <c r="H134" s="42"/>
      <c r="I134" s="42"/>
      <c r="J134" s="42"/>
      <c r="K134" s="42"/>
      <c r="L134" s="42"/>
      <c r="M134" s="42"/>
      <c r="N134" s="42"/>
      <c r="O134" s="42"/>
      <c r="P134" s="36"/>
    </row>
    <row r="135" spans="2:17" s="3" customFormat="1" x14ac:dyDescent="0.2">
      <c r="B135" s="37"/>
      <c r="C135" s="8"/>
      <c r="D135" s="37"/>
      <c r="E135" s="37"/>
      <c r="F135" s="37"/>
      <c r="G135" s="42"/>
      <c r="H135" s="42"/>
      <c r="I135" s="42"/>
      <c r="J135" s="42"/>
      <c r="K135" s="42"/>
      <c r="L135" s="42"/>
      <c r="M135" s="42"/>
      <c r="N135" s="42"/>
      <c r="O135" s="42"/>
      <c r="P135" s="36"/>
    </row>
    <row r="136" spans="2:17" s="3" customFormat="1" x14ac:dyDescent="0.2">
      <c r="B136" s="37"/>
      <c r="C136" s="37"/>
      <c r="D136" s="37"/>
      <c r="E136" s="37"/>
      <c r="F136" s="37"/>
      <c r="G136" s="42"/>
      <c r="H136" s="42"/>
      <c r="I136" s="42"/>
      <c r="J136" s="42"/>
      <c r="K136" s="42"/>
      <c r="L136" s="42"/>
      <c r="M136" s="42"/>
      <c r="N136" s="42"/>
      <c r="O136" s="42"/>
      <c r="P136" s="36"/>
    </row>
    <row r="137" spans="2:17" s="3" customFormat="1" x14ac:dyDescent="0.2">
      <c r="B137" s="37"/>
      <c r="C137" s="37"/>
      <c r="D137" s="37"/>
      <c r="E137" s="37"/>
      <c r="F137" s="37"/>
      <c r="G137" s="42"/>
      <c r="H137" s="42"/>
      <c r="I137" s="42"/>
      <c r="J137" s="42"/>
      <c r="K137" s="42"/>
      <c r="L137" s="42"/>
      <c r="M137" s="42"/>
      <c r="N137" s="42"/>
      <c r="O137" s="42"/>
      <c r="P137" s="36"/>
    </row>
    <row r="138" spans="2:17" s="3" customFormat="1" x14ac:dyDescent="0.2">
      <c r="B138" s="37"/>
      <c r="C138" s="37"/>
      <c r="D138" s="37"/>
      <c r="E138" s="37"/>
      <c r="F138" s="37"/>
      <c r="G138" s="42"/>
      <c r="H138" s="42"/>
      <c r="I138" s="42"/>
      <c r="J138" s="42"/>
      <c r="K138" s="42"/>
      <c r="L138" s="42"/>
      <c r="M138" s="42"/>
      <c r="N138" s="42"/>
      <c r="O138" s="42"/>
      <c r="P138" s="36"/>
      <c r="Q138" s="7">
        <v>2015</v>
      </c>
    </row>
    <row r="139" spans="2:17" s="3" customFormat="1" ht="12.75" customHeight="1" x14ac:dyDescent="0.2">
      <c r="B139" s="37"/>
      <c r="C139" s="37"/>
      <c r="D139" s="37"/>
      <c r="E139" s="37"/>
      <c r="F139" s="37"/>
      <c r="G139" s="42"/>
      <c r="H139" s="42"/>
      <c r="I139" s="42"/>
      <c r="J139" s="42"/>
      <c r="K139" s="42"/>
      <c r="L139" s="42"/>
      <c r="M139" s="42"/>
      <c r="N139" s="42"/>
      <c r="O139" s="42"/>
      <c r="Q139" s="7">
        <v>2016</v>
      </c>
    </row>
    <row r="140" spans="2:17" s="3" customFormat="1" x14ac:dyDescent="0.2">
      <c r="B140" s="37"/>
      <c r="C140" s="37"/>
      <c r="D140" s="37"/>
      <c r="E140" s="37"/>
      <c r="F140" s="37"/>
      <c r="G140" s="42"/>
      <c r="H140" s="42"/>
      <c r="I140" s="42"/>
      <c r="J140" s="42"/>
      <c r="K140" s="42"/>
      <c r="L140" s="42"/>
      <c r="M140" s="42"/>
      <c r="N140" s="42"/>
      <c r="O140" s="42"/>
      <c r="Q140" s="7">
        <v>2017</v>
      </c>
    </row>
    <row r="141" spans="2:17" s="3" customFormat="1" x14ac:dyDescent="0.2">
      <c r="B141" s="37"/>
      <c r="C141" s="37"/>
      <c r="D141" s="37"/>
      <c r="E141" s="37"/>
      <c r="F141" s="37"/>
      <c r="G141" s="42"/>
      <c r="H141" s="42"/>
      <c r="I141" s="42"/>
      <c r="J141" s="42"/>
      <c r="K141" s="42"/>
      <c r="L141" s="42"/>
      <c r="M141" s="42"/>
      <c r="N141" s="42"/>
      <c r="O141" s="42"/>
      <c r="Q141" s="7">
        <v>2018</v>
      </c>
    </row>
    <row r="142" spans="2:17" s="3" customFormat="1" x14ac:dyDescent="0.2">
      <c r="B142" s="37"/>
      <c r="C142" s="37"/>
      <c r="D142" s="37"/>
      <c r="E142" s="37"/>
      <c r="F142" s="37"/>
      <c r="G142" s="42"/>
      <c r="H142" s="42"/>
      <c r="I142" s="42"/>
      <c r="J142" s="42"/>
      <c r="K142" s="42"/>
      <c r="L142" s="42"/>
      <c r="M142" s="42"/>
      <c r="N142" s="42"/>
      <c r="O142" s="42"/>
    </row>
    <row r="143" spans="2:17" s="3" customFormat="1" x14ac:dyDescent="0.2">
      <c r="B143" s="37"/>
      <c r="C143" s="37"/>
      <c r="D143" s="37"/>
      <c r="E143" s="37"/>
      <c r="F143" s="37"/>
      <c r="G143" s="42"/>
      <c r="H143" s="42"/>
      <c r="I143" s="42"/>
      <c r="J143" s="42"/>
      <c r="K143" s="42"/>
      <c r="L143" s="42"/>
      <c r="M143" s="42"/>
      <c r="N143" s="42"/>
      <c r="O143" s="42"/>
    </row>
    <row r="144" spans="2:17" s="3" customFormat="1" x14ac:dyDescent="0.2">
      <c r="B144" s="38"/>
      <c r="C144" s="37"/>
      <c r="D144" s="37"/>
      <c r="E144" s="37"/>
      <c r="F144" s="37"/>
      <c r="G144" s="42"/>
      <c r="H144" s="42"/>
      <c r="I144" s="42"/>
      <c r="J144" s="42"/>
      <c r="K144" s="42"/>
      <c r="L144" s="42"/>
      <c r="M144" s="42"/>
      <c r="N144" s="42"/>
      <c r="O144" s="42"/>
    </row>
    <row r="145" spans="2:15" s="3" customFormat="1" x14ac:dyDescent="0.2">
      <c r="B145" s="38"/>
      <c r="C145" s="37"/>
      <c r="D145" s="37"/>
      <c r="E145" s="37"/>
      <c r="F145" s="37"/>
      <c r="G145" s="42"/>
      <c r="H145" s="42"/>
      <c r="I145" s="42"/>
      <c r="J145" s="42"/>
      <c r="K145" s="42"/>
      <c r="L145" s="42"/>
      <c r="M145" s="42"/>
      <c r="N145" s="42"/>
      <c r="O145" s="42"/>
    </row>
    <row r="146" spans="2:15" s="3" customFormat="1" x14ac:dyDescent="0.2">
      <c r="B146" s="38"/>
      <c r="C146" s="37"/>
      <c r="D146" s="37"/>
      <c r="E146" s="37"/>
      <c r="F146" s="37"/>
      <c r="G146" s="42"/>
      <c r="H146" s="42"/>
      <c r="I146" s="42"/>
      <c r="J146" s="42"/>
      <c r="K146" s="42"/>
      <c r="L146" s="42"/>
      <c r="M146" s="42"/>
      <c r="N146" s="42"/>
      <c r="O146" s="42"/>
    </row>
    <row r="147" spans="2:15" s="3" customFormat="1" x14ac:dyDescent="0.2">
      <c r="B147" s="38"/>
      <c r="C147" s="37"/>
      <c r="D147" s="37"/>
      <c r="E147" s="37"/>
      <c r="F147" s="37"/>
      <c r="G147" s="42"/>
      <c r="H147" s="42"/>
      <c r="I147" s="42"/>
      <c r="J147" s="42"/>
      <c r="K147" s="42"/>
      <c r="L147" s="42"/>
      <c r="M147" s="42"/>
      <c r="N147" s="42"/>
      <c r="O147" s="42"/>
    </row>
    <row r="148" spans="2:15" s="3" customFormat="1" x14ac:dyDescent="0.2">
      <c r="B148" s="38"/>
      <c r="C148" s="37"/>
      <c r="D148" s="37"/>
      <c r="E148" s="37"/>
      <c r="F148" s="37"/>
      <c r="G148" s="42"/>
      <c r="H148" s="42"/>
      <c r="I148" s="42"/>
      <c r="J148" s="42"/>
      <c r="K148" s="42"/>
      <c r="L148" s="42"/>
      <c r="M148" s="42"/>
      <c r="N148" s="42"/>
      <c r="O148" s="42"/>
    </row>
    <row r="149" spans="2:15" s="3" customFormat="1" x14ac:dyDescent="0.2">
      <c r="B149" s="38"/>
      <c r="C149" s="37"/>
      <c r="D149" s="37"/>
      <c r="E149" s="37"/>
      <c r="F149" s="37"/>
      <c r="G149" s="42"/>
      <c r="H149" s="42"/>
      <c r="I149" s="42"/>
      <c r="J149" s="42"/>
      <c r="K149" s="42"/>
      <c r="L149" s="42"/>
      <c r="M149" s="42"/>
      <c r="N149" s="42"/>
      <c r="O149" s="42"/>
    </row>
    <row r="150" spans="2:15" s="3" customFormat="1" x14ac:dyDescent="0.2">
      <c r="B150" s="38"/>
      <c r="C150" s="37"/>
      <c r="D150" s="37"/>
      <c r="E150" s="37"/>
      <c r="F150" s="37"/>
      <c r="G150" s="42"/>
      <c r="H150" s="42"/>
      <c r="I150" s="42"/>
      <c r="J150" s="42"/>
      <c r="K150" s="42"/>
      <c r="L150" s="42"/>
      <c r="M150" s="42"/>
      <c r="N150" s="42"/>
      <c r="O150" s="42"/>
    </row>
    <row r="151" spans="2:15" s="3" customFormat="1" x14ac:dyDescent="0.2">
      <c r="B151" s="39"/>
      <c r="C151" s="37"/>
      <c r="D151" s="37"/>
      <c r="E151" s="37"/>
      <c r="F151" s="37"/>
      <c r="G151" s="42"/>
      <c r="H151" s="42"/>
      <c r="I151" s="42"/>
      <c r="J151" s="42"/>
      <c r="K151" s="42"/>
      <c r="L151" s="42"/>
      <c r="M151" s="42"/>
      <c r="N151" s="42"/>
      <c r="O151" s="42"/>
    </row>
    <row r="152" spans="2:15" s="3" customFormat="1" x14ac:dyDescent="0.2">
      <c r="B152" s="39"/>
      <c r="C152" s="37"/>
      <c r="D152" s="37"/>
      <c r="E152" s="37"/>
      <c r="F152" s="37"/>
      <c r="G152" s="42"/>
      <c r="H152" s="42"/>
      <c r="I152" s="42"/>
      <c r="J152" s="42"/>
      <c r="K152" s="42"/>
      <c r="L152" s="42"/>
      <c r="M152" s="42"/>
      <c r="N152" s="42"/>
      <c r="O152" s="42"/>
    </row>
    <row r="153" spans="2:15" s="3" customFormat="1" x14ac:dyDescent="0.2">
      <c r="B153" s="37"/>
      <c r="C153" s="37"/>
      <c r="D153" s="37"/>
      <c r="E153" s="37"/>
      <c r="F153" s="37"/>
      <c r="G153" s="42"/>
      <c r="H153" s="42"/>
      <c r="I153" s="42"/>
      <c r="J153" s="42"/>
      <c r="K153" s="42"/>
      <c r="L153" s="42"/>
      <c r="M153" s="42"/>
      <c r="N153" s="42"/>
      <c r="O153" s="42"/>
    </row>
    <row r="154" spans="2:15" s="3" customFormat="1" x14ac:dyDescent="0.2">
      <c r="B154" s="46" t="s">
        <v>109</v>
      </c>
      <c r="C154" s="37"/>
      <c r="D154" s="37"/>
      <c r="E154" s="37"/>
      <c r="F154" s="37"/>
      <c r="G154" s="42"/>
      <c r="H154" s="42"/>
      <c r="I154" s="42"/>
      <c r="J154" s="42"/>
      <c r="K154" s="42"/>
      <c r="L154" s="42"/>
      <c r="M154" s="42"/>
      <c r="N154" s="42"/>
      <c r="O154" s="42"/>
    </row>
    <row r="155" spans="2:15" s="3" customFormat="1" x14ac:dyDescent="0.2">
      <c r="B155" s="46" t="s">
        <v>110</v>
      </c>
      <c r="C155" s="37"/>
      <c r="D155" s="37"/>
      <c r="E155" s="37"/>
      <c r="F155" s="37"/>
      <c r="G155" s="42"/>
      <c r="H155" s="42"/>
      <c r="I155" s="42"/>
      <c r="J155" s="42"/>
      <c r="K155" s="42"/>
      <c r="L155" s="42"/>
      <c r="M155" s="42"/>
      <c r="N155" s="42"/>
      <c r="O155" s="42"/>
    </row>
    <row r="156" spans="2:15" s="3" customFormat="1" x14ac:dyDescent="0.2">
      <c r="B156" s="46" t="s">
        <v>111</v>
      </c>
      <c r="C156" s="37"/>
      <c r="D156" s="37"/>
      <c r="E156" s="37"/>
      <c r="F156" s="37"/>
      <c r="G156" s="42"/>
      <c r="H156" s="42"/>
      <c r="I156" s="42"/>
      <c r="J156" s="42"/>
      <c r="K156" s="42"/>
      <c r="L156" s="42"/>
      <c r="M156" s="42"/>
      <c r="N156" s="42"/>
      <c r="O156" s="42"/>
    </row>
    <row r="157" spans="2:15" s="3" customFormat="1" x14ac:dyDescent="0.2">
      <c r="B157" s="46" t="s">
        <v>112</v>
      </c>
      <c r="C157" s="37"/>
      <c r="D157" s="37"/>
      <c r="E157" s="37"/>
      <c r="F157" s="37"/>
      <c r="G157" s="42"/>
      <c r="H157" s="42"/>
      <c r="I157" s="42"/>
      <c r="J157" s="42"/>
      <c r="K157" s="42"/>
      <c r="L157" s="42"/>
      <c r="M157" s="42"/>
      <c r="N157" s="42"/>
      <c r="O157" s="42"/>
    </row>
    <row r="158" spans="2:15" s="3" customFormat="1" x14ac:dyDescent="0.2">
      <c r="B158" s="46" t="s">
        <v>113</v>
      </c>
      <c r="C158" s="37"/>
      <c r="D158" s="37"/>
      <c r="E158" s="37"/>
      <c r="F158" s="37"/>
      <c r="G158" s="42"/>
      <c r="H158" s="42"/>
      <c r="I158" s="42"/>
      <c r="J158" s="42"/>
      <c r="K158" s="42"/>
      <c r="L158" s="42"/>
      <c r="M158" s="42"/>
      <c r="N158" s="42"/>
      <c r="O158" s="42"/>
    </row>
    <row r="159" spans="2:15" s="3" customFormat="1" x14ac:dyDescent="0.2">
      <c r="B159" s="46" t="s">
        <v>114</v>
      </c>
      <c r="C159" s="37"/>
      <c r="D159" s="37"/>
      <c r="E159" s="37"/>
      <c r="F159" s="37"/>
      <c r="G159" s="42"/>
      <c r="H159" s="42"/>
      <c r="I159" s="42"/>
      <c r="J159" s="42"/>
      <c r="K159" s="42"/>
      <c r="L159" s="42"/>
      <c r="M159" s="42"/>
      <c r="N159" s="42"/>
      <c r="O159" s="42"/>
    </row>
    <row r="160" spans="2:15" s="3" customFormat="1" x14ac:dyDescent="0.2">
      <c r="B160" s="46" t="s">
        <v>115</v>
      </c>
      <c r="C160" s="37"/>
      <c r="D160" s="37"/>
      <c r="E160" s="37"/>
      <c r="F160" s="37"/>
      <c r="G160" s="42"/>
      <c r="H160" s="42"/>
      <c r="I160" s="42"/>
      <c r="J160" s="42"/>
      <c r="K160" s="42"/>
      <c r="L160" s="42"/>
      <c r="M160" s="42"/>
      <c r="N160" s="42"/>
      <c r="O160" s="42"/>
    </row>
    <row r="161" spans="2:16" s="3" customFormat="1" x14ac:dyDescent="0.2">
      <c r="B161" s="44"/>
      <c r="C161" s="37"/>
      <c r="D161" s="37"/>
      <c r="E161" s="37"/>
      <c r="F161" s="37"/>
      <c r="G161" s="42"/>
      <c r="H161" s="42"/>
      <c r="I161" s="42"/>
      <c r="J161" s="42"/>
      <c r="K161" s="42"/>
      <c r="L161" s="42"/>
      <c r="M161" s="42"/>
      <c r="N161" s="42"/>
      <c r="O161" s="42"/>
    </row>
    <row r="162" spans="2:16" s="3" customFormat="1" x14ac:dyDescent="0.2">
      <c r="B162" s="38"/>
      <c r="C162" s="37"/>
      <c r="D162" s="37"/>
      <c r="E162" s="37"/>
      <c r="F162" s="37"/>
      <c r="G162" s="42"/>
      <c r="H162" s="42"/>
      <c r="I162" s="42"/>
      <c r="J162" s="42"/>
      <c r="K162" s="42"/>
      <c r="L162" s="42"/>
      <c r="M162" s="42"/>
      <c r="N162" s="42"/>
      <c r="O162" s="42"/>
    </row>
    <row r="163" spans="2:16" s="4" customFormat="1" x14ac:dyDescent="0.2">
      <c r="B163" s="38"/>
      <c r="C163" s="37"/>
      <c r="D163" s="37"/>
      <c r="E163" s="37"/>
      <c r="F163" s="37"/>
      <c r="G163" s="42"/>
      <c r="H163" s="42"/>
      <c r="I163" s="42"/>
      <c r="J163" s="42"/>
      <c r="K163" s="42"/>
      <c r="L163" s="42"/>
      <c r="M163" s="42"/>
      <c r="N163" s="42"/>
      <c r="O163" s="42"/>
      <c r="P163" s="3"/>
    </row>
    <row r="164" spans="2:16" s="4" customFormat="1" hidden="1" x14ac:dyDescent="0.2">
      <c r="B164" s="37" t="s">
        <v>27</v>
      </c>
      <c r="C164" s="37"/>
      <c r="D164" s="37"/>
      <c r="E164" s="37"/>
      <c r="F164" s="37"/>
      <c r="G164" s="42"/>
      <c r="H164" s="42"/>
      <c r="I164" s="42"/>
      <c r="J164" s="42"/>
      <c r="K164" s="42"/>
      <c r="L164" s="42"/>
      <c r="M164" s="42"/>
      <c r="N164" s="42"/>
      <c r="O164" s="42"/>
      <c r="P164" s="3"/>
    </row>
    <row r="165" spans="2:16" s="4" customFormat="1" hidden="1" x14ac:dyDescent="0.2">
      <c r="B165" s="8" t="s">
        <v>35</v>
      </c>
      <c r="C165" s="37"/>
      <c r="D165" s="37"/>
      <c r="E165" s="37"/>
      <c r="F165" s="37"/>
      <c r="G165" s="42"/>
      <c r="H165" s="42"/>
      <c r="I165" s="42"/>
      <c r="J165" s="42"/>
      <c r="K165" s="42"/>
      <c r="L165" s="42"/>
      <c r="M165" s="42"/>
      <c r="N165" s="42"/>
      <c r="O165" s="42"/>
      <c r="P165" s="3"/>
    </row>
    <row r="166" spans="2:16" s="4" customFormat="1" hidden="1" x14ac:dyDescent="0.2">
      <c r="B166" s="8" t="s">
        <v>84</v>
      </c>
      <c r="C166" s="37"/>
      <c r="D166" s="37"/>
      <c r="E166" s="37"/>
      <c r="F166" s="37"/>
      <c r="G166" s="42"/>
      <c r="H166" s="42"/>
      <c r="I166" s="42"/>
      <c r="J166" s="42"/>
      <c r="K166" s="42"/>
      <c r="L166" s="42"/>
      <c r="M166" s="42"/>
      <c r="N166" s="42"/>
      <c r="O166" s="42"/>
      <c r="P166" s="3"/>
    </row>
    <row r="167" spans="2:16" s="4" customFormat="1" hidden="1" x14ac:dyDescent="0.2">
      <c r="B167" s="8" t="s">
        <v>28</v>
      </c>
      <c r="C167" s="37"/>
      <c r="D167" s="37"/>
      <c r="E167" s="37"/>
      <c r="F167" s="37"/>
      <c r="G167" s="42"/>
      <c r="H167" s="42"/>
      <c r="I167" s="42"/>
      <c r="J167" s="42"/>
      <c r="K167" s="42"/>
      <c r="L167" s="42"/>
      <c r="M167" s="42"/>
      <c r="N167" s="42"/>
      <c r="O167" s="42"/>
      <c r="P167" s="3"/>
    </row>
    <row r="168" spans="2:16" s="4" customFormat="1" hidden="1" x14ac:dyDescent="0.2">
      <c r="B168" s="8" t="s">
        <v>90</v>
      </c>
      <c r="C168" s="37"/>
      <c r="D168" s="37"/>
      <c r="E168" s="37"/>
      <c r="F168" s="37"/>
      <c r="G168" s="42"/>
      <c r="H168" s="42"/>
      <c r="I168" s="42"/>
      <c r="J168" s="42"/>
      <c r="K168" s="42"/>
      <c r="L168" s="42"/>
      <c r="M168" s="42"/>
      <c r="N168" s="42"/>
      <c r="O168" s="42"/>
      <c r="P168" s="3"/>
    </row>
    <row r="169" spans="2:16" s="4" customFormat="1" hidden="1" x14ac:dyDescent="0.2">
      <c r="B169" s="8" t="s">
        <v>106</v>
      </c>
      <c r="C169" s="37"/>
      <c r="D169" s="37"/>
      <c r="E169" s="37"/>
      <c r="F169" s="37"/>
      <c r="G169" s="42"/>
      <c r="H169" s="42"/>
      <c r="I169" s="42"/>
      <c r="J169" s="42"/>
      <c r="K169" s="42"/>
      <c r="L169" s="42"/>
      <c r="M169" s="42"/>
      <c r="N169" s="42"/>
      <c r="O169" s="42"/>
      <c r="P169" s="3"/>
    </row>
    <row r="170" spans="2:16" s="4" customFormat="1" hidden="1" x14ac:dyDescent="0.2">
      <c r="B170" s="8" t="s">
        <v>92</v>
      </c>
      <c r="C170" s="37"/>
      <c r="D170" s="37"/>
      <c r="E170" s="37"/>
      <c r="F170" s="37"/>
      <c r="G170" s="42"/>
      <c r="H170" s="42"/>
      <c r="I170" s="42"/>
      <c r="J170" s="42"/>
      <c r="K170" s="42"/>
      <c r="L170" s="42"/>
      <c r="M170" s="42"/>
      <c r="N170" s="42"/>
      <c r="O170" s="42"/>
      <c r="P170" s="3"/>
    </row>
    <row r="171" spans="2:16" s="4" customFormat="1" hidden="1" x14ac:dyDescent="0.2">
      <c r="B171" s="8" t="s">
        <v>33</v>
      </c>
      <c r="C171" s="37"/>
      <c r="D171" s="37"/>
      <c r="E171" s="37"/>
      <c r="F171" s="37"/>
      <c r="G171" s="42"/>
      <c r="H171" s="42"/>
      <c r="I171" s="42"/>
      <c r="J171" s="42"/>
      <c r="K171" s="42"/>
      <c r="L171" s="42"/>
      <c r="M171" s="42"/>
      <c r="N171" s="42"/>
      <c r="O171" s="42"/>
      <c r="P171" s="3"/>
    </row>
    <row r="172" spans="2:16" s="4" customFormat="1" hidden="1" x14ac:dyDescent="0.2">
      <c r="B172" s="8" t="s">
        <v>81</v>
      </c>
      <c r="C172" s="37"/>
      <c r="D172" s="37"/>
      <c r="E172" s="37"/>
      <c r="F172" s="37"/>
      <c r="G172" s="42"/>
      <c r="H172" s="42"/>
      <c r="I172" s="42"/>
      <c r="J172" s="42"/>
      <c r="K172" s="42"/>
      <c r="L172" s="42"/>
      <c r="M172" s="42"/>
      <c r="N172" s="42"/>
      <c r="O172" s="42"/>
      <c r="P172" s="3"/>
    </row>
    <row r="173" spans="2:16" s="4" customFormat="1" hidden="1" x14ac:dyDescent="0.2">
      <c r="B173" s="8" t="s">
        <v>85</v>
      </c>
      <c r="C173" s="37"/>
      <c r="D173" s="37"/>
      <c r="E173" s="37"/>
      <c r="F173" s="37"/>
      <c r="G173" s="42"/>
      <c r="H173" s="42"/>
      <c r="I173" s="42"/>
      <c r="J173" s="42"/>
      <c r="K173" s="42"/>
      <c r="L173" s="42"/>
      <c r="M173" s="42"/>
      <c r="N173" s="42"/>
      <c r="O173" s="42"/>
      <c r="P173" s="3"/>
    </row>
    <row r="174" spans="2:16" hidden="1" x14ac:dyDescent="0.2">
      <c r="B174" s="41" t="s">
        <v>102</v>
      </c>
      <c r="C174" s="37"/>
      <c r="D174" s="37"/>
      <c r="E174" s="37"/>
      <c r="F174" s="37"/>
      <c r="G174" s="42"/>
      <c r="H174" s="42"/>
      <c r="I174" s="42"/>
      <c r="J174" s="42"/>
      <c r="K174" s="42"/>
      <c r="L174" s="42"/>
      <c r="M174" s="42"/>
      <c r="N174" s="42"/>
      <c r="O174" s="42"/>
      <c r="P174" s="3"/>
    </row>
    <row r="175" spans="2:16" hidden="1" x14ac:dyDescent="0.2">
      <c r="B175" s="8" t="s">
        <v>83</v>
      </c>
      <c r="C175" s="37"/>
      <c r="D175" s="37"/>
      <c r="E175" s="37"/>
      <c r="F175" s="37"/>
      <c r="G175" s="42"/>
      <c r="H175" s="42"/>
      <c r="I175" s="42"/>
      <c r="J175" s="42"/>
      <c r="K175" s="42"/>
      <c r="L175" s="42"/>
      <c r="M175" s="42"/>
      <c r="N175" s="42"/>
      <c r="O175" s="42"/>
      <c r="P175" s="3"/>
    </row>
    <row r="176" spans="2:16" hidden="1" x14ac:dyDescent="0.2">
      <c r="B176" s="8" t="s">
        <v>88</v>
      </c>
      <c r="C176" s="37"/>
      <c r="D176" s="37"/>
      <c r="E176" s="37"/>
      <c r="F176" s="37"/>
      <c r="G176" s="42"/>
      <c r="H176" s="42"/>
      <c r="I176" s="42"/>
      <c r="J176" s="42"/>
      <c r="K176" s="42"/>
      <c r="L176" s="42"/>
      <c r="M176" s="42"/>
      <c r="N176" s="42"/>
      <c r="O176" s="42"/>
      <c r="P176" s="3"/>
    </row>
    <row r="177" spans="2:16" hidden="1" x14ac:dyDescent="0.2">
      <c r="B177" s="8" t="s">
        <v>91</v>
      </c>
      <c r="C177" s="37"/>
      <c r="D177" s="37"/>
      <c r="E177" s="37"/>
      <c r="F177" s="37"/>
      <c r="G177" s="42"/>
      <c r="H177" s="42"/>
      <c r="I177" s="42"/>
      <c r="J177" s="42"/>
      <c r="K177" s="42"/>
      <c r="L177" s="42"/>
      <c r="M177" s="42"/>
      <c r="N177" s="42"/>
      <c r="O177" s="42"/>
      <c r="P177" s="3"/>
    </row>
    <row r="178" spans="2:16" hidden="1" x14ac:dyDescent="0.2">
      <c r="B178" s="8" t="s">
        <v>89</v>
      </c>
      <c r="C178" s="37"/>
      <c r="D178" s="37"/>
      <c r="E178" s="37"/>
      <c r="F178" s="37"/>
      <c r="G178" s="42"/>
      <c r="H178" s="42"/>
      <c r="I178" s="42"/>
      <c r="J178" s="42"/>
      <c r="K178" s="42"/>
      <c r="L178" s="42"/>
      <c r="M178" s="42"/>
      <c r="N178" s="42"/>
      <c r="O178" s="42"/>
      <c r="P178" s="3"/>
    </row>
    <row r="179" spans="2:16" hidden="1" x14ac:dyDescent="0.2">
      <c r="B179" s="8" t="s">
        <v>86</v>
      </c>
      <c r="C179" s="37"/>
      <c r="D179" s="37"/>
      <c r="E179" s="37"/>
      <c r="F179" s="37"/>
      <c r="G179" s="42"/>
      <c r="H179" s="42"/>
      <c r="I179" s="42"/>
      <c r="J179" s="42"/>
      <c r="K179" s="42"/>
      <c r="L179" s="42"/>
      <c r="M179" s="42"/>
      <c r="N179" s="42"/>
      <c r="O179" s="42"/>
      <c r="P179" s="3"/>
    </row>
    <row r="180" spans="2:16" hidden="1" x14ac:dyDescent="0.2">
      <c r="B180" s="8" t="s">
        <v>79</v>
      </c>
      <c r="C180" s="37"/>
      <c r="D180" s="37"/>
      <c r="E180" s="37"/>
      <c r="F180" s="37"/>
      <c r="G180" s="42"/>
      <c r="H180" s="42"/>
      <c r="I180" s="42"/>
      <c r="J180" s="42"/>
      <c r="K180" s="42"/>
      <c r="L180" s="42"/>
      <c r="M180" s="42"/>
      <c r="N180" s="42"/>
      <c r="O180" s="42"/>
      <c r="P180" s="3"/>
    </row>
    <row r="181" spans="2:16" hidden="1" x14ac:dyDescent="0.2">
      <c r="B181" s="8" t="s">
        <v>87</v>
      </c>
      <c r="C181" s="37"/>
      <c r="D181" s="37"/>
      <c r="E181" s="37"/>
      <c r="F181" s="37"/>
      <c r="G181" s="42"/>
      <c r="H181" s="42"/>
      <c r="I181" s="42"/>
      <c r="J181" s="42"/>
      <c r="K181" s="42"/>
      <c r="L181" s="42"/>
      <c r="M181" s="42"/>
      <c r="N181" s="42"/>
      <c r="O181" s="42"/>
      <c r="P181" s="3"/>
    </row>
    <row r="182" spans="2:16" hidden="1" x14ac:dyDescent="0.2">
      <c r="B182" s="8" t="s">
        <v>80</v>
      </c>
      <c r="C182" s="37"/>
      <c r="D182" s="37"/>
      <c r="E182" s="37"/>
      <c r="F182" s="37"/>
      <c r="G182" s="42"/>
      <c r="H182" s="42"/>
      <c r="I182" s="42"/>
      <c r="J182" s="42"/>
      <c r="K182" s="42"/>
      <c r="L182" s="42"/>
      <c r="M182" s="42"/>
      <c r="N182" s="42"/>
      <c r="O182" s="42"/>
      <c r="P182" s="3"/>
    </row>
    <row r="183" spans="2:16" hidden="1" x14ac:dyDescent="0.2">
      <c r="B183" s="8" t="s">
        <v>82</v>
      </c>
      <c r="C183" s="37"/>
      <c r="D183" s="37"/>
      <c r="E183" s="37"/>
      <c r="F183" s="37"/>
      <c r="G183" s="42"/>
      <c r="H183" s="42"/>
      <c r="I183" s="42"/>
      <c r="J183" s="42"/>
      <c r="K183" s="42"/>
      <c r="L183" s="42"/>
      <c r="M183" s="42"/>
      <c r="N183" s="42"/>
      <c r="O183" s="42"/>
      <c r="P183" s="3"/>
    </row>
    <row r="184" spans="2:16" hidden="1" x14ac:dyDescent="0.2">
      <c r="B184" s="8" t="s">
        <v>31</v>
      </c>
      <c r="C184" s="37"/>
      <c r="D184" s="37"/>
      <c r="E184" s="37"/>
      <c r="F184" s="37"/>
      <c r="G184" s="42"/>
      <c r="H184" s="42"/>
      <c r="I184" s="42"/>
      <c r="J184" s="42"/>
      <c r="K184" s="42"/>
      <c r="L184" s="42"/>
      <c r="M184" s="42"/>
      <c r="N184" s="42"/>
      <c r="O184" s="42"/>
      <c r="P184" s="3"/>
    </row>
    <row r="185" spans="2:16" hidden="1" x14ac:dyDescent="0.2">
      <c r="B185" s="8" t="s">
        <v>34</v>
      </c>
      <c r="C185" s="37"/>
      <c r="D185" s="37"/>
      <c r="E185" s="37"/>
      <c r="F185" s="37"/>
      <c r="G185" s="42"/>
      <c r="H185" s="42"/>
      <c r="I185" s="42"/>
      <c r="J185" s="42"/>
      <c r="K185" s="42"/>
      <c r="L185" s="42"/>
      <c r="M185" s="42"/>
      <c r="N185" s="42"/>
      <c r="O185" s="42"/>
      <c r="P185" s="3"/>
    </row>
    <row r="186" spans="2:16" hidden="1" x14ac:dyDescent="0.2">
      <c r="B186" s="8" t="s">
        <v>30</v>
      </c>
      <c r="C186" s="37"/>
      <c r="D186" s="37"/>
      <c r="E186" s="37"/>
      <c r="F186" s="37"/>
      <c r="G186" s="42"/>
      <c r="H186" s="42"/>
      <c r="I186" s="42"/>
      <c r="J186" s="42"/>
      <c r="K186" s="42"/>
      <c r="L186" s="42"/>
      <c r="M186" s="42"/>
      <c r="N186" s="42"/>
      <c r="O186" s="42"/>
      <c r="P186" s="3"/>
    </row>
    <row r="187" spans="2:16" hidden="1" x14ac:dyDescent="0.2">
      <c r="B187" s="8" t="s">
        <v>32</v>
      </c>
      <c r="C187" s="37"/>
      <c r="D187" s="37"/>
      <c r="E187" s="37"/>
      <c r="F187" s="37"/>
      <c r="G187" s="42"/>
      <c r="H187" s="42"/>
      <c r="I187" s="42"/>
      <c r="J187" s="42"/>
      <c r="K187" s="42"/>
      <c r="L187" s="42"/>
      <c r="M187" s="42"/>
      <c r="N187" s="42"/>
      <c r="O187" s="42"/>
      <c r="P187" s="3"/>
    </row>
    <row r="188" spans="2:16" hidden="1" x14ac:dyDescent="0.2">
      <c r="B188" s="8" t="s">
        <v>65</v>
      </c>
      <c r="C188" s="37"/>
      <c r="D188" s="37"/>
      <c r="E188" s="37"/>
      <c r="F188" s="37"/>
      <c r="G188" s="42"/>
      <c r="H188" s="42"/>
      <c r="I188" s="42"/>
      <c r="J188" s="42"/>
      <c r="K188" s="42"/>
      <c r="L188" s="42"/>
      <c r="M188" s="42"/>
      <c r="N188" s="42"/>
      <c r="O188" s="42"/>
      <c r="P188" s="3"/>
    </row>
    <row r="189" spans="2:16" hidden="1" x14ac:dyDescent="0.2">
      <c r="B189" s="8" t="s">
        <v>64</v>
      </c>
      <c r="C189" s="37"/>
      <c r="D189" s="37"/>
      <c r="E189" s="37"/>
      <c r="F189" s="37"/>
      <c r="G189" s="42"/>
      <c r="H189" s="42"/>
      <c r="I189" s="42"/>
      <c r="J189" s="42"/>
      <c r="K189" s="42"/>
      <c r="L189" s="42"/>
      <c r="M189" s="42"/>
      <c r="N189" s="42"/>
      <c r="O189" s="42"/>
      <c r="P189" s="3"/>
    </row>
    <row r="190" spans="2:16" hidden="1" x14ac:dyDescent="0.2">
      <c r="B190" s="8" t="s">
        <v>29</v>
      </c>
      <c r="C190" s="37"/>
      <c r="D190" s="37"/>
      <c r="E190" s="37"/>
      <c r="F190" s="37"/>
      <c r="G190" s="42"/>
      <c r="H190" s="42"/>
      <c r="I190" s="42"/>
      <c r="J190" s="42"/>
      <c r="K190" s="42"/>
      <c r="L190" s="42"/>
      <c r="M190" s="42"/>
      <c r="N190" s="42"/>
      <c r="O190" s="42"/>
      <c r="P190" s="3"/>
    </row>
    <row r="191" spans="2:16" hidden="1" x14ac:dyDescent="0.2">
      <c r="B191" s="8" t="s">
        <v>63</v>
      </c>
      <c r="C191" s="37"/>
      <c r="D191" s="37"/>
      <c r="E191" s="37"/>
      <c r="F191" s="37"/>
      <c r="G191" s="42"/>
      <c r="H191" s="42"/>
      <c r="I191" s="42"/>
      <c r="J191" s="42"/>
      <c r="K191" s="42"/>
      <c r="L191" s="42"/>
      <c r="M191" s="42"/>
      <c r="N191" s="42"/>
      <c r="O191" s="42"/>
      <c r="P191" s="3"/>
    </row>
    <row r="192" spans="2:16" x14ac:dyDescent="0.2">
      <c r="B192" s="37"/>
      <c r="C192" s="37"/>
      <c r="D192" s="37"/>
      <c r="E192" s="37"/>
      <c r="F192" s="37"/>
      <c r="G192" s="42"/>
      <c r="H192" s="42"/>
      <c r="I192" s="42"/>
      <c r="J192" s="42"/>
      <c r="K192" s="42"/>
      <c r="L192" s="42"/>
      <c r="M192" s="42"/>
      <c r="N192" s="42"/>
      <c r="O192" s="42"/>
      <c r="P192" s="3"/>
    </row>
    <row r="193" spans="2:16" x14ac:dyDescent="0.2">
      <c r="B193" s="37"/>
      <c r="C193" s="37"/>
      <c r="D193" s="37"/>
      <c r="E193" s="37"/>
      <c r="F193" s="37"/>
      <c r="G193" s="42"/>
      <c r="H193" s="42"/>
      <c r="I193" s="42"/>
      <c r="J193" s="42"/>
      <c r="K193" s="42"/>
      <c r="L193" s="42"/>
      <c r="M193" s="42"/>
      <c r="N193" s="42"/>
      <c r="O193" s="42"/>
      <c r="P193" s="3"/>
    </row>
    <row r="194" spans="2:16" x14ac:dyDescent="0.2">
      <c r="B194" s="37"/>
      <c r="C194" s="37"/>
      <c r="D194" s="37"/>
      <c r="E194" s="37"/>
      <c r="F194" s="37"/>
      <c r="G194" s="42"/>
      <c r="H194" s="42"/>
      <c r="I194" s="42"/>
      <c r="J194" s="42"/>
      <c r="K194" s="42"/>
      <c r="L194" s="42"/>
      <c r="M194" s="42"/>
      <c r="N194" s="42"/>
      <c r="O194" s="42"/>
      <c r="P194" s="3"/>
    </row>
    <row r="195" spans="2:16" hidden="1" x14ac:dyDescent="0.2">
      <c r="B195" s="37" t="s">
        <v>103</v>
      </c>
      <c r="C195" s="37"/>
      <c r="D195" s="37"/>
      <c r="E195" s="37"/>
      <c r="F195" s="37"/>
      <c r="G195" s="42"/>
      <c r="H195" s="42"/>
      <c r="I195" s="42"/>
      <c r="J195" s="42"/>
      <c r="K195" s="42"/>
      <c r="L195" s="42"/>
      <c r="M195" s="42"/>
      <c r="N195" s="42"/>
      <c r="O195" s="42"/>
      <c r="P195" s="3"/>
    </row>
    <row r="196" spans="2:16" hidden="1" x14ac:dyDescent="0.2">
      <c r="B196" s="8" t="s">
        <v>45</v>
      </c>
      <c r="C196" s="37"/>
      <c r="D196" s="37"/>
      <c r="E196" s="37"/>
      <c r="F196" s="37"/>
      <c r="G196" s="42"/>
      <c r="H196" s="42"/>
      <c r="I196" s="42"/>
      <c r="J196" s="42"/>
      <c r="K196" s="42"/>
      <c r="L196" s="42"/>
      <c r="M196" s="42"/>
      <c r="N196" s="42"/>
      <c r="O196" s="42"/>
    </row>
    <row r="197" spans="2:16" hidden="1" x14ac:dyDescent="0.2">
      <c r="B197" s="8" t="s">
        <v>56</v>
      </c>
      <c r="C197" s="37"/>
      <c r="D197" s="37"/>
      <c r="E197" s="37"/>
      <c r="F197" s="37"/>
      <c r="G197" s="42"/>
      <c r="H197" s="42"/>
      <c r="I197" s="42"/>
      <c r="J197" s="42"/>
      <c r="K197" s="42"/>
      <c r="L197" s="42"/>
      <c r="M197" s="42"/>
      <c r="N197" s="42"/>
      <c r="O197" s="42"/>
    </row>
    <row r="198" spans="2:16" x14ac:dyDescent="0.2">
      <c r="B198" s="42"/>
      <c r="C198" s="37"/>
      <c r="D198" s="37"/>
      <c r="E198" s="37"/>
      <c r="F198" s="37"/>
      <c r="G198" s="42"/>
      <c r="H198" s="42"/>
      <c r="I198" s="42"/>
      <c r="J198" s="42"/>
      <c r="K198" s="42"/>
      <c r="L198" s="42"/>
      <c r="M198" s="42"/>
      <c r="N198" s="42"/>
      <c r="O198" s="42"/>
    </row>
    <row r="199" spans="2:16" x14ac:dyDescent="0.2">
      <c r="B199" s="45"/>
      <c r="C199" s="37"/>
      <c r="D199" s="37"/>
      <c r="E199" s="37"/>
      <c r="F199" s="37"/>
      <c r="G199" s="42"/>
      <c r="H199" s="42"/>
      <c r="I199" s="42"/>
      <c r="J199" s="42"/>
      <c r="K199" s="42"/>
      <c r="L199" s="42"/>
      <c r="M199" s="42"/>
      <c r="N199" s="42"/>
      <c r="O199" s="42"/>
    </row>
    <row r="200" spans="2:16" x14ac:dyDescent="0.2">
      <c r="B200" s="45"/>
      <c r="C200" s="37"/>
      <c r="D200" s="37"/>
      <c r="E200" s="37"/>
      <c r="F200" s="37"/>
      <c r="G200" s="42"/>
      <c r="H200" s="42"/>
      <c r="I200" s="42"/>
      <c r="J200" s="42"/>
      <c r="K200" s="42"/>
      <c r="L200" s="42"/>
      <c r="M200" s="42"/>
      <c r="N200" s="42"/>
      <c r="O200" s="42"/>
    </row>
    <row r="201" spans="2:16" x14ac:dyDescent="0.2">
      <c r="B201" s="45"/>
      <c r="C201" s="37"/>
      <c r="D201" s="37"/>
      <c r="E201" s="37"/>
      <c r="F201" s="37"/>
      <c r="G201" s="42"/>
      <c r="H201" s="42"/>
      <c r="I201" s="42"/>
      <c r="J201" s="42"/>
      <c r="K201" s="42"/>
      <c r="L201" s="42"/>
      <c r="M201" s="42"/>
      <c r="N201" s="42"/>
      <c r="O201" s="42"/>
    </row>
    <row r="202" spans="2:16" x14ac:dyDescent="0.2">
      <c r="B202" s="45"/>
      <c r="C202" s="37"/>
      <c r="D202" s="37"/>
      <c r="E202" s="37"/>
      <c r="F202" s="37"/>
      <c r="G202" s="42"/>
      <c r="H202" s="42"/>
      <c r="I202" s="42"/>
      <c r="J202" s="42"/>
      <c r="K202" s="42"/>
      <c r="L202" s="42"/>
      <c r="M202" s="42"/>
      <c r="N202" s="42"/>
      <c r="O202" s="42"/>
    </row>
    <row r="203" spans="2:16" x14ac:dyDescent="0.2">
      <c r="B203" s="45"/>
      <c r="C203" s="37"/>
      <c r="D203" s="37"/>
      <c r="E203" s="37"/>
      <c r="F203" s="37"/>
      <c r="G203" s="42"/>
      <c r="H203" s="42"/>
      <c r="I203" s="42"/>
      <c r="J203" s="42"/>
      <c r="K203" s="42"/>
      <c r="L203" s="42"/>
      <c r="M203" s="42"/>
      <c r="N203" s="42"/>
      <c r="O203" s="42"/>
    </row>
    <row r="204" spans="2:16" s="3" customFormat="1" hidden="1" x14ac:dyDescent="0.2">
      <c r="B204" s="38" t="s">
        <v>108</v>
      </c>
      <c r="C204" s="37"/>
      <c r="D204" s="37"/>
      <c r="E204" s="37"/>
      <c r="F204" s="37"/>
      <c r="G204" s="37"/>
      <c r="H204" s="37"/>
      <c r="I204" s="37"/>
      <c r="J204" s="37"/>
      <c r="K204" s="37"/>
      <c r="L204" s="37"/>
      <c r="M204" s="37"/>
      <c r="N204" s="37"/>
      <c r="O204" s="37"/>
    </row>
    <row r="205" spans="2:16" s="3" customFormat="1" hidden="1" x14ac:dyDescent="0.2">
      <c r="B205" s="39" t="s">
        <v>107</v>
      </c>
      <c r="C205" s="37"/>
      <c r="D205" s="37"/>
      <c r="E205" s="37"/>
      <c r="F205" s="37"/>
      <c r="G205" s="37"/>
      <c r="H205" s="37"/>
      <c r="I205" s="37"/>
      <c r="J205" s="37"/>
      <c r="K205" s="37"/>
      <c r="L205" s="37"/>
      <c r="M205" s="37"/>
      <c r="N205" s="37"/>
      <c r="O205" s="37"/>
    </row>
    <row r="206" spans="2:16" s="3" customFormat="1" ht="38.25" hidden="1" x14ac:dyDescent="0.2">
      <c r="B206" s="40" t="s">
        <v>53</v>
      </c>
    </row>
    <row r="207" spans="2:16" s="3" customFormat="1" ht="38.25" hidden="1" x14ac:dyDescent="0.2">
      <c r="B207" s="40" t="s">
        <v>97</v>
      </c>
    </row>
    <row r="208" spans="2:16" s="3" customFormat="1" ht="38.25" hidden="1" x14ac:dyDescent="0.2">
      <c r="B208" s="40" t="s">
        <v>98</v>
      </c>
    </row>
    <row r="209" spans="2:15" s="3" customFormat="1" ht="63.75" hidden="1" x14ac:dyDescent="0.2">
      <c r="B209" s="40" t="s">
        <v>99</v>
      </c>
    </row>
    <row r="210" spans="2:15" s="3" customFormat="1" ht="51" hidden="1" x14ac:dyDescent="0.2">
      <c r="B210" s="40" t="s">
        <v>100</v>
      </c>
    </row>
    <row r="211" spans="2:15" s="3" customFormat="1" ht="38.25" hidden="1" x14ac:dyDescent="0.2">
      <c r="B211" s="40" t="s">
        <v>101</v>
      </c>
    </row>
    <row r="212" spans="2:15" s="3" customFormat="1" ht="25.5" hidden="1" x14ac:dyDescent="0.2">
      <c r="B212" s="40" t="s">
        <v>93</v>
      </c>
    </row>
    <row r="213" spans="2:15" s="3" customFormat="1" hidden="1" x14ac:dyDescent="0.2">
      <c r="B213" s="40" t="s">
        <v>66</v>
      </c>
    </row>
    <row r="214" spans="2:15" x14ac:dyDescent="0.2">
      <c r="C214" s="4"/>
      <c r="D214" s="4"/>
      <c r="E214" s="4"/>
      <c r="F214" s="4"/>
      <c r="G214" s="4"/>
      <c r="H214" s="4"/>
      <c r="I214" s="4"/>
      <c r="J214" s="4"/>
      <c r="K214" s="4"/>
      <c r="L214" s="4"/>
      <c r="M214" s="4"/>
      <c r="N214" s="4"/>
      <c r="O214" s="4"/>
    </row>
  </sheetData>
  <sheetProtection formatColumns="0" formatRows="0"/>
  <mergeCells count="126">
    <mergeCell ref="C102:P102"/>
    <mergeCell ref="C103:P103"/>
    <mergeCell ref="B79:P94"/>
    <mergeCell ref="A95:Q95"/>
    <mergeCell ref="B96:B101"/>
    <mergeCell ref="C96:P96"/>
    <mergeCell ref="C97:P97"/>
    <mergeCell ref="C98:P98"/>
    <mergeCell ref="C99:P99"/>
    <mergeCell ref="C100:P100"/>
    <mergeCell ref="C101:P101"/>
    <mergeCell ref="B35:P35"/>
    <mergeCell ref="C36:P36"/>
    <mergeCell ref="B38:P38"/>
    <mergeCell ref="C39:G39"/>
    <mergeCell ref="H39:L39"/>
    <mergeCell ref="M39:P39"/>
    <mergeCell ref="B78:P78"/>
    <mergeCell ref="C40:G49"/>
    <mergeCell ref="H40:L49"/>
    <mergeCell ref="M40:P40"/>
    <mergeCell ref="M41:P41"/>
    <mergeCell ref="M42:P42"/>
    <mergeCell ref="M43:P43"/>
    <mergeCell ref="M44:P44"/>
    <mergeCell ref="M57:P57"/>
    <mergeCell ref="M58:P58"/>
    <mergeCell ref="M59:P59"/>
    <mergeCell ref="M56:P56"/>
    <mergeCell ref="M45:P45"/>
    <mergeCell ref="M46:P46"/>
    <mergeCell ref="M47:P47"/>
    <mergeCell ref="M48:P48"/>
    <mergeCell ref="D64:G64"/>
    <mergeCell ref="H64:K64"/>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L64:O64"/>
    <mergeCell ref="B61:P61"/>
    <mergeCell ref="B63:B76"/>
    <mergeCell ref="D76:G76"/>
    <mergeCell ref="H76:K76"/>
    <mergeCell ref="L76:O76"/>
    <mergeCell ref="D65:G65"/>
    <mergeCell ref="H65:K65"/>
    <mergeCell ref="L65:O65"/>
    <mergeCell ref="D66:G66"/>
    <mergeCell ref="H66:K66"/>
    <mergeCell ref="L66:O66"/>
    <mergeCell ref="D67:G67"/>
    <mergeCell ref="H67:K67"/>
    <mergeCell ref="D70:G70"/>
    <mergeCell ref="H70:K70"/>
    <mergeCell ref="L70:O70"/>
    <mergeCell ref="D71:G71"/>
    <mergeCell ref="H71:K71"/>
    <mergeCell ref="L71:O71"/>
    <mergeCell ref="L67:O67"/>
    <mergeCell ref="D68:G68"/>
    <mergeCell ref="H68:K68"/>
    <mergeCell ref="L68:O68"/>
    <mergeCell ref="M53:P53"/>
    <mergeCell ref="M54:P54"/>
    <mergeCell ref="M55:P55"/>
    <mergeCell ref="M49:P49"/>
    <mergeCell ref="B40:B49"/>
    <mergeCell ref="B50:B59"/>
    <mergeCell ref="M50:P50"/>
    <mergeCell ref="C50:G59"/>
    <mergeCell ref="H50:L59"/>
    <mergeCell ref="M51:P51"/>
    <mergeCell ref="M52:P52"/>
    <mergeCell ref="D69:G69"/>
    <mergeCell ref="H69:K69"/>
    <mergeCell ref="L69:O69"/>
    <mergeCell ref="D74:G74"/>
    <mergeCell ref="H74:K74"/>
    <mergeCell ref="L74:O74"/>
    <mergeCell ref="D75:G75"/>
    <mergeCell ref="H75:K75"/>
    <mergeCell ref="L75:O75"/>
    <mergeCell ref="D72:G72"/>
    <mergeCell ref="H72:K72"/>
    <mergeCell ref="L72:O72"/>
    <mergeCell ref="D73:G73"/>
    <mergeCell ref="H73:K73"/>
    <mergeCell ref="L73:O73"/>
  </mergeCells>
  <conditionalFormatting sqref="D64:D76 H64:H76 L64:L76">
    <cfRule type="cellIs" dxfId="557" priority="8" stopIfTrue="1" operator="lessThan">
      <formula>0.85</formula>
    </cfRule>
    <cfRule type="cellIs" dxfId="556" priority="9" stopIfTrue="1" operator="between">
      <formula>0.85</formula>
      <formula>0.94</formula>
    </cfRule>
    <cfRule type="cellIs" dxfId="555" priority="10" stopIfTrue="1" operator="greaterThanOrEqual">
      <formula>0.95</formula>
    </cfRule>
  </conditionalFormatting>
  <conditionalFormatting sqref="D64:P76">
    <cfRule type="cellIs" dxfId="554" priority="1" stopIfTrue="1" operator="equal">
      <formula>0</formula>
    </cfRule>
  </conditionalFormatting>
  <conditionalFormatting sqref="P64:P76">
    <cfRule type="cellIs" dxfId="553" priority="2" stopIfTrue="1" operator="lessThan">
      <formula>0.85</formula>
    </cfRule>
    <cfRule type="cellIs" dxfId="552" priority="3" stopIfTrue="1" operator="between">
      <formula>0.85</formula>
      <formula>0.95</formula>
    </cfRule>
    <cfRule type="cellIs" dxfId="551" priority="4" stopIfTrue="1" operator="greaterThanOrEqual">
      <formula>0.95</formula>
    </cfRule>
  </conditionalFormatting>
  <dataValidations count="6">
    <dataValidation type="list" allowBlank="1" showInputMessage="1" showErrorMessage="1" sqref="C103:P103" xr:uid="{00000000-0002-0000-0600-000000000000}">
      <formula1>$B$196:$B$197</formula1>
    </dataValidation>
    <dataValidation type="list" allowBlank="1" showInputMessage="1" showErrorMessage="1" sqref="C12:P12" xr:uid="{00000000-0002-0000-0600-000001000000}">
      <formula1>$B$165:$B$191</formula1>
    </dataValidation>
    <dataValidation type="list" allowBlank="1" showInputMessage="1" showErrorMessage="1" sqref="C10:I10" xr:uid="{00000000-0002-0000-0600-000002000000}">
      <formula1>"2022,2023,2024,2025,2026,2027"</formula1>
    </dataValidation>
    <dataValidation type="list" allowBlank="1" showInputMessage="1" showErrorMessage="1" sqref="N10:P10" xr:uid="{00000000-0002-0000-0600-000003000000}">
      <formula1>"Economicos,Eficiencia,Eficacia, Efectividad,Calidad"</formula1>
    </dataValidation>
    <dataValidation type="list" allowBlank="1" showInputMessage="1" showErrorMessage="1" sqref="C32:P32 C34:P34 C36:P36" xr:uid="{00000000-0002-0000-0600-000004000000}">
      <formula1>$Q$128:$Q$133</formula1>
    </dataValidation>
    <dataValidation type="list" allowBlank="1" showInputMessage="1" showErrorMessage="1" sqref="C18:P18" xr:uid="{00000000-0002-0000-0600-000005000000}">
      <formula1>$B$154:$B$160</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49"/>
  <sheetViews>
    <sheetView topLeftCell="A30" zoomScale="85" zoomScaleNormal="85" workbookViewId="0">
      <selection activeCell="I33" sqref="I33"/>
    </sheetView>
  </sheetViews>
  <sheetFormatPr baseColWidth="10" defaultColWidth="11.42578125" defaultRowHeight="30" customHeight="1" x14ac:dyDescent="0.2"/>
  <cols>
    <col min="1" max="1" width="28.5703125" style="20" customWidth="1"/>
    <col min="2" max="2" width="27" style="20" bestFit="1" customWidth="1"/>
    <col min="3" max="3" width="17.140625" style="20" bestFit="1" customWidth="1"/>
    <col min="4" max="4" width="15.7109375" style="20" customWidth="1"/>
    <col min="5" max="5" width="17.85546875" style="20" bestFit="1" customWidth="1"/>
    <col min="6" max="6" width="15.7109375" style="20" customWidth="1"/>
    <col min="7" max="7" width="18.42578125" style="20" bestFit="1" customWidth="1"/>
    <col min="8" max="10" width="15.7109375" style="20" customWidth="1"/>
    <col min="11" max="11" width="5.28515625" style="20" customWidth="1"/>
    <col min="12" max="12" width="10.7109375" style="20" customWidth="1"/>
    <col min="13" max="13" width="27.5703125" style="20" bestFit="1" customWidth="1"/>
    <col min="14" max="16" width="11.42578125" style="20"/>
    <col min="17" max="17" width="11.42578125" style="99" hidden="1" customWidth="1"/>
    <col min="18" max="16384" width="11.42578125" style="20"/>
  </cols>
  <sheetData>
    <row r="1" spans="1:20" ht="30" customHeight="1" x14ac:dyDescent="0.2">
      <c r="A1" s="373"/>
      <c r="B1" s="374" t="s">
        <v>36</v>
      </c>
      <c r="C1" s="375"/>
      <c r="D1" s="375"/>
      <c r="E1" s="375"/>
      <c r="F1" s="375"/>
      <c r="G1" s="375"/>
      <c r="H1" s="375"/>
      <c r="I1" s="375"/>
      <c r="J1" s="375"/>
      <c r="K1" s="376"/>
      <c r="L1" s="515" t="s">
        <v>37</v>
      </c>
      <c r="M1" s="373"/>
      <c r="N1" s="98"/>
      <c r="O1" s="98"/>
      <c r="R1" s="98"/>
      <c r="S1" s="98"/>
      <c r="T1" s="98"/>
    </row>
    <row r="2" spans="1:20" ht="30" customHeight="1" x14ac:dyDescent="0.2">
      <c r="A2" s="373"/>
      <c r="B2" s="374">
        <v>40043284</v>
      </c>
      <c r="C2" s="375"/>
      <c r="D2" s="375"/>
      <c r="E2" s="375"/>
      <c r="F2" s="375"/>
      <c r="G2" s="375"/>
      <c r="H2" s="375"/>
      <c r="I2" s="375"/>
      <c r="J2" s="375"/>
      <c r="K2" s="376"/>
      <c r="L2" s="515" t="s">
        <v>104</v>
      </c>
      <c r="M2" s="373"/>
      <c r="N2" s="98"/>
      <c r="O2" s="98"/>
      <c r="Q2" s="100">
        <v>0.8</v>
      </c>
      <c r="R2" s="98"/>
      <c r="S2" s="98"/>
      <c r="T2" s="98"/>
    </row>
    <row r="3" spans="1:20" ht="30" customHeight="1" x14ac:dyDescent="0.2">
      <c r="A3" s="373"/>
      <c r="B3" s="374" t="s">
        <v>58</v>
      </c>
      <c r="C3" s="375"/>
      <c r="D3" s="375"/>
      <c r="E3" s="375"/>
      <c r="F3" s="375"/>
      <c r="G3" s="375"/>
      <c r="H3" s="375"/>
      <c r="I3" s="375"/>
      <c r="J3" s="375"/>
      <c r="K3" s="376"/>
      <c r="L3" s="515" t="s">
        <v>105</v>
      </c>
      <c r="M3" s="373"/>
      <c r="N3" s="98"/>
      <c r="O3" s="98"/>
      <c r="Q3" s="100">
        <v>0.79998999999999998</v>
      </c>
      <c r="R3" s="98"/>
      <c r="S3" s="98"/>
      <c r="T3" s="98"/>
    </row>
    <row r="4" spans="1:20" ht="30" customHeight="1" x14ac:dyDescent="0.2">
      <c r="A4" s="373"/>
      <c r="B4" s="374" t="s">
        <v>59</v>
      </c>
      <c r="C4" s="375"/>
      <c r="D4" s="375"/>
      <c r="E4" s="375"/>
      <c r="F4" s="375"/>
      <c r="G4" s="375"/>
      <c r="H4" s="375"/>
      <c r="I4" s="375"/>
      <c r="J4" s="375"/>
      <c r="K4" s="376"/>
      <c r="L4" s="373" t="s">
        <v>41</v>
      </c>
      <c r="M4" s="373"/>
      <c r="N4" s="101"/>
      <c r="O4" s="101"/>
      <c r="Q4" s="100">
        <v>0.65</v>
      </c>
      <c r="R4" s="101"/>
      <c r="S4" s="101"/>
      <c r="T4" s="101"/>
    </row>
    <row r="5" spans="1:20" ht="18" x14ac:dyDescent="0.2">
      <c r="A5" s="27"/>
      <c r="B5" s="27"/>
      <c r="C5" s="96"/>
      <c r="D5" s="96"/>
      <c r="E5" s="96"/>
      <c r="F5" s="96"/>
      <c r="G5" s="96"/>
      <c r="H5" s="96"/>
      <c r="I5" s="96"/>
      <c r="J5" s="96"/>
      <c r="K5" s="27"/>
      <c r="L5" s="27"/>
      <c r="M5" s="27"/>
      <c r="N5" s="101"/>
      <c r="O5" s="101"/>
      <c r="Q5" s="100">
        <v>0.64999899999999999</v>
      </c>
      <c r="R5" s="101"/>
      <c r="S5" s="101"/>
      <c r="T5" s="101"/>
    </row>
    <row r="6" spans="1:20" ht="21" customHeight="1" x14ac:dyDescent="0.2">
      <c r="A6" s="31" t="s">
        <v>0</v>
      </c>
      <c r="B6" s="381" t="str">
        <f>IF('4. Autos confirma acuerdo o liq'!$C$12="","",'4. Autos confirma acuerdo o liq'!$C$12)</f>
        <v>RECUPERACIÓN EMPRESARIAL</v>
      </c>
      <c r="C6" s="381"/>
      <c r="D6" s="381"/>
      <c r="E6" s="381"/>
      <c r="F6" s="381"/>
      <c r="G6" s="381"/>
      <c r="H6" s="381"/>
      <c r="I6" s="381"/>
      <c r="J6" s="381"/>
      <c r="K6" s="381"/>
      <c r="L6" s="381"/>
      <c r="M6" s="381"/>
      <c r="Q6" s="100"/>
    </row>
    <row r="7" spans="1:20" ht="11.25" customHeight="1" thickBot="1" x14ac:dyDescent="0.25">
      <c r="A7" s="27"/>
      <c r="B7" s="27"/>
      <c r="C7" s="27"/>
      <c r="D7" s="27"/>
      <c r="E7" s="27"/>
      <c r="F7" s="27"/>
      <c r="G7" s="27"/>
      <c r="H7" s="27"/>
      <c r="I7" s="27"/>
      <c r="J7" s="27"/>
      <c r="K7" s="27"/>
      <c r="L7" s="27"/>
      <c r="M7" s="27"/>
      <c r="Q7" s="100"/>
    </row>
    <row r="8" spans="1:20" s="19" customFormat="1" ht="30" customHeight="1" x14ac:dyDescent="0.2">
      <c r="A8" s="507" t="s">
        <v>60</v>
      </c>
      <c r="B8" s="384" t="s">
        <v>20</v>
      </c>
      <c r="C8" s="384" t="str">
        <f>'4. Autos confirma acuerdo o liq'!C14</f>
        <v>Actas de audiencia y/o autos que confirman el acuerdo o decretan la liquidación</v>
      </c>
      <c r="D8" s="384"/>
      <c r="E8" s="384"/>
      <c r="F8" s="384"/>
      <c r="G8" s="384"/>
      <c r="H8" s="384"/>
      <c r="I8" s="384"/>
      <c r="J8" s="384"/>
      <c r="K8" s="384" t="s">
        <v>62</v>
      </c>
      <c r="L8" s="384"/>
      <c r="M8" s="386"/>
      <c r="Q8" s="99"/>
    </row>
    <row r="9" spans="1:20" s="19" customFormat="1" ht="30" customHeight="1" thickBot="1" x14ac:dyDescent="0.25">
      <c r="A9" s="508"/>
      <c r="B9" s="509"/>
      <c r="C9" s="95" t="s">
        <v>127</v>
      </c>
      <c r="D9" s="95" t="s">
        <v>61</v>
      </c>
      <c r="E9" s="95" t="s">
        <v>128</v>
      </c>
      <c r="F9" s="95" t="s">
        <v>61</v>
      </c>
      <c r="G9" s="95" t="s">
        <v>129</v>
      </c>
      <c r="H9" s="95" t="s">
        <v>61</v>
      </c>
      <c r="I9" s="95" t="s">
        <v>10</v>
      </c>
      <c r="J9" s="95" t="s">
        <v>61</v>
      </c>
      <c r="K9" s="509"/>
      <c r="L9" s="509"/>
      <c r="M9" s="510"/>
      <c r="Q9" s="99"/>
    </row>
    <row r="10" spans="1:20" ht="90" customHeight="1" x14ac:dyDescent="0.2">
      <c r="A10" s="388" t="s">
        <v>244</v>
      </c>
      <c r="B10" s="158" t="str">
        <f>IF('4. Autos confirma acuerdo o liq'!$B$40="","",'4. Autos confirma acuerdo o liq'!$B$40)</f>
        <v>Número de actas de audiencia y/o autos que confirman el acuerdo o decretan la liquidación</v>
      </c>
      <c r="C10" s="160">
        <f>(C13+C16)/2</f>
        <v>14.541666666666668</v>
      </c>
      <c r="D10" s="590">
        <f>IF(C10=0,"0",C10/C11)</f>
        <v>1.9388888888888891</v>
      </c>
      <c r="E10" s="160">
        <f>(E13+E16)/2</f>
        <v>13.958333333333332</v>
      </c>
      <c r="F10" s="590">
        <f>IF(E10=0,"0",E10/E11)</f>
        <v>1.8611111111111109</v>
      </c>
      <c r="G10" s="160">
        <f>(G13+G16)/2</f>
        <v>6.208333333333333</v>
      </c>
      <c r="H10" s="590">
        <f>IF(G10=0,"0",G10/G11)</f>
        <v>0.82777777777777772</v>
      </c>
      <c r="I10" s="160">
        <f>+C10+E10+G10</f>
        <v>34.708333333333336</v>
      </c>
      <c r="J10" s="590">
        <f>IF(I10=0,"0",I10/I11)</f>
        <v>1.5425925925925927</v>
      </c>
      <c r="K10" s="588"/>
      <c r="L10" s="588"/>
      <c r="M10" s="589"/>
    </row>
    <row r="11" spans="1:20" ht="117.75" customHeight="1" x14ac:dyDescent="0.2">
      <c r="A11" s="559"/>
      <c r="B11" s="163" t="str">
        <f>IF('4. Autos confirma acuerdo o liq'!$B$50="","",'4. Autos confirma acuerdo o liq'!$B$50)</f>
        <v>Número de actas de audiencia y/o autos que confirman el acuerdo o decretan la liquidación programados</v>
      </c>
      <c r="C11" s="117">
        <f>(C14+C17)/2</f>
        <v>7.5</v>
      </c>
      <c r="D11" s="561"/>
      <c r="E11" s="117">
        <f>(E14+E17)/2</f>
        <v>7.5</v>
      </c>
      <c r="F11" s="561"/>
      <c r="G11" s="117">
        <f>(G14+G17)/2</f>
        <v>7.5</v>
      </c>
      <c r="H11" s="561"/>
      <c r="I11" s="117">
        <f>+C11+E11+G11</f>
        <v>22.5</v>
      </c>
      <c r="J11" s="561"/>
      <c r="K11" s="551"/>
      <c r="L11" s="551"/>
      <c r="M11" s="552"/>
    </row>
    <row r="12" spans="1:20" ht="5.25" customHeight="1" thickBot="1" x14ac:dyDescent="0.25">
      <c r="A12" s="356"/>
      <c r="B12" s="586"/>
      <c r="C12" s="586"/>
      <c r="D12" s="586"/>
      <c r="E12" s="586"/>
      <c r="F12" s="586"/>
      <c r="G12" s="586"/>
      <c r="H12" s="586"/>
      <c r="I12" s="586"/>
      <c r="J12" s="586"/>
      <c r="K12" s="586"/>
      <c r="L12" s="586"/>
      <c r="M12" s="587"/>
    </row>
    <row r="13" spans="1:20" ht="90" customHeight="1" x14ac:dyDescent="0.2">
      <c r="A13" s="511" t="s">
        <v>144</v>
      </c>
      <c r="B13" s="155" t="str">
        <f>IF('4. Autos confirma acuerdo o liq'!$B$40="","",'4. Autos confirma acuerdo o liq'!$B$40)</f>
        <v>Número de actas de audiencia y/o autos que confirman el acuerdo o decretan la liquidación</v>
      </c>
      <c r="C13" s="157">
        <f>(C19+C21+C23+C25)/4</f>
        <v>16.25</v>
      </c>
      <c r="D13" s="585">
        <f>IF(C13=0,"0",C13/C14)</f>
        <v>1.4772727272727273</v>
      </c>
      <c r="E13" s="157">
        <f>(E19+E21+E23+E25)/4</f>
        <v>18.25</v>
      </c>
      <c r="F13" s="585">
        <f>IF(E13=0,"0",E13/E14)</f>
        <v>1.6590909090909092</v>
      </c>
      <c r="G13" s="157">
        <f>(G19+G21+G23+G25)/4</f>
        <v>3.75</v>
      </c>
      <c r="H13" s="585">
        <f>IF(G13=0,"0",G13/G14)</f>
        <v>0.34090909090909088</v>
      </c>
      <c r="I13" s="157">
        <f>+C13+E13+G13</f>
        <v>38.25</v>
      </c>
      <c r="J13" s="585">
        <f>IF(I13=0,"0",I13/I14)</f>
        <v>1.1590909090909092</v>
      </c>
      <c r="K13" s="521"/>
      <c r="L13" s="521"/>
      <c r="M13" s="522"/>
    </row>
    <row r="14" spans="1:20" ht="117.75" customHeight="1" x14ac:dyDescent="0.2">
      <c r="A14" s="565"/>
      <c r="B14" s="161" t="str">
        <f>IF('4. Autos confirma acuerdo o liq'!$B$50="","",'4. Autos confirma acuerdo o liq'!$B$50)</f>
        <v>Número de actas de audiencia y/o autos que confirman el acuerdo o decretan la liquidación programados</v>
      </c>
      <c r="C14" s="120">
        <f>(C20+C22+C24+C26)/4</f>
        <v>11</v>
      </c>
      <c r="D14" s="569"/>
      <c r="E14" s="120">
        <f>(E20+E22+E24+E26)/4</f>
        <v>11</v>
      </c>
      <c r="F14" s="569"/>
      <c r="G14" s="120">
        <f>(G20+G22+G24+G26)/4</f>
        <v>11</v>
      </c>
      <c r="H14" s="569"/>
      <c r="I14" s="120">
        <f>+C14+E14+G14</f>
        <v>33</v>
      </c>
      <c r="J14" s="569"/>
      <c r="K14" s="572"/>
      <c r="L14" s="572"/>
      <c r="M14" s="573"/>
    </row>
    <row r="15" spans="1:20" ht="5.25" customHeight="1" x14ac:dyDescent="0.2">
      <c r="A15" s="356"/>
      <c r="B15" s="586"/>
      <c r="C15" s="586"/>
      <c r="D15" s="586"/>
      <c r="E15" s="586"/>
      <c r="F15" s="586"/>
      <c r="G15" s="586"/>
      <c r="H15" s="586"/>
      <c r="I15" s="586"/>
      <c r="J15" s="586"/>
      <c r="K15" s="586"/>
      <c r="L15" s="586"/>
      <c r="M15" s="587"/>
    </row>
    <row r="16" spans="1:20" ht="90" customHeight="1" x14ac:dyDescent="0.2">
      <c r="A16" s="553" t="s">
        <v>145</v>
      </c>
      <c r="B16" s="121" t="str">
        <f>IF('4. Autos confirma acuerdo o liq'!$B$40="","",'4. Autos confirma acuerdo o liq'!$B$40)</f>
        <v>Número de actas de audiencia y/o autos que confirman el acuerdo o decretan la liquidación</v>
      </c>
      <c r="C16" s="123">
        <f>(C28+C30+C32+C34+C36+C38)/6</f>
        <v>12.833333333333334</v>
      </c>
      <c r="D16" s="554">
        <f>IF(C16=0,"0",C16/C17)</f>
        <v>3.2083333333333335</v>
      </c>
      <c r="E16" s="123">
        <f>(E28+E30+E32+E34+E36+E38)/6</f>
        <v>9.6666666666666661</v>
      </c>
      <c r="F16" s="554">
        <f>IF(E16=0,"0",E16/E17)</f>
        <v>2.4166666666666665</v>
      </c>
      <c r="G16" s="123">
        <f>(G28+G30+G32+G34+G36+G38)/6</f>
        <v>8.6666666666666661</v>
      </c>
      <c r="H16" s="554">
        <f>IF(G16=0,"0",G16/G17)</f>
        <v>2.1666666666666665</v>
      </c>
      <c r="I16" s="123">
        <f>+C16+E16+G16</f>
        <v>31.166666666666664</v>
      </c>
      <c r="J16" s="554">
        <f>IF(I16=0,"0",I16/I17)</f>
        <v>2.5972222222222219</v>
      </c>
      <c r="K16" s="557"/>
      <c r="L16" s="557"/>
      <c r="M16" s="558"/>
    </row>
    <row r="17" spans="1:13" ht="117.75" customHeight="1" thickBot="1" x14ac:dyDescent="0.25">
      <c r="A17" s="370"/>
      <c r="B17" s="178" t="str">
        <f>IF('4. Autos confirma acuerdo o liq'!$B$50="","",'4. Autos confirma acuerdo o liq'!$B$50)</f>
        <v>Número de actas de audiencia y/o autos que confirman el acuerdo o decretan la liquidación programados</v>
      </c>
      <c r="C17" s="143">
        <f>(C29+C31+C33+C35+C37+C39)/6</f>
        <v>4</v>
      </c>
      <c r="D17" s="555"/>
      <c r="E17" s="143">
        <f>(E29+E31+E33+E35+E37+E39)/6</f>
        <v>4</v>
      </c>
      <c r="F17" s="555"/>
      <c r="G17" s="143">
        <f>(G29+G31+G33+G35+G37+G39)/6</f>
        <v>4</v>
      </c>
      <c r="H17" s="555"/>
      <c r="I17" s="143">
        <f>+C17+E17+G17</f>
        <v>12</v>
      </c>
      <c r="J17" s="555"/>
      <c r="K17" s="495"/>
      <c r="L17" s="495"/>
      <c r="M17" s="496"/>
    </row>
    <row r="18" spans="1:13" ht="6" customHeight="1" thickBot="1" x14ac:dyDescent="0.25">
      <c r="C18" s="97"/>
      <c r="D18" s="97"/>
      <c r="E18" s="97"/>
      <c r="F18" s="97"/>
      <c r="G18" s="97"/>
      <c r="H18" s="97"/>
      <c r="I18" s="97"/>
      <c r="J18" s="97"/>
    </row>
    <row r="19" spans="1:13" ht="90" customHeight="1" x14ac:dyDescent="0.2">
      <c r="A19" s="354" t="str">
        <f>'4. Autos confirma acuerdo o liq'!M40</f>
        <v>Grupo de Procesos de Reorganización y Liquidación A</v>
      </c>
      <c r="B19" s="32" t="str">
        <f>IF('4. Autos confirma acuerdo o liq'!$B$40="","",'4. Autos confirma acuerdo o liq'!$B$40)</f>
        <v>Número de actas de audiencia y/o autos que confirman el acuerdo o decretan la liquidación</v>
      </c>
      <c r="C19" s="34">
        <v>9</v>
      </c>
      <c r="D19" s="583">
        <f>IF(C19=0,"0",C19/C20)</f>
        <v>1.125</v>
      </c>
      <c r="E19" s="34"/>
      <c r="F19" s="583" t="str">
        <f>IF(E19=0,"0",E19/E20)</f>
        <v>0</v>
      </c>
      <c r="G19" s="34"/>
      <c r="H19" s="583" t="str">
        <f>IF(G19=0,"0",G19/G20)</f>
        <v>0</v>
      </c>
      <c r="I19" s="194">
        <f t="shared" ref="I19:I26" si="0">+C19+E19+G19</f>
        <v>9</v>
      </c>
      <c r="J19" s="583">
        <f>IF(I19=0,"0",I19/I20)</f>
        <v>0.375</v>
      </c>
      <c r="K19" s="481" t="s">
        <v>265</v>
      </c>
      <c r="L19" s="481"/>
      <c r="M19" s="482"/>
    </row>
    <row r="20" spans="1:13" ht="117.75" customHeight="1" x14ac:dyDescent="0.2">
      <c r="A20" s="359"/>
      <c r="B20" s="33" t="str">
        <f>IF('4. Autos confirma acuerdo o liq'!$B$50="","",'4. Autos confirma acuerdo o liq'!$B$50)</f>
        <v>Número de actas de audiencia y/o autos que confirman el acuerdo o decretan la liquidación programados</v>
      </c>
      <c r="C20" s="35">
        <v>8</v>
      </c>
      <c r="D20" s="547"/>
      <c r="E20" s="35">
        <v>8</v>
      </c>
      <c r="F20" s="547"/>
      <c r="G20" s="35">
        <v>8</v>
      </c>
      <c r="H20" s="547"/>
      <c r="I20" s="110">
        <f t="shared" si="0"/>
        <v>24</v>
      </c>
      <c r="J20" s="547"/>
      <c r="K20" s="484"/>
      <c r="L20" s="484"/>
      <c r="M20" s="485"/>
    </row>
    <row r="21" spans="1:13" ht="90" customHeight="1" x14ac:dyDescent="0.2">
      <c r="A21" s="359" t="str">
        <f>'4. Autos confirma acuerdo o liq'!M41</f>
        <v>Dirección de Procesos de Reorganización I</v>
      </c>
      <c r="B21" s="33" t="str">
        <f>IF('4. Autos confirma acuerdo o liq'!$B$40="","",'4. Autos confirma acuerdo o liq'!$B$40)</f>
        <v>Número de actas de audiencia y/o autos que confirman el acuerdo o decretan la liquidación</v>
      </c>
      <c r="C21" s="35">
        <v>17</v>
      </c>
      <c r="D21" s="547">
        <f>IF(C21=0,"0",C21/C22)</f>
        <v>1.4166666666666667</v>
      </c>
      <c r="E21" s="35">
        <v>10</v>
      </c>
      <c r="F21" s="547">
        <f>IF(E21=0,"0",E21/E22)</f>
        <v>0.83333333333333337</v>
      </c>
      <c r="G21" s="35"/>
      <c r="H21" s="547" t="str">
        <f>IF(G21=0,"0",G21/G22)</f>
        <v>0</v>
      </c>
      <c r="I21" s="110">
        <f t="shared" si="0"/>
        <v>27</v>
      </c>
      <c r="J21" s="547">
        <f>IF(I21=0,"0",I21/I22)</f>
        <v>0.75</v>
      </c>
      <c r="K21" s="497" t="s">
        <v>290</v>
      </c>
      <c r="L21" s="497"/>
      <c r="M21" s="498"/>
    </row>
    <row r="22" spans="1:13" ht="117.75" customHeight="1" x14ac:dyDescent="0.2">
      <c r="A22" s="359"/>
      <c r="B22" s="33" t="str">
        <f>IF('4. Autos confirma acuerdo o liq'!$B$50="","",'4. Autos confirma acuerdo o liq'!$B$50)</f>
        <v>Número de actas de audiencia y/o autos que confirman el acuerdo o decretan la liquidación programados</v>
      </c>
      <c r="C22" s="35">
        <v>12</v>
      </c>
      <c r="D22" s="547"/>
      <c r="E22" s="35">
        <v>12</v>
      </c>
      <c r="F22" s="547"/>
      <c r="G22" s="35">
        <v>12</v>
      </c>
      <c r="H22" s="547"/>
      <c r="I22" s="110">
        <f t="shared" si="0"/>
        <v>36</v>
      </c>
      <c r="J22" s="547"/>
      <c r="K22" s="484"/>
      <c r="L22" s="484"/>
      <c r="M22" s="485"/>
    </row>
    <row r="23" spans="1:13" ht="90" customHeight="1" x14ac:dyDescent="0.2">
      <c r="A23" s="359" t="str">
        <f>'4. Autos confirma acuerdo o liq'!M42</f>
        <v>Dirección de Procesos de Reorganización II</v>
      </c>
      <c r="B23" s="33" t="str">
        <f>IF('4. Autos confirma acuerdo o liq'!$B$40="","",'4. Autos confirma acuerdo o liq'!$B$40)</f>
        <v>Número de actas de audiencia y/o autos que confirman el acuerdo o decretan la liquidación</v>
      </c>
      <c r="C23" s="35">
        <v>21</v>
      </c>
      <c r="D23" s="547">
        <f>IF(C23=0,"0",C23/C24)</f>
        <v>1.75</v>
      </c>
      <c r="E23" s="35">
        <v>39</v>
      </c>
      <c r="F23" s="547">
        <f>IF(E23=0,"0",E23/E24)</f>
        <v>3.25</v>
      </c>
      <c r="G23" s="35">
        <v>6</v>
      </c>
      <c r="H23" s="547">
        <f>IF(G23=0,"0",G23/G24)</f>
        <v>0.5</v>
      </c>
      <c r="I23" s="110">
        <f t="shared" si="0"/>
        <v>66</v>
      </c>
      <c r="J23" s="547">
        <f>IF(I23=0,"0",I23/I24)</f>
        <v>1.8333333333333333</v>
      </c>
      <c r="K23" s="497" t="s">
        <v>351</v>
      </c>
      <c r="L23" s="497"/>
      <c r="M23" s="498"/>
    </row>
    <row r="24" spans="1:13" ht="117.75" customHeight="1" x14ac:dyDescent="0.2">
      <c r="A24" s="359"/>
      <c r="B24" s="33" t="str">
        <f>IF('4. Autos confirma acuerdo o liq'!$B$50="","",'4. Autos confirma acuerdo o liq'!$B$50)</f>
        <v>Número de actas de audiencia y/o autos que confirman el acuerdo o decretan la liquidación programados</v>
      </c>
      <c r="C24" s="35">
        <v>12</v>
      </c>
      <c r="D24" s="547"/>
      <c r="E24" s="35">
        <v>12</v>
      </c>
      <c r="F24" s="547"/>
      <c r="G24" s="35">
        <v>12</v>
      </c>
      <c r="H24" s="547"/>
      <c r="I24" s="110">
        <f t="shared" si="0"/>
        <v>36</v>
      </c>
      <c r="J24" s="547"/>
      <c r="K24" s="484"/>
      <c r="L24" s="484"/>
      <c r="M24" s="485"/>
    </row>
    <row r="25" spans="1:13" ht="90" customHeight="1" x14ac:dyDescent="0.2">
      <c r="A25" s="359" t="str">
        <f>'4. Autos confirma acuerdo o liq'!M43</f>
        <v>Grupo de Procesos de Reorganización II</v>
      </c>
      <c r="B25" s="33" t="str">
        <f>IF('4. Autos confirma acuerdo o liq'!$B$40="","",'4. Autos confirma acuerdo o liq'!$B$40)</f>
        <v>Número de actas de audiencia y/o autos que confirman el acuerdo o decretan la liquidación</v>
      </c>
      <c r="C25" s="35">
        <v>18</v>
      </c>
      <c r="D25" s="547">
        <f>IF(C25=0,"0",C25/C26)</f>
        <v>1.5</v>
      </c>
      <c r="E25" s="35">
        <v>24</v>
      </c>
      <c r="F25" s="547">
        <f>IF(E25=0,"0",E25/E26)</f>
        <v>2</v>
      </c>
      <c r="G25" s="35">
        <v>9</v>
      </c>
      <c r="H25" s="547">
        <f>IF(G25=0,"0",G25/G26)</f>
        <v>0.75</v>
      </c>
      <c r="I25" s="110">
        <f t="shared" si="0"/>
        <v>51</v>
      </c>
      <c r="J25" s="547">
        <f>IF(I25=0,"0",I25/I26)</f>
        <v>1.4166666666666667</v>
      </c>
      <c r="K25" s="497" t="s">
        <v>352</v>
      </c>
      <c r="L25" s="497"/>
      <c r="M25" s="498"/>
    </row>
    <row r="26" spans="1:13" ht="117.75" customHeight="1" thickBot="1" x14ac:dyDescent="0.25">
      <c r="A26" s="355"/>
      <c r="B26" s="61" t="str">
        <f>IF('4. Autos confirma acuerdo o liq'!$B$50="","",'4. Autos confirma acuerdo o liq'!$B$50)</f>
        <v>Número de actas de audiencia y/o autos que confirman el acuerdo o decretan la liquidación programados</v>
      </c>
      <c r="C26" s="62">
        <v>12</v>
      </c>
      <c r="D26" s="579"/>
      <c r="E26" s="62">
        <v>12</v>
      </c>
      <c r="F26" s="579"/>
      <c r="G26" s="62">
        <v>12</v>
      </c>
      <c r="H26" s="579"/>
      <c r="I26" s="111">
        <f t="shared" si="0"/>
        <v>36</v>
      </c>
      <c r="J26" s="579"/>
      <c r="K26" s="499"/>
      <c r="L26" s="499"/>
      <c r="M26" s="500"/>
    </row>
    <row r="27" spans="1:13" ht="6" customHeight="1" thickBot="1" x14ac:dyDescent="0.25">
      <c r="A27" s="580"/>
      <c r="B27" s="581"/>
      <c r="C27" s="581"/>
      <c r="D27" s="581"/>
      <c r="E27" s="581"/>
      <c r="F27" s="581"/>
      <c r="G27" s="581"/>
      <c r="H27" s="581"/>
      <c r="I27" s="581"/>
      <c r="J27" s="581"/>
      <c r="K27" s="581"/>
      <c r="L27" s="581"/>
      <c r="M27" s="582"/>
    </row>
    <row r="28" spans="1:13" ht="90" customHeight="1" x14ac:dyDescent="0.2">
      <c r="A28" s="354" t="str">
        <f>'4. Autos confirma acuerdo o liq'!M44</f>
        <v>Intendecia Regional Barranquilla</v>
      </c>
      <c r="B28" s="32" t="str">
        <f>IF('4. Autos confirma acuerdo o liq'!$B$40="","",'4. Autos confirma acuerdo o liq'!$B$40)</f>
        <v>Número de actas de audiencia y/o autos que confirman el acuerdo o decretan la liquidación</v>
      </c>
      <c r="C28" s="34">
        <v>9</v>
      </c>
      <c r="D28" s="583">
        <f>IF(C28=0,"0",C28/C29)</f>
        <v>2.25</v>
      </c>
      <c r="E28" s="34">
        <v>5</v>
      </c>
      <c r="F28" s="583">
        <f>IF(E28=0,"0",E28/E29)</f>
        <v>1.25</v>
      </c>
      <c r="G28" s="34">
        <v>10</v>
      </c>
      <c r="H28" s="583">
        <f>IF(G28=0,"0",G28/G29)</f>
        <v>2.5</v>
      </c>
      <c r="I28" s="34">
        <f t="shared" ref="I28:I39" si="1">+C28+E28+G28</f>
        <v>24</v>
      </c>
      <c r="J28" s="583">
        <f>IF(I28=0,"0",I28/I29)</f>
        <v>2</v>
      </c>
      <c r="K28" s="584" t="s">
        <v>269</v>
      </c>
      <c r="L28" s="481"/>
      <c r="M28" s="482"/>
    </row>
    <row r="29" spans="1:13" ht="117.75" customHeight="1" x14ac:dyDescent="0.2">
      <c r="A29" s="359"/>
      <c r="B29" s="33" t="str">
        <f>IF('4. Autos confirma acuerdo o liq'!$B$50="","",'4. Autos confirma acuerdo o liq'!$B$50)</f>
        <v>Número de actas de audiencia y/o autos que confirman el acuerdo o decretan la liquidación programados</v>
      </c>
      <c r="C29" s="35">
        <v>4</v>
      </c>
      <c r="D29" s="547"/>
      <c r="E29" s="35">
        <v>4</v>
      </c>
      <c r="F29" s="547"/>
      <c r="G29" s="35">
        <v>4</v>
      </c>
      <c r="H29" s="547"/>
      <c r="I29" s="35">
        <f t="shared" si="1"/>
        <v>12</v>
      </c>
      <c r="J29" s="547"/>
      <c r="K29" s="484" t="s">
        <v>391</v>
      </c>
      <c r="L29" s="484"/>
      <c r="M29" s="485"/>
    </row>
    <row r="30" spans="1:13" ht="90" customHeight="1" x14ac:dyDescent="0.2">
      <c r="A30" s="359" t="str">
        <f>'4. Autos confirma acuerdo o liq'!M45</f>
        <v>Intendecia Regional Bucaramanga</v>
      </c>
      <c r="B30" s="33" t="str">
        <f>IF('4. Autos confirma acuerdo o liq'!$B$40="","",'4. Autos confirma acuerdo o liq'!$B$40)</f>
        <v>Número de actas de audiencia y/o autos que confirman el acuerdo o decretan la liquidación</v>
      </c>
      <c r="C30" s="35">
        <v>26</v>
      </c>
      <c r="D30" s="547">
        <f>IF(C30=0,"0",C30/C31)</f>
        <v>6.5</v>
      </c>
      <c r="E30" s="35">
        <v>19</v>
      </c>
      <c r="F30" s="547">
        <f>IF(E30=0,"0",E30/E31)</f>
        <v>4.75</v>
      </c>
      <c r="G30" s="35">
        <v>5</v>
      </c>
      <c r="H30" s="547">
        <f>IF(G30=0,"0",G30/G31)</f>
        <v>1.25</v>
      </c>
      <c r="I30" s="35">
        <f t="shared" si="1"/>
        <v>50</v>
      </c>
      <c r="J30" s="547">
        <f>IF(I30=0,"0",I30/I31)</f>
        <v>4.166666666666667</v>
      </c>
      <c r="K30" s="497" t="s">
        <v>281</v>
      </c>
      <c r="L30" s="497"/>
      <c r="M30" s="498"/>
    </row>
    <row r="31" spans="1:13" ht="117.75" customHeight="1" x14ac:dyDescent="0.2">
      <c r="A31" s="359"/>
      <c r="B31" s="33" t="str">
        <f>IF('4. Autos confirma acuerdo o liq'!$B$50="","",'4. Autos confirma acuerdo o liq'!$B$50)</f>
        <v>Número de actas de audiencia y/o autos que confirman el acuerdo o decretan la liquidación programados</v>
      </c>
      <c r="C31" s="35">
        <v>4</v>
      </c>
      <c r="D31" s="547"/>
      <c r="E31" s="35">
        <v>4</v>
      </c>
      <c r="F31" s="547"/>
      <c r="G31" s="35">
        <v>4</v>
      </c>
      <c r="H31" s="547"/>
      <c r="I31" s="35">
        <f t="shared" si="1"/>
        <v>12</v>
      </c>
      <c r="J31" s="547"/>
      <c r="K31" s="484" t="s">
        <v>329</v>
      </c>
      <c r="L31" s="484"/>
      <c r="M31" s="485"/>
    </row>
    <row r="32" spans="1:13" ht="90" customHeight="1" x14ac:dyDescent="0.2">
      <c r="A32" s="359" t="str">
        <f>'4. Autos confirma acuerdo o liq'!M46</f>
        <v>Intendecia Regional Cali</v>
      </c>
      <c r="B32" s="33" t="str">
        <f>IF('4. Autos confirma acuerdo o liq'!$B$40="","",'4. Autos confirma acuerdo o liq'!$B$40)</f>
        <v>Número de actas de audiencia y/o autos que confirman el acuerdo o decretan la liquidación</v>
      </c>
      <c r="C32" s="35">
        <v>12</v>
      </c>
      <c r="D32" s="547">
        <f>IF(C32=0,"0",C32/C33)</f>
        <v>2</v>
      </c>
      <c r="E32" s="35">
        <v>19</v>
      </c>
      <c r="F32" s="547">
        <f>IF(E32=0,"0",E32/E33)</f>
        <v>3.1666666666666665</v>
      </c>
      <c r="G32" s="35">
        <v>8</v>
      </c>
      <c r="H32" s="547">
        <f>IF(G32=0,"0",G32/G33)</f>
        <v>1.3333333333333333</v>
      </c>
      <c r="I32" s="35">
        <f t="shared" si="1"/>
        <v>39</v>
      </c>
      <c r="J32" s="547">
        <f>IF(I32=0,"0",I32/I33)</f>
        <v>2.1666666666666665</v>
      </c>
      <c r="K32" s="497" t="s">
        <v>272</v>
      </c>
      <c r="L32" s="497"/>
      <c r="M32" s="498"/>
    </row>
    <row r="33" spans="1:13" ht="117.75" customHeight="1" x14ac:dyDescent="0.2">
      <c r="A33" s="359"/>
      <c r="B33" s="33" t="str">
        <f>IF('4. Autos confirma acuerdo o liq'!$B$50="","",'4. Autos confirma acuerdo o liq'!$B$50)</f>
        <v>Número de actas de audiencia y/o autos que confirman el acuerdo o decretan la liquidación programados</v>
      </c>
      <c r="C33" s="35">
        <v>6</v>
      </c>
      <c r="D33" s="547"/>
      <c r="E33" s="35">
        <v>6</v>
      </c>
      <c r="F33" s="547"/>
      <c r="G33" s="35">
        <v>6</v>
      </c>
      <c r="H33" s="547"/>
      <c r="I33" s="35">
        <f t="shared" si="1"/>
        <v>18</v>
      </c>
      <c r="J33" s="547"/>
      <c r="K33" s="497" t="s">
        <v>400</v>
      </c>
      <c r="L33" s="497"/>
      <c r="M33" s="498"/>
    </row>
    <row r="34" spans="1:13" ht="90" customHeight="1" x14ac:dyDescent="0.2">
      <c r="A34" s="359" t="str">
        <f>'4. Autos confirma acuerdo o liq'!M47</f>
        <v>Intendecia Regional Cartagena</v>
      </c>
      <c r="B34" s="33" t="str">
        <f>IF('4. Autos confirma acuerdo o liq'!$B$40="","",'4. Autos confirma acuerdo o liq'!$B$40)</f>
        <v>Número de actas de audiencia y/o autos que confirman el acuerdo o decretan la liquidación</v>
      </c>
      <c r="C34" s="35">
        <v>3</v>
      </c>
      <c r="D34" s="547">
        <f>IF(C34=0,"0",C34/C35)</f>
        <v>1.5</v>
      </c>
      <c r="E34" s="35">
        <v>0</v>
      </c>
      <c r="F34" s="547" t="str">
        <f>IF(E34=0,"0",E34/E35)</f>
        <v>0</v>
      </c>
      <c r="G34" s="35">
        <v>5</v>
      </c>
      <c r="H34" s="547">
        <f>IF(G34=0,"0",G34/G35)</f>
        <v>2.5</v>
      </c>
      <c r="I34" s="35">
        <f t="shared" si="1"/>
        <v>8</v>
      </c>
      <c r="J34" s="547">
        <f>IF(I34=0,"0",I34/I35)</f>
        <v>1.3333333333333333</v>
      </c>
      <c r="K34" s="497" t="s">
        <v>254</v>
      </c>
      <c r="L34" s="497"/>
      <c r="M34" s="498"/>
    </row>
    <row r="35" spans="1:13" ht="117.75" customHeight="1" x14ac:dyDescent="0.2">
      <c r="A35" s="359"/>
      <c r="B35" s="33" t="str">
        <f>IF('4. Autos confirma acuerdo o liq'!$B$50="","",'4. Autos confirma acuerdo o liq'!$B$50)</f>
        <v>Número de actas de audiencia y/o autos que confirman el acuerdo o decretan la liquidación programados</v>
      </c>
      <c r="C35" s="35">
        <v>2</v>
      </c>
      <c r="D35" s="547"/>
      <c r="E35" s="35">
        <v>2</v>
      </c>
      <c r="F35" s="547"/>
      <c r="G35" s="35">
        <v>2</v>
      </c>
      <c r="H35" s="547"/>
      <c r="I35" s="35">
        <f t="shared" si="1"/>
        <v>6</v>
      </c>
      <c r="J35" s="547"/>
      <c r="K35" s="497" t="s">
        <v>379</v>
      </c>
      <c r="L35" s="497"/>
      <c r="M35" s="498"/>
    </row>
    <row r="36" spans="1:13" ht="90" customHeight="1" x14ac:dyDescent="0.2">
      <c r="A36" s="359" t="str">
        <f>'4. Autos confirma acuerdo o liq'!M48</f>
        <v>Intendecia Regional Manizales</v>
      </c>
      <c r="B36" s="33" t="str">
        <f>IF('4. Autos confirma acuerdo o liq'!$B$40="","",'4. Autos confirma acuerdo o liq'!$B$40)</f>
        <v>Número de actas de audiencia y/o autos que confirman el acuerdo o decretan la liquidación</v>
      </c>
      <c r="C36" s="35">
        <v>4</v>
      </c>
      <c r="D36" s="547">
        <f>IF(C36=0,"0",C36/C37)</f>
        <v>2</v>
      </c>
      <c r="E36" s="35">
        <v>6</v>
      </c>
      <c r="F36" s="547">
        <f>IF(E36=0,"0",E36/E37)</f>
        <v>3</v>
      </c>
      <c r="G36" s="35">
        <v>1</v>
      </c>
      <c r="H36" s="547">
        <f>IF(G36=0,"0",G36/G37)</f>
        <v>0.5</v>
      </c>
      <c r="I36" s="35">
        <f t="shared" si="1"/>
        <v>11</v>
      </c>
      <c r="J36" s="547">
        <f>IF(I36=0,"0",I36/I37)</f>
        <v>1.8333333333333333</v>
      </c>
      <c r="K36" s="497" t="s">
        <v>302</v>
      </c>
      <c r="L36" s="497"/>
      <c r="M36" s="498"/>
    </row>
    <row r="37" spans="1:13" ht="117.75" customHeight="1" x14ac:dyDescent="0.2">
      <c r="A37" s="359"/>
      <c r="B37" s="33" t="str">
        <f>IF('4. Autos confirma acuerdo o liq'!$B$50="","",'4. Autos confirma acuerdo o liq'!$B$50)</f>
        <v>Número de actas de audiencia y/o autos que confirman el acuerdo o decretan la liquidación programados</v>
      </c>
      <c r="C37" s="35">
        <v>2</v>
      </c>
      <c r="D37" s="547"/>
      <c r="E37" s="35">
        <v>2</v>
      </c>
      <c r="F37" s="547"/>
      <c r="G37" s="35">
        <v>2</v>
      </c>
      <c r="H37" s="547"/>
      <c r="I37" s="35">
        <f t="shared" si="1"/>
        <v>6</v>
      </c>
      <c r="J37" s="547"/>
      <c r="K37" s="484" t="s">
        <v>374</v>
      </c>
      <c r="L37" s="484"/>
      <c r="M37" s="485"/>
    </row>
    <row r="38" spans="1:13" ht="90" customHeight="1" x14ac:dyDescent="0.2">
      <c r="A38" s="359" t="str">
        <f>'4. Autos confirma acuerdo o liq'!M49</f>
        <v>Intendecia Regional Medellín</v>
      </c>
      <c r="B38" s="33" t="str">
        <f>IF('4. Autos confirma acuerdo o liq'!$B$40="","",'4. Autos confirma acuerdo o liq'!$B$40)</f>
        <v>Número de actas de audiencia y/o autos que confirman el acuerdo o decretan la liquidación</v>
      </c>
      <c r="C38" s="35">
        <v>23</v>
      </c>
      <c r="D38" s="547">
        <f>IF(C38=0,"0",C38/C39)</f>
        <v>3.8333333333333335</v>
      </c>
      <c r="E38" s="35">
        <v>9</v>
      </c>
      <c r="F38" s="547">
        <f>IF(E38=0,"0",E38/E39)</f>
        <v>1.5</v>
      </c>
      <c r="G38" s="35">
        <v>23</v>
      </c>
      <c r="H38" s="547">
        <f>IF(G38=0,"0",G38/G39)</f>
        <v>3.8333333333333335</v>
      </c>
      <c r="I38" s="35">
        <f t="shared" si="1"/>
        <v>55</v>
      </c>
      <c r="J38" s="547">
        <f>IF(I38=0,"0",I38/I39)</f>
        <v>3.0555555555555554</v>
      </c>
      <c r="K38" s="497" t="s">
        <v>292</v>
      </c>
      <c r="L38" s="497"/>
      <c r="M38" s="498"/>
    </row>
    <row r="39" spans="1:13" ht="117.75" customHeight="1" thickBot="1" x14ac:dyDescent="0.25">
      <c r="A39" s="355"/>
      <c r="B39" s="61" t="str">
        <f>IF('4. Autos confirma acuerdo o liq'!$B$50="","",'4. Autos confirma acuerdo o liq'!$B$50)</f>
        <v>Número de actas de audiencia y/o autos que confirman el acuerdo o decretan la liquidación programados</v>
      </c>
      <c r="C39" s="62">
        <v>6</v>
      </c>
      <c r="D39" s="579"/>
      <c r="E39" s="62">
        <v>6</v>
      </c>
      <c r="F39" s="579"/>
      <c r="G39" s="62">
        <v>6</v>
      </c>
      <c r="H39" s="579"/>
      <c r="I39" s="62">
        <f t="shared" si="1"/>
        <v>18</v>
      </c>
      <c r="J39" s="579"/>
      <c r="K39" s="497" t="s">
        <v>347</v>
      </c>
      <c r="L39" s="497"/>
      <c r="M39" s="498"/>
    </row>
    <row r="69" spans="17:17" ht="30" customHeight="1" x14ac:dyDescent="0.2">
      <c r="Q69" s="102"/>
    </row>
    <row r="139" spans="17:17" ht="30" customHeight="1" x14ac:dyDescent="0.2">
      <c r="Q139" s="89"/>
    </row>
    <row r="140" spans="17:17" ht="30" customHeight="1" x14ac:dyDescent="0.2">
      <c r="Q140" s="89"/>
    </row>
    <row r="141" spans="17:17" ht="30" customHeight="1" x14ac:dyDescent="0.2">
      <c r="Q141" s="89"/>
    </row>
    <row r="142" spans="17:17" ht="30" customHeight="1" x14ac:dyDescent="0.2">
      <c r="Q142" s="89"/>
    </row>
    <row r="143" spans="17:17" ht="30" customHeight="1" x14ac:dyDescent="0.2">
      <c r="Q143" s="89"/>
    </row>
    <row r="144" spans="17:17" ht="30" customHeight="1" x14ac:dyDescent="0.2">
      <c r="Q144" s="89"/>
    </row>
    <row r="145" spans="17:17" ht="30" customHeight="1" x14ac:dyDescent="0.2">
      <c r="Q145" s="89"/>
    </row>
    <row r="146" spans="17:17" ht="30" customHeight="1" x14ac:dyDescent="0.2">
      <c r="Q146" s="89"/>
    </row>
    <row r="147" spans="17:17" ht="30" customHeight="1" x14ac:dyDescent="0.2">
      <c r="Q147" s="89"/>
    </row>
    <row r="148" spans="17:17" ht="30" customHeight="1" x14ac:dyDescent="0.2">
      <c r="Q148" s="89"/>
    </row>
    <row r="149" spans="17:17" ht="30" customHeight="1" x14ac:dyDescent="0.2">
      <c r="Q149" s="89"/>
    </row>
  </sheetData>
  <sheetProtection formatColumns="0" formatRows="0"/>
  <mergeCells count="108">
    <mergeCell ref="B6:M6"/>
    <mergeCell ref="C8:J8"/>
    <mergeCell ref="K8:M9"/>
    <mergeCell ref="K10:M10"/>
    <mergeCell ref="J10:J11"/>
    <mergeCell ref="K11:M11"/>
    <mergeCell ref="H10:H11"/>
    <mergeCell ref="A8:A9"/>
    <mergeCell ref="B8:B9"/>
    <mergeCell ref="A10:A11"/>
    <mergeCell ref="D10:D11"/>
    <mergeCell ref="F10:F11"/>
    <mergeCell ref="A1:A4"/>
    <mergeCell ref="B1:K1"/>
    <mergeCell ref="L1:M1"/>
    <mergeCell ref="B2:K2"/>
    <mergeCell ref="L2:M2"/>
    <mergeCell ref="B3:K3"/>
    <mergeCell ref="L3:M3"/>
    <mergeCell ref="B4:K4"/>
    <mergeCell ref="L4:M4"/>
    <mergeCell ref="F19:F20"/>
    <mergeCell ref="J19:J20"/>
    <mergeCell ref="K19:M19"/>
    <mergeCell ref="K20:M20"/>
    <mergeCell ref="H19:H20"/>
    <mergeCell ref="A15:M15"/>
    <mergeCell ref="A16:A17"/>
    <mergeCell ref="D16:D17"/>
    <mergeCell ref="F16:F17"/>
    <mergeCell ref="J16:J17"/>
    <mergeCell ref="K16:M16"/>
    <mergeCell ref="K17:M17"/>
    <mergeCell ref="H16:H17"/>
    <mergeCell ref="D13:D14"/>
    <mergeCell ref="F13:F14"/>
    <mergeCell ref="H13:H14"/>
    <mergeCell ref="J13:J14"/>
    <mergeCell ref="K13:M13"/>
    <mergeCell ref="K14:M14"/>
    <mergeCell ref="A12:M12"/>
    <mergeCell ref="A13:A14"/>
    <mergeCell ref="A23:A24"/>
    <mergeCell ref="D23:D24"/>
    <mergeCell ref="F23:F24"/>
    <mergeCell ref="J23:J24"/>
    <mergeCell ref="K23:M23"/>
    <mergeCell ref="K24:M24"/>
    <mergeCell ref="H23:H24"/>
    <mergeCell ref="A21:A22"/>
    <mergeCell ref="D21:D22"/>
    <mergeCell ref="F21:F22"/>
    <mergeCell ref="J21:J22"/>
    <mergeCell ref="K21:M21"/>
    <mergeCell ref="K22:M22"/>
    <mergeCell ref="H21:H22"/>
    <mergeCell ref="A19:A20"/>
    <mergeCell ref="D19:D20"/>
    <mergeCell ref="A27:M27"/>
    <mergeCell ref="A28:A29"/>
    <mergeCell ref="D28:D29"/>
    <mergeCell ref="F28:F29"/>
    <mergeCell ref="J28:J29"/>
    <mergeCell ref="K28:M28"/>
    <mergeCell ref="K29:M29"/>
    <mergeCell ref="H28:H29"/>
    <mergeCell ref="A25:A26"/>
    <mergeCell ref="D25:D26"/>
    <mergeCell ref="F25:F26"/>
    <mergeCell ref="J25:J26"/>
    <mergeCell ref="K25:M25"/>
    <mergeCell ref="K26:M26"/>
    <mergeCell ref="H25:H26"/>
    <mergeCell ref="H34:H35"/>
    <mergeCell ref="A32:A33"/>
    <mergeCell ref="D32:D33"/>
    <mergeCell ref="F32:F33"/>
    <mergeCell ref="J32:J33"/>
    <mergeCell ref="K32:M32"/>
    <mergeCell ref="K33:M33"/>
    <mergeCell ref="H32:H33"/>
    <mergeCell ref="A30:A31"/>
    <mergeCell ref="D30:D31"/>
    <mergeCell ref="F30:F31"/>
    <mergeCell ref="J30:J31"/>
    <mergeCell ref="K30:M30"/>
    <mergeCell ref="K31:M31"/>
    <mergeCell ref="H30:H31"/>
    <mergeCell ref="A34:A35"/>
    <mergeCell ref="D34:D35"/>
    <mergeCell ref="F34:F35"/>
    <mergeCell ref="J34:J35"/>
    <mergeCell ref="K34:M34"/>
    <mergeCell ref="K35:M35"/>
    <mergeCell ref="A38:A39"/>
    <mergeCell ref="D38:D39"/>
    <mergeCell ref="F38:F39"/>
    <mergeCell ref="J38:J39"/>
    <mergeCell ref="K38:M38"/>
    <mergeCell ref="K39:M39"/>
    <mergeCell ref="H38:H39"/>
    <mergeCell ref="A36:A37"/>
    <mergeCell ref="D36:D37"/>
    <mergeCell ref="F36:F37"/>
    <mergeCell ref="J36:J37"/>
    <mergeCell ref="K36:M36"/>
    <mergeCell ref="K37:M37"/>
    <mergeCell ref="H36:H37"/>
  </mergeCells>
  <conditionalFormatting sqref="D10:D11 D13:D14">
    <cfRule type="cellIs" dxfId="550" priority="189" stopIfTrue="1" operator="greaterThanOrEqual">
      <formula>1</formula>
    </cfRule>
    <cfRule type="cellIs" dxfId="549" priority="187" stopIfTrue="1" operator="lessThan">
      <formula>0.8</formula>
    </cfRule>
    <cfRule type="cellIs" dxfId="548" priority="188" stopIfTrue="1" operator="between">
      <formula>0.8</formula>
      <formula>0.99</formula>
    </cfRule>
  </conditionalFormatting>
  <conditionalFormatting sqref="D16:D17">
    <cfRule type="cellIs" dxfId="547" priority="178" stopIfTrue="1" operator="lessThan">
      <formula>0.8</formula>
    </cfRule>
    <cfRule type="cellIs" dxfId="546" priority="179" stopIfTrue="1" operator="between">
      <formula>0.8</formula>
      <formula>0.99</formula>
    </cfRule>
    <cfRule type="cellIs" dxfId="545" priority="180" stopIfTrue="1" operator="greaterThanOrEqual">
      <formula>1</formula>
    </cfRule>
  </conditionalFormatting>
  <conditionalFormatting sqref="D19:D26">
    <cfRule type="cellIs" dxfId="544" priority="135" stopIfTrue="1" operator="greaterThanOrEqual">
      <formula>1</formula>
    </cfRule>
    <cfRule type="cellIs" dxfId="543" priority="134" stopIfTrue="1" operator="between">
      <formula>0.8</formula>
      <formula>0.99</formula>
    </cfRule>
    <cfRule type="cellIs" dxfId="542" priority="133" stopIfTrue="1" operator="lessThan">
      <formula>0.8</formula>
    </cfRule>
  </conditionalFormatting>
  <conditionalFormatting sqref="D28:D39">
    <cfRule type="cellIs" dxfId="541" priority="31" stopIfTrue="1" operator="lessThan">
      <formula>0.8</formula>
    </cfRule>
    <cfRule type="cellIs" dxfId="540" priority="32" stopIfTrue="1" operator="between">
      <formula>0.8</formula>
      <formula>0.99</formula>
    </cfRule>
    <cfRule type="cellIs" dxfId="539" priority="33" stopIfTrue="1" operator="greaterThanOrEqual">
      <formula>1</formula>
    </cfRule>
  </conditionalFormatting>
  <conditionalFormatting sqref="F10:F11 F13:F14">
    <cfRule type="cellIs" dxfId="538" priority="72" stopIfTrue="1" operator="greaterThanOrEqual">
      <formula>1</formula>
    </cfRule>
    <cfRule type="cellIs" dxfId="537" priority="70" stopIfTrue="1" operator="lessThan">
      <formula>0.8</formula>
    </cfRule>
    <cfRule type="cellIs" dxfId="536" priority="71" stopIfTrue="1" operator="between">
      <formula>0.8</formula>
      <formula>0.99</formula>
    </cfRule>
  </conditionalFormatting>
  <conditionalFormatting sqref="F16:F17 H16:H17">
    <cfRule type="cellIs" dxfId="535" priority="177" stopIfTrue="1" operator="greaterThanOrEqual">
      <formula>1</formula>
    </cfRule>
    <cfRule type="cellIs" dxfId="534" priority="176" stopIfTrue="1" operator="between">
      <formula>0.8</formula>
      <formula>0.99</formula>
    </cfRule>
    <cfRule type="cellIs" dxfId="533" priority="175" stopIfTrue="1" operator="lessThan">
      <formula>0.8</formula>
    </cfRule>
  </conditionalFormatting>
  <conditionalFormatting sqref="F19:F26">
    <cfRule type="cellIs" dxfId="532" priority="46" stopIfTrue="1" operator="lessThan">
      <formula>0.8</formula>
    </cfRule>
    <cfRule type="cellIs" dxfId="531" priority="47" stopIfTrue="1" operator="between">
      <formula>0.8</formula>
      <formula>0.99</formula>
    </cfRule>
    <cfRule type="cellIs" dxfId="530" priority="48" stopIfTrue="1" operator="greaterThanOrEqual">
      <formula>1</formula>
    </cfRule>
  </conditionalFormatting>
  <conditionalFormatting sqref="F28:F39">
    <cfRule type="cellIs" dxfId="529" priority="6" stopIfTrue="1" operator="greaterThanOrEqual">
      <formula>1</formula>
    </cfRule>
    <cfRule type="cellIs" dxfId="528" priority="4" stopIfTrue="1" operator="lessThan">
      <formula>0.8</formula>
    </cfRule>
    <cfRule type="cellIs" dxfId="527" priority="5" stopIfTrue="1" operator="between">
      <formula>0.8</formula>
      <formula>0.99</formula>
    </cfRule>
  </conditionalFormatting>
  <conditionalFormatting sqref="H10:H11 H13:H14">
    <cfRule type="cellIs" dxfId="526" priority="68" stopIfTrue="1" operator="between">
      <formula>0.8</formula>
      <formula>0.99</formula>
    </cfRule>
    <cfRule type="cellIs" dxfId="525" priority="69" stopIfTrue="1" operator="greaterThanOrEqual">
      <formula>1</formula>
    </cfRule>
    <cfRule type="cellIs" dxfId="524" priority="67" stopIfTrue="1" operator="lessThan">
      <formula>0.8</formula>
    </cfRule>
  </conditionalFormatting>
  <conditionalFormatting sqref="H19:H26">
    <cfRule type="cellIs" dxfId="523" priority="45" stopIfTrue="1" operator="greaterThanOrEqual">
      <formula>1</formula>
    </cfRule>
    <cfRule type="cellIs" dxfId="522" priority="43" stopIfTrue="1" operator="lessThan">
      <formula>0.8</formula>
    </cfRule>
    <cfRule type="cellIs" dxfId="521" priority="44" stopIfTrue="1" operator="between">
      <formula>0.8</formula>
      <formula>0.99</formula>
    </cfRule>
  </conditionalFormatting>
  <conditionalFormatting sqref="H28:H39">
    <cfRule type="cellIs" dxfId="520" priority="1" stopIfTrue="1" operator="lessThan">
      <formula>0.8</formula>
    </cfRule>
    <cfRule type="cellIs" dxfId="519" priority="3" stopIfTrue="1" operator="greaterThanOrEqual">
      <formula>1</formula>
    </cfRule>
    <cfRule type="cellIs" dxfId="518" priority="2" stopIfTrue="1" operator="between">
      <formula>0.8</formula>
      <formula>0.99</formula>
    </cfRule>
  </conditionalFormatting>
  <conditionalFormatting sqref="J10:J11 J13:J14">
    <cfRule type="cellIs" dxfId="517" priority="182" stopIfTrue="1" operator="between">
      <formula>0.8</formula>
      <formula>0.99</formula>
    </cfRule>
    <cfRule type="cellIs" dxfId="516" priority="183" stopIfTrue="1" operator="greaterThanOrEqual">
      <formula>1</formula>
    </cfRule>
    <cfRule type="cellIs" dxfId="515" priority="181" stopIfTrue="1" operator="lessThan">
      <formula>0.8</formula>
    </cfRule>
  </conditionalFormatting>
  <conditionalFormatting sqref="J16:J17">
    <cfRule type="cellIs" dxfId="514" priority="172" stopIfTrue="1" operator="lessThan">
      <formula>0.8</formula>
    </cfRule>
    <cfRule type="cellIs" dxfId="513" priority="173" stopIfTrue="1" operator="between">
      <formula>0.8</formula>
      <formula>0.99</formula>
    </cfRule>
    <cfRule type="cellIs" dxfId="512" priority="174" stopIfTrue="1" operator="greaterThanOrEqual">
      <formula>1</formula>
    </cfRule>
  </conditionalFormatting>
  <conditionalFormatting sqref="J19:J26">
    <cfRule type="cellIs" dxfId="511" priority="127" stopIfTrue="1" operator="lessThan">
      <formula>0.8</formula>
    </cfRule>
    <cfRule type="cellIs" dxfId="510" priority="128" stopIfTrue="1" operator="between">
      <formula>0.8</formula>
      <formula>0.99</formula>
    </cfRule>
    <cfRule type="cellIs" dxfId="509" priority="129" stopIfTrue="1" operator="greaterThanOrEqual">
      <formula>1</formula>
    </cfRule>
  </conditionalFormatting>
  <conditionalFormatting sqref="J28:J39">
    <cfRule type="cellIs" dxfId="508" priority="74" stopIfTrue="1" operator="between">
      <formula>0.8</formula>
      <formula>0.99</formula>
    </cfRule>
    <cfRule type="cellIs" dxfId="507" priority="73" stopIfTrue="1" operator="lessThan">
      <formula>0.8</formula>
    </cfRule>
    <cfRule type="cellIs" dxfId="506" priority="75" stopIfTrue="1" operator="greaterThanOrEqual">
      <formula>1</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08"/>
  <sheetViews>
    <sheetView topLeftCell="B12" zoomScale="90" zoomScaleNormal="90" workbookViewId="0">
      <selection activeCell="C91" sqref="C91:P91"/>
    </sheetView>
  </sheetViews>
  <sheetFormatPr baseColWidth="10" defaultColWidth="11.42578125" defaultRowHeight="12.75" x14ac:dyDescent="0.2"/>
  <cols>
    <col min="1" max="1" width="3" style="2" customWidth="1"/>
    <col min="2" max="2" width="37.42578125" style="4" customWidth="1"/>
    <col min="3" max="3" width="39.7109375" style="2" customWidth="1"/>
    <col min="4" max="15" width="7.42578125" style="2" customWidth="1"/>
    <col min="16" max="16" width="25.14062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38"/>
      <c r="C2" s="241" t="s">
        <v>36</v>
      </c>
      <c r="D2" s="242"/>
      <c r="E2" s="242"/>
      <c r="F2" s="242"/>
      <c r="G2" s="242"/>
      <c r="H2" s="242"/>
      <c r="I2" s="242"/>
      <c r="J2" s="242"/>
      <c r="K2" s="242"/>
      <c r="L2" s="242"/>
      <c r="M2" s="243"/>
      <c r="N2" s="244" t="s">
        <v>95</v>
      </c>
      <c r="O2" s="245"/>
      <c r="P2" s="246"/>
      <c r="S2" s="48">
        <v>0.8</v>
      </c>
    </row>
    <row r="3" spans="1:19" ht="15.75" customHeight="1" x14ac:dyDescent="0.2">
      <c r="B3" s="239"/>
      <c r="C3" s="247" t="s">
        <v>38</v>
      </c>
      <c r="D3" s="248"/>
      <c r="E3" s="248"/>
      <c r="F3" s="248"/>
      <c r="G3" s="248"/>
      <c r="H3" s="248"/>
      <c r="I3" s="248"/>
      <c r="J3" s="248"/>
      <c r="K3" s="248"/>
      <c r="L3" s="248"/>
      <c r="M3" s="249"/>
      <c r="N3" s="250" t="s">
        <v>104</v>
      </c>
      <c r="O3" s="251"/>
      <c r="P3" s="252"/>
      <c r="S3" s="48">
        <v>0.79998999999999998</v>
      </c>
    </row>
    <row r="4" spans="1:19" ht="15.75" customHeight="1" x14ac:dyDescent="0.2">
      <c r="B4" s="239"/>
      <c r="C4" s="247" t="s">
        <v>39</v>
      </c>
      <c r="D4" s="248"/>
      <c r="E4" s="248"/>
      <c r="F4" s="248"/>
      <c r="G4" s="248"/>
      <c r="H4" s="248"/>
      <c r="I4" s="248"/>
      <c r="J4" s="248"/>
      <c r="K4" s="248"/>
      <c r="L4" s="248"/>
      <c r="M4" s="249"/>
      <c r="N4" s="250" t="s">
        <v>96</v>
      </c>
      <c r="O4" s="251"/>
      <c r="P4" s="252"/>
      <c r="S4" s="48">
        <v>0.65</v>
      </c>
    </row>
    <row r="5" spans="1:19" ht="16.5" customHeight="1" thickBot="1" x14ac:dyDescent="0.25">
      <c r="B5" s="240"/>
      <c r="C5" s="253" t="s">
        <v>40</v>
      </c>
      <c r="D5" s="254"/>
      <c r="E5" s="254"/>
      <c r="F5" s="254"/>
      <c r="G5" s="254"/>
      <c r="H5" s="254"/>
      <c r="I5" s="254"/>
      <c r="J5" s="254"/>
      <c r="K5" s="254"/>
      <c r="L5" s="254"/>
      <c r="M5" s="255"/>
      <c r="N5" s="256" t="s">
        <v>41</v>
      </c>
      <c r="O5" s="257"/>
      <c r="P5" s="258"/>
      <c r="S5" s="48">
        <v>0.64999899999999999</v>
      </c>
    </row>
    <row r="6" spans="1:19" ht="3" customHeight="1" thickBot="1" x14ac:dyDescent="0.25">
      <c r="B6" s="2"/>
      <c r="S6" s="48"/>
    </row>
    <row r="7" spans="1:19" x14ac:dyDescent="0.2">
      <c r="A7" s="4"/>
      <c r="B7" s="259" t="s">
        <v>44</v>
      </c>
      <c r="C7" s="260"/>
      <c r="D7" s="260"/>
      <c r="E7" s="260"/>
      <c r="F7" s="260"/>
      <c r="G7" s="260"/>
      <c r="H7" s="260"/>
      <c r="I7" s="260"/>
      <c r="J7" s="260"/>
      <c r="K7" s="260"/>
      <c r="L7" s="260"/>
      <c r="M7" s="260"/>
      <c r="N7" s="260"/>
      <c r="O7" s="260"/>
      <c r="P7" s="261"/>
      <c r="Q7" s="4"/>
      <c r="S7" s="48"/>
    </row>
    <row r="8" spans="1:19" ht="13.5" thickBot="1" x14ac:dyDescent="0.25">
      <c r="A8" s="4"/>
      <c r="B8" s="262"/>
      <c r="C8" s="263"/>
      <c r="D8" s="263"/>
      <c r="E8" s="263"/>
      <c r="F8" s="263"/>
      <c r="G8" s="263"/>
      <c r="H8" s="263"/>
      <c r="I8" s="263"/>
      <c r="J8" s="263"/>
      <c r="K8" s="263"/>
      <c r="L8" s="263"/>
      <c r="M8" s="263"/>
      <c r="N8" s="263"/>
      <c r="O8" s="263"/>
      <c r="P8" s="264"/>
      <c r="Q8" s="4"/>
    </row>
    <row r="9" spans="1:19" ht="3" customHeight="1" thickBot="1" x14ac:dyDescent="0.25">
      <c r="A9" s="4"/>
      <c r="B9" s="265"/>
      <c r="C9" s="265"/>
      <c r="D9" s="265"/>
      <c r="E9" s="265"/>
      <c r="F9" s="265"/>
      <c r="G9" s="265"/>
      <c r="H9" s="265"/>
      <c r="I9" s="265"/>
      <c r="J9" s="265"/>
      <c r="K9" s="265"/>
      <c r="L9" s="265"/>
      <c r="M9" s="265"/>
      <c r="N9" s="265"/>
      <c r="O9" s="265"/>
      <c r="P9" s="265"/>
      <c r="Q9" s="4"/>
    </row>
    <row r="10" spans="1:19" ht="26.25" customHeight="1" thickBot="1" x14ac:dyDescent="0.25">
      <c r="A10" s="4"/>
      <c r="B10" s="23" t="s">
        <v>54</v>
      </c>
      <c r="C10" s="266">
        <v>2024</v>
      </c>
      <c r="D10" s="267"/>
      <c r="E10" s="267"/>
      <c r="F10" s="267"/>
      <c r="G10" s="267"/>
      <c r="H10" s="267"/>
      <c r="I10" s="268"/>
      <c r="J10" s="269" t="s">
        <v>1</v>
      </c>
      <c r="K10" s="270"/>
      <c r="L10" s="270"/>
      <c r="M10" s="270"/>
      <c r="N10" s="271" t="s">
        <v>116</v>
      </c>
      <c r="O10" s="272"/>
      <c r="P10" s="273"/>
      <c r="Q10" s="4"/>
    </row>
    <row r="11" spans="1:19" ht="3" customHeight="1" thickBot="1" x14ac:dyDescent="0.25">
      <c r="A11" s="4"/>
      <c r="B11" s="208"/>
      <c r="C11" s="209"/>
      <c r="D11" s="209"/>
      <c r="E11" s="209"/>
      <c r="F11" s="209"/>
      <c r="G11" s="209"/>
      <c r="H11" s="209"/>
      <c r="I11" s="209"/>
      <c r="J11" s="209"/>
      <c r="K11" s="209"/>
      <c r="L11" s="209"/>
      <c r="M11" s="209"/>
      <c r="N11" s="209"/>
      <c r="O11" s="209"/>
      <c r="P11" s="210"/>
      <c r="Q11" s="4"/>
    </row>
    <row r="12" spans="1:19" ht="30" customHeight="1" thickBot="1" x14ac:dyDescent="0.25">
      <c r="A12" s="4"/>
      <c r="B12" s="9" t="s">
        <v>0</v>
      </c>
      <c r="C12" s="214" t="s">
        <v>63</v>
      </c>
      <c r="D12" s="214"/>
      <c r="E12" s="214"/>
      <c r="F12" s="214"/>
      <c r="G12" s="214"/>
      <c r="H12" s="214"/>
      <c r="I12" s="214"/>
      <c r="J12" s="214"/>
      <c r="K12" s="214"/>
      <c r="L12" s="214"/>
      <c r="M12" s="214"/>
      <c r="N12" s="214"/>
      <c r="O12" s="214"/>
      <c r="P12" s="215"/>
      <c r="Q12" s="4"/>
    </row>
    <row r="13" spans="1:19" ht="3" customHeight="1" thickBot="1" x14ac:dyDescent="0.25">
      <c r="A13" s="4"/>
      <c r="B13" s="216"/>
      <c r="C13" s="217"/>
      <c r="D13" s="217"/>
      <c r="E13" s="217"/>
      <c r="F13" s="217"/>
      <c r="G13" s="217"/>
      <c r="H13" s="217"/>
      <c r="I13" s="217"/>
      <c r="J13" s="217"/>
      <c r="K13" s="217"/>
      <c r="L13" s="217"/>
      <c r="M13" s="217"/>
      <c r="N13" s="217"/>
      <c r="O13" s="217"/>
      <c r="P13" s="218"/>
      <c r="Q13" s="4"/>
    </row>
    <row r="14" spans="1:19" ht="30" customHeight="1" thickBot="1" x14ac:dyDescent="0.25">
      <c r="A14" s="4"/>
      <c r="B14" s="9" t="s">
        <v>6</v>
      </c>
      <c r="C14" s="219" t="s">
        <v>160</v>
      </c>
      <c r="D14" s="220"/>
      <c r="E14" s="220"/>
      <c r="F14" s="220"/>
      <c r="G14" s="220"/>
      <c r="H14" s="220"/>
      <c r="I14" s="220"/>
      <c r="J14" s="220"/>
      <c r="K14" s="220"/>
      <c r="L14" s="220"/>
      <c r="M14" s="220"/>
      <c r="N14" s="220"/>
      <c r="O14" s="220"/>
      <c r="P14" s="221"/>
      <c r="Q14" s="4"/>
    </row>
    <row r="15" spans="1:19" ht="3" customHeight="1" thickBot="1" x14ac:dyDescent="0.25">
      <c r="A15" s="4"/>
      <c r="B15" s="211"/>
      <c r="C15" s="212"/>
      <c r="D15" s="212"/>
      <c r="E15" s="212"/>
      <c r="F15" s="212"/>
      <c r="G15" s="212"/>
      <c r="H15" s="212"/>
      <c r="I15" s="212"/>
      <c r="J15" s="212"/>
      <c r="K15" s="212"/>
      <c r="L15" s="212"/>
      <c r="M15" s="212"/>
      <c r="N15" s="212"/>
      <c r="O15" s="212"/>
      <c r="P15" s="213"/>
      <c r="Q15" s="4"/>
    </row>
    <row r="16" spans="1:19" ht="30" customHeight="1" thickBot="1" x14ac:dyDescent="0.25">
      <c r="A16" s="4"/>
      <c r="B16" s="9" t="s">
        <v>25</v>
      </c>
      <c r="C16" s="222" t="s">
        <v>161</v>
      </c>
      <c r="D16" s="223"/>
      <c r="E16" s="223"/>
      <c r="F16" s="223"/>
      <c r="G16" s="223"/>
      <c r="H16" s="223"/>
      <c r="I16" s="223"/>
      <c r="J16" s="223"/>
      <c r="K16" s="223"/>
      <c r="L16" s="223"/>
      <c r="M16" s="223"/>
      <c r="N16" s="223"/>
      <c r="O16" s="223"/>
      <c r="P16" s="224"/>
      <c r="Q16" s="4"/>
    </row>
    <row r="17" spans="1:19" ht="4.5" customHeight="1" thickBot="1" x14ac:dyDescent="0.25">
      <c r="A17" s="4"/>
      <c r="B17" s="211"/>
      <c r="C17" s="212"/>
      <c r="D17" s="212"/>
      <c r="E17" s="212"/>
      <c r="F17" s="212"/>
      <c r="G17" s="212"/>
      <c r="H17" s="212"/>
      <c r="I17" s="212"/>
      <c r="J17" s="212"/>
      <c r="K17" s="212"/>
      <c r="L17" s="212"/>
      <c r="M17" s="212"/>
      <c r="N17" s="212"/>
      <c r="O17" s="212"/>
      <c r="P17" s="213"/>
      <c r="Q17" s="4"/>
    </row>
    <row r="18" spans="1:19" ht="30" customHeight="1" thickBot="1" x14ac:dyDescent="0.25">
      <c r="A18" s="4"/>
      <c r="B18" s="9" t="s">
        <v>11</v>
      </c>
      <c r="C18" s="225" t="s">
        <v>111</v>
      </c>
      <c r="D18" s="226"/>
      <c r="E18" s="226"/>
      <c r="F18" s="226"/>
      <c r="G18" s="226"/>
      <c r="H18" s="226"/>
      <c r="I18" s="226"/>
      <c r="J18" s="226"/>
      <c r="K18" s="226"/>
      <c r="L18" s="226"/>
      <c r="M18" s="226"/>
      <c r="N18" s="226"/>
      <c r="O18" s="226"/>
      <c r="P18" s="227"/>
      <c r="Q18" s="4"/>
    </row>
    <row r="19" spans="1:19" ht="3" customHeight="1" thickBot="1" x14ac:dyDescent="0.25">
      <c r="A19" s="4"/>
      <c r="B19" s="228"/>
      <c r="C19" s="228"/>
      <c r="D19" s="228"/>
      <c r="E19" s="228"/>
      <c r="F19" s="228"/>
      <c r="G19" s="228"/>
      <c r="H19" s="228"/>
      <c r="I19" s="228"/>
      <c r="J19" s="228"/>
      <c r="K19" s="228"/>
      <c r="L19" s="228"/>
      <c r="M19" s="228"/>
      <c r="N19" s="228"/>
      <c r="O19" s="228"/>
      <c r="P19" s="228"/>
      <c r="Q19" s="4"/>
    </row>
    <row r="20" spans="1:19" ht="17.25" customHeight="1" thickBot="1" x14ac:dyDescent="0.25">
      <c r="A20" s="4"/>
      <c r="B20" s="229" t="s">
        <v>26</v>
      </c>
      <c r="C20" s="230"/>
      <c r="D20" s="230"/>
      <c r="E20" s="230"/>
      <c r="F20" s="230"/>
      <c r="G20" s="230"/>
      <c r="H20" s="230"/>
      <c r="I20" s="230"/>
      <c r="J20" s="230"/>
      <c r="K20" s="230"/>
      <c r="L20" s="230"/>
      <c r="M20" s="230"/>
      <c r="N20" s="230"/>
      <c r="O20" s="230"/>
      <c r="P20" s="231"/>
      <c r="Q20" s="4"/>
    </row>
    <row r="21" spans="1:19" ht="3" customHeight="1" thickBot="1" x14ac:dyDescent="0.25">
      <c r="A21" s="4"/>
      <c r="B21" s="232"/>
      <c r="C21" s="233"/>
      <c r="D21" s="233"/>
      <c r="E21" s="233"/>
      <c r="F21" s="233"/>
      <c r="G21" s="233"/>
      <c r="H21" s="233"/>
      <c r="I21" s="233"/>
      <c r="J21" s="233"/>
      <c r="K21" s="233"/>
      <c r="L21" s="233"/>
      <c r="M21" s="233"/>
      <c r="N21" s="233"/>
      <c r="O21" s="233"/>
      <c r="P21" s="234"/>
      <c r="Q21" s="4"/>
    </row>
    <row r="22" spans="1:19" ht="51" customHeight="1" thickBot="1" x14ac:dyDescent="0.25">
      <c r="A22" s="4"/>
      <c r="B22" s="9" t="s">
        <v>3</v>
      </c>
      <c r="C22" s="235" t="s">
        <v>282</v>
      </c>
      <c r="D22" s="236"/>
      <c r="E22" s="236"/>
      <c r="F22" s="236"/>
      <c r="G22" s="236"/>
      <c r="H22" s="236"/>
      <c r="I22" s="236"/>
      <c r="J22" s="236"/>
      <c r="K22" s="236"/>
      <c r="L22" s="236"/>
      <c r="M22" s="236"/>
      <c r="N22" s="236"/>
      <c r="O22" s="236"/>
      <c r="P22" s="237"/>
      <c r="Q22" s="4"/>
    </row>
    <row r="23" spans="1:19" ht="3" customHeight="1" thickBot="1" x14ac:dyDescent="0.25">
      <c r="A23" s="4"/>
      <c r="B23" s="211"/>
      <c r="C23" s="212"/>
      <c r="D23" s="212"/>
      <c r="E23" s="212"/>
      <c r="F23" s="212"/>
      <c r="G23" s="212"/>
      <c r="H23" s="212"/>
      <c r="I23" s="212"/>
      <c r="J23" s="212"/>
      <c r="K23" s="212"/>
      <c r="L23" s="212"/>
      <c r="M23" s="212"/>
      <c r="N23" s="212"/>
      <c r="O23" s="212"/>
      <c r="P23" s="213"/>
      <c r="Q23" s="4"/>
    </row>
    <row r="24" spans="1:19" ht="81" customHeight="1" thickBot="1" x14ac:dyDescent="0.25">
      <c r="A24" s="4"/>
      <c r="B24" s="9" t="s">
        <v>12</v>
      </c>
      <c r="C24" s="277" t="s">
        <v>283</v>
      </c>
      <c r="D24" s="278"/>
      <c r="E24" s="278"/>
      <c r="F24" s="278"/>
      <c r="G24" s="278"/>
      <c r="H24" s="278"/>
      <c r="I24" s="278"/>
      <c r="J24" s="278"/>
      <c r="K24" s="278"/>
      <c r="L24" s="278"/>
      <c r="M24" s="278"/>
      <c r="N24" s="278"/>
      <c r="O24" s="278"/>
      <c r="P24" s="279"/>
      <c r="Q24" s="4"/>
    </row>
    <row r="25" spans="1:19" ht="3" customHeight="1" thickBot="1" x14ac:dyDescent="0.25">
      <c r="A25" s="4"/>
      <c r="B25" s="280"/>
      <c r="C25" s="281"/>
      <c r="D25" s="281"/>
      <c r="E25" s="281"/>
      <c r="F25" s="281"/>
      <c r="G25" s="281"/>
      <c r="H25" s="281"/>
      <c r="I25" s="281"/>
      <c r="J25" s="281"/>
      <c r="K25" s="281"/>
      <c r="L25" s="281"/>
      <c r="M25" s="281"/>
      <c r="N25" s="281"/>
      <c r="O25" s="281"/>
      <c r="P25" s="282"/>
      <c r="Q25" s="4"/>
    </row>
    <row r="26" spans="1:19" s="105" customFormat="1" ht="18" customHeight="1" thickBot="1" x14ac:dyDescent="0.25">
      <c r="A26" s="103"/>
      <c r="B26" s="104" t="s">
        <v>2</v>
      </c>
      <c r="C26" s="597">
        <v>0.7</v>
      </c>
      <c r="D26" s="445"/>
      <c r="E26" s="445"/>
      <c r="F26" s="445"/>
      <c r="G26" s="445"/>
      <c r="H26" s="445"/>
      <c r="I26" s="445"/>
      <c r="J26" s="445"/>
      <c r="K26" s="445"/>
      <c r="L26" s="445"/>
      <c r="M26" s="445"/>
      <c r="N26" s="445"/>
      <c r="O26" s="445"/>
      <c r="P26" s="446"/>
      <c r="Q26" s="103"/>
      <c r="S26" s="106"/>
    </row>
    <row r="27" spans="1:19" ht="3" customHeight="1" thickBot="1" x14ac:dyDescent="0.25">
      <c r="A27" s="4"/>
      <c r="B27" s="286"/>
      <c r="C27" s="287"/>
      <c r="D27" s="287"/>
      <c r="E27" s="287"/>
      <c r="F27" s="287"/>
      <c r="G27" s="287"/>
      <c r="H27" s="287"/>
      <c r="I27" s="287"/>
      <c r="J27" s="287"/>
      <c r="K27" s="287"/>
      <c r="L27" s="287"/>
      <c r="M27" s="287"/>
      <c r="N27" s="287"/>
      <c r="O27" s="287"/>
      <c r="P27" s="288"/>
      <c r="Q27" s="4"/>
    </row>
    <row r="28" spans="1:19" ht="12.75" customHeight="1" thickBot="1" x14ac:dyDescent="0.25">
      <c r="A28" s="4"/>
      <c r="B28" s="10" t="s">
        <v>13</v>
      </c>
      <c r="C28" s="11" t="s">
        <v>14</v>
      </c>
      <c r="D28" s="598" t="s">
        <v>162</v>
      </c>
      <c r="E28" s="599"/>
      <c r="F28" s="599"/>
      <c r="G28" s="600"/>
      <c r="H28" s="290" t="s">
        <v>15</v>
      </c>
      <c r="I28" s="290"/>
      <c r="J28" s="290"/>
      <c r="K28" s="598" t="s">
        <v>163</v>
      </c>
      <c r="L28" s="599"/>
      <c r="M28" s="600"/>
      <c r="N28" s="291" t="s">
        <v>16</v>
      </c>
      <c r="O28" s="292"/>
      <c r="P28" s="49" t="s">
        <v>164</v>
      </c>
      <c r="Q28" s="4"/>
    </row>
    <row r="29" spans="1:19" ht="3" customHeight="1" thickBot="1" x14ac:dyDescent="0.25">
      <c r="A29" s="4"/>
      <c r="B29" s="293"/>
      <c r="C29" s="294"/>
      <c r="D29" s="294"/>
      <c r="E29" s="294"/>
      <c r="F29" s="294"/>
      <c r="G29" s="294"/>
      <c r="H29" s="294"/>
      <c r="I29" s="294"/>
      <c r="J29" s="294"/>
      <c r="K29" s="294"/>
      <c r="L29" s="294"/>
      <c r="M29" s="294"/>
      <c r="N29" s="294"/>
      <c r="O29" s="294"/>
      <c r="P29" s="295"/>
      <c r="Q29" s="4"/>
    </row>
    <row r="30" spans="1:19" ht="13.5" thickBot="1" x14ac:dyDescent="0.25">
      <c r="A30" s="4"/>
      <c r="B30" s="22" t="s">
        <v>7</v>
      </c>
      <c r="C30" s="296" t="s">
        <v>94</v>
      </c>
      <c r="D30" s="275"/>
      <c r="E30" s="275"/>
      <c r="F30" s="275"/>
      <c r="G30" s="275"/>
      <c r="H30" s="275"/>
      <c r="I30" s="275"/>
      <c r="J30" s="275"/>
      <c r="K30" s="275"/>
      <c r="L30" s="275"/>
      <c r="M30" s="275"/>
      <c r="N30" s="275"/>
      <c r="O30" s="275"/>
      <c r="P30" s="276"/>
      <c r="Q30" s="4"/>
    </row>
    <row r="31" spans="1:19" ht="3" customHeight="1" thickBot="1" x14ac:dyDescent="0.25">
      <c r="A31" s="4"/>
      <c r="B31" s="211"/>
      <c r="C31" s="212"/>
      <c r="D31" s="212"/>
      <c r="E31" s="212"/>
      <c r="F31" s="212"/>
      <c r="G31" s="212"/>
      <c r="H31" s="212"/>
      <c r="I31" s="212"/>
      <c r="J31" s="212"/>
      <c r="K31" s="212"/>
      <c r="L31" s="212"/>
      <c r="M31" s="212"/>
      <c r="N31" s="212"/>
      <c r="O31" s="212"/>
      <c r="P31" s="213"/>
      <c r="Q31" s="4"/>
    </row>
    <row r="32" spans="1:19" ht="13.5" thickBot="1" x14ac:dyDescent="0.25">
      <c r="A32" s="4"/>
      <c r="B32" s="107" t="s">
        <v>4</v>
      </c>
      <c r="C32" s="432" t="s">
        <v>50</v>
      </c>
      <c r="D32" s="214"/>
      <c r="E32" s="214"/>
      <c r="F32" s="214"/>
      <c r="G32" s="214"/>
      <c r="H32" s="214"/>
      <c r="I32" s="214"/>
      <c r="J32" s="214"/>
      <c r="K32" s="214"/>
      <c r="L32" s="214"/>
      <c r="M32" s="214"/>
      <c r="N32" s="214"/>
      <c r="O32" s="214"/>
      <c r="P32" s="215"/>
      <c r="Q32" s="4"/>
    </row>
    <row r="33" spans="1:19" ht="3" customHeight="1" thickBot="1" x14ac:dyDescent="0.25">
      <c r="A33" s="4"/>
      <c r="B33" s="416"/>
      <c r="C33" s="417"/>
      <c r="D33" s="417"/>
      <c r="E33" s="417"/>
      <c r="F33" s="417"/>
      <c r="G33" s="417"/>
      <c r="H33" s="417"/>
      <c r="I33" s="417"/>
      <c r="J33" s="417"/>
      <c r="K33" s="417"/>
      <c r="L33" s="417"/>
      <c r="M33" s="417"/>
      <c r="N33" s="417"/>
      <c r="O33" s="417"/>
      <c r="P33" s="418"/>
      <c r="Q33" s="4"/>
    </row>
    <row r="34" spans="1:19" ht="13.5" thickBot="1" x14ac:dyDescent="0.25">
      <c r="A34" s="4"/>
      <c r="B34" s="107" t="s">
        <v>23</v>
      </c>
      <c r="C34" s="432" t="s">
        <v>50</v>
      </c>
      <c r="D34" s="214"/>
      <c r="E34" s="214"/>
      <c r="F34" s="214"/>
      <c r="G34" s="214"/>
      <c r="H34" s="214"/>
      <c r="I34" s="214"/>
      <c r="J34" s="214"/>
      <c r="K34" s="214"/>
      <c r="L34" s="214"/>
      <c r="M34" s="214"/>
      <c r="N34" s="214"/>
      <c r="O34" s="214"/>
      <c r="P34" s="215"/>
      <c r="Q34" s="4"/>
    </row>
    <row r="35" spans="1:19" ht="3" customHeight="1" thickBot="1" x14ac:dyDescent="0.25">
      <c r="A35" s="4"/>
      <c r="B35" s="419"/>
      <c r="C35" s="420"/>
      <c r="D35" s="420"/>
      <c r="E35" s="420"/>
      <c r="F35" s="420"/>
      <c r="G35" s="420"/>
      <c r="H35" s="420"/>
      <c r="I35" s="420"/>
      <c r="J35" s="420"/>
      <c r="K35" s="420"/>
      <c r="L35" s="420"/>
      <c r="M35" s="420"/>
      <c r="N35" s="420"/>
      <c r="O35" s="420"/>
      <c r="P35" s="421"/>
      <c r="Q35" s="4"/>
    </row>
    <row r="36" spans="1:19" s="108" customFormat="1" ht="14.25" customHeight="1" thickBot="1" x14ac:dyDescent="0.25">
      <c r="A36" s="89"/>
      <c r="B36" s="107" t="s">
        <v>43</v>
      </c>
      <c r="C36" s="312" t="s">
        <v>50</v>
      </c>
      <c r="D36" s="214"/>
      <c r="E36" s="214"/>
      <c r="F36" s="214"/>
      <c r="G36" s="214"/>
      <c r="H36" s="214"/>
      <c r="I36" s="214"/>
      <c r="J36" s="214"/>
      <c r="K36" s="214"/>
      <c r="L36" s="214"/>
      <c r="M36" s="214"/>
      <c r="N36" s="214"/>
      <c r="O36" s="214"/>
      <c r="P36" s="215"/>
      <c r="Q36" s="89"/>
      <c r="S36" s="99"/>
    </row>
    <row r="37" spans="1:19" ht="3" customHeight="1" thickBot="1" x14ac:dyDescent="0.25">
      <c r="A37" s="4"/>
      <c r="B37" s="50"/>
      <c r="C37" s="50"/>
      <c r="D37" s="50"/>
      <c r="E37" s="50"/>
      <c r="F37" s="50"/>
      <c r="G37" s="50"/>
      <c r="H37" s="50"/>
      <c r="I37" s="50"/>
      <c r="J37" s="50"/>
      <c r="K37" s="50"/>
      <c r="L37" s="50"/>
      <c r="M37" s="50"/>
      <c r="N37" s="50"/>
      <c r="O37" s="50"/>
      <c r="P37" s="50"/>
      <c r="Q37" s="4"/>
    </row>
    <row r="38" spans="1:19" x14ac:dyDescent="0.2">
      <c r="A38" s="4"/>
      <c r="B38" s="297" t="s">
        <v>17</v>
      </c>
      <c r="C38" s="298"/>
      <c r="D38" s="298"/>
      <c r="E38" s="298"/>
      <c r="F38" s="298"/>
      <c r="G38" s="298"/>
      <c r="H38" s="298"/>
      <c r="I38" s="298"/>
      <c r="J38" s="298"/>
      <c r="K38" s="298"/>
      <c r="L38" s="298"/>
      <c r="M38" s="298"/>
      <c r="N38" s="298"/>
      <c r="O38" s="298"/>
      <c r="P38" s="299"/>
      <c r="Q38" s="4"/>
    </row>
    <row r="39" spans="1:19" x14ac:dyDescent="0.2">
      <c r="A39" s="4"/>
      <c r="B39" s="47" t="s">
        <v>22</v>
      </c>
      <c r="C39" s="300" t="s">
        <v>18</v>
      </c>
      <c r="D39" s="300"/>
      <c r="E39" s="300"/>
      <c r="F39" s="300"/>
      <c r="G39" s="300"/>
      <c r="H39" s="300" t="s">
        <v>7</v>
      </c>
      <c r="I39" s="300"/>
      <c r="J39" s="300"/>
      <c r="K39" s="300"/>
      <c r="L39" s="300"/>
      <c r="M39" s="300" t="s">
        <v>19</v>
      </c>
      <c r="N39" s="300"/>
      <c r="O39" s="300"/>
      <c r="P39" s="301"/>
      <c r="Q39" s="4"/>
    </row>
    <row r="40" spans="1:19" ht="12.75" customHeight="1" x14ac:dyDescent="0.2">
      <c r="A40" s="4"/>
      <c r="B40" s="458" t="s">
        <v>284</v>
      </c>
      <c r="C40" s="461" t="s">
        <v>165</v>
      </c>
      <c r="D40" s="462"/>
      <c r="E40" s="462"/>
      <c r="F40" s="462"/>
      <c r="G40" s="463"/>
      <c r="H40" s="461" t="s">
        <v>157</v>
      </c>
      <c r="I40" s="462"/>
      <c r="J40" s="462"/>
      <c r="K40" s="462"/>
      <c r="L40" s="463"/>
      <c r="M40" s="604" t="s">
        <v>187</v>
      </c>
      <c r="N40" s="604"/>
      <c r="O40" s="604"/>
      <c r="P40" s="605"/>
      <c r="Q40" s="4"/>
    </row>
    <row r="41" spans="1:19" x14ac:dyDescent="0.2">
      <c r="A41" s="4"/>
      <c r="B41" s="459"/>
      <c r="C41" s="399"/>
      <c r="D41" s="400"/>
      <c r="E41" s="400"/>
      <c r="F41" s="400"/>
      <c r="G41" s="403"/>
      <c r="H41" s="399"/>
      <c r="I41" s="400"/>
      <c r="J41" s="400"/>
      <c r="K41" s="400"/>
      <c r="L41" s="403"/>
      <c r="M41" s="602" t="s">
        <v>169</v>
      </c>
      <c r="N41" s="602"/>
      <c r="O41" s="602"/>
      <c r="P41" s="603"/>
      <c r="Q41" s="4"/>
    </row>
    <row r="42" spans="1:19" x14ac:dyDescent="0.2">
      <c r="A42" s="4"/>
      <c r="B42" s="459"/>
      <c r="C42" s="399"/>
      <c r="D42" s="400"/>
      <c r="E42" s="400"/>
      <c r="F42" s="400"/>
      <c r="G42" s="403"/>
      <c r="H42" s="399"/>
      <c r="I42" s="400"/>
      <c r="J42" s="400"/>
      <c r="K42" s="400"/>
      <c r="L42" s="403"/>
      <c r="M42" s="602" t="s">
        <v>188</v>
      </c>
      <c r="N42" s="602"/>
      <c r="O42" s="602"/>
      <c r="P42" s="603"/>
      <c r="Q42" s="4"/>
    </row>
    <row r="43" spans="1:19" x14ac:dyDescent="0.2">
      <c r="A43" s="4"/>
      <c r="B43" s="459"/>
      <c r="C43" s="399"/>
      <c r="D43" s="400"/>
      <c r="E43" s="400"/>
      <c r="F43" s="400"/>
      <c r="G43" s="403"/>
      <c r="H43" s="399"/>
      <c r="I43" s="400"/>
      <c r="J43" s="400"/>
      <c r="K43" s="400"/>
      <c r="L43" s="403"/>
      <c r="M43" s="602" t="s">
        <v>189</v>
      </c>
      <c r="N43" s="602"/>
      <c r="O43" s="602"/>
      <c r="P43" s="603"/>
      <c r="Q43" s="4"/>
    </row>
    <row r="44" spans="1:19" x14ac:dyDescent="0.2">
      <c r="A44" s="4"/>
      <c r="B44" s="459"/>
      <c r="C44" s="399"/>
      <c r="D44" s="400"/>
      <c r="E44" s="400"/>
      <c r="F44" s="400"/>
      <c r="G44" s="403"/>
      <c r="H44" s="399"/>
      <c r="I44" s="400"/>
      <c r="J44" s="400"/>
      <c r="K44" s="400"/>
      <c r="L44" s="403"/>
      <c r="M44" s="602" t="s">
        <v>190</v>
      </c>
      <c r="N44" s="602"/>
      <c r="O44" s="602"/>
      <c r="P44" s="603"/>
      <c r="Q44" s="4"/>
    </row>
    <row r="45" spans="1:19" x14ac:dyDescent="0.2">
      <c r="A45" s="4"/>
      <c r="B45" s="459"/>
      <c r="C45" s="399"/>
      <c r="D45" s="400"/>
      <c r="E45" s="400"/>
      <c r="F45" s="400"/>
      <c r="G45" s="403"/>
      <c r="H45" s="399"/>
      <c r="I45" s="400"/>
      <c r="J45" s="400"/>
      <c r="K45" s="400"/>
      <c r="L45" s="403"/>
      <c r="M45" s="602" t="s">
        <v>191</v>
      </c>
      <c r="N45" s="602"/>
      <c r="O45" s="602"/>
      <c r="P45" s="603"/>
      <c r="Q45" s="4"/>
    </row>
    <row r="46" spans="1:19" x14ac:dyDescent="0.2">
      <c r="A46" s="4"/>
      <c r="B46" s="459"/>
      <c r="C46" s="399"/>
      <c r="D46" s="400"/>
      <c r="E46" s="400"/>
      <c r="F46" s="400"/>
      <c r="G46" s="403"/>
      <c r="H46" s="399"/>
      <c r="I46" s="400"/>
      <c r="J46" s="400"/>
      <c r="K46" s="400"/>
      <c r="L46" s="403"/>
      <c r="M46" s="602" t="s">
        <v>192</v>
      </c>
      <c r="N46" s="602"/>
      <c r="O46" s="602"/>
      <c r="P46" s="603"/>
      <c r="Q46" s="4"/>
    </row>
    <row r="47" spans="1:19" x14ac:dyDescent="0.2">
      <c r="A47" s="4"/>
      <c r="B47" s="470"/>
      <c r="C47" s="401"/>
      <c r="D47" s="402"/>
      <c r="E47" s="402"/>
      <c r="F47" s="402"/>
      <c r="G47" s="404"/>
      <c r="H47" s="401"/>
      <c r="I47" s="402"/>
      <c r="J47" s="402"/>
      <c r="K47" s="402"/>
      <c r="L47" s="404"/>
      <c r="M47" s="606" t="s">
        <v>193</v>
      </c>
      <c r="N47" s="606"/>
      <c r="O47" s="606"/>
      <c r="P47" s="607"/>
      <c r="Q47" s="4"/>
    </row>
    <row r="48" spans="1:19" x14ac:dyDescent="0.2">
      <c r="A48" s="4"/>
      <c r="B48" s="458" t="s">
        <v>285</v>
      </c>
      <c r="C48" s="461" t="s">
        <v>165</v>
      </c>
      <c r="D48" s="462"/>
      <c r="E48" s="462"/>
      <c r="F48" s="462"/>
      <c r="G48" s="463"/>
      <c r="H48" s="461" t="s">
        <v>157</v>
      </c>
      <c r="I48" s="462"/>
      <c r="J48" s="462"/>
      <c r="K48" s="462"/>
      <c r="L48" s="463"/>
      <c r="M48" s="601" t="s">
        <v>187</v>
      </c>
      <c r="N48" s="602"/>
      <c r="O48" s="602"/>
      <c r="P48" s="603"/>
      <c r="Q48" s="4"/>
    </row>
    <row r="49" spans="1:17" x14ac:dyDescent="0.2">
      <c r="A49" s="4"/>
      <c r="B49" s="459"/>
      <c r="C49" s="399"/>
      <c r="D49" s="400"/>
      <c r="E49" s="400"/>
      <c r="F49" s="400"/>
      <c r="G49" s="403"/>
      <c r="H49" s="399"/>
      <c r="I49" s="400"/>
      <c r="J49" s="400"/>
      <c r="K49" s="400"/>
      <c r="L49" s="403"/>
      <c r="M49" s="601" t="s">
        <v>169</v>
      </c>
      <c r="N49" s="602"/>
      <c r="O49" s="602"/>
      <c r="P49" s="603"/>
      <c r="Q49" s="4"/>
    </row>
    <row r="50" spans="1:17" x14ac:dyDescent="0.2">
      <c r="A50" s="4"/>
      <c r="B50" s="459"/>
      <c r="C50" s="399"/>
      <c r="D50" s="400"/>
      <c r="E50" s="400"/>
      <c r="F50" s="400"/>
      <c r="G50" s="403"/>
      <c r="H50" s="399"/>
      <c r="I50" s="400"/>
      <c r="J50" s="400"/>
      <c r="K50" s="400"/>
      <c r="L50" s="403"/>
      <c r="M50" s="601" t="s">
        <v>188</v>
      </c>
      <c r="N50" s="602"/>
      <c r="O50" s="602"/>
      <c r="P50" s="603"/>
      <c r="Q50" s="4"/>
    </row>
    <row r="51" spans="1:17" x14ac:dyDescent="0.2">
      <c r="A51" s="4"/>
      <c r="B51" s="459"/>
      <c r="C51" s="399"/>
      <c r="D51" s="400"/>
      <c r="E51" s="400"/>
      <c r="F51" s="400"/>
      <c r="G51" s="403"/>
      <c r="H51" s="399"/>
      <c r="I51" s="400"/>
      <c r="J51" s="400"/>
      <c r="K51" s="400"/>
      <c r="L51" s="403"/>
      <c r="M51" s="601" t="s">
        <v>189</v>
      </c>
      <c r="N51" s="602"/>
      <c r="O51" s="602"/>
      <c r="P51" s="603"/>
      <c r="Q51" s="4"/>
    </row>
    <row r="52" spans="1:17" x14ac:dyDescent="0.2">
      <c r="A52" s="4"/>
      <c r="B52" s="459"/>
      <c r="C52" s="399"/>
      <c r="D52" s="400"/>
      <c r="E52" s="400"/>
      <c r="F52" s="400"/>
      <c r="G52" s="403"/>
      <c r="H52" s="399"/>
      <c r="I52" s="400"/>
      <c r="J52" s="400"/>
      <c r="K52" s="400"/>
      <c r="L52" s="403"/>
      <c r="M52" s="601" t="s">
        <v>190</v>
      </c>
      <c r="N52" s="602"/>
      <c r="O52" s="602"/>
      <c r="P52" s="603"/>
      <c r="Q52" s="4"/>
    </row>
    <row r="53" spans="1:17" x14ac:dyDescent="0.2">
      <c r="A53" s="4"/>
      <c r="B53" s="459"/>
      <c r="C53" s="399"/>
      <c r="D53" s="400"/>
      <c r="E53" s="400"/>
      <c r="F53" s="400"/>
      <c r="G53" s="403"/>
      <c r="H53" s="399"/>
      <c r="I53" s="400"/>
      <c r="J53" s="400"/>
      <c r="K53" s="400"/>
      <c r="L53" s="403"/>
      <c r="M53" s="601" t="s">
        <v>191</v>
      </c>
      <c r="N53" s="602"/>
      <c r="O53" s="602"/>
      <c r="P53" s="603"/>
      <c r="Q53" s="4"/>
    </row>
    <row r="54" spans="1:17" x14ac:dyDescent="0.2">
      <c r="A54" s="4"/>
      <c r="B54" s="459"/>
      <c r="C54" s="399"/>
      <c r="D54" s="400"/>
      <c r="E54" s="400"/>
      <c r="F54" s="400"/>
      <c r="G54" s="403"/>
      <c r="H54" s="399"/>
      <c r="I54" s="400"/>
      <c r="J54" s="400"/>
      <c r="K54" s="400"/>
      <c r="L54" s="403"/>
      <c r="M54" s="601" t="s">
        <v>192</v>
      </c>
      <c r="N54" s="602"/>
      <c r="O54" s="602"/>
      <c r="P54" s="603"/>
      <c r="Q54" s="4"/>
    </row>
    <row r="55" spans="1:17" ht="13.5" thickBot="1" x14ac:dyDescent="0.25">
      <c r="A55" s="4"/>
      <c r="B55" s="460"/>
      <c r="C55" s="464"/>
      <c r="D55" s="465"/>
      <c r="E55" s="465"/>
      <c r="F55" s="465"/>
      <c r="G55" s="466"/>
      <c r="H55" s="464"/>
      <c r="I55" s="465"/>
      <c r="J55" s="465"/>
      <c r="K55" s="465"/>
      <c r="L55" s="466"/>
      <c r="M55" s="594" t="s">
        <v>193</v>
      </c>
      <c r="N55" s="595"/>
      <c r="O55" s="595"/>
      <c r="P55" s="596"/>
      <c r="Q55" s="4"/>
    </row>
    <row r="56" spans="1:17" ht="4.5" customHeight="1" thickBot="1" x14ac:dyDescent="0.25">
      <c r="A56" s="4"/>
      <c r="B56" s="51"/>
      <c r="C56" s="51"/>
      <c r="D56" s="51"/>
      <c r="E56" s="51"/>
      <c r="F56" s="51"/>
      <c r="G56" s="51"/>
      <c r="H56" s="51"/>
      <c r="I56" s="51"/>
      <c r="J56" s="51"/>
      <c r="K56" s="51"/>
      <c r="L56" s="51"/>
      <c r="M56" s="51"/>
      <c r="N56" s="51"/>
      <c r="O56" s="51"/>
      <c r="P56" s="51"/>
      <c r="Q56" s="4"/>
    </row>
    <row r="57" spans="1:17" ht="13.5" customHeight="1" x14ac:dyDescent="0.2">
      <c r="A57" s="4"/>
      <c r="B57" s="297" t="s">
        <v>8</v>
      </c>
      <c r="C57" s="298"/>
      <c r="D57" s="298"/>
      <c r="E57" s="298"/>
      <c r="F57" s="298"/>
      <c r="G57" s="298"/>
      <c r="H57" s="298"/>
      <c r="I57" s="298"/>
      <c r="J57" s="298"/>
      <c r="K57" s="298"/>
      <c r="L57" s="298"/>
      <c r="M57" s="298"/>
      <c r="N57" s="298"/>
      <c r="O57" s="298"/>
      <c r="P57" s="299"/>
      <c r="Q57" s="4"/>
    </row>
    <row r="58" spans="1:17" ht="3" customHeight="1" x14ac:dyDescent="0.2">
      <c r="A58" s="4"/>
      <c r="B58" s="132"/>
      <c r="C58" s="127"/>
      <c r="D58" s="127"/>
      <c r="E58" s="127"/>
      <c r="F58" s="127"/>
      <c r="G58" s="127"/>
      <c r="H58" s="127"/>
      <c r="I58" s="127"/>
      <c r="J58" s="127"/>
      <c r="K58" s="127"/>
      <c r="L58" s="127"/>
      <c r="M58" s="127"/>
      <c r="N58" s="127"/>
      <c r="O58" s="127"/>
      <c r="P58" s="133"/>
      <c r="Q58" s="4"/>
    </row>
    <row r="59" spans="1:17" x14ac:dyDescent="0.2">
      <c r="A59" s="4"/>
      <c r="B59" s="591" t="s">
        <v>20</v>
      </c>
      <c r="C59" s="128" t="s">
        <v>9</v>
      </c>
      <c r="D59" s="129" t="s">
        <v>67</v>
      </c>
      <c r="E59" s="129" t="s">
        <v>68</v>
      </c>
      <c r="F59" s="129" t="s">
        <v>69</v>
      </c>
      <c r="G59" s="129" t="s">
        <v>70</v>
      </c>
      <c r="H59" s="129" t="s">
        <v>71</v>
      </c>
      <c r="I59" s="129" t="s">
        <v>72</v>
      </c>
      <c r="J59" s="129" t="s">
        <v>73</v>
      </c>
      <c r="K59" s="129" t="s">
        <v>74</v>
      </c>
      <c r="L59" s="129" t="s">
        <v>75</v>
      </c>
      <c r="M59" s="129" t="s">
        <v>76</v>
      </c>
      <c r="N59" s="129" t="s">
        <v>77</v>
      </c>
      <c r="O59" s="129" t="s">
        <v>78</v>
      </c>
      <c r="P59" s="134" t="s">
        <v>24</v>
      </c>
      <c r="Q59" s="4"/>
    </row>
    <row r="60" spans="1:17" x14ac:dyDescent="0.2">
      <c r="A60" s="4"/>
      <c r="B60" s="591"/>
      <c r="C60" s="128" t="s">
        <v>228</v>
      </c>
      <c r="D60" s="593">
        <f>'5.1. Registro seguimiento sujet'!D10</f>
        <v>0.92587312900926588</v>
      </c>
      <c r="E60" s="593"/>
      <c r="F60" s="593"/>
      <c r="G60" s="593"/>
      <c r="H60" s="593">
        <f>'5.1. Registro seguimiento sujet'!F10</f>
        <v>1.0751515151515152</v>
      </c>
      <c r="I60" s="593"/>
      <c r="J60" s="593"/>
      <c r="K60" s="593"/>
      <c r="L60" s="593">
        <f>'5.1. Registro seguimiento sujet'!H10</f>
        <v>1.0252525252525253</v>
      </c>
      <c r="M60" s="593"/>
      <c r="N60" s="593"/>
      <c r="O60" s="593"/>
      <c r="P60" s="94">
        <f>'5.1. Registro seguimiento sujet'!J10</f>
        <v>0.99271523178807952</v>
      </c>
      <c r="Q60" s="4"/>
    </row>
    <row r="61" spans="1:17" x14ac:dyDescent="0.2">
      <c r="A61" s="4"/>
      <c r="B61" s="591"/>
      <c r="C61" s="128" t="s">
        <v>206</v>
      </c>
      <c r="D61" s="593">
        <f>'5.1. Registro seguimiento sujet'!D13</f>
        <v>0.89973614775725597</v>
      </c>
      <c r="E61" s="593"/>
      <c r="F61" s="593"/>
      <c r="G61" s="593"/>
      <c r="H61" s="593">
        <f>'5.1. Registro seguimiento sujet'!F13</f>
        <v>0.94295302013422821</v>
      </c>
      <c r="I61" s="593"/>
      <c r="J61" s="593"/>
      <c r="K61" s="593"/>
      <c r="L61" s="593">
        <f>'5.1. Registro seguimiento sujet'!H13</f>
        <v>0.99165275459098501</v>
      </c>
      <c r="M61" s="593"/>
      <c r="N61" s="593"/>
      <c r="O61" s="593"/>
      <c r="P61" s="94">
        <f>'5.1. Registro seguimiento sujet'!J13</f>
        <v>0.93439108061749576</v>
      </c>
      <c r="Q61" s="4"/>
    </row>
    <row r="62" spans="1:17" x14ac:dyDescent="0.2">
      <c r="A62" s="4"/>
      <c r="B62" s="591"/>
      <c r="C62" s="130" t="s">
        <v>158</v>
      </c>
      <c r="D62" s="593">
        <f>'5.1. Registro seguimiento sujet'!D16</f>
        <v>0.80900900900900896</v>
      </c>
      <c r="E62" s="593"/>
      <c r="F62" s="593"/>
      <c r="G62" s="593"/>
      <c r="H62" s="593" t="str">
        <f>'5.1. Registro seguimiento sujet'!F16</f>
        <v>0</v>
      </c>
      <c r="I62" s="593"/>
      <c r="J62" s="593">
        <f>'4.1. Registro autos confirma ac'!F10</f>
        <v>1.8611111111111109</v>
      </c>
      <c r="K62" s="593"/>
      <c r="L62" s="593" t="str">
        <f>'5.1. Registro seguimiento sujet'!H16</f>
        <v>0</v>
      </c>
      <c r="M62" s="593"/>
      <c r="N62" s="593"/>
      <c r="O62" s="593"/>
      <c r="P62" s="94">
        <f>'5.1. Registro seguimiento sujet'!J16</f>
        <v>0.80900900900900896</v>
      </c>
      <c r="Q62" s="4"/>
    </row>
    <row r="63" spans="1:17" x14ac:dyDescent="0.2">
      <c r="A63" s="4"/>
      <c r="B63" s="591"/>
      <c r="C63" s="131" t="s">
        <v>159</v>
      </c>
      <c r="D63" s="593">
        <f>'5.1. Registro seguimiento sujet'!D19</f>
        <v>0.9862542955326461</v>
      </c>
      <c r="E63" s="593"/>
      <c r="F63" s="593"/>
      <c r="G63" s="593"/>
      <c r="H63" s="593">
        <f>'5.1. Registro seguimiento sujet'!F19</f>
        <v>0.94295302013422821</v>
      </c>
      <c r="I63" s="593"/>
      <c r="J63" s="593">
        <f>'4.1. Registro autos confirma ac'!F16</f>
        <v>2.4166666666666665</v>
      </c>
      <c r="K63" s="593"/>
      <c r="L63" s="593">
        <f>'5.1. Registro seguimiento sujet'!H19</f>
        <v>0.99165275459098501</v>
      </c>
      <c r="M63" s="593"/>
      <c r="N63" s="593"/>
      <c r="O63" s="593"/>
      <c r="P63" s="94">
        <f>'5.1. Registro seguimiento sujet'!J19</f>
        <v>0.97355092853123226</v>
      </c>
      <c r="Q63" s="4"/>
    </row>
    <row r="64" spans="1:17" x14ac:dyDescent="0.2">
      <c r="A64" s="4"/>
      <c r="B64" s="591"/>
      <c r="C64" s="131" t="s">
        <v>199</v>
      </c>
      <c r="D64" s="593">
        <f>'5.1. Registro seguimiento sujet'!D22</f>
        <v>1.0375939849624061</v>
      </c>
      <c r="E64" s="593"/>
      <c r="F64" s="593"/>
      <c r="G64" s="593"/>
      <c r="H64" s="593">
        <f>'5.1. Registro seguimiento sujet'!F22</f>
        <v>1.4192139737991267</v>
      </c>
      <c r="I64" s="593"/>
      <c r="J64" s="593"/>
      <c r="K64" s="593"/>
      <c r="L64" s="593">
        <f>'5.1. Registro seguimiento sujet'!H22</f>
        <v>1.1295336787564767</v>
      </c>
      <c r="M64" s="593"/>
      <c r="N64" s="593"/>
      <c r="O64" s="593"/>
      <c r="P64" s="94">
        <f>'5.1. Registro seguimiento sujet'!J22</f>
        <v>1.1904069767441861</v>
      </c>
      <c r="Q64" s="4"/>
    </row>
    <row r="65" spans="1:17" x14ac:dyDescent="0.2">
      <c r="A65" s="4"/>
      <c r="B65" s="591"/>
      <c r="C65" s="131" t="s">
        <v>200</v>
      </c>
      <c r="D65" s="593">
        <f>'5.1. Registro seguimiento sujet'!D25</f>
        <v>1</v>
      </c>
      <c r="E65" s="593"/>
      <c r="F65" s="593"/>
      <c r="G65" s="593"/>
      <c r="H65" s="593">
        <f>'5.1. Registro seguimiento sujet'!F25</f>
        <v>1</v>
      </c>
      <c r="I65" s="593"/>
      <c r="J65" s="593"/>
      <c r="K65" s="593"/>
      <c r="L65" s="593">
        <f>'5.1. Registro seguimiento sujet'!H25</f>
        <v>1</v>
      </c>
      <c r="M65" s="593"/>
      <c r="N65" s="593"/>
      <c r="O65" s="593"/>
      <c r="P65" s="94">
        <f>'5.1. Registro seguimiento sujet'!J25</f>
        <v>1</v>
      </c>
      <c r="Q65" s="4"/>
    </row>
    <row r="66" spans="1:17" x14ac:dyDescent="0.2">
      <c r="A66" s="4"/>
      <c r="B66" s="591"/>
      <c r="C66" s="131" t="s">
        <v>201</v>
      </c>
      <c r="D66" s="593">
        <f>'5.1. Registro seguimiento sujet'!D28</f>
        <v>0.96078431372549022</v>
      </c>
      <c r="E66" s="593"/>
      <c r="F66" s="593"/>
      <c r="G66" s="593"/>
      <c r="H66" s="593">
        <f>'5.1. Registro seguimiento sujet'!F28</f>
        <v>0.90243902439024393</v>
      </c>
      <c r="I66" s="593"/>
      <c r="J66" s="593"/>
      <c r="K66" s="593"/>
      <c r="L66" s="593">
        <f>'5.1. Registro seguimiento sujet'!H28</f>
        <v>0.89583333333333337</v>
      </c>
      <c r="M66" s="593"/>
      <c r="N66" s="593"/>
      <c r="O66" s="593"/>
      <c r="P66" s="94">
        <f>'5.1. Registro seguimiento sujet'!J28</f>
        <v>0.89795918367346939</v>
      </c>
      <c r="Q66" s="4"/>
    </row>
    <row r="67" spans="1:17" x14ac:dyDescent="0.2">
      <c r="A67" s="4"/>
      <c r="B67" s="591"/>
      <c r="C67" s="131" t="s">
        <v>202</v>
      </c>
      <c r="D67" s="593">
        <f>'5.1. Registro seguimiento sujet'!D31</f>
        <v>1</v>
      </c>
      <c r="E67" s="593"/>
      <c r="F67" s="593"/>
      <c r="G67" s="593"/>
      <c r="H67" s="593">
        <f>'5.1. Registro seguimiento sujet'!F31</f>
        <v>1</v>
      </c>
      <c r="I67" s="593"/>
      <c r="J67" s="593"/>
      <c r="K67" s="593"/>
      <c r="L67" s="593">
        <f>'5.1. Registro seguimiento sujet'!H31</f>
        <v>1</v>
      </c>
      <c r="M67" s="593"/>
      <c r="N67" s="593"/>
      <c r="O67" s="593"/>
      <c r="P67" s="94">
        <f>'5.1. Registro seguimiento sujet'!J31</f>
        <v>1</v>
      </c>
      <c r="Q67" s="4"/>
    </row>
    <row r="68" spans="1:17" x14ac:dyDescent="0.2">
      <c r="A68" s="4"/>
      <c r="B68" s="591"/>
      <c r="C68" s="131" t="s">
        <v>203</v>
      </c>
      <c r="D68" s="593">
        <f>'5.1. Registro seguimiento sujet'!D34</f>
        <v>7</v>
      </c>
      <c r="E68" s="593"/>
      <c r="F68" s="593"/>
      <c r="G68" s="593"/>
      <c r="H68" s="593">
        <f>'5.1. Registro seguimiento sujet'!F34</f>
        <v>14</v>
      </c>
      <c r="I68" s="593"/>
      <c r="J68" s="593"/>
      <c r="K68" s="593"/>
      <c r="L68" s="593">
        <f>'5.1. Registro seguimiento sujet'!H34</f>
        <v>8.5</v>
      </c>
      <c r="M68" s="593"/>
      <c r="N68" s="593"/>
      <c r="O68" s="593"/>
      <c r="P68" s="94">
        <f>'5.1. Registro seguimiento sujet'!J34</f>
        <v>7</v>
      </c>
      <c r="Q68" s="4"/>
    </row>
    <row r="69" spans="1:17" x14ac:dyDescent="0.2">
      <c r="A69" s="4"/>
      <c r="B69" s="591"/>
      <c r="C69" s="131" t="s">
        <v>204</v>
      </c>
      <c r="D69" s="593">
        <f>'5.1. Registro seguimiento sujet'!D37</f>
        <v>1</v>
      </c>
      <c r="E69" s="593"/>
      <c r="F69" s="593"/>
      <c r="G69" s="593"/>
      <c r="H69" s="593">
        <f>'5.1. Registro seguimiento sujet'!F37</f>
        <v>1</v>
      </c>
      <c r="I69" s="593"/>
      <c r="J69" s="593"/>
      <c r="K69" s="593"/>
      <c r="L69" s="593">
        <f>'5.1. Registro seguimiento sujet'!H37</f>
        <v>1</v>
      </c>
      <c r="M69" s="593"/>
      <c r="N69" s="593"/>
      <c r="O69" s="593"/>
      <c r="P69" s="94">
        <f>'5.1. Registro seguimiento sujet'!J37</f>
        <v>1</v>
      </c>
      <c r="Q69" s="4"/>
    </row>
    <row r="70" spans="1:17" ht="13.5" thickBot="1" x14ac:dyDescent="0.25">
      <c r="A70" s="4"/>
      <c r="B70" s="592"/>
      <c r="C70" s="135" t="s">
        <v>205</v>
      </c>
      <c r="D70" s="608">
        <f>'5.1. Registro seguimiento sujet'!D40</f>
        <v>1</v>
      </c>
      <c r="E70" s="608"/>
      <c r="F70" s="608"/>
      <c r="G70" s="608"/>
      <c r="H70" s="608">
        <f>'5.1. Registro seguimiento sujet'!F40</f>
        <v>1.6491228070175439</v>
      </c>
      <c r="I70" s="608"/>
      <c r="J70" s="608"/>
      <c r="K70" s="608"/>
      <c r="L70" s="608">
        <f>'5.1. Registro seguimiento sujet'!H40</f>
        <v>1.3658536585365855</v>
      </c>
      <c r="M70" s="608"/>
      <c r="N70" s="608"/>
      <c r="O70" s="608"/>
      <c r="P70" s="90">
        <f>'5.1. Registro seguimiento sujet'!J40</f>
        <v>1.3248175182481752</v>
      </c>
      <c r="Q70" s="4"/>
    </row>
    <row r="71" spans="1:17" ht="3" customHeight="1" thickBot="1" x14ac:dyDescent="0.25">
      <c r="A71" s="4"/>
      <c r="B71" s="124">
        <v>0.9</v>
      </c>
      <c r="C71" s="125"/>
      <c r="D71" s="125"/>
      <c r="E71" s="125"/>
      <c r="F71" s="126">
        <f>+$C$26</f>
        <v>0.7</v>
      </c>
      <c r="G71" s="125"/>
      <c r="H71" s="125"/>
      <c r="I71" s="126">
        <f>+$C$26</f>
        <v>0.7</v>
      </c>
      <c r="J71" s="125"/>
      <c r="K71" s="125"/>
      <c r="L71" s="126">
        <f>+$C$26</f>
        <v>0.7</v>
      </c>
      <c r="M71" s="125"/>
      <c r="N71" s="125"/>
      <c r="O71" s="126">
        <f>+$C$26</f>
        <v>0.7</v>
      </c>
      <c r="P71" s="126">
        <f>+$C$26</f>
        <v>0.7</v>
      </c>
      <c r="Q71" s="4"/>
    </row>
    <row r="72" spans="1:17" ht="22.5" customHeight="1" thickBot="1" x14ac:dyDescent="0.25">
      <c r="A72" s="4"/>
      <c r="B72" s="302" t="s">
        <v>21</v>
      </c>
      <c r="C72" s="303"/>
      <c r="D72" s="303"/>
      <c r="E72" s="303"/>
      <c r="F72" s="303"/>
      <c r="G72" s="303"/>
      <c r="H72" s="303"/>
      <c r="I72" s="303"/>
      <c r="J72" s="303"/>
      <c r="K72" s="303"/>
      <c r="L72" s="303"/>
      <c r="M72" s="303"/>
      <c r="N72" s="303"/>
      <c r="O72" s="303"/>
      <c r="P72" s="304"/>
      <c r="Q72" s="4"/>
    </row>
    <row r="73" spans="1:17" x14ac:dyDescent="0.2">
      <c r="A73" s="4"/>
      <c r="B73" s="315"/>
      <c r="C73" s="316"/>
      <c r="D73" s="316"/>
      <c r="E73" s="316"/>
      <c r="F73" s="316"/>
      <c r="G73" s="316"/>
      <c r="H73" s="316"/>
      <c r="I73" s="316"/>
      <c r="J73" s="316"/>
      <c r="K73" s="316"/>
      <c r="L73" s="316"/>
      <c r="M73" s="316"/>
      <c r="N73" s="316"/>
      <c r="O73" s="316"/>
      <c r="P73" s="317"/>
      <c r="Q73" s="4"/>
    </row>
    <row r="74" spans="1:17" x14ac:dyDescent="0.2">
      <c r="A74" s="4"/>
      <c r="B74" s="318"/>
      <c r="C74" s="319"/>
      <c r="D74" s="319"/>
      <c r="E74" s="319"/>
      <c r="F74" s="319"/>
      <c r="G74" s="319"/>
      <c r="H74" s="319"/>
      <c r="I74" s="319"/>
      <c r="J74" s="319"/>
      <c r="K74" s="319"/>
      <c r="L74" s="319"/>
      <c r="M74" s="319"/>
      <c r="N74" s="319"/>
      <c r="O74" s="319"/>
      <c r="P74" s="320"/>
      <c r="Q74" s="4"/>
    </row>
    <row r="75" spans="1:17" x14ac:dyDescent="0.2">
      <c r="A75" s="4"/>
      <c r="B75" s="318"/>
      <c r="C75" s="319"/>
      <c r="D75" s="319"/>
      <c r="E75" s="319"/>
      <c r="F75" s="319"/>
      <c r="G75" s="319"/>
      <c r="H75" s="319"/>
      <c r="I75" s="319"/>
      <c r="J75" s="319"/>
      <c r="K75" s="319"/>
      <c r="L75" s="319"/>
      <c r="M75" s="319"/>
      <c r="N75" s="319"/>
      <c r="O75" s="319"/>
      <c r="P75" s="320"/>
      <c r="Q75" s="4"/>
    </row>
    <row r="76" spans="1:17" x14ac:dyDescent="0.2">
      <c r="A76" s="4"/>
      <c r="B76" s="318"/>
      <c r="C76" s="319"/>
      <c r="D76" s="319"/>
      <c r="E76" s="319"/>
      <c r="F76" s="319"/>
      <c r="G76" s="319"/>
      <c r="H76" s="319"/>
      <c r="I76" s="319"/>
      <c r="J76" s="319"/>
      <c r="K76" s="319"/>
      <c r="L76" s="319"/>
      <c r="M76" s="319"/>
      <c r="N76" s="319"/>
      <c r="O76" s="319"/>
      <c r="P76" s="320"/>
      <c r="Q76" s="4"/>
    </row>
    <row r="77" spans="1:17" x14ac:dyDescent="0.2">
      <c r="A77" s="4"/>
      <c r="B77" s="318"/>
      <c r="C77" s="319"/>
      <c r="D77" s="319"/>
      <c r="E77" s="319"/>
      <c r="F77" s="319"/>
      <c r="G77" s="319"/>
      <c r="H77" s="319"/>
      <c r="I77" s="319"/>
      <c r="J77" s="319"/>
      <c r="K77" s="319"/>
      <c r="L77" s="319"/>
      <c r="M77" s="319"/>
      <c r="N77" s="319"/>
      <c r="O77" s="319"/>
      <c r="P77" s="320"/>
      <c r="Q77" s="4"/>
    </row>
    <row r="78" spans="1:17" x14ac:dyDescent="0.2">
      <c r="A78" s="4"/>
      <c r="B78" s="318"/>
      <c r="C78" s="319"/>
      <c r="D78" s="319"/>
      <c r="E78" s="319"/>
      <c r="F78" s="319"/>
      <c r="G78" s="319"/>
      <c r="H78" s="319"/>
      <c r="I78" s="319"/>
      <c r="J78" s="319"/>
      <c r="K78" s="319"/>
      <c r="L78" s="319"/>
      <c r="M78" s="319"/>
      <c r="N78" s="319"/>
      <c r="O78" s="319"/>
      <c r="P78" s="320"/>
      <c r="Q78" s="4"/>
    </row>
    <row r="79" spans="1:17" x14ac:dyDescent="0.2">
      <c r="A79" s="4"/>
      <c r="B79" s="318"/>
      <c r="C79" s="319"/>
      <c r="D79" s="319"/>
      <c r="E79" s="319"/>
      <c r="F79" s="319"/>
      <c r="G79" s="319"/>
      <c r="H79" s="319"/>
      <c r="I79" s="319"/>
      <c r="J79" s="319"/>
      <c r="K79" s="319"/>
      <c r="L79" s="319"/>
      <c r="M79" s="319"/>
      <c r="N79" s="319"/>
      <c r="O79" s="319"/>
      <c r="P79" s="320"/>
      <c r="Q79" s="4"/>
    </row>
    <row r="80" spans="1:17" x14ac:dyDescent="0.2">
      <c r="A80" s="4"/>
      <c r="B80" s="318"/>
      <c r="C80" s="319"/>
      <c r="D80" s="319"/>
      <c r="E80" s="319"/>
      <c r="F80" s="319"/>
      <c r="G80" s="319"/>
      <c r="H80" s="319"/>
      <c r="I80" s="319"/>
      <c r="J80" s="319"/>
      <c r="K80" s="319"/>
      <c r="L80" s="319"/>
      <c r="M80" s="319"/>
      <c r="N80" s="319"/>
      <c r="O80" s="319"/>
      <c r="P80" s="320"/>
      <c r="Q80" s="4"/>
    </row>
    <row r="81" spans="1:19" x14ac:dyDescent="0.2">
      <c r="A81" s="4"/>
      <c r="B81" s="318"/>
      <c r="C81" s="319"/>
      <c r="D81" s="319"/>
      <c r="E81" s="319"/>
      <c r="F81" s="319"/>
      <c r="G81" s="319"/>
      <c r="H81" s="319"/>
      <c r="I81" s="319"/>
      <c r="J81" s="319"/>
      <c r="K81" s="319"/>
      <c r="L81" s="319"/>
      <c r="M81" s="319"/>
      <c r="N81" s="319"/>
      <c r="O81" s="319"/>
      <c r="P81" s="320"/>
      <c r="Q81" s="4"/>
    </row>
    <row r="82" spans="1:19" x14ac:dyDescent="0.2">
      <c r="A82" s="4"/>
      <c r="B82" s="318"/>
      <c r="C82" s="319"/>
      <c r="D82" s="319"/>
      <c r="E82" s="319"/>
      <c r="F82" s="319"/>
      <c r="G82" s="319"/>
      <c r="H82" s="319"/>
      <c r="I82" s="319"/>
      <c r="J82" s="319"/>
      <c r="K82" s="319"/>
      <c r="L82" s="319"/>
      <c r="M82" s="319"/>
      <c r="N82" s="319"/>
      <c r="O82" s="319"/>
      <c r="P82" s="320"/>
      <c r="Q82" s="4"/>
    </row>
    <row r="83" spans="1:19" x14ac:dyDescent="0.2">
      <c r="A83" s="4"/>
      <c r="B83" s="318"/>
      <c r="C83" s="319"/>
      <c r="D83" s="319"/>
      <c r="E83" s="319"/>
      <c r="F83" s="319"/>
      <c r="G83" s="319"/>
      <c r="H83" s="319"/>
      <c r="I83" s="319"/>
      <c r="J83" s="319"/>
      <c r="K83" s="319"/>
      <c r="L83" s="319"/>
      <c r="M83" s="319"/>
      <c r="N83" s="319"/>
      <c r="O83" s="319"/>
      <c r="P83" s="320"/>
      <c r="Q83" s="4"/>
    </row>
    <row r="84" spans="1:19" x14ac:dyDescent="0.2">
      <c r="A84" s="4"/>
      <c r="B84" s="318"/>
      <c r="C84" s="319"/>
      <c r="D84" s="319"/>
      <c r="E84" s="319"/>
      <c r="F84" s="319"/>
      <c r="G84" s="319"/>
      <c r="H84" s="319"/>
      <c r="I84" s="319"/>
      <c r="J84" s="319"/>
      <c r="K84" s="319"/>
      <c r="L84" s="319"/>
      <c r="M84" s="319"/>
      <c r="N84" s="319"/>
      <c r="O84" s="319"/>
      <c r="P84" s="320"/>
      <c r="Q84" s="4"/>
    </row>
    <row r="85" spans="1:19" x14ac:dyDescent="0.2">
      <c r="A85" s="4"/>
      <c r="B85" s="318"/>
      <c r="C85" s="319"/>
      <c r="D85" s="319"/>
      <c r="E85" s="319"/>
      <c r="F85" s="319"/>
      <c r="G85" s="319"/>
      <c r="H85" s="319"/>
      <c r="I85" s="319"/>
      <c r="J85" s="319"/>
      <c r="K85" s="319"/>
      <c r="L85" s="319"/>
      <c r="M85" s="319"/>
      <c r="N85" s="319"/>
      <c r="O85" s="319"/>
      <c r="P85" s="320"/>
      <c r="Q85" s="4"/>
    </row>
    <row r="86" spans="1:19" x14ac:dyDescent="0.2">
      <c r="A86" s="4"/>
      <c r="B86" s="318"/>
      <c r="C86" s="319"/>
      <c r="D86" s="319"/>
      <c r="E86" s="319"/>
      <c r="F86" s="319"/>
      <c r="G86" s="319"/>
      <c r="H86" s="319"/>
      <c r="I86" s="319"/>
      <c r="J86" s="319"/>
      <c r="K86" s="319"/>
      <c r="L86" s="319"/>
      <c r="M86" s="319"/>
      <c r="N86" s="319"/>
      <c r="O86" s="319"/>
      <c r="P86" s="320"/>
      <c r="Q86" s="4"/>
    </row>
    <row r="87" spans="1:19" x14ac:dyDescent="0.2">
      <c r="A87" s="4"/>
      <c r="B87" s="318"/>
      <c r="C87" s="319"/>
      <c r="D87" s="319"/>
      <c r="E87" s="319"/>
      <c r="F87" s="319"/>
      <c r="G87" s="319"/>
      <c r="H87" s="319"/>
      <c r="I87" s="319"/>
      <c r="J87" s="319"/>
      <c r="K87" s="319"/>
      <c r="L87" s="319"/>
      <c r="M87" s="319"/>
      <c r="N87" s="319"/>
      <c r="O87" s="319"/>
      <c r="P87" s="320"/>
      <c r="Q87" s="4"/>
    </row>
    <row r="88" spans="1:19" ht="13.5" thickBot="1" x14ac:dyDescent="0.25">
      <c r="A88" s="4"/>
      <c r="B88" s="321"/>
      <c r="C88" s="322"/>
      <c r="D88" s="322"/>
      <c r="E88" s="322"/>
      <c r="F88" s="322"/>
      <c r="G88" s="322"/>
      <c r="H88" s="322"/>
      <c r="I88" s="322"/>
      <c r="J88" s="322"/>
      <c r="K88" s="322"/>
      <c r="L88" s="322"/>
      <c r="M88" s="322"/>
      <c r="N88" s="322"/>
      <c r="O88" s="322"/>
      <c r="P88" s="323"/>
      <c r="Q88" s="4"/>
    </row>
    <row r="89" spans="1:19" s="5" customFormat="1" ht="3" customHeight="1" thickBot="1" x14ac:dyDescent="0.25">
      <c r="A89" s="324"/>
      <c r="B89" s="324"/>
      <c r="C89" s="324"/>
      <c r="D89" s="324"/>
      <c r="E89" s="324"/>
      <c r="F89" s="324"/>
      <c r="G89" s="324"/>
      <c r="H89" s="324"/>
      <c r="I89" s="324"/>
      <c r="J89" s="324"/>
      <c r="K89" s="324"/>
      <c r="L89" s="324"/>
      <c r="M89" s="324"/>
      <c r="N89" s="324"/>
      <c r="O89" s="324"/>
      <c r="P89" s="324"/>
      <c r="Q89" s="324"/>
      <c r="S89" s="55"/>
    </row>
    <row r="90" spans="1:19" ht="15" customHeight="1" x14ac:dyDescent="0.2">
      <c r="A90" s="4"/>
      <c r="B90" s="325" t="s">
        <v>5</v>
      </c>
      <c r="C90" s="327" t="s">
        <v>152</v>
      </c>
      <c r="D90" s="328"/>
      <c r="E90" s="328"/>
      <c r="F90" s="328"/>
      <c r="G90" s="328"/>
      <c r="H90" s="328"/>
      <c r="I90" s="328"/>
      <c r="J90" s="328"/>
      <c r="K90" s="328"/>
      <c r="L90" s="328"/>
      <c r="M90" s="328"/>
      <c r="N90" s="328"/>
      <c r="O90" s="328"/>
      <c r="P90" s="329"/>
      <c r="Q90" s="4"/>
    </row>
    <row r="91" spans="1:19" ht="106.5" customHeight="1" x14ac:dyDescent="0.2">
      <c r="A91" s="4"/>
      <c r="B91" s="326"/>
      <c r="C91" s="330" t="s">
        <v>334</v>
      </c>
      <c r="D91" s="331"/>
      <c r="E91" s="331"/>
      <c r="F91" s="331"/>
      <c r="G91" s="331"/>
      <c r="H91" s="331"/>
      <c r="I91" s="331"/>
      <c r="J91" s="331"/>
      <c r="K91" s="331"/>
      <c r="L91" s="331"/>
      <c r="M91" s="331"/>
      <c r="N91" s="331"/>
      <c r="O91" s="331"/>
      <c r="P91" s="332"/>
      <c r="Q91" s="4"/>
    </row>
    <row r="92" spans="1:19" ht="15" customHeight="1" x14ac:dyDescent="0.2">
      <c r="A92" s="4"/>
      <c r="B92" s="326"/>
      <c r="C92" s="333" t="s">
        <v>153</v>
      </c>
      <c r="D92" s="334"/>
      <c r="E92" s="334"/>
      <c r="F92" s="334"/>
      <c r="G92" s="334"/>
      <c r="H92" s="334"/>
      <c r="I92" s="334"/>
      <c r="J92" s="334"/>
      <c r="K92" s="334"/>
      <c r="L92" s="334"/>
      <c r="M92" s="334"/>
      <c r="N92" s="334"/>
      <c r="O92" s="334"/>
      <c r="P92" s="335"/>
      <c r="Q92" s="4"/>
    </row>
    <row r="93" spans="1:19" ht="49.5" customHeight="1" x14ac:dyDescent="0.2">
      <c r="A93" s="4"/>
      <c r="B93" s="326"/>
      <c r="C93" s="330" t="s">
        <v>335</v>
      </c>
      <c r="D93" s="331"/>
      <c r="E93" s="331"/>
      <c r="F93" s="331"/>
      <c r="G93" s="331"/>
      <c r="H93" s="331"/>
      <c r="I93" s="331"/>
      <c r="J93" s="331"/>
      <c r="K93" s="331"/>
      <c r="L93" s="331"/>
      <c r="M93" s="331"/>
      <c r="N93" s="331"/>
      <c r="O93" s="331"/>
      <c r="P93" s="332"/>
      <c r="Q93" s="4"/>
    </row>
    <row r="94" spans="1:19" ht="18" customHeight="1" x14ac:dyDescent="0.2">
      <c r="A94" s="4"/>
      <c r="B94" s="326"/>
      <c r="C94" s="333" t="s">
        <v>154</v>
      </c>
      <c r="D94" s="334"/>
      <c r="E94" s="334"/>
      <c r="F94" s="334"/>
      <c r="G94" s="334"/>
      <c r="H94" s="334"/>
      <c r="I94" s="334"/>
      <c r="J94" s="334"/>
      <c r="K94" s="334"/>
      <c r="L94" s="334"/>
      <c r="M94" s="334"/>
      <c r="N94" s="334"/>
      <c r="O94" s="334"/>
      <c r="P94" s="335"/>
      <c r="Q94" s="4"/>
    </row>
    <row r="95" spans="1:19" ht="49.5" customHeight="1" thickBot="1" x14ac:dyDescent="0.25">
      <c r="A95" s="4"/>
      <c r="B95" s="326"/>
      <c r="C95" s="330" t="s">
        <v>356</v>
      </c>
      <c r="D95" s="331"/>
      <c r="E95" s="331"/>
      <c r="F95" s="331"/>
      <c r="G95" s="331"/>
      <c r="H95" s="331"/>
      <c r="I95" s="331"/>
      <c r="J95" s="331"/>
      <c r="K95" s="331"/>
      <c r="L95" s="331"/>
      <c r="M95" s="331"/>
      <c r="N95" s="331"/>
      <c r="O95" s="331"/>
      <c r="P95" s="332"/>
      <c r="Q95" s="4"/>
    </row>
    <row r="96" spans="1:19" ht="30.75" customHeight="1" thickBot="1" x14ac:dyDescent="0.25">
      <c r="A96" s="4"/>
      <c r="B96" s="56" t="s">
        <v>42</v>
      </c>
      <c r="C96" s="312"/>
      <c r="D96" s="214"/>
      <c r="E96" s="214"/>
      <c r="F96" s="214"/>
      <c r="G96" s="214"/>
      <c r="H96" s="214"/>
      <c r="I96" s="214"/>
      <c r="J96" s="214"/>
      <c r="K96" s="214"/>
      <c r="L96" s="214"/>
      <c r="M96" s="214"/>
      <c r="N96" s="214"/>
      <c r="O96" s="214"/>
      <c r="P96" s="215"/>
      <c r="Q96" s="4"/>
    </row>
    <row r="97" spans="1:17" ht="27.75" customHeight="1" thickBot="1" x14ac:dyDescent="0.25">
      <c r="A97" s="4"/>
      <c r="B97" s="56" t="s">
        <v>55</v>
      </c>
      <c r="C97" s="313" t="s">
        <v>56</v>
      </c>
      <c r="D97" s="313"/>
      <c r="E97" s="313"/>
      <c r="F97" s="313"/>
      <c r="G97" s="313"/>
      <c r="H97" s="313"/>
      <c r="I97" s="313"/>
      <c r="J97" s="313"/>
      <c r="K97" s="313"/>
      <c r="L97" s="313"/>
      <c r="M97" s="313"/>
      <c r="N97" s="313"/>
      <c r="O97" s="313"/>
      <c r="P97" s="314"/>
      <c r="Q97" s="4"/>
    </row>
    <row r="98" spans="1:17" x14ac:dyDescent="0.2">
      <c r="B98" s="2"/>
    </row>
    <row r="99" spans="1:17" x14ac:dyDescent="0.2">
      <c r="B99" s="2"/>
    </row>
    <row r="100" spans="1:17" x14ac:dyDescent="0.2">
      <c r="B100" s="2"/>
      <c r="C100" s="6"/>
    </row>
    <row r="101" spans="1:17" hidden="1" x14ac:dyDescent="0.2">
      <c r="B101" s="2"/>
      <c r="C101" s="2">
        <v>2018</v>
      </c>
    </row>
    <row r="102" spans="1:17" hidden="1" x14ac:dyDescent="0.2">
      <c r="B102" s="2"/>
      <c r="C102" s="2">
        <v>2019</v>
      </c>
    </row>
    <row r="103" spans="1:17" x14ac:dyDescent="0.2">
      <c r="B103" s="2"/>
    </row>
    <row r="104" spans="1:17" x14ac:dyDescent="0.2">
      <c r="B104" s="2"/>
    </row>
    <row r="105" spans="1:17" x14ac:dyDescent="0.2">
      <c r="B105" s="2"/>
    </row>
    <row r="106" spans="1:17" x14ac:dyDescent="0.2">
      <c r="B106" s="2"/>
    </row>
    <row r="107" spans="1:17" x14ac:dyDescent="0.2">
      <c r="B107" s="2"/>
    </row>
    <row r="108" spans="1:17" s="3" customFormat="1" x14ac:dyDescent="0.2"/>
    <row r="109" spans="1:17" s="3" customFormat="1" x14ac:dyDescent="0.2">
      <c r="B109" s="42"/>
      <c r="C109" s="42"/>
      <c r="D109" s="42"/>
      <c r="E109" s="42"/>
      <c r="F109" s="42"/>
      <c r="G109" s="42"/>
      <c r="H109" s="42"/>
      <c r="I109" s="42"/>
      <c r="J109" s="42"/>
      <c r="K109" s="42"/>
      <c r="L109" s="42"/>
      <c r="M109" s="42"/>
      <c r="N109" s="42"/>
      <c r="O109" s="42"/>
    </row>
    <row r="110" spans="1:17" s="3" customFormat="1" x14ac:dyDescent="0.2">
      <c r="B110" s="42"/>
      <c r="C110" s="42"/>
      <c r="D110" s="42"/>
      <c r="E110" s="42"/>
      <c r="F110" s="42"/>
      <c r="G110" s="42"/>
      <c r="H110" s="42"/>
      <c r="I110" s="42"/>
      <c r="J110" s="42"/>
      <c r="K110" s="42"/>
      <c r="L110" s="42"/>
      <c r="M110" s="42"/>
      <c r="N110" s="42"/>
      <c r="O110" s="42"/>
    </row>
    <row r="111" spans="1:17" s="3" customFormat="1" x14ac:dyDescent="0.2">
      <c r="B111" s="42"/>
      <c r="C111" s="42"/>
      <c r="D111" s="42"/>
      <c r="E111" s="42"/>
      <c r="F111" s="42"/>
      <c r="G111" s="42"/>
      <c r="H111" s="42"/>
      <c r="I111" s="42"/>
      <c r="J111" s="42"/>
      <c r="K111" s="42"/>
      <c r="L111" s="42"/>
      <c r="M111" s="42"/>
      <c r="N111" s="42"/>
      <c r="O111" s="42"/>
    </row>
    <row r="112" spans="1:17" s="3" customFormat="1" x14ac:dyDescent="0.2">
      <c r="B112" s="42"/>
      <c r="C112" s="42"/>
      <c r="D112" s="42"/>
      <c r="E112" s="42"/>
      <c r="F112" s="42"/>
      <c r="G112" s="42"/>
      <c r="H112" s="42"/>
      <c r="I112" s="42"/>
      <c r="J112" s="42"/>
      <c r="K112" s="42"/>
      <c r="L112" s="42"/>
      <c r="M112" s="42"/>
      <c r="N112" s="42"/>
      <c r="O112" s="42"/>
    </row>
    <row r="113" spans="2:17" s="3" customFormat="1" x14ac:dyDescent="0.2">
      <c r="B113" s="37"/>
      <c r="C113" s="37"/>
      <c r="D113" s="37"/>
      <c r="E113" s="37"/>
      <c r="F113" s="37"/>
      <c r="G113" s="42"/>
      <c r="H113" s="42"/>
      <c r="I113" s="42"/>
      <c r="J113" s="42"/>
      <c r="K113" s="42"/>
      <c r="L113" s="42"/>
      <c r="M113" s="42"/>
      <c r="N113" s="42"/>
      <c r="O113" s="42"/>
    </row>
    <row r="114" spans="2:17" s="3" customFormat="1" x14ac:dyDescent="0.2">
      <c r="B114" s="37"/>
      <c r="C114" s="37"/>
      <c r="D114" s="37"/>
      <c r="E114" s="37"/>
      <c r="F114" s="37"/>
      <c r="G114" s="42"/>
      <c r="H114" s="42"/>
      <c r="I114" s="42"/>
      <c r="J114" s="42"/>
      <c r="K114" s="42"/>
      <c r="L114" s="42"/>
      <c r="M114" s="42"/>
      <c r="N114" s="42"/>
      <c r="O114" s="42"/>
    </row>
    <row r="115" spans="2:17" s="3" customFormat="1" x14ac:dyDescent="0.2">
      <c r="B115" s="37"/>
      <c r="C115" s="37"/>
      <c r="D115" s="37"/>
      <c r="E115" s="37"/>
      <c r="F115" s="37"/>
      <c r="G115" s="42"/>
      <c r="H115" s="42"/>
      <c r="I115" s="42"/>
      <c r="J115" s="42"/>
      <c r="K115" s="42"/>
      <c r="L115" s="42"/>
      <c r="M115" s="42"/>
      <c r="N115" s="42"/>
      <c r="O115" s="42"/>
    </row>
    <row r="116" spans="2:17" s="3" customFormat="1" x14ac:dyDescent="0.2">
      <c r="B116" s="37"/>
      <c r="C116" s="37"/>
      <c r="D116" s="37"/>
      <c r="E116" s="37"/>
      <c r="F116" s="37"/>
      <c r="G116" s="42"/>
      <c r="H116" s="42"/>
      <c r="I116" s="42"/>
      <c r="J116" s="42"/>
      <c r="K116" s="42"/>
      <c r="L116" s="42"/>
      <c r="M116" s="42"/>
      <c r="N116" s="42"/>
      <c r="O116" s="42"/>
    </row>
    <row r="117" spans="2:17" s="3" customFormat="1" x14ac:dyDescent="0.2">
      <c r="B117" s="37"/>
      <c r="C117" s="37"/>
      <c r="D117" s="37"/>
      <c r="E117" s="37"/>
      <c r="F117" s="37"/>
      <c r="G117" s="42"/>
      <c r="H117" s="42"/>
      <c r="I117" s="42"/>
      <c r="J117" s="42"/>
      <c r="K117" s="42"/>
      <c r="L117" s="42"/>
      <c r="M117" s="42"/>
      <c r="N117" s="42"/>
      <c r="O117" s="42"/>
    </row>
    <row r="118" spans="2:17" s="3" customFormat="1" x14ac:dyDescent="0.2">
      <c r="B118" s="37"/>
      <c r="C118" s="37"/>
      <c r="D118" s="37"/>
      <c r="E118" s="37"/>
      <c r="F118" s="37"/>
      <c r="G118" s="42"/>
      <c r="H118" s="42"/>
      <c r="I118" s="42"/>
      <c r="J118" s="42"/>
      <c r="K118" s="42"/>
      <c r="L118" s="42"/>
      <c r="M118" s="42"/>
      <c r="N118" s="42"/>
      <c r="O118" s="42"/>
    </row>
    <row r="119" spans="2:17" s="3" customFormat="1" x14ac:dyDescent="0.2">
      <c r="B119" s="37"/>
      <c r="C119" s="37"/>
      <c r="D119" s="37"/>
      <c r="E119" s="37"/>
      <c r="F119" s="37"/>
      <c r="G119" s="42"/>
      <c r="H119" s="42"/>
      <c r="I119" s="42"/>
      <c r="J119" s="42"/>
      <c r="K119" s="42"/>
      <c r="L119" s="42"/>
      <c r="M119" s="42"/>
      <c r="N119" s="42"/>
      <c r="O119" s="42"/>
      <c r="P119" s="36"/>
    </row>
    <row r="120" spans="2:17" s="3" customFormat="1" x14ac:dyDescent="0.2">
      <c r="B120" s="37"/>
      <c r="C120" s="37"/>
      <c r="D120" s="37"/>
      <c r="E120" s="37"/>
      <c r="F120" s="37"/>
      <c r="G120" s="42"/>
      <c r="H120" s="42"/>
      <c r="I120" s="42"/>
      <c r="J120" s="42"/>
      <c r="K120" s="42"/>
      <c r="L120" s="42"/>
      <c r="M120" s="42"/>
      <c r="N120" s="42"/>
      <c r="O120" s="42"/>
      <c r="P120" s="36"/>
    </row>
    <row r="121" spans="2:17" s="3" customFormat="1" x14ac:dyDescent="0.2">
      <c r="B121" s="37"/>
      <c r="C121" s="37"/>
      <c r="D121" s="37"/>
      <c r="E121" s="37"/>
      <c r="F121" s="37"/>
      <c r="G121" s="42"/>
      <c r="H121" s="42"/>
      <c r="I121" s="42"/>
      <c r="J121" s="42"/>
      <c r="K121" s="42"/>
      <c r="L121" s="42"/>
      <c r="M121" s="42"/>
      <c r="N121" s="42"/>
      <c r="O121" s="42"/>
      <c r="P121" s="36"/>
    </row>
    <row r="122" spans="2:17" s="3" customFormat="1" x14ac:dyDescent="0.2">
      <c r="B122" s="37"/>
      <c r="C122" s="37"/>
      <c r="D122" s="37"/>
      <c r="E122" s="37"/>
      <c r="F122" s="37"/>
      <c r="G122" s="42"/>
      <c r="H122" s="42"/>
      <c r="I122" s="42"/>
      <c r="J122" s="42"/>
      <c r="K122" s="42"/>
      <c r="L122" s="42"/>
      <c r="M122" s="42"/>
      <c r="N122" s="42"/>
      <c r="O122" s="42"/>
      <c r="P122" s="36"/>
      <c r="Q122" s="7" t="s">
        <v>47</v>
      </c>
    </row>
    <row r="123" spans="2:17" s="3" customFormat="1" x14ac:dyDescent="0.2">
      <c r="B123" s="8"/>
      <c r="C123" s="8"/>
      <c r="D123" s="37"/>
      <c r="E123" s="37"/>
      <c r="F123" s="37"/>
      <c r="G123" s="42"/>
      <c r="H123" s="42"/>
      <c r="I123" s="42"/>
      <c r="J123" s="42"/>
      <c r="K123" s="42"/>
      <c r="L123" s="42"/>
      <c r="M123" s="42"/>
      <c r="N123" s="42"/>
      <c r="O123" s="42"/>
      <c r="P123" s="36"/>
      <c r="Q123" s="7" t="s">
        <v>48</v>
      </c>
    </row>
    <row r="124" spans="2:17" s="3" customFormat="1" x14ac:dyDescent="0.2">
      <c r="B124" s="8"/>
      <c r="C124" s="8"/>
      <c r="D124" s="37"/>
      <c r="E124" s="37"/>
      <c r="F124" s="37"/>
      <c r="G124" s="42"/>
      <c r="H124" s="42"/>
      <c r="I124" s="42"/>
      <c r="J124" s="42"/>
      <c r="K124" s="42"/>
      <c r="L124" s="42"/>
      <c r="M124" s="42"/>
      <c r="N124" s="42"/>
      <c r="O124" s="42"/>
      <c r="P124" s="36"/>
      <c r="Q124" s="7" t="s">
        <v>50</v>
      </c>
    </row>
    <row r="125" spans="2:17" s="3" customFormat="1" x14ac:dyDescent="0.2">
      <c r="B125" s="8"/>
      <c r="C125" s="8"/>
      <c r="D125" s="37"/>
      <c r="E125" s="37"/>
      <c r="F125" s="37"/>
      <c r="G125" s="42"/>
      <c r="H125" s="42"/>
      <c r="I125" s="42"/>
      <c r="J125" s="42"/>
      <c r="K125" s="42"/>
      <c r="L125" s="42"/>
      <c r="M125" s="42"/>
      <c r="N125" s="42"/>
      <c r="O125" s="42"/>
      <c r="P125" s="36"/>
      <c r="Q125" s="7" t="s">
        <v>49</v>
      </c>
    </row>
    <row r="126" spans="2:17" s="3" customFormat="1" x14ac:dyDescent="0.2">
      <c r="B126" s="37"/>
      <c r="C126" s="8"/>
      <c r="D126" s="37"/>
      <c r="E126" s="37"/>
      <c r="F126" s="37"/>
      <c r="G126" s="42"/>
      <c r="H126" s="42"/>
      <c r="I126" s="42"/>
      <c r="J126" s="42"/>
      <c r="K126" s="42"/>
      <c r="L126" s="42"/>
      <c r="M126" s="43"/>
      <c r="N126" s="42"/>
      <c r="O126" s="42"/>
      <c r="P126" s="36"/>
      <c r="Q126" s="7" t="s">
        <v>51</v>
      </c>
    </row>
    <row r="127" spans="2:17" s="3" customFormat="1" x14ac:dyDescent="0.2">
      <c r="B127" s="37"/>
      <c r="C127" s="8"/>
      <c r="D127" s="37"/>
      <c r="E127" s="37"/>
      <c r="F127" s="37"/>
      <c r="G127" s="42"/>
      <c r="H127" s="42"/>
      <c r="I127" s="42"/>
      <c r="J127" s="42"/>
      <c r="K127" s="42"/>
      <c r="L127" s="42"/>
      <c r="M127" s="42"/>
      <c r="N127" s="42" t="s">
        <v>46</v>
      </c>
      <c r="O127" s="42"/>
      <c r="P127" s="36"/>
      <c r="Q127" s="7" t="s">
        <v>52</v>
      </c>
    </row>
    <row r="128" spans="2:17" s="3" customFormat="1" x14ac:dyDescent="0.2">
      <c r="B128" s="37"/>
      <c r="C128" s="8"/>
      <c r="D128" s="37"/>
      <c r="E128" s="37"/>
      <c r="F128" s="37"/>
      <c r="G128" s="42"/>
      <c r="H128" s="42"/>
      <c r="I128" s="42"/>
      <c r="J128" s="42"/>
      <c r="K128" s="42"/>
      <c r="L128" s="42"/>
      <c r="M128" s="42"/>
      <c r="N128" s="42"/>
      <c r="O128" s="42"/>
      <c r="P128" s="36"/>
    </row>
    <row r="129" spans="2:17" s="3" customFormat="1" x14ac:dyDescent="0.2">
      <c r="B129" s="37"/>
      <c r="C129" s="8"/>
      <c r="D129" s="37"/>
      <c r="E129" s="37"/>
      <c r="F129" s="37"/>
      <c r="G129" s="42"/>
      <c r="H129" s="42"/>
      <c r="I129" s="42"/>
      <c r="J129" s="42"/>
      <c r="K129" s="42"/>
      <c r="L129" s="42"/>
      <c r="M129" s="42"/>
      <c r="N129" s="42"/>
      <c r="O129" s="42"/>
      <c r="P129" s="36"/>
    </row>
    <row r="130" spans="2:17" s="3" customFormat="1" x14ac:dyDescent="0.2">
      <c r="B130" s="37"/>
      <c r="C130" s="37"/>
      <c r="D130" s="37"/>
      <c r="E130" s="37"/>
      <c r="F130" s="37"/>
      <c r="G130" s="42"/>
      <c r="H130" s="42"/>
      <c r="I130" s="42"/>
      <c r="J130" s="42"/>
      <c r="K130" s="42"/>
      <c r="L130" s="42"/>
      <c r="M130" s="42"/>
      <c r="N130" s="42"/>
      <c r="O130" s="42"/>
      <c r="P130" s="36"/>
    </row>
    <row r="131" spans="2:17" s="3" customFormat="1" x14ac:dyDescent="0.2">
      <c r="B131" s="37"/>
      <c r="C131" s="37"/>
      <c r="D131" s="37"/>
      <c r="E131" s="37"/>
      <c r="F131" s="37"/>
      <c r="G131" s="42"/>
      <c r="H131" s="42"/>
      <c r="I131" s="42"/>
      <c r="J131" s="42"/>
      <c r="K131" s="42"/>
      <c r="L131" s="42"/>
      <c r="M131" s="42"/>
      <c r="N131" s="42"/>
      <c r="O131" s="42"/>
      <c r="P131" s="36"/>
    </row>
    <row r="132" spans="2:17" s="3" customFormat="1" x14ac:dyDescent="0.2">
      <c r="B132" s="37"/>
      <c r="C132" s="37"/>
      <c r="D132" s="37"/>
      <c r="E132" s="37"/>
      <c r="F132" s="37"/>
      <c r="G132" s="42"/>
      <c r="H132" s="42"/>
      <c r="I132" s="42"/>
      <c r="J132" s="42"/>
      <c r="K132" s="42"/>
      <c r="L132" s="42"/>
      <c r="M132" s="42"/>
      <c r="N132" s="42"/>
      <c r="O132" s="42"/>
      <c r="P132" s="36"/>
      <c r="Q132" s="7">
        <v>2015</v>
      </c>
    </row>
    <row r="133" spans="2:17" s="3" customFormat="1" ht="12.75" customHeight="1" x14ac:dyDescent="0.2">
      <c r="B133" s="37"/>
      <c r="C133" s="37"/>
      <c r="D133" s="37"/>
      <c r="E133" s="37"/>
      <c r="F133" s="37"/>
      <c r="G133" s="42"/>
      <c r="H133" s="42"/>
      <c r="I133" s="42"/>
      <c r="J133" s="42"/>
      <c r="K133" s="42"/>
      <c r="L133" s="42"/>
      <c r="M133" s="42"/>
      <c r="N133" s="42"/>
      <c r="O133" s="42"/>
      <c r="Q133" s="7">
        <v>2016</v>
      </c>
    </row>
    <row r="134" spans="2:17" s="3" customFormat="1" x14ac:dyDescent="0.2">
      <c r="B134" s="37"/>
      <c r="C134" s="37"/>
      <c r="D134" s="37"/>
      <c r="E134" s="37"/>
      <c r="F134" s="37"/>
      <c r="G134" s="42"/>
      <c r="H134" s="42"/>
      <c r="I134" s="42"/>
      <c r="J134" s="42"/>
      <c r="K134" s="42"/>
      <c r="L134" s="42"/>
      <c r="M134" s="42"/>
      <c r="N134" s="42"/>
      <c r="O134" s="42"/>
      <c r="Q134" s="7">
        <v>2017</v>
      </c>
    </row>
    <row r="135" spans="2:17" s="3" customFormat="1" x14ac:dyDescent="0.2">
      <c r="B135" s="37"/>
      <c r="C135" s="37"/>
      <c r="D135" s="37"/>
      <c r="E135" s="37"/>
      <c r="F135" s="37"/>
      <c r="G135" s="42"/>
      <c r="H135" s="42"/>
      <c r="I135" s="42"/>
      <c r="J135" s="42"/>
      <c r="K135" s="42"/>
      <c r="L135" s="42"/>
      <c r="M135" s="42"/>
      <c r="N135" s="42"/>
      <c r="O135" s="42"/>
      <c r="Q135" s="7">
        <v>2018</v>
      </c>
    </row>
    <row r="136" spans="2:17" s="3" customFormat="1" x14ac:dyDescent="0.2">
      <c r="B136" s="37"/>
      <c r="C136" s="37"/>
      <c r="D136" s="37"/>
      <c r="E136" s="37"/>
      <c r="F136" s="37"/>
      <c r="G136" s="42"/>
      <c r="H136" s="42"/>
      <c r="I136" s="42"/>
      <c r="J136" s="42"/>
      <c r="K136" s="42"/>
      <c r="L136" s="42"/>
      <c r="M136" s="42"/>
      <c r="N136" s="42"/>
      <c r="O136" s="42"/>
    </row>
    <row r="137" spans="2:17" s="3" customFormat="1" x14ac:dyDescent="0.2">
      <c r="B137" s="37"/>
      <c r="C137" s="37"/>
      <c r="D137" s="37"/>
      <c r="E137" s="37"/>
      <c r="F137" s="37"/>
      <c r="G137" s="42"/>
      <c r="H137" s="42"/>
      <c r="I137" s="42"/>
      <c r="J137" s="42"/>
      <c r="K137" s="42"/>
      <c r="L137" s="42"/>
      <c r="M137" s="42"/>
      <c r="N137" s="42"/>
      <c r="O137" s="42"/>
    </row>
    <row r="138" spans="2:17" s="3" customFormat="1" x14ac:dyDescent="0.2">
      <c r="B138" s="38"/>
      <c r="C138" s="37"/>
      <c r="D138" s="37"/>
      <c r="E138" s="37"/>
      <c r="F138" s="37"/>
      <c r="G138" s="42"/>
      <c r="H138" s="42"/>
      <c r="I138" s="42"/>
      <c r="J138" s="42"/>
      <c r="K138" s="42"/>
      <c r="L138" s="42"/>
      <c r="M138" s="42"/>
      <c r="N138" s="42"/>
      <c r="O138" s="42"/>
    </row>
    <row r="139" spans="2:17" s="3" customFormat="1" x14ac:dyDescent="0.2">
      <c r="B139" s="38"/>
      <c r="C139" s="37"/>
      <c r="D139" s="37"/>
      <c r="E139" s="37"/>
      <c r="F139" s="37"/>
      <c r="G139" s="42"/>
      <c r="H139" s="42"/>
      <c r="I139" s="42"/>
      <c r="J139" s="42"/>
      <c r="K139" s="42"/>
      <c r="L139" s="42"/>
      <c r="M139" s="42"/>
      <c r="N139" s="42"/>
      <c r="O139" s="42"/>
    </row>
    <row r="140" spans="2:17" s="3" customFormat="1" x14ac:dyDescent="0.2">
      <c r="B140" s="38"/>
      <c r="C140" s="37"/>
      <c r="D140" s="37"/>
      <c r="E140" s="37"/>
      <c r="F140" s="37"/>
      <c r="G140" s="42"/>
      <c r="H140" s="42"/>
      <c r="I140" s="42"/>
      <c r="J140" s="42"/>
      <c r="K140" s="42"/>
      <c r="L140" s="42"/>
      <c r="M140" s="42"/>
      <c r="N140" s="42"/>
      <c r="O140" s="42"/>
    </row>
    <row r="141" spans="2:17" s="3" customFormat="1" x14ac:dyDescent="0.2">
      <c r="B141" s="38"/>
      <c r="C141" s="37"/>
      <c r="D141" s="37"/>
      <c r="E141" s="37"/>
      <c r="F141" s="37"/>
      <c r="G141" s="42"/>
      <c r="H141" s="42"/>
      <c r="I141" s="42"/>
      <c r="J141" s="42"/>
      <c r="K141" s="42"/>
      <c r="L141" s="42"/>
      <c r="M141" s="42"/>
      <c r="N141" s="42"/>
      <c r="O141" s="42"/>
    </row>
    <row r="142" spans="2:17" s="3" customFormat="1" x14ac:dyDescent="0.2">
      <c r="B142" s="38"/>
      <c r="C142" s="37"/>
      <c r="D142" s="37"/>
      <c r="E142" s="37"/>
      <c r="F142" s="37"/>
      <c r="G142" s="42"/>
      <c r="H142" s="42"/>
      <c r="I142" s="42"/>
      <c r="J142" s="42"/>
      <c r="K142" s="42"/>
      <c r="L142" s="42"/>
      <c r="M142" s="42"/>
      <c r="N142" s="42"/>
      <c r="O142" s="42"/>
    </row>
    <row r="143" spans="2:17" s="3" customFormat="1" x14ac:dyDescent="0.2">
      <c r="B143" s="38"/>
      <c r="C143" s="37"/>
      <c r="D143" s="37"/>
      <c r="E143" s="37"/>
      <c r="F143" s="37"/>
      <c r="G143" s="42"/>
      <c r="H143" s="42"/>
      <c r="I143" s="42"/>
      <c r="J143" s="42"/>
      <c r="K143" s="42"/>
      <c r="L143" s="42"/>
      <c r="M143" s="42"/>
      <c r="N143" s="42"/>
      <c r="O143" s="42"/>
    </row>
    <row r="144" spans="2:17" s="3" customFormat="1" x14ac:dyDescent="0.2">
      <c r="B144" s="38"/>
      <c r="C144" s="37"/>
      <c r="D144" s="37"/>
      <c r="E144" s="37"/>
      <c r="F144" s="37"/>
      <c r="G144" s="42"/>
      <c r="H144" s="42"/>
      <c r="I144" s="42"/>
      <c r="J144" s="42"/>
      <c r="K144" s="42"/>
      <c r="L144" s="42"/>
      <c r="M144" s="42"/>
      <c r="N144" s="42"/>
      <c r="O144" s="42"/>
    </row>
    <row r="145" spans="2:16" s="3" customFormat="1" x14ac:dyDescent="0.2">
      <c r="B145" s="39"/>
      <c r="C145" s="37"/>
      <c r="D145" s="37"/>
      <c r="E145" s="37"/>
      <c r="F145" s="37"/>
      <c r="G145" s="42"/>
      <c r="H145" s="42"/>
      <c r="I145" s="42"/>
      <c r="J145" s="42"/>
      <c r="K145" s="42"/>
      <c r="L145" s="42"/>
      <c r="M145" s="42"/>
      <c r="N145" s="42"/>
      <c r="O145" s="42"/>
    </row>
    <row r="146" spans="2:16" s="3" customFormat="1" x14ac:dyDescent="0.2">
      <c r="B146" s="39"/>
      <c r="C146" s="37"/>
      <c r="D146" s="37"/>
      <c r="E146" s="37"/>
      <c r="F146" s="37"/>
      <c r="G146" s="42"/>
      <c r="H146" s="42"/>
      <c r="I146" s="42"/>
      <c r="J146" s="42"/>
      <c r="K146" s="42"/>
      <c r="L146" s="42"/>
      <c r="M146" s="42"/>
      <c r="N146" s="42"/>
      <c r="O146" s="42"/>
    </row>
    <row r="147" spans="2:16" s="3" customFormat="1" x14ac:dyDescent="0.2">
      <c r="B147" s="37"/>
      <c r="C147" s="37"/>
      <c r="D147" s="37"/>
      <c r="E147" s="37"/>
      <c r="F147" s="37"/>
      <c r="G147" s="42"/>
      <c r="H147" s="42"/>
      <c r="I147" s="42"/>
      <c r="J147" s="42"/>
      <c r="K147" s="42"/>
      <c r="L147" s="42"/>
      <c r="M147" s="42"/>
      <c r="N147" s="42"/>
      <c r="O147" s="42"/>
    </row>
    <row r="148" spans="2:16" s="3" customFormat="1" x14ac:dyDescent="0.2">
      <c r="B148" s="46" t="s">
        <v>109</v>
      </c>
      <c r="C148" s="37"/>
      <c r="D148" s="37"/>
      <c r="E148" s="37"/>
      <c r="F148" s="37"/>
      <c r="G148" s="42"/>
      <c r="H148" s="42"/>
      <c r="I148" s="42"/>
      <c r="J148" s="42"/>
      <c r="K148" s="42"/>
      <c r="L148" s="42"/>
      <c r="M148" s="42"/>
      <c r="N148" s="42"/>
      <c r="O148" s="42"/>
    </row>
    <row r="149" spans="2:16" s="3" customFormat="1" x14ac:dyDescent="0.2">
      <c r="B149" s="46" t="s">
        <v>110</v>
      </c>
      <c r="C149" s="37"/>
      <c r="D149" s="37"/>
      <c r="E149" s="37"/>
      <c r="F149" s="37"/>
      <c r="G149" s="42"/>
      <c r="H149" s="42"/>
      <c r="I149" s="42"/>
      <c r="J149" s="42"/>
      <c r="K149" s="42"/>
      <c r="L149" s="42"/>
      <c r="M149" s="42"/>
      <c r="N149" s="42"/>
      <c r="O149" s="42"/>
    </row>
    <row r="150" spans="2:16" s="3" customFormat="1" x14ac:dyDescent="0.2">
      <c r="B150" s="46" t="s">
        <v>111</v>
      </c>
      <c r="C150" s="37"/>
      <c r="D150" s="37"/>
      <c r="E150" s="37"/>
      <c r="F150" s="37"/>
      <c r="G150" s="42"/>
      <c r="H150" s="42"/>
      <c r="I150" s="42"/>
      <c r="J150" s="42"/>
      <c r="K150" s="42"/>
      <c r="L150" s="42"/>
      <c r="M150" s="42"/>
      <c r="N150" s="42"/>
      <c r="O150" s="42"/>
    </row>
    <row r="151" spans="2:16" s="3" customFormat="1" x14ac:dyDescent="0.2">
      <c r="B151" s="46" t="s">
        <v>112</v>
      </c>
      <c r="C151" s="37"/>
      <c r="D151" s="37"/>
      <c r="E151" s="37"/>
      <c r="F151" s="37"/>
      <c r="G151" s="42"/>
      <c r="H151" s="42"/>
      <c r="I151" s="42"/>
      <c r="J151" s="42"/>
      <c r="K151" s="42"/>
      <c r="L151" s="42"/>
      <c r="M151" s="42"/>
      <c r="N151" s="42"/>
      <c r="O151" s="42"/>
    </row>
    <row r="152" spans="2:16" s="3" customFormat="1" x14ac:dyDescent="0.2">
      <c r="B152" s="46" t="s">
        <v>113</v>
      </c>
      <c r="C152" s="37"/>
      <c r="D152" s="37"/>
      <c r="E152" s="37"/>
      <c r="F152" s="37"/>
      <c r="G152" s="42"/>
      <c r="H152" s="42"/>
      <c r="I152" s="42"/>
      <c r="J152" s="42"/>
      <c r="K152" s="42"/>
      <c r="L152" s="42"/>
      <c r="M152" s="42"/>
      <c r="N152" s="42"/>
      <c r="O152" s="42"/>
    </row>
    <row r="153" spans="2:16" s="3" customFormat="1" x14ac:dyDescent="0.2">
      <c r="B153" s="46" t="s">
        <v>114</v>
      </c>
      <c r="C153" s="37"/>
      <c r="D153" s="37"/>
      <c r="E153" s="37"/>
      <c r="F153" s="37"/>
      <c r="G153" s="42"/>
      <c r="H153" s="42"/>
      <c r="I153" s="42"/>
      <c r="J153" s="42"/>
      <c r="K153" s="42"/>
      <c r="L153" s="42"/>
      <c r="M153" s="42"/>
      <c r="N153" s="42"/>
      <c r="O153" s="42"/>
    </row>
    <row r="154" spans="2:16" s="3" customFormat="1" x14ac:dyDescent="0.2">
      <c r="B154" s="46" t="s">
        <v>115</v>
      </c>
      <c r="C154" s="37"/>
      <c r="D154" s="37"/>
      <c r="E154" s="37"/>
      <c r="F154" s="37"/>
      <c r="G154" s="42"/>
      <c r="H154" s="42"/>
      <c r="I154" s="42"/>
      <c r="J154" s="42"/>
      <c r="K154" s="42"/>
      <c r="L154" s="42"/>
      <c r="M154" s="42"/>
      <c r="N154" s="42"/>
      <c r="O154" s="42"/>
    </row>
    <row r="155" spans="2:16" s="3" customFormat="1" x14ac:dyDescent="0.2">
      <c r="B155" s="44"/>
      <c r="C155" s="37"/>
      <c r="D155" s="37"/>
      <c r="E155" s="37"/>
      <c r="F155" s="37"/>
      <c r="G155" s="42"/>
      <c r="H155" s="42"/>
      <c r="I155" s="42"/>
      <c r="J155" s="42"/>
      <c r="K155" s="42"/>
      <c r="L155" s="42"/>
      <c r="M155" s="42"/>
      <c r="N155" s="42"/>
      <c r="O155" s="42"/>
    </row>
    <row r="156" spans="2:16" s="3" customFormat="1" x14ac:dyDescent="0.2">
      <c r="B156" s="38"/>
      <c r="C156" s="37"/>
      <c r="D156" s="37"/>
      <c r="E156" s="37"/>
      <c r="F156" s="37"/>
      <c r="G156" s="42"/>
      <c r="H156" s="42"/>
      <c r="I156" s="42"/>
      <c r="J156" s="42"/>
      <c r="K156" s="42"/>
      <c r="L156" s="42"/>
      <c r="M156" s="42"/>
      <c r="N156" s="42"/>
      <c r="O156" s="42"/>
    </row>
    <row r="157" spans="2:16" s="4" customFormat="1" x14ac:dyDescent="0.2">
      <c r="B157" s="38"/>
      <c r="C157" s="37"/>
      <c r="D157" s="37"/>
      <c r="E157" s="37"/>
      <c r="F157" s="37"/>
      <c r="G157" s="42"/>
      <c r="H157" s="42"/>
      <c r="I157" s="42"/>
      <c r="J157" s="42"/>
      <c r="K157" s="42"/>
      <c r="L157" s="42"/>
      <c r="M157" s="42"/>
      <c r="N157" s="42"/>
      <c r="O157" s="42"/>
      <c r="P157" s="3"/>
    </row>
    <row r="158" spans="2:16" s="4" customFormat="1" hidden="1" x14ac:dyDescent="0.2">
      <c r="B158" s="37" t="s">
        <v>27</v>
      </c>
      <c r="C158" s="37"/>
      <c r="D158" s="37"/>
      <c r="E158" s="37"/>
      <c r="F158" s="37"/>
      <c r="G158" s="42"/>
      <c r="H158" s="42"/>
      <c r="I158" s="42"/>
      <c r="J158" s="42"/>
      <c r="K158" s="42"/>
      <c r="L158" s="42"/>
      <c r="M158" s="42"/>
      <c r="N158" s="42"/>
      <c r="O158" s="42"/>
      <c r="P158" s="3"/>
    </row>
    <row r="159" spans="2:16" s="4" customFormat="1" hidden="1" x14ac:dyDescent="0.2">
      <c r="B159" s="8" t="s">
        <v>35</v>
      </c>
      <c r="C159" s="37"/>
      <c r="D159" s="37"/>
      <c r="E159" s="37"/>
      <c r="F159" s="37"/>
      <c r="G159" s="42"/>
      <c r="H159" s="42"/>
      <c r="I159" s="42"/>
      <c r="J159" s="42"/>
      <c r="K159" s="42"/>
      <c r="L159" s="42"/>
      <c r="M159" s="42"/>
      <c r="N159" s="42"/>
      <c r="O159" s="42"/>
      <c r="P159" s="3"/>
    </row>
    <row r="160" spans="2:16" s="4" customFormat="1" hidden="1" x14ac:dyDescent="0.2">
      <c r="B160" s="8" t="s">
        <v>84</v>
      </c>
      <c r="C160" s="37"/>
      <c r="D160" s="37"/>
      <c r="E160" s="37"/>
      <c r="F160" s="37"/>
      <c r="G160" s="42"/>
      <c r="H160" s="42"/>
      <c r="I160" s="42"/>
      <c r="J160" s="42"/>
      <c r="K160" s="42"/>
      <c r="L160" s="42"/>
      <c r="M160" s="42"/>
      <c r="N160" s="42"/>
      <c r="O160" s="42"/>
      <c r="P160" s="3"/>
    </row>
    <row r="161" spans="2:16" s="4" customFormat="1" hidden="1" x14ac:dyDescent="0.2">
      <c r="B161" s="8" t="s">
        <v>28</v>
      </c>
      <c r="C161" s="37"/>
      <c r="D161" s="37"/>
      <c r="E161" s="37"/>
      <c r="F161" s="37"/>
      <c r="G161" s="42"/>
      <c r="H161" s="42"/>
      <c r="I161" s="42"/>
      <c r="J161" s="42"/>
      <c r="K161" s="42"/>
      <c r="L161" s="42"/>
      <c r="M161" s="42"/>
      <c r="N161" s="42"/>
      <c r="O161" s="42"/>
      <c r="P161" s="3"/>
    </row>
    <row r="162" spans="2:16" s="4" customFormat="1" hidden="1" x14ac:dyDescent="0.2">
      <c r="B162" s="8" t="s">
        <v>90</v>
      </c>
      <c r="C162" s="37"/>
      <c r="D162" s="37"/>
      <c r="E162" s="37"/>
      <c r="F162" s="37"/>
      <c r="G162" s="42"/>
      <c r="H162" s="42"/>
      <c r="I162" s="42"/>
      <c r="J162" s="42"/>
      <c r="K162" s="42"/>
      <c r="L162" s="42"/>
      <c r="M162" s="42"/>
      <c r="N162" s="42"/>
      <c r="O162" s="42"/>
      <c r="P162" s="3"/>
    </row>
    <row r="163" spans="2:16" s="4" customFormat="1" hidden="1" x14ac:dyDescent="0.2">
      <c r="B163" s="8" t="s">
        <v>106</v>
      </c>
      <c r="C163" s="37"/>
      <c r="D163" s="37"/>
      <c r="E163" s="37"/>
      <c r="F163" s="37"/>
      <c r="G163" s="42"/>
      <c r="H163" s="42"/>
      <c r="I163" s="42"/>
      <c r="J163" s="42"/>
      <c r="K163" s="42"/>
      <c r="L163" s="42"/>
      <c r="M163" s="42"/>
      <c r="N163" s="42"/>
      <c r="O163" s="42"/>
      <c r="P163" s="3"/>
    </row>
    <row r="164" spans="2:16" s="4" customFormat="1" hidden="1" x14ac:dyDescent="0.2">
      <c r="B164" s="8" t="s">
        <v>92</v>
      </c>
      <c r="C164" s="37"/>
      <c r="D164" s="37"/>
      <c r="E164" s="37"/>
      <c r="F164" s="37"/>
      <c r="G164" s="42"/>
      <c r="H164" s="42"/>
      <c r="I164" s="42"/>
      <c r="J164" s="42"/>
      <c r="K164" s="42"/>
      <c r="L164" s="42"/>
      <c r="M164" s="42"/>
      <c r="N164" s="42"/>
      <c r="O164" s="42"/>
      <c r="P164" s="3"/>
    </row>
    <row r="165" spans="2:16" s="4" customFormat="1" hidden="1" x14ac:dyDescent="0.2">
      <c r="B165" s="8" t="s">
        <v>33</v>
      </c>
      <c r="C165" s="37"/>
      <c r="D165" s="37"/>
      <c r="E165" s="37"/>
      <c r="F165" s="37"/>
      <c r="G165" s="42"/>
      <c r="H165" s="42"/>
      <c r="I165" s="42"/>
      <c r="J165" s="42"/>
      <c r="K165" s="42"/>
      <c r="L165" s="42"/>
      <c r="M165" s="42"/>
      <c r="N165" s="42"/>
      <c r="O165" s="42"/>
      <c r="P165" s="3"/>
    </row>
    <row r="166" spans="2:16" s="4" customFormat="1" hidden="1" x14ac:dyDescent="0.2">
      <c r="B166" s="8" t="s">
        <v>81</v>
      </c>
      <c r="C166" s="37"/>
      <c r="D166" s="37"/>
      <c r="E166" s="37"/>
      <c r="F166" s="37"/>
      <c r="G166" s="42"/>
      <c r="H166" s="42"/>
      <c r="I166" s="42"/>
      <c r="J166" s="42"/>
      <c r="K166" s="42"/>
      <c r="L166" s="42"/>
      <c r="M166" s="42"/>
      <c r="N166" s="42"/>
      <c r="O166" s="42"/>
      <c r="P166" s="3"/>
    </row>
    <row r="167" spans="2:16" s="4" customFormat="1" hidden="1" x14ac:dyDescent="0.2">
      <c r="B167" s="8" t="s">
        <v>85</v>
      </c>
      <c r="C167" s="37"/>
      <c r="D167" s="37"/>
      <c r="E167" s="37"/>
      <c r="F167" s="37"/>
      <c r="G167" s="42"/>
      <c r="H167" s="42"/>
      <c r="I167" s="42"/>
      <c r="J167" s="42"/>
      <c r="K167" s="42"/>
      <c r="L167" s="42"/>
      <c r="M167" s="42"/>
      <c r="N167" s="42"/>
      <c r="O167" s="42"/>
      <c r="P167" s="3"/>
    </row>
    <row r="168" spans="2:16" hidden="1" x14ac:dyDescent="0.2">
      <c r="B168" s="41" t="s">
        <v>102</v>
      </c>
      <c r="C168" s="37"/>
      <c r="D168" s="37"/>
      <c r="E168" s="37"/>
      <c r="F168" s="37"/>
      <c r="G168" s="42"/>
      <c r="H168" s="42"/>
      <c r="I168" s="42"/>
      <c r="J168" s="42"/>
      <c r="K168" s="42"/>
      <c r="L168" s="42"/>
      <c r="M168" s="42"/>
      <c r="N168" s="42"/>
      <c r="O168" s="42"/>
      <c r="P168" s="3"/>
    </row>
    <row r="169" spans="2:16" hidden="1" x14ac:dyDescent="0.2">
      <c r="B169" s="8" t="s">
        <v>83</v>
      </c>
      <c r="C169" s="37"/>
      <c r="D169" s="37"/>
      <c r="E169" s="37"/>
      <c r="F169" s="37"/>
      <c r="G169" s="42"/>
      <c r="H169" s="42"/>
      <c r="I169" s="42"/>
      <c r="J169" s="42"/>
      <c r="K169" s="42"/>
      <c r="L169" s="42"/>
      <c r="M169" s="42"/>
      <c r="N169" s="42"/>
      <c r="O169" s="42"/>
      <c r="P169" s="3"/>
    </row>
    <row r="170" spans="2:16" hidden="1" x14ac:dyDescent="0.2">
      <c r="B170" s="8" t="s">
        <v>88</v>
      </c>
      <c r="C170" s="37"/>
      <c r="D170" s="37"/>
      <c r="E170" s="37"/>
      <c r="F170" s="37"/>
      <c r="G170" s="42"/>
      <c r="H170" s="42"/>
      <c r="I170" s="42"/>
      <c r="J170" s="42"/>
      <c r="K170" s="42"/>
      <c r="L170" s="42"/>
      <c r="M170" s="42"/>
      <c r="N170" s="42"/>
      <c r="O170" s="42"/>
      <c r="P170" s="3"/>
    </row>
    <row r="171" spans="2:16" hidden="1" x14ac:dyDescent="0.2">
      <c r="B171" s="8" t="s">
        <v>91</v>
      </c>
      <c r="C171" s="37"/>
      <c r="D171" s="37"/>
      <c r="E171" s="37"/>
      <c r="F171" s="37"/>
      <c r="G171" s="42"/>
      <c r="H171" s="42"/>
      <c r="I171" s="42"/>
      <c r="J171" s="42"/>
      <c r="K171" s="42"/>
      <c r="L171" s="42"/>
      <c r="M171" s="42"/>
      <c r="N171" s="42"/>
      <c r="O171" s="42"/>
      <c r="P171" s="3"/>
    </row>
    <row r="172" spans="2:16" hidden="1" x14ac:dyDescent="0.2">
      <c r="B172" s="8" t="s">
        <v>89</v>
      </c>
      <c r="C172" s="37"/>
      <c r="D172" s="37"/>
      <c r="E172" s="37"/>
      <c r="F172" s="37"/>
      <c r="G172" s="42"/>
      <c r="H172" s="42"/>
      <c r="I172" s="42"/>
      <c r="J172" s="42"/>
      <c r="K172" s="42"/>
      <c r="L172" s="42"/>
      <c r="M172" s="42"/>
      <c r="N172" s="42"/>
      <c r="O172" s="42"/>
      <c r="P172" s="3"/>
    </row>
    <row r="173" spans="2:16" hidden="1" x14ac:dyDescent="0.2">
      <c r="B173" s="8" t="s">
        <v>86</v>
      </c>
      <c r="C173" s="37"/>
      <c r="D173" s="37"/>
      <c r="E173" s="37"/>
      <c r="F173" s="37"/>
      <c r="G173" s="42"/>
      <c r="H173" s="42"/>
      <c r="I173" s="42"/>
      <c r="J173" s="42"/>
      <c r="K173" s="42"/>
      <c r="L173" s="42"/>
      <c r="M173" s="42"/>
      <c r="N173" s="42"/>
      <c r="O173" s="42"/>
      <c r="P173" s="3"/>
    </row>
    <row r="174" spans="2:16" hidden="1" x14ac:dyDescent="0.2">
      <c r="B174" s="8" t="s">
        <v>79</v>
      </c>
      <c r="C174" s="37"/>
      <c r="D174" s="37"/>
      <c r="E174" s="37"/>
      <c r="F174" s="37"/>
      <c r="G174" s="42"/>
      <c r="H174" s="42"/>
      <c r="I174" s="42"/>
      <c r="J174" s="42"/>
      <c r="K174" s="42"/>
      <c r="L174" s="42"/>
      <c r="M174" s="42"/>
      <c r="N174" s="42"/>
      <c r="O174" s="42"/>
      <c r="P174" s="3"/>
    </row>
    <row r="175" spans="2:16" hidden="1" x14ac:dyDescent="0.2">
      <c r="B175" s="8" t="s">
        <v>87</v>
      </c>
      <c r="C175" s="37"/>
      <c r="D175" s="37"/>
      <c r="E175" s="37"/>
      <c r="F175" s="37"/>
      <c r="G175" s="42"/>
      <c r="H175" s="42"/>
      <c r="I175" s="42"/>
      <c r="J175" s="42"/>
      <c r="K175" s="42"/>
      <c r="L175" s="42"/>
      <c r="M175" s="42"/>
      <c r="N175" s="42"/>
      <c r="O175" s="42"/>
      <c r="P175" s="3"/>
    </row>
    <row r="176" spans="2:16" hidden="1" x14ac:dyDescent="0.2">
      <c r="B176" s="8" t="s">
        <v>80</v>
      </c>
      <c r="C176" s="37"/>
      <c r="D176" s="37"/>
      <c r="E176" s="37"/>
      <c r="F176" s="37"/>
      <c r="G176" s="42"/>
      <c r="H176" s="42"/>
      <c r="I176" s="42"/>
      <c r="J176" s="42"/>
      <c r="K176" s="42"/>
      <c r="L176" s="42"/>
      <c r="M176" s="42"/>
      <c r="N176" s="42"/>
      <c r="O176" s="42"/>
      <c r="P176" s="3"/>
    </row>
    <row r="177" spans="2:16" hidden="1" x14ac:dyDescent="0.2">
      <c r="B177" s="8" t="s">
        <v>82</v>
      </c>
      <c r="C177" s="37"/>
      <c r="D177" s="37"/>
      <c r="E177" s="37"/>
      <c r="F177" s="37"/>
      <c r="G177" s="42"/>
      <c r="H177" s="42"/>
      <c r="I177" s="42"/>
      <c r="J177" s="42"/>
      <c r="K177" s="42"/>
      <c r="L177" s="42"/>
      <c r="M177" s="42"/>
      <c r="N177" s="42"/>
      <c r="O177" s="42"/>
      <c r="P177" s="3"/>
    </row>
    <row r="178" spans="2:16" hidden="1" x14ac:dyDescent="0.2">
      <c r="B178" s="8" t="s">
        <v>31</v>
      </c>
      <c r="C178" s="37"/>
      <c r="D178" s="37"/>
      <c r="E178" s="37"/>
      <c r="F178" s="37"/>
      <c r="G178" s="42"/>
      <c r="H178" s="42"/>
      <c r="I178" s="42"/>
      <c r="J178" s="42"/>
      <c r="K178" s="42"/>
      <c r="L178" s="42"/>
      <c r="M178" s="42"/>
      <c r="N178" s="42"/>
      <c r="O178" s="42"/>
      <c r="P178" s="3"/>
    </row>
    <row r="179" spans="2:16" hidden="1" x14ac:dyDescent="0.2">
      <c r="B179" s="8" t="s">
        <v>34</v>
      </c>
      <c r="C179" s="37"/>
      <c r="D179" s="37"/>
      <c r="E179" s="37"/>
      <c r="F179" s="37"/>
      <c r="G179" s="42"/>
      <c r="H179" s="42"/>
      <c r="I179" s="42"/>
      <c r="J179" s="42"/>
      <c r="K179" s="42"/>
      <c r="L179" s="42"/>
      <c r="M179" s="42"/>
      <c r="N179" s="42"/>
      <c r="O179" s="42"/>
      <c r="P179" s="3"/>
    </row>
    <row r="180" spans="2:16" hidden="1" x14ac:dyDescent="0.2">
      <c r="B180" s="8" t="s">
        <v>30</v>
      </c>
      <c r="C180" s="37"/>
      <c r="D180" s="37"/>
      <c r="E180" s="37"/>
      <c r="F180" s="37"/>
      <c r="G180" s="42"/>
      <c r="H180" s="42"/>
      <c r="I180" s="42"/>
      <c r="J180" s="42"/>
      <c r="K180" s="42"/>
      <c r="L180" s="42"/>
      <c r="M180" s="42"/>
      <c r="N180" s="42"/>
      <c r="O180" s="42"/>
      <c r="P180" s="3"/>
    </row>
    <row r="181" spans="2:16" hidden="1" x14ac:dyDescent="0.2">
      <c r="B181" s="8" t="s">
        <v>32</v>
      </c>
      <c r="C181" s="37"/>
      <c r="D181" s="37"/>
      <c r="E181" s="37"/>
      <c r="F181" s="37"/>
      <c r="G181" s="42"/>
      <c r="H181" s="42"/>
      <c r="I181" s="42"/>
      <c r="J181" s="42"/>
      <c r="K181" s="42"/>
      <c r="L181" s="42"/>
      <c r="M181" s="42"/>
      <c r="N181" s="42"/>
      <c r="O181" s="42"/>
      <c r="P181" s="3"/>
    </row>
    <row r="182" spans="2:16" hidden="1" x14ac:dyDescent="0.2">
      <c r="B182" s="8" t="s">
        <v>65</v>
      </c>
      <c r="C182" s="37"/>
      <c r="D182" s="37"/>
      <c r="E182" s="37"/>
      <c r="F182" s="37"/>
      <c r="G182" s="42"/>
      <c r="H182" s="42"/>
      <c r="I182" s="42"/>
      <c r="J182" s="42"/>
      <c r="K182" s="42"/>
      <c r="L182" s="42"/>
      <c r="M182" s="42"/>
      <c r="N182" s="42"/>
      <c r="O182" s="42"/>
      <c r="P182" s="3"/>
    </row>
    <row r="183" spans="2:16" hidden="1" x14ac:dyDescent="0.2">
      <c r="B183" s="8" t="s">
        <v>64</v>
      </c>
      <c r="C183" s="37"/>
      <c r="D183" s="37"/>
      <c r="E183" s="37"/>
      <c r="F183" s="37"/>
      <c r="G183" s="42"/>
      <c r="H183" s="42"/>
      <c r="I183" s="42"/>
      <c r="J183" s="42"/>
      <c r="K183" s="42"/>
      <c r="L183" s="42"/>
      <c r="M183" s="42"/>
      <c r="N183" s="42"/>
      <c r="O183" s="42"/>
      <c r="P183" s="3"/>
    </row>
    <row r="184" spans="2:16" hidden="1" x14ac:dyDescent="0.2">
      <c r="B184" s="8" t="s">
        <v>29</v>
      </c>
      <c r="C184" s="37"/>
      <c r="D184" s="37"/>
      <c r="E184" s="37"/>
      <c r="F184" s="37"/>
      <c r="G184" s="42"/>
      <c r="H184" s="42"/>
      <c r="I184" s="42"/>
      <c r="J184" s="42"/>
      <c r="K184" s="42"/>
      <c r="L184" s="42"/>
      <c r="M184" s="42"/>
      <c r="N184" s="42"/>
      <c r="O184" s="42"/>
      <c r="P184" s="3"/>
    </row>
    <row r="185" spans="2:16" hidden="1" x14ac:dyDescent="0.2">
      <c r="B185" s="8" t="s">
        <v>63</v>
      </c>
      <c r="C185" s="37"/>
      <c r="D185" s="37"/>
      <c r="E185" s="37"/>
      <c r="F185" s="37"/>
      <c r="G185" s="42"/>
      <c r="H185" s="42"/>
      <c r="I185" s="42"/>
      <c r="J185" s="42"/>
      <c r="K185" s="42"/>
      <c r="L185" s="42"/>
      <c r="M185" s="42"/>
      <c r="N185" s="42"/>
      <c r="O185" s="42"/>
      <c r="P185" s="3"/>
    </row>
    <row r="186" spans="2:16" x14ac:dyDescent="0.2">
      <c r="B186" s="37"/>
      <c r="C186" s="37"/>
      <c r="D186" s="37"/>
      <c r="E186" s="37"/>
      <c r="F186" s="37"/>
      <c r="G186" s="42"/>
      <c r="H186" s="42"/>
      <c r="I186" s="42"/>
      <c r="J186" s="42"/>
      <c r="K186" s="42"/>
      <c r="L186" s="42"/>
      <c r="M186" s="42"/>
      <c r="N186" s="42"/>
      <c r="O186" s="42"/>
      <c r="P186" s="3"/>
    </row>
    <row r="187" spans="2:16" x14ac:dyDescent="0.2">
      <c r="B187" s="37"/>
      <c r="C187" s="37"/>
      <c r="D187" s="37"/>
      <c r="E187" s="37"/>
      <c r="F187" s="37"/>
      <c r="G187" s="42"/>
      <c r="H187" s="42"/>
      <c r="I187" s="42"/>
      <c r="J187" s="42"/>
      <c r="K187" s="42"/>
      <c r="L187" s="42"/>
      <c r="M187" s="42"/>
      <c r="N187" s="42"/>
      <c r="O187" s="42"/>
      <c r="P187" s="3"/>
    </row>
    <row r="188" spans="2:16" x14ac:dyDescent="0.2">
      <c r="B188" s="37"/>
      <c r="C188" s="37"/>
      <c r="D188" s="37"/>
      <c r="E188" s="37"/>
      <c r="F188" s="37"/>
      <c r="G188" s="42"/>
      <c r="H188" s="42"/>
      <c r="I188" s="42"/>
      <c r="J188" s="42"/>
      <c r="K188" s="42"/>
      <c r="L188" s="42"/>
      <c r="M188" s="42"/>
      <c r="N188" s="42"/>
      <c r="O188" s="42"/>
      <c r="P188" s="3"/>
    </row>
    <row r="189" spans="2:16" hidden="1" x14ac:dyDescent="0.2">
      <c r="B189" s="37" t="s">
        <v>103</v>
      </c>
      <c r="C189" s="37"/>
      <c r="D189" s="37"/>
      <c r="E189" s="37"/>
      <c r="F189" s="37"/>
      <c r="G189" s="42"/>
      <c r="H189" s="42"/>
      <c r="I189" s="42"/>
      <c r="J189" s="42"/>
      <c r="K189" s="42"/>
      <c r="L189" s="42"/>
      <c r="M189" s="42"/>
      <c r="N189" s="42"/>
      <c r="O189" s="42"/>
      <c r="P189" s="3"/>
    </row>
    <row r="190" spans="2:16" hidden="1" x14ac:dyDescent="0.2">
      <c r="B190" s="8" t="s">
        <v>45</v>
      </c>
      <c r="C190" s="37"/>
      <c r="D190" s="37"/>
      <c r="E190" s="37"/>
      <c r="F190" s="37"/>
      <c r="G190" s="42"/>
      <c r="H190" s="42"/>
      <c r="I190" s="42"/>
      <c r="J190" s="42"/>
      <c r="K190" s="42"/>
      <c r="L190" s="42"/>
      <c r="M190" s="42"/>
      <c r="N190" s="42"/>
      <c r="O190" s="42"/>
    </row>
    <row r="191" spans="2:16" hidden="1" x14ac:dyDescent="0.2">
      <c r="B191" s="8" t="s">
        <v>56</v>
      </c>
      <c r="C191" s="37"/>
      <c r="D191" s="37"/>
      <c r="E191" s="37"/>
      <c r="F191" s="37"/>
      <c r="G191" s="42"/>
      <c r="H191" s="42"/>
      <c r="I191" s="42"/>
      <c r="J191" s="42"/>
      <c r="K191" s="42"/>
      <c r="L191" s="42"/>
      <c r="M191" s="42"/>
      <c r="N191" s="42"/>
      <c r="O191" s="42"/>
    </row>
    <row r="192" spans="2:16" x14ac:dyDescent="0.2">
      <c r="B192" s="42"/>
      <c r="C192" s="37"/>
      <c r="D192" s="37"/>
      <c r="E192" s="37"/>
      <c r="F192" s="37"/>
      <c r="G192" s="42"/>
      <c r="H192" s="42"/>
      <c r="I192" s="42"/>
      <c r="J192" s="42"/>
      <c r="K192" s="42"/>
      <c r="L192" s="42"/>
      <c r="M192" s="42"/>
      <c r="N192" s="42"/>
      <c r="O192" s="42"/>
    </row>
    <row r="193" spans="2:15" x14ac:dyDescent="0.2">
      <c r="B193" s="45"/>
      <c r="C193" s="37"/>
      <c r="D193" s="37"/>
      <c r="E193" s="37"/>
      <c r="F193" s="37"/>
      <c r="G193" s="42"/>
      <c r="H193" s="42"/>
      <c r="I193" s="42"/>
      <c r="J193" s="42"/>
      <c r="K193" s="42"/>
      <c r="L193" s="42"/>
      <c r="M193" s="42"/>
      <c r="N193" s="42"/>
      <c r="O193" s="42"/>
    </row>
    <row r="194" spans="2:15" x14ac:dyDescent="0.2">
      <c r="B194" s="45"/>
      <c r="C194" s="37"/>
      <c r="D194" s="37"/>
      <c r="E194" s="37"/>
      <c r="F194" s="37"/>
      <c r="G194" s="42"/>
      <c r="H194" s="42"/>
      <c r="I194" s="42"/>
      <c r="J194" s="42"/>
      <c r="K194" s="42"/>
      <c r="L194" s="42"/>
      <c r="M194" s="42"/>
      <c r="N194" s="42"/>
      <c r="O194" s="42"/>
    </row>
    <row r="195" spans="2:15" x14ac:dyDescent="0.2">
      <c r="B195" s="45"/>
      <c r="C195" s="37"/>
      <c r="D195" s="37"/>
      <c r="E195" s="37"/>
      <c r="F195" s="37"/>
      <c r="G195" s="42"/>
      <c r="H195" s="42"/>
      <c r="I195" s="42"/>
      <c r="J195" s="42"/>
      <c r="K195" s="42"/>
      <c r="L195" s="42"/>
      <c r="M195" s="42"/>
      <c r="N195" s="42"/>
      <c r="O195" s="42"/>
    </row>
    <row r="196" spans="2:15" x14ac:dyDescent="0.2">
      <c r="B196" s="45"/>
      <c r="C196" s="37"/>
      <c r="D196" s="37"/>
      <c r="E196" s="37"/>
      <c r="F196" s="37"/>
      <c r="G196" s="42"/>
      <c r="H196" s="42"/>
      <c r="I196" s="42"/>
      <c r="J196" s="42"/>
      <c r="K196" s="42"/>
      <c r="L196" s="42"/>
      <c r="M196" s="42"/>
      <c r="N196" s="42"/>
      <c r="O196" s="42"/>
    </row>
    <row r="197" spans="2:15" x14ac:dyDescent="0.2">
      <c r="B197" s="45"/>
      <c r="C197" s="37"/>
      <c r="D197" s="37"/>
      <c r="E197" s="37"/>
      <c r="F197" s="37"/>
      <c r="G197" s="42"/>
      <c r="H197" s="42"/>
      <c r="I197" s="42"/>
      <c r="J197" s="42"/>
      <c r="K197" s="42"/>
      <c r="L197" s="42"/>
      <c r="M197" s="42"/>
      <c r="N197" s="42"/>
      <c r="O197" s="42"/>
    </row>
    <row r="198" spans="2:15" s="3" customFormat="1" hidden="1" x14ac:dyDescent="0.2">
      <c r="B198" s="38" t="s">
        <v>108</v>
      </c>
      <c r="C198" s="37"/>
      <c r="D198" s="37"/>
      <c r="E198" s="37"/>
      <c r="F198" s="37"/>
      <c r="G198" s="37"/>
      <c r="H198" s="37"/>
      <c r="I198" s="37"/>
      <c r="J198" s="37"/>
      <c r="K198" s="37"/>
      <c r="L198" s="37"/>
      <c r="M198" s="37"/>
      <c r="N198" s="37"/>
      <c r="O198" s="37"/>
    </row>
    <row r="199" spans="2:15" s="3" customFormat="1" hidden="1" x14ac:dyDescent="0.2">
      <c r="B199" s="39" t="s">
        <v>107</v>
      </c>
      <c r="C199" s="37"/>
      <c r="D199" s="37"/>
      <c r="E199" s="37"/>
      <c r="F199" s="37"/>
      <c r="G199" s="37"/>
      <c r="H199" s="37"/>
      <c r="I199" s="37"/>
      <c r="J199" s="37"/>
      <c r="K199" s="37"/>
      <c r="L199" s="37"/>
      <c r="M199" s="37"/>
      <c r="N199" s="37"/>
      <c r="O199" s="37"/>
    </row>
    <row r="200" spans="2:15" s="3" customFormat="1" ht="25.5" hidden="1" x14ac:dyDescent="0.2">
      <c r="B200" s="40" t="s">
        <v>53</v>
      </c>
    </row>
    <row r="201" spans="2:15" s="3" customFormat="1" ht="38.25" hidden="1" x14ac:dyDescent="0.2">
      <c r="B201" s="40" t="s">
        <v>97</v>
      </c>
    </row>
    <row r="202" spans="2:15" s="3" customFormat="1" ht="38.25" hidden="1" x14ac:dyDescent="0.2">
      <c r="B202" s="40" t="s">
        <v>98</v>
      </c>
    </row>
    <row r="203" spans="2:15" s="3" customFormat="1" ht="51" hidden="1" x14ac:dyDescent="0.2">
      <c r="B203" s="40" t="s">
        <v>99</v>
      </c>
    </row>
    <row r="204" spans="2:15" s="3" customFormat="1" ht="51" hidden="1" x14ac:dyDescent="0.2">
      <c r="B204" s="40" t="s">
        <v>100</v>
      </c>
    </row>
    <row r="205" spans="2:15" s="3" customFormat="1" ht="38.25" hidden="1" x14ac:dyDescent="0.2">
      <c r="B205" s="40" t="s">
        <v>101</v>
      </c>
    </row>
    <row r="206" spans="2:15" s="3" customFormat="1" ht="25.5" hidden="1" x14ac:dyDescent="0.2">
      <c r="B206" s="40" t="s">
        <v>93</v>
      </c>
    </row>
    <row r="207" spans="2:15" s="3" customFormat="1" hidden="1" x14ac:dyDescent="0.2">
      <c r="B207" s="40" t="s">
        <v>66</v>
      </c>
    </row>
    <row r="208" spans="2:15" x14ac:dyDescent="0.2">
      <c r="C208" s="4"/>
      <c r="D208" s="4"/>
      <c r="E208" s="4"/>
      <c r="F208" s="4"/>
      <c r="G208" s="4"/>
      <c r="H208" s="4"/>
      <c r="I208" s="4"/>
      <c r="J208" s="4"/>
      <c r="K208" s="4"/>
      <c r="L208" s="4"/>
      <c r="M208" s="4"/>
      <c r="N208" s="4"/>
      <c r="O208" s="4"/>
    </row>
  </sheetData>
  <mergeCells count="116">
    <mergeCell ref="D69:G69"/>
    <mergeCell ref="H69:K69"/>
    <mergeCell ref="L69:O69"/>
    <mergeCell ref="D70:G70"/>
    <mergeCell ref="H70:K70"/>
    <mergeCell ref="L70:O70"/>
    <mergeCell ref="D67:G67"/>
    <mergeCell ref="H67:K67"/>
    <mergeCell ref="L67:O67"/>
    <mergeCell ref="D68:G68"/>
    <mergeCell ref="H68:K68"/>
    <mergeCell ref="L68:O68"/>
    <mergeCell ref="D65:G65"/>
    <mergeCell ref="H65:K65"/>
    <mergeCell ref="L65:O65"/>
    <mergeCell ref="D66:G66"/>
    <mergeCell ref="H66:K66"/>
    <mergeCell ref="L66:O66"/>
    <mergeCell ref="H61:K61"/>
    <mergeCell ref="L61:O61"/>
    <mergeCell ref="D64:G64"/>
    <mergeCell ref="H64:K64"/>
    <mergeCell ref="L64:O64"/>
    <mergeCell ref="H40:L47"/>
    <mergeCell ref="M50:P50"/>
    <mergeCell ref="M51:P51"/>
    <mergeCell ref="M52:P52"/>
    <mergeCell ref="M53:P53"/>
    <mergeCell ref="M54:P54"/>
    <mergeCell ref="M48:P48"/>
    <mergeCell ref="M49:P49"/>
    <mergeCell ref="M40:P40"/>
    <mergeCell ref="M41:P41"/>
    <mergeCell ref="M42:P42"/>
    <mergeCell ref="M43:P43"/>
    <mergeCell ref="M44:P44"/>
    <mergeCell ref="M45:P45"/>
    <mergeCell ref="M46:P46"/>
    <mergeCell ref="M47:P47"/>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B57:P57"/>
    <mergeCell ref="B59:B70"/>
    <mergeCell ref="D62:G62"/>
    <mergeCell ref="H62:K62"/>
    <mergeCell ref="L62:O62"/>
    <mergeCell ref="D63:G63"/>
    <mergeCell ref="H63:K63"/>
    <mergeCell ref="L63:O63"/>
    <mergeCell ref="D60:G60"/>
    <mergeCell ref="H60:K60"/>
    <mergeCell ref="L60:O60"/>
    <mergeCell ref="D61:G61"/>
    <mergeCell ref="M55:P55"/>
    <mergeCell ref="B48:B55"/>
    <mergeCell ref="C48:G55"/>
    <mergeCell ref="H48:L55"/>
    <mergeCell ref="B40:B47"/>
    <mergeCell ref="C40:G47"/>
    <mergeCell ref="C96:P96"/>
    <mergeCell ref="C97:P97"/>
    <mergeCell ref="B72:P72"/>
    <mergeCell ref="B73:P88"/>
    <mergeCell ref="A89:Q89"/>
    <mergeCell ref="B90:B95"/>
    <mergeCell ref="C90:P90"/>
    <mergeCell ref="C91:P91"/>
    <mergeCell ref="C92:P92"/>
    <mergeCell ref="C93:P93"/>
    <mergeCell ref="C94:P94"/>
    <mergeCell ref="C95:P95"/>
  </mergeCells>
  <conditionalFormatting sqref="D60:P70">
    <cfRule type="cellIs" dxfId="505" priority="1" stopIfTrue="1" operator="equal">
      <formula>0</formula>
    </cfRule>
    <cfRule type="cellIs" dxfId="504" priority="2" stopIfTrue="1" operator="lessThan">
      <formula>0.6</formula>
    </cfRule>
    <cfRule type="cellIs" dxfId="503" priority="3" stopIfTrue="1" operator="between">
      <formula>0.6</formula>
      <formula>0.7</formula>
    </cfRule>
    <cfRule type="cellIs" dxfId="502" priority="4" stopIfTrue="1" operator="greaterThanOrEqual">
      <formula>0.7</formula>
    </cfRule>
  </conditionalFormatting>
  <dataValidations count="6">
    <dataValidation type="list" allowBlank="1" showInputMessage="1" showErrorMessage="1" sqref="C18:P18" xr:uid="{00000000-0002-0000-0800-000000000000}">
      <formula1>$B$148:$B$154</formula1>
    </dataValidation>
    <dataValidation type="list" allowBlank="1" showInputMessage="1" showErrorMessage="1" sqref="C32:P32 C36:P36 C34:P34" xr:uid="{00000000-0002-0000-0800-000001000000}">
      <formula1>$Q$122:$Q$127</formula1>
    </dataValidation>
    <dataValidation type="list" allowBlank="1" showInputMessage="1" showErrorMessage="1" sqref="N10:P10" xr:uid="{00000000-0002-0000-0800-000002000000}">
      <formula1>"Economicos,Eficiencia,Eficacia, Efectividad,Calidad"</formula1>
    </dataValidation>
    <dataValidation type="list" allowBlank="1" showInputMessage="1" showErrorMessage="1" sqref="C10:I10" xr:uid="{00000000-0002-0000-0800-000003000000}">
      <formula1>"2022,2023,2024,2025,2026,2027"</formula1>
    </dataValidation>
    <dataValidation type="list" allowBlank="1" showInputMessage="1" showErrorMessage="1" sqref="C12:P12" xr:uid="{00000000-0002-0000-0800-000004000000}">
      <formula1>$B$159:$B$185</formula1>
    </dataValidation>
    <dataValidation type="list" allowBlank="1" showInputMessage="1" showErrorMessage="1" sqref="C97:P97" xr:uid="{00000000-0002-0000-0800-000005000000}">
      <formula1>$B$190:$B$191</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7BC1C781-5614-4333-8578-007C928C60C1}">
  <ds:schemaRefs>
    <ds:schemaRef ds:uri="http://schemas.microsoft.com/office/2006/metadata/customXsn"/>
  </ds:schemaRefs>
</ds:datastoreItem>
</file>

<file path=customXml/itemProps2.xml><?xml version="1.0" encoding="utf-8"?>
<ds:datastoreItem xmlns:ds="http://schemas.openxmlformats.org/officeDocument/2006/customXml" ds:itemID="{6B7D6349-24E9-4FAD-807A-4200585F2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792A26-26B7-4DE4-901D-E088890DC501}">
  <ds:schemaRefs>
    <ds:schemaRef ds:uri="office.server.policy"/>
  </ds:schemaRefs>
</ds:datastoreItem>
</file>

<file path=customXml/itemProps4.xml><?xml version="1.0" encoding="utf-8"?>
<ds:datastoreItem xmlns:ds="http://schemas.openxmlformats.org/officeDocument/2006/customXml" ds:itemID="{179D415A-3918-4AD2-9D09-3D3A1E41566F}">
  <ds:schemaRefs>
    <ds:schemaRef ds:uri="http://schemas.openxmlformats.org/package/2006/metadata/core-properties"/>
    <ds:schemaRef ds:uri="http://schemas.microsoft.com/sharepoint/v3"/>
    <ds:schemaRef ds:uri="http://purl.org/dc/elements/1.1/"/>
    <ds:schemaRef ds:uri="http://schemas.microsoft.com/office/infopath/2007/PartnerControls"/>
    <ds:schemaRef ds:uri="http://schemas.microsoft.com/office/2006/documentManagement/types"/>
    <ds:schemaRef ds:uri="http://schemas.microsoft.com/office/2006/metadata/properties"/>
    <ds:schemaRef ds:uri="ff8e3638-9d45-4162-afb4-6d390653d547"/>
    <ds:schemaRef ds:uri="http://www.w3.org/XML/1998/namespace"/>
    <ds:schemaRef ds:uri="http://schemas.microsoft.com/sharepoint/v4"/>
    <ds:schemaRef ds:uri="http://purl.org/dc/dcmitype/"/>
    <ds:schemaRef ds:uri="http://purl.org/dc/terms/"/>
  </ds:schemaRefs>
</ds:datastoreItem>
</file>

<file path=customXml/itemProps5.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6.xml><?xml version="1.0" encoding="utf-8"?>
<ds:datastoreItem xmlns:ds="http://schemas.openxmlformats.org/officeDocument/2006/customXml" ds:itemID="{D5211CF4-63F9-46D7-9D25-53E5DFB4996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1. Pronunciamiento admisiones</vt:lpstr>
      <vt:lpstr>1.1. Registro pronunciamiento a</vt:lpstr>
      <vt:lpstr>2. Audiencias resolución objeci</vt:lpstr>
      <vt:lpstr>2.1. Registro audiencias resol </vt:lpstr>
      <vt:lpstr>3. Audiencias acuerdo de reorga</vt:lpstr>
      <vt:lpstr>3.1. Registro acuerdo de reor</vt:lpstr>
      <vt:lpstr>4. Autos confirma acuerdo o liq</vt:lpstr>
      <vt:lpstr>4.1. Registro autos confirma ac</vt:lpstr>
      <vt:lpstr>5. Seguimiento sujetos acuerdo</vt:lpstr>
      <vt:lpstr>5.1. Registro seguimiento sujet</vt:lpstr>
      <vt:lpstr>6. Númeronaudiencias realizadas</vt:lpstr>
      <vt:lpstr>6.1. Registro número audiencias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Sandra Soledad Rico Florez</cp:lastModifiedBy>
  <cp:lastPrinted>2022-11-22T18:45:25Z</cp:lastPrinted>
  <dcterms:created xsi:type="dcterms:W3CDTF">2012-02-20T19:54:14Z</dcterms:created>
  <dcterms:modified xsi:type="dcterms:W3CDTF">2025-01-20T17:05:46Z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20250120120538318</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