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8_ActuacionesAutorizacionesAdmin/"/>
    </mc:Choice>
  </mc:AlternateContent>
  <xr:revisionPtr revIDLastSave="0" documentId="14_{D61B908A-0DAA-4BE5-8BC3-510194AF6811}" xr6:coauthVersionLast="47" xr6:coauthVersionMax="47" xr10:uidLastSave="{00000000-0000-0000-0000-000000000000}"/>
  <bookViews>
    <workbookView xWindow="-120" yWindow="-120" windowWidth="29040" windowHeight="15840" tabRatio="862" activeTab="3" xr2:uid="{00000000-000D-0000-FFFF-FFFF00000000}"/>
  </bookViews>
  <sheets>
    <sheet name="1_SolicitudesTramitadas" sheetId="56" r:id="rId1"/>
    <sheet name="1_RegSolTramitadas" sheetId="57" r:id="rId2"/>
    <sheet name="2_SolicitudesEvaluadas" sheetId="58" r:id="rId3"/>
    <sheet name="2_RegSolEvaluadas" sheetId="59" r:id="rId4"/>
    <sheet name="3_SolicitudCalculoActuarial" sheetId="60" r:id="rId5"/>
    <sheet name="3_RegCalculoActuarial" sheetId="61" r:id="rId6"/>
    <sheet name="4_OtrasSolicitudes" sheetId="62" r:id="rId7"/>
    <sheet name="4_RegOtrasSolicitudes" sheetId="63" r:id="rId8"/>
    <sheet name="5_SociedadesReestructura" sheetId="28" r:id="rId9"/>
    <sheet name="5_RegSocReestructuracion" sheetId="29" r:id="rId10"/>
    <sheet name="6_SolicitudesAtendidas" sheetId="30" r:id="rId11"/>
    <sheet name="6_RegSolicitudesAtendidas" sheetId="31" r:id="rId12"/>
    <sheet name="7_DenunciasIncumplimiento" sheetId="32" r:id="rId13"/>
    <sheet name="7_RegDenunciasIncumplimiento" sheetId="33" r:id="rId14"/>
    <sheet name="8_RecursosRevocatoriaCC" sheetId="64" r:id="rId15"/>
    <sheet name="8_RegRecursosRevocaCC" sheetId="65" r:id="rId16"/>
    <sheet name="9_ImpugnacionesCC" sheetId="66" r:id="rId17"/>
    <sheet name="9_RegImpugnacionesCC" sheetId="67" r:id="rId18"/>
  </sheets>
  <definedNames>
    <definedName name="_xlnm._FilterDatabase" localSheetId="0" hidden="1">'1_SolicitudesTramitadas'!$R$10:$R$22</definedName>
    <definedName name="_xlnm._FilterDatabase" localSheetId="2" hidden="1">'2_SolicitudesEvaluadas'!$R$10:$R$22</definedName>
    <definedName name="_xlnm._FilterDatabase" localSheetId="4" hidden="1">'3_SolicitudCalculoActuarial'!$R$10:$R$22</definedName>
    <definedName name="_xlnm._FilterDatabase" localSheetId="6" hidden="1">'4_OtrasSolicitudes'!$R$10:$R$22</definedName>
    <definedName name="_xlnm._FilterDatabase" localSheetId="8" hidden="1">'5_SociedadesReestructura'!$R$10:$R$22</definedName>
    <definedName name="_xlnm._FilterDatabase" localSheetId="10" hidden="1">'6_SolicitudesAtendidas'!$R$10:$R$22</definedName>
    <definedName name="_xlnm._FilterDatabase" localSheetId="12" hidden="1">'7_DenunciasIncumplimiento'!$R$10:$R$22</definedName>
    <definedName name="_xlnm._FilterDatabase" localSheetId="14" hidden="1">'8_RecursosRevocatoriaCC'!$R$10:$R$22</definedName>
    <definedName name="_xlnm._FilterDatabase" localSheetId="16" hidden="1">'9_ImpugnacionesCC'!$R$10:$R$22</definedName>
    <definedName name="_xlnm.Print_Area" localSheetId="0">'1_SolicitudesTramitadas'!$A$1:$P$79</definedName>
    <definedName name="_xlnm.Print_Area" localSheetId="2">'2_SolicitudesEvaluadas'!$A$1:$P$76</definedName>
    <definedName name="_xlnm.Print_Area" localSheetId="4">'3_SolicitudCalculoActuarial'!$A$1:$P$76</definedName>
    <definedName name="_xlnm.Print_Area" localSheetId="6">'4_OtrasSolicitudes'!$A$1:$P$76</definedName>
    <definedName name="_xlnm.Print_Area" localSheetId="8">'5_SociedadesReestructura'!$A$1:$P$76</definedName>
    <definedName name="_xlnm.Print_Area" localSheetId="10">'6_SolicitudesAtendidas'!$A$1:$P$76</definedName>
    <definedName name="_xlnm.Print_Area" localSheetId="12">'7_DenunciasIncumplimiento'!$A$1:$P$76</definedName>
    <definedName name="_xlnm.Print_Area" localSheetId="14">'8_RecursosRevocatoriaCC'!$A$1:$P$79</definedName>
    <definedName name="_xlnm.Print_Area" localSheetId="16">'9_ImpugnacionesCC'!$A$1:$P$79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59" l="1"/>
  <c r="X10" i="59"/>
  <c r="N49" i="58" s="1"/>
  <c r="V10" i="59"/>
  <c r="M49" i="58" s="1"/>
  <c r="Z10" i="57"/>
  <c r="X10" i="57"/>
  <c r="V10" i="57"/>
  <c r="J12" i="57"/>
  <c r="J10" i="57"/>
  <c r="J14" i="57"/>
  <c r="AA11" i="67"/>
  <c r="B11" i="67"/>
  <c r="AA10" i="67"/>
  <c r="Z10" i="67"/>
  <c r="O49" i="66" s="1"/>
  <c r="X10" i="67"/>
  <c r="N49" i="66" s="1"/>
  <c r="V10" i="67"/>
  <c r="M49" i="66" s="1"/>
  <c r="T10" i="67"/>
  <c r="L49" i="66" s="1"/>
  <c r="R10" i="67"/>
  <c r="K49" i="66" s="1"/>
  <c r="P10" i="67"/>
  <c r="J49" i="66" s="1"/>
  <c r="N10" i="67"/>
  <c r="I49" i="66" s="1"/>
  <c r="L10" i="67"/>
  <c r="H49" i="66" s="1"/>
  <c r="J10" i="67"/>
  <c r="G49" i="66" s="1"/>
  <c r="H10" i="67"/>
  <c r="F49" i="66" s="1"/>
  <c r="F10" i="67"/>
  <c r="E49" i="66" s="1"/>
  <c r="D10" i="67"/>
  <c r="D49" i="66" s="1"/>
  <c r="B10" i="67"/>
  <c r="C8" i="67"/>
  <c r="B6" i="67"/>
  <c r="AG4" i="67"/>
  <c r="AG3" i="67"/>
  <c r="AG2" i="67"/>
  <c r="AG1" i="67"/>
  <c r="AA11" i="65"/>
  <c r="B11" i="65"/>
  <c r="AA10" i="65"/>
  <c r="Z10" i="65"/>
  <c r="O49" i="64" s="1"/>
  <c r="X10" i="65"/>
  <c r="N49" i="64" s="1"/>
  <c r="V10" i="65"/>
  <c r="M49" i="64" s="1"/>
  <c r="T10" i="65"/>
  <c r="L49" i="64" s="1"/>
  <c r="R10" i="65"/>
  <c r="K49" i="64" s="1"/>
  <c r="P10" i="65"/>
  <c r="J49" i="64" s="1"/>
  <c r="N10" i="65"/>
  <c r="I49" i="64" s="1"/>
  <c r="L10" i="65"/>
  <c r="H49" i="64" s="1"/>
  <c r="J10" i="65"/>
  <c r="G49" i="64" s="1"/>
  <c r="H10" i="65"/>
  <c r="F49" i="64" s="1"/>
  <c r="F10" i="65"/>
  <c r="E49" i="64" s="1"/>
  <c r="D10" i="65"/>
  <c r="D49" i="64" s="1"/>
  <c r="B10" i="65"/>
  <c r="C8" i="65"/>
  <c r="B6" i="65"/>
  <c r="AG4" i="65"/>
  <c r="AG3" i="65"/>
  <c r="AG2" i="65"/>
  <c r="AG1" i="65"/>
  <c r="K11" i="63"/>
  <c r="B11" i="63"/>
  <c r="K10" i="63"/>
  <c r="J10" i="63"/>
  <c r="H10" i="63"/>
  <c r="L49" i="62" s="1"/>
  <c r="F10" i="63"/>
  <c r="I49" i="62" s="1"/>
  <c r="D10" i="63"/>
  <c r="F49" i="62" s="1"/>
  <c r="B10" i="63"/>
  <c r="C8" i="63"/>
  <c r="B6" i="63"/>
  <c r="O49" i="62"/>
  <c r="AA11" i="61"/>
  <c r="B11" i="61"/>
  <c r="AA10" i="61"/>
  <c r="Z10" i="61"/>
  <c r="O49" i="60" s="1"/>
  <c r="X10" i="61"/>
  <c r="V10" i="61"/>
  <c r="T10" i="61"/>
  <c r="R10" i="61"/>
  <c r="P10" i="61"/>
  <c r="N10" i="61"/>
  <c r="I49" i="60" s="1"/>
  <c r="L10" i="61"/>
  <c r="J10" i="61"/>
  <c r="H10" i="61"/>
  <c r="F49" i="60" s="1"/>
  <c r="F10" i="61"/>
  <c r="D10" i="61"/>
  <c r="B10" i="61"/>
  <c r="C6" i="61"/>
  <c r="L49" i="60"/>
  <c r="AA11" i="59"/>
  <c r="B11" i="59"/>
  <c r="AA10" i="59"/>
  <c r="O49" i="58"/>
  <c r="T10" i="59"/>
  <c r="L49" i="58" s="1"/>
  <c r="R10" i="59"/>
  <c r="K49" i="58" s="1"/>
  <c r="P10" i="59"/>
  <c r="J49" i="58" s="1"/>
  <c r="N10" i="59"/>
  <c r="I49" i="58" s="1"/>
  <c r="L10" i="59"/>
  <c r="H49" i="58" s="1"/>
  <c r="J10" i="59"/>
  <c r="G49" i="58" s="1"/>
  <c r="H10" i="59"/>
  <c r="F49" i="58" s="1"/>
  <c r="F10" i="59"/>
  <c r="E49" i="58" s="1"/>
  <c r="D10" i="59"/>
  <c r="D49" i="58" s="1"/>
  <c r="B10" i="59"/>
  <c r="C8" i="59"/>
  <c r="B6" i="59"/>
  <c r="AF4" i="59"/>
  <c r="AF3" i="59"/>
  <c r="AF2" i="59"/>
  <c r="AF1" i="59"/>
  <c r="AA15" i="57"/>
  <c r="AA14" i="57"/>
  <c r="Z14" i="57"/>
  <c r="X14" i="57"/>
  <c r="V14" i="57"/>
  <c r="T14" i="57"/>
  <c r="R14" i="57"/>
  <c r="P14" i="57"/>
  <c r="N14" i="57"/>
  <c r="L14" i="57"/>
  <c r="H14" i="57"/>
  <c r="F14" i="57"/>
  <c r="D14" i="57"/>
  <c r="AA13" i="57"/>
  <c r="AA12" i="57"/>
  <c r="Z12" i="57"/>
  <c r="X12" i="57"/>
  <c r="V12" i="57"/>
  <c r="T12" i="57"/>
  <c r="R12" i="57"/>
  <c r="P12" i="57"/>
  <c r="N12" i="57"/>
  <c r="L12" i="57"/>
  <c r="H12" i="57"/>
  <c r="F12" i="57"/>
  <c r="D12" i="57"/>
  <c r="Y11" i="57"/>
  <c r="W11" i="57"/>
  <c r="U11" i="57"/>
  <c r="S11" i="57"/>
  <c r="Q11" i="57"/>
  <c r="O11" i="57"/>
  <c r="M11" i="57"/>
  <c r="K11" i="57"/>
  <c r="I11" i="57"/>
  <c r="G11" i="57"/>
  <c r="E11" i="57"/>
  <c r="C11" i="57"/>
  <c r="Y10" i="57"/>
  <c r="O49" i="56" s="1"/>
  <c r="W10" i="57"/>
  <c r="N49" i="56" s="1"/>
  <c r="U10" i="57"/>
  <c r="M49" i="56" s="1"/>
  <c r="S10" i="57"/>
  <c r="Q10" i="57"/>
  <c r="O10" i="57"/>
  <c r="M10" i="57"/>
  <c r="K10" i="57"/>
  <c r="I10" i="57"/>
  <c r="G10" i="57"/>
  <c r="E10" i="57"/>
  <c r="C10" i="57"/>
  <c r="C8" i="57"/>
  <c r="B6" i="57"/>
  <c r="AG4" i="57"/>
  <c r="AG3" i="57"/>
  <c r="AG2" i="57"/>
  <c r="AG1" i="57"/>
  <c r="AB14" i="57" l="1"/>
  <c r="T10" i="57"/>
  <c r="L49" i="56" s="1"/>
  <c r="R10" i="57"/>
  <c r="K49" i="56" s="1"/>
  <c r="N10" i="57"/>
  <c r="I49" i="56" s="1"/>
  <c r="P10" i="57"/>
  <c r="J49" i="56" s="1"/>
  <c r="L10" i="63"/>
  <c r="P49" i="62" s="1"/>
  <c r="AB10" i="61"/>
  <c r="P49" i="60" s="1"/>
  <c r="AA11" i="57"/>
  <c r="L10" i="57"/>
  <c r="H49" i="56" s="1"/>
  <c r="G49" i="56"/>
  <c r="AB10" i="59"/>
  <c r="P49" i="58" s="1"/>
  <c r="H10" i="57"/>
  <c r="F49" i="56" s="1"/>
  <c r="F10" i="57"/>
  <c r="E49" i="56" s="1"/>
  <c r="D10" i="57"/>
  <c r="D49" i="56" s="1"/>
  <c r="AB12" i="57"/>
  <c r="AB10" i="65"/>
  <c r="P49" i="64" s="1"/>
  <c r="AB10" i="67"/>
  <c r="P49" i="66" s="1"/>
  <c r="AA10" i="57"/>
  <c r="AB10" i="57" l="1"/>
  <c r="P49" i="56" s="1"/>
  <c r="D10" i="29"/>
  <c r="K11" i="33" l="1"/>
  <c r="K10" i="33"/>
  <c r="J10" i="33"/>
  <c r="O49" i="32"/>
  <c r="H10" i="33"/>
  <c r="L49" i="32"/>
  <c r="F10" i="33"/>
  <c r="I49" i="32"/>
  <c r="D10" i="33"/>
  <c r="F49" i="32" s="1"/>
  <c r="K11" i="31"/>
  <c r="K10" i="31"/>
  <c r="J10" i="31"/>
  <c r="O49" i="30" s="1"/>
  <c r="H10" i="31"/>
  <c r="L49" i="30" s="1"/>
  <c r="F10" i="31"/>
  <c r="I49" i="30" s="1"/>
  <c r="D10" i="31"/>
  <c r="F49" i="30" s="1"/>
  <c r="F10" i="29"/>
  <c r="O49" i="28" s="1"/>
  <c r="I49" i="28"/>
  <c r="G10" i="29"/>
  <c r="C6" i="33"/>
  <c r="C8" i="33"/>
  <c r="B10" i="33"/>
  <c r="B11" i="33"/>
  <c r="C6" i="31"/>
  <c r="C8" i="31"/>
  <c r="B10" i="31"/>
  <c r="B11" i="31"/>
  <c r="B6" i="29"/>
  <c r="C8" i="29"/>
  <c r="B10" i="29"/>
  <c r="B11" i="29"/>
  <c r="G11" i="29"/>
  <c r="L10" i="33"/>
  <c r="P49" i="32" s="1"/>
  <c r="L10" i="31" l="1"/>
  <c r="P49" i="30" s="1"/>
  <c r="H10" i="29"/>
  <c r="P4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E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1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<sst xmlns="http://schemas.openxmlformats.org/spreadsheetml/2006/main" count="1604" uniqueCount="266">
  <si>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</si>
  <si>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</si>
  <si>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</si>
  <si>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</si>
  <si>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</si>
  <si>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</si>
  <si>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</si>
  <si>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</si>
  <si>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</si>
  <si>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</si>
  <si>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</si>
  <si>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</si>
  <si>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</si>
  <si>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</si>
  <si>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</si>
  <si>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</si>
  <si>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</si>
  <si>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</si>
  <si>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</si>
  <si>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</si>
  <si>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</si>
  <si>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</si>
  <si>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</si>
  <si>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</si>
  <si>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</si>
  <si>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</si>
  <si>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</si>
  <si>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</si>
  <si>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</si>
  <si>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</si>
  <si>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</si>
  <si>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</si>
  <si>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</si>
  <si>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</si>
  <si>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</si>
  <si>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</si>
  <si>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</si>
  <si>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</si>
  <si>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</si>
  <si>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</si>
  <si>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</si>
  <si>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</si>
  <si>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</si>
  <si>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</si>
  <si>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</si>
  <si>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</si>
  <si>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</si>
  <si>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</si>
  <si>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</si>
  <si>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</si>
  <si>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</si>
  <si>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</si>
  <si>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</si>
  <si>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</si>
  <si>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</si>
  <si>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</si>
  <si>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</si>
  <si>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</si>
  <si>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</si>
  <si>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</si>
  <si>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</si>
  <si>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</si>
  <si>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</si>
  <si>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</si>
  <si>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</si>
  <si>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</si>
  <si>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</si>
  <si>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</si>
  <si>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</si>
  <si>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</si>
  <si>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</si>
  <si>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</si>
  <si>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</si>
  <si>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</si>
  <si>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</si>
  <si>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</si>
  <si>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</si>
  <si>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</si>
  <si>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</si>
  <si>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</si>
  <si>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</si>
  <si>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</si>
  <si>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</si>
  <si>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</si>
  <si>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</si>
  <si>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</si>
  <si>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</si>
  <si>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</si>
  <si>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</si>
  <si>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</si>
  <si>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</si>
  <si>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</si>
  <si>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</si>
  <si>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</si>
  <si>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</si>
  <si>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</si>
  <si>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</si>
  <si>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</si>
  <si>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</si>
  <si>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</si>
  <si>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</si>
  <si>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</si>
  <si>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</si>
  <si>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</si>
  <si>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</si>
  <si>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</si>
  <si>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Cantidad</t>
  </si>
  <si>
    <t>Medir la eficiencia en el cumplimiento de los tiempos establecidos para la evaluación de las solicitudes</t>
  </si>
  <si>
    <t>Tramites Societarios</t>
  </si>
  <si>
    <t>TOTAL</t>
  </si>
  <si>
    <t>Solicitudes de cálculo actuarial tramitadas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</si>
  <si>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</si>
  <si>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</si>
  <si>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</si>
  <si>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</si>
  <si>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</si>
  <si>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</si>
  <si>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</si>
  <si>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</si>
  <si>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</si>
  <si>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</si>
  <si>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</si>
  <si>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</si>
  <si>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</si>
  <si>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</si>
  <si>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</si>
  <si>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</si>
  <si>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</si>
  <si>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</si>
  <si>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</si>
  <si>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</si>
  <si>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</si>
  <si>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</si>
  <si>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</si>
  <si>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</si>
  <si>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</si>
  <si>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</si>
  <si>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</si>
  <si>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</si>
  <si>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</si>
  <si>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</si>
  <si>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</si>
  <si>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</si>
  <si>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</si>
  <si>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Coordinador grupo de control y seguimiento a acuerdos de reestructuración</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</si>
  <si>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</si>
  <si>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</si>
  <si>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</si>
  <si>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</si>
  <si>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</si>
  <si>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Control y seguimiento a acuerdos de reestructuración</t>
  </si>
  <si>
    <t>SEMESTRE II</t>
  </si>
  <si>
    <t>SEMESTRE I</t>
  </si>
  <si>
    <t>Numero de solicitudes recibidas en control y reestructuración</t>
  </si>
  <si>
    <t>Numero de solicitudes atendidas en control y reestructuración</t>
  </si>
  <si>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</si>
  <si>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</si>
  <si>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</si>
  <si>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</si>
  <si>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</si>
  <si>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</si>
  <si>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</si>
  <si>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</si>
  <si>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</si>
  <si>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DELEGADO SUPERVISIÓN SOCIETARIA</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</si>
  <si>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</si>
  <si>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</si>
  <si>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</si>
  <si>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</si>
  <si>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</si>
  <si>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</si>
  <si>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</si>
  <si>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</si>
  <si>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</si>
  <si>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</si>
  <si>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</si>
  <si>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</si>
  <si>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</si>
  <si>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</si>
  <si>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</si>
  <si>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</si>
  <si>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</si>
  <si>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</si>
  <si>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</si>
  <si>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</si>
  <si>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</si>
  <si>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</si>
  <si>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</si>
  <si>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</si>
  <si>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</si>
  <si>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</si>
  <si>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</si>
  <si>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</si>
  <si>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</si>
  <si>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</si>
  <si>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</si>
  <si>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</si>
  <si>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</si>
  <si>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</si>
  <si>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</si>
  <si>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</si>
  <si>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</si>
  <si>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</si>
  <si>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</si>
  <si>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</si>
  <si>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</si>
  <si>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</si>
  <si>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</si>
  <si>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t>REPORTE GESTOR DOCUMENTAL / EXCEL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</si>
  <si>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</si>
  <si>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</si>
  <si>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</si>
  <si>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t xml:space="preserve"> Mayor o igual 80%</t>
  </si>
  <si>
    <t xml:space="preserve"> Mayor o igual a 80%</t>
  </si>
  <si>
    <t>Menor a 75%</t>
  </si>
  <si>
    <t>Número de solicitudes de reforma estatutaria evaluadas dentro de los 24 días hábiles
-------------------------------------------------------------------------------------------------------------------------------------------* 100 % 
Total de solicitudes recibidas hasta 23 días hábiles del corte del periodo evaluado</t>
  </si>
  <si>
    <r>
      <rPr>
        <b/>
        <sz val="11"/>
        <rFont val="Arial"/>
        <family val="2"/>
      </rPr>
      <t xml:space="preserve">Solicitudes de reforma estatutaria evaluadas: </t>
    </r>
    <r>
      <rPr>
        <sz val="11"/>
        <rFont val="Arial"/>
        <family val="2"/>
      </rPr>
      <t xml:space="preserve">Solicitudes evaluadas dentro de un término igual o inferior a 24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23 días hábiles antes del corte en el periodo en evaluación.</t>
    </r>
  </si>
  <si>
    <t>Número de solicitudes de reforma estatutaria evaluadas dentro de los 24 días hábiles</t>
  </si>
  <si>
    <t>Total de solicitudes recibidas hasta 23 días hábiles del corte del periodo evaluado</t>
  </si>
  <si>
    <t>Gestor documental</t>
  </si>
  <si>
    <t>Medir la eficiencia para el trámite de los cálculos actuariales</t>
  </si>
  <si>
    <t>Número de solicitudes de cálculos actuariales tramitados dentro de los 90 días hábiles
-------------------------------------------------------------------------------------------------------------------------------------------------------------- * 100%
Total de solicitudes recibidas que se deben tramitar en el periodo evaluado</t>
  </si>
  <si>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tramitar en el periodo evaluado
Nota: Los 90 dias se cuentan una vez la sociedad aporta la totalidad de los requisitos para la realización de este trámite.</t>
    </r>
  </si>
  <si>
    <t xml:space="preserve"> Mayor o igual 90%</t>
  </si>
  <si>
    <t>Medir eficiencia en la respuesta de las solicitudes que llegan al grupo</t>
  </si>
  <si>
    <t>REPORTE GESTOR DOCUMENTAL</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</si>
  <si>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</si>
  <si>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</si>
  <si>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</si>
  <si>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</si>
  <si>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</si>
  <si>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</si>
  <si>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</si>
  <si>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 Mayor o igual a 85%</t>
  </si>
  <si>
    <t>Controlar la entrega de la información periódica para realizar el seguimiento semestral de la información</t>
  </si>
  <si>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2024 se reportará el período comprendido: junio de 2023 a diciembre de 2023. Segundo Semestre: enero de 2024 a junio de 2024</t>
    </r>
  </si>
  <si>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deben ser atendidas en el periodo evaluado. </t>
    </r>
  </si>
  <si>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deben ser atendidas en el periodo evaluado. </t>
    </r>
  </si>
  <si>
    <r>
      <t xml:space="preserve">Número de solicitudes de reforma estatutaria tramitadas: </t>
    </r>
    <r>
      <rPr>
        <sz val="10"/>
        <rFont val="Arial"/>
        <family val="2"/>
      </rPr>
      <t>Solicitudes analizadas y con oficio de requerimiento, o memorando de envío de proyecto de resolución a la Dirección de Supervisión de Procedimientos Especiales y a la Dirección de Cámaras de Comercio dentro del periodo de medición.</t>
    </r>
    <r>
      <rPr>
        <b/>
        <sz val="10"/>
        <rFont val="Arial"/>
        <family val="2"/>
      </rPr>
      <t xml:space="preserve">
Total de solicitudes recibidas de reforma estatutaria: </t>
    </r>
    <r>
      <rPr>
        <sz val="10"/>
        <rFont val="Arial"/>
        <family val="2"/>
      </rPr>
      <t>Solicitudes recibidas en el Grupo de Trámites Societarios y en el Grupo de Cámaras de Comercio.
Para esta medición, se tendrá en cuenta las solicitudes recibidas durante el mes anterior al periodo de medición.</t>
    </r>
  </si>
  <si>
    <t>Número de solicitudes de reforma estatutaria tramitadas</t>
  </si>
  <si>
    <t>GESTION DE APOYO JUDICIAL</t>
  </si>
  <si>
    <t>RECUPERACIÓN EMPRESARIAL</t>
  </si>
  <si>
    <t>Trimestre I</t>
  </si>
  <si>
    <t>Trimestre II</t>
  </si>
  <si>
    <t>Trimestre III</t>
  </si>
  <si>
    <t>Trimestre IV</t>
  </si>
  <si>
    <t xml:space="preserve">Archivo Soporte: Cuadro de control Grupo de Cámaras de Comercio - Pestaña Impugnaciones
Numerador: Para identificar la cantidad de impugnaciones, en la Columna J están la fecha de expedición de las resoluciones
Denominador: Para identificar los trámites con vencimiento se pueden identificar en la columna H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</si>
  <si>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Archivo Soporte: Cuadro de control Grupo de Cámaras de Comercio - Pestaña Estatutos 
Numerador: Para identificar la cantidad de reformas estatutarias resueltas, se debe filtrar en la Columna J, allí están la fecha de expedición de las resoluciones
Denominador: Para identificar la fecha de presentación de las reformas se debe filtrar en la Columna B</t>
  </si>
  <si>
    <t xml:space="preserve">Archivo Soporte: Cuadro de control Grupo de Registros Públicos - Pestaña Recursos
Numerador: Para identificar la cantidad de los recursos (apelación y queja) y revocatorias resueltos, se pouede filtrar en la Columna AA por la fecha de expedición de las resoluciones
Denominador: Para identificar los trámites con vencimiento se pueden identificar en la columna J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</si>
  <si>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DSCCRP: Durante el primer semestre se atentieron un total de 161 recursos/ revocatorias, todos dentro de los terminos legales establecidos.</t>
  </si>
  <si>
    <t>DSCCRP: Se atentieron 2 impugnaciones presentas a la desafiliación de comerciantes</t>
  </si>
  <si>
    <t>DSCCRP: Durante el primer semestre se tuvo un promedio similiar, que permitió que se atendieran las reformas sin congestiones en el grupo.</t>
  </si>
  <si>
    <t>Durante el primer semestre se tuvo un promedio similiar, que permitió que se atendieran las reformas sin congestiones en el grupo.</t>
  </si>
  <si>
    <t>Durante el primer semestre, se atendiendo de manera oportuna las solicitudes de sometimientos, Derechos de Petición, Tutelas, Designación de Liquidadores, Aprobación del Invetario Social  y demas trámites que atiende el grupo.</t>
  </si>
  <si>
    <t xml:space="preserve">Durante el primer semestre se observó que las sociedades que tienen la necesidad de presentar para aprobación de la Entidad los cálculos actuariales por pensiones de jubilación, cumplieron a cabalidad con su envío, permitiendo ser atendidos por el grupo de Trámites Societarios de acuerdo a su llegada.  </t>
  </si>
  <si>
    <t>En el primer semestre se recibieron 1,123 radicaciones, que corresponden a los demas trámites que atiende el grupo, siendo atendidas en su totalidad cada una de ellas. Archivo  Soporte (SharePoint)): Cuadro en excel de  la relación de radicacdicacioners recibas en el semestre.</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</si>
  <si>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</si>
  <si>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</si>
  <si>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se recibieron para estudio y aprobación  243 Cálculos Actuariales,  se revisaron y se atendieron en ese semestre 176 estudios actuariales, quedando pendiente 67 que estan en evalucion, dentro del termino legal correspondiente del grupo.</t>
  </si>
  <si>
    <t>Inspección, Vigilancia y Control</t>
  </si>
  <si>
    <t>DSCCRP: Durante el segundo semestre se resolvieron dos reformas de estatutos de las cámaras de comercio</t>
  </si>
  <si>
    <t>DSCCRP: Durante el segundo semestre se atentieron un total de 138 recursos/ revocatorias, todos dentro de los terminos legales establecidos.</t>
  </si>
  <si>
    <t>DSCCRP: Se atentió 1 impugnación presentada relacionada con la desafiliación de comerciantes</t>
  </si>
  <si>
    <t xml:space="preserve">Durante el primer semestre, de 35 sociedades en acuerdo de reestructuración, 11 no remitieron la información periodica, por lo cual, fueron requeridas para tal fin, con cumplimiento del 100%                                                                                                          Durante el segundo semestre, de 34 sociedades en acuerdo de reestructuración, 12 no remitieron la información periodica de la CURIF, por lo cual, fueron requeridas para remitir lo pertinente, con cumplimiento del 100%.                                                                                 Archivo Soporte (SharePoint): Cuadro de radicaciones firmadas 2024, filtrando por los trámites 180030 y 180031, estadísticas mensuales reportadas por el grupo en el item "Documentos Adicionales Circular 100-000009" y documentos adicionales en la carpeta "Evidencias planeación" archvio denominado "Soporte planeación control y acuerdos 2024". </t>
  </si>
  <si>
    <t xml:space="preserve">Durante el cuarto trimestre, se tramitaron 187 solicitudes de control y acuerdos de reestructuración, con un cumplimiento del 100%                                                                                        Archivo Soporte (SharePoint): Cuadro de radicaciones firmadas 2024 , estadísticas mensuales reportadas por el grupo y documento soporte ubicado en la carpeta "Evidencias Planeación - Soportes planeación control y acuerdos 2024". </t>
  </si>
  <si>
    <t>Durante el cuarto trimestre, se tramitaron 3 quejas de incumplimiento. Con un cumplimiento del 100%                         Archivo Soporte (SharePoint): Cuadro de radicaciones firmadas 2024, filtrando por el trámite 150034 ,estadísticas mensuales reportadas por el grupo en el item "quejas de incumplimiento tramitadas" y documento soporte ubicado en la carpeta "Evidencias Planeación - Soportes planeación control y acuerdos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</si>
</sst>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
    <numFmt numFmtId="166" formatCode="0.000000000"/>
    <numFmt numFmtId="167" formatCode="0.0%"/>
  </numFmts>
  <fonts count="3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0" fontId="4" fillId="0" borderId="0"/>
    <xf numFmtId="9" fontId="1"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0" fontId="1" fillId="0" borderId="0"/>
  </cellStyleXfs>
  <cellXfs count="637">
    <xf numFmtId="0" fontId="0" fillId="0" borderId="0" xfId="0"/>
    <xf numFmtId="0" fontId="9" fillId="0" borderId="0" xfId="0" applyFont="1"/>
    <xf numFmtId="0" fontId="0" fillId="0" borderId="0" xfId="0" applyAlignment="1">
      <alignment horizontal="center" vertical="center"/>
    </xf>
    <xf numFmtId="0" fontId="7" fillId="0" borderId="0" xfId="0" applyFont="1"/>
    <xf numFmtId="0" fontId="7" fillId="0" borderId="0" xfId="0" applyFont="1" applyAlignment="1">
      <alignment horizontal="center"/>
    </xf>
    <xf numFmtId="0" fontId="0" fillId="0" borderId="0" xfId="0" applyAlignment="1">
      <alignment horizontal="left"/>
    </xf>
    <xf numFmtId="164" fontId="0" fillId="0" borderId="0" xfId="0" applyNumberFormat="1" applyAlignment="1">
      <alignment horizontal="center" wrapText="1"/>
    </xf>
    <xf numFmtId="0" fontId="4" fillId="0" borderId="1" xfId="0" applyFont="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4" fillId="0" borderId="2" xfId="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6" fillId="0" borderId="0" xfId="0" applyFont="1" applyAlignment="1">
      <alignment horizontal="center" vertical="center"/>
    </xf>
    <xf numFmtId="0" fontId="4" fillId="0" borderId="1" xfId="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2" borderId="0" xfId="0" applyFill="1"/>
    <xf numFmtId="0" fontId="4" fillId="7" borderId="0" xfId="0" applyFont="1" applyFill="1"/>
    <xf numFmtId="0" fontId="3" fillId="3" borderId="3" xfId="1" applyFont="1" applyFill="1" applyBorder="1" applyAlignment="1">
      <alignment horizontal="center" vertical="distributed" wrapText="1"/>
    </xf>
    <xf numFmtId="0" fontId="3" fillId="3" borderId="3" xfId="1" applyFont="1" applyFill="1" applyBorder="1" applyAlignment="1">
      <alignment vertical="center" wrapText="1"/>
    </xf>
    <xf numFmtId="0" fontId="3" fillId="3" borderId="3" xfId="0" applyFont="1" applyFill="1" applyBorder="1"/>
    <xf numFmtId="0" fontId="2" fillId="4" borderId="4" xfId="0" applyFont="1" applyFill="1" applyBorder="1" applyAlignment="1">
      <alignment horizontal="center" wrapText="1"/>
    </xf>
    <xf numFmtId="0" fontId="3" fillId="2" borderId="5" xfId="0" applyFont="1" applyFill="1" applyBorder="1" applyAlignment="1">
      <alignment horizontal="center"/>
    </xf>
    <xf numFmtId="0" fontId="3" fillId="3" borderId="6" xfId="0" applyFont="1" applyFill="1" applyBorder="1" applyAlignment="1">
      <alignment horizontal="center"/>
    </xf>
    <xf numFmtId="0" fontId="4" fillId="2" borderId="0" xfId="0" applyFont="1" applyFill="1" applyAlignment="1">
      <alignment vertical="center"/>
    </xf>
    <xf numFmtId="0" fontId="4" fillId="2" borderId="7" xfId="0" applyFont="1" applyFill="1" applyBorder="1" applyAlignment="1">
      <alignment vertical="center" wrapText="1"/>
    </xf>
    <xf numFmtId="0" fontId="0" fillId="2" borderId="0" xfId="0" applyFill="1" applyAlignment="1">
      <alignment vertical="center"/>
    </xf>
    <xf numFmtId="0" fontId="3" fillId="2" borderId="8"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9" xfId="0" applyFont="1" applyFill="1" applyBorder="1" applyAlignment="1">
      <alignment horizontal="center"/>
    </xf>
    <xf numFmtId="0" fontId="2" fillId="2" borderId="1" xfId="1" applyFont="1" applyFill="1" applyBorder="1" applyAlignment="1">
      <alignment horizontal="center"/>
    </xf>
    <xf numFmtId="0" fontId="2" fillId="2" borderId="11" xfId="1" applyFont="1" applyFill="1" applyBorder="1" applyAlignment="1">
      <alignment horizontal="center"/>
    </xf>
    <xf numFmtId="0" fontId="2" fillId="2" borderId="12" xfId="1" applyFont="1" applyFill="1" applyBorder="1" applyAlignment="1">
      <alignment horizontal="center"/>
    </xf>
    <xf numFmtId="0" fontId="2" fillId="2" borderId="2" xfId="1" applyFont="1" applyFill="1" applyBorder="1" applyAlignment="1">
      <alignment horizontal="center"/>
    </xf>
    <xf numFmtId="0" fontId="3" fillId="2" borderId="4" xfId="0" applyFont="1" applyFill="1" applyBorder="1"/>
    <xf numFmtId="0" fontId="3" fillId="2" borderId="13" xfId="0" applyFont="1" applyFill="1" applyBorder="1"/>
    <xf numFmtId="9" fontId="3" fillId="2" borderId="13" xfId="2" applyFont="1" applyFill="1" applyBorder="1" applyAlignment="1" applyProtection="1"/>
    <xf numFmtId="0" fontId="3" fillId="3" borderId="4" xfId="0" applyFont="1" applyFill="1" applyBorder="1" applyAlignment="1">
      <alignment vertical="center" wrapText="1"/>
    </xf>
    <xf numFmtId="0" fontId="0" fillId="2" borderId="0" xfId="0" applyFill="1" applyAlignment="1">
      <alignment wrapText="1"/>
    </xf>
    <xf numFmtId="0" fontId="25" fillId="2" borderId="0" xfId="0" applyFont="1" applyFill="1"/>
    <xf numFmtId="0" fontId="26" fillId="2" borderId="0" xfId="0" applyFont="1" applyFill="1"/>
    <xf numFmtId="0" fontId="27" fillId="2" borderId="0" xfId="0" applyFont="1" applyFill="1"/>
    <xf numFmtId="0" fontId="27" fillId="7" borderId="0" xfId="0" applyFont="1" applyFill="1"/>
    <xf numFmtId="0" fontId="25" fillId="2" borderId="0" xfId="0" applyFont="1" applyFill="1" applyAlignment="1">
      <alignment vertical="center" wrapText="1"/>
    </xf>
    <xf numFmtId="0" fontId="25" fillId="2" borderId="0" xfId="0" applyFont="1" applyFill="1" applyAlignment="1">
      <alignment horizontal="center"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0" fontId="2" fillId="2" borderId="7" xfId="0" applyFont="1" applyFill="1" applyBorder="1" applyAlignment="1">
      <alignment horizontal="center"/>
    </xf>
    <xf numFmtId="0" fontId="25" fillId="0" borderId="0" xfId="0" applyFont="1"/>
    <xf numFmtId="0" fontId="4" fillId="2" borderId="7" xfId="0" applyFont="1" applyFill="1" applyBorder="1" applyAlignment="1">
      <alignment horizontal="justify" vertical="center" wrapText="1"/>
    </xf>
    <xf numFmtId="17" fontId="28" fillId="8" borderId="2" xfId="0" applyNumberFormat="1" applyFont="1" applyFill="1" applyBorder="1" applyAlignment="1">
      <alignment horizontal="center" vertical="center" wrapText="1"/>
    </xf>
    <xf numFmtId="0" fontId="3" fillId="3" borderId="3" xfId="1" applyFont="1" applyFill="1" applyBorder="1" applyAlignment="1">
      <alignment vertical="center"/>
    </xf>
    <xf numFmtId="9" fontId="9" fillId="0" borderId="0" xfId="2" applyFont="1" applyBorder="1" applyAlignment="1" applyProtection="1"/>
    <xf numFmtId="0" fontId="4" fillId="7" borderId="0" xfId="0" applyFont="1" applyFill="1" applyAlignment="1">
      <alignment vertical="center"/>
    </xf>
    <xf numFmtId="0" fontId="2" fillId="2" borderId="8" xfId="1" applyFont="1" applyFill="1" applyBorder="1" applyAlignment="1">
      <alignment vertical="center"/>
    </xf>
    <xf numFmtId="9" fontId="17" fillId="9" borderId="2" xfId="1" applyNumberFormat="1" applyFont="1" applyFill="1" applyBorder="1" applyAlignment="1">
      <alignment horizontal="center" vertical="center"/>
    </xf>
    <xf numFmtId="0" fontId="21" fillId="0" borderId="0" xfId="0" applyFont="1" applyAlignment="1">
      <alignment vertical="center"/>
    </xf>
    <xf numFmtId="0" fontId="3" fillId="3" borderId="3" xfId="0" applyFont="1" applyFill="1" applyBorder="1" applyAlignment="1">
      <alignment vertical="center"/>
    </xf>
    <xf numFmtId="0" fontId="2" fillId="4"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0" fillId="2" borderId="0" xfId="0" applyFont="1" applyFill="1"/>
    <xf numFmtId="0" fontId="29" fillId="2" borderId="0" xfId="0" applyFont="1" applyFill="1"/>
    <xf numFmtId="0" fontId="20" fillId="7" borderId="0" xfId="0" applyFont="1" applyFill="1"/>
    <xf numFmtId="0" fontId="19" fillId="2" borderId="5" xfId="0" applyFont="1" applyFill="1" applyBorder="1" applyAlignment="1">
      <alignment horizontal="center"/>
    </xf>
    <xf numFmtId="0" fontId="19" fillId="3" borderId="6" xfId="0" applyFont="1" applyFill="1" applyBorder="1" applyAlignment="1">
      <alignment horizontal="center"/>
    </xf>
    <xf numFmtId="0" fontId="20" fillId="2" borderId="10" xfId="0" applyFont="1" applyFill="1" applyBorder="1" applyAlignment="1">
      <alignment horizontal="justify" vertical="center" wrapText="1"/>
    </xf>
    <xf numFmtId="0" fontId="20" fillId="2" borderId="7" xfId="0" applyFont="1" applyFill="1" applyBorder="1" applyAlignment="1">
      <alignment horizontal="justify" vertical="center" wrapText="1"/>
    </xf>
    <xf numFmtId="0" fontId="17" fillId="2" borderId="7" xfId="0" applyFont="1" applyFill="1" applyBorder="1" applyAlignment="1">
      <alignment horizontal="center"/>
    </xf>
    <xf numFmtId="0" fontId="19" fillId="2" borderId="8" xfId="0" applyFont="1" applyFill="1" applyBorder="1" applyAlignment="1">
      <alignment horizontal="center"/>
    </xf>
    <xf numFmtId="0" fontId="19" fillId="2" borderId="0" xfId="0" applyFont="1" applyFill="1" applyAlignment="1">
      <alignment horizontal="center"/>
    </xf>
    <xf numFmtId="0" fontId="19" fillId="2" borderId="6" xfId="0" applyFont="1" applyFill="1" applyBorder="1" applyAlignment="1">
      <alignment horizontal="center"/>
    </xf>
    <xf numFmtId="0" fontId="19" fillId="2" borderId="9" xfId="0" applyFont="1" applyFill="1" applyBorder="1" applyAlignment="1">
      <alignment horizontal="center"/>
    </xf>
    <xf numFmtId="0" fontId="19" fillId="2" borderId="4" xfId="0" applyFont="1" applyFill="1" applyBorder="1"/>
    <xf numFmtId="0" fontId="19" fillId="2" borderId="14" xfId="0" applyFont="1" applyFill="1" applyBorder="1"/>
    <xf numFmtId="9" fontId="19" fillId="2" borderId="14" xfId="2" applyFont="1" applyFill="1" applyBorder="1" applyAlignment="1" applyProtection="1"/>
    <xf numFmtId="0" fontId="20" fillId="0" borderId="0" xfId="0" applyFont="1"/>
    <xf numFmtId="0" fontId="29" fillId="0" borderId="0" xfId="0" applyFont="1"/>
    <xf numFmtId="0" fontId="19" fillId="3" borderId="4" xfId="0" applyFont="1" applyFill="1" applyBorder="1" applyAlignment="1">
      <alignment vertical="center" wrapText="1"/>
    </xf>
    <xf numFmtId="0" fontId="20" fillId="2" borderId="0" xfId="0" applyFont="1" applyFill="1" applyAlignment="1">
      <alignment wrapText="1"/>
    </xf>
    <xf numFmtId="0" fontId="28" fillId="2" borderId="0" xfId="0" applyFont="1" applyFill="1"/>
    <xf numFmtId="0" fontId="28" fillId="7" borderId="0" xfId="0" applyFont="1" applyFill="1"/>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20" fillId="2" borderId="0" xfId="0" applyFont="1" applyFill="1" applyAlignment="1">
      <alignment vertical="center" wrapText="1"/>
    </xf>
    <xf numFmtId="0" fontId="20" fillId="7" borderId="0" xfId="0" applyFont="1" applyFill="1" applyAlignment="1">
      <alignment vertical="center"/>
    </xf>
    <xf numFmtId="0" fontId="29" fillId="2" borderId="0" xfId="0" applyFont="1" applyFill="1" applyAlignment="1">
      <alignment vertical="center"/>
    </xf>
    <xf numFmtId="0" fontId="19" fillId="3" borderId="3" xfId="0" applyFont="1" applyFill="1" applyBorder="1" applyAlignment="1">
      <alignment vertical="center"/>
    </xf>
    <xf numFmtId="9" fontId="9" fillId="0" borderId="0" xfId="2" applyFont="1" applyFill="1" applyBorder="1" applyAlignment="1" applyProtection="1"/>
    <xf numFmtId="9" fontId="7" fillId="0" borderId="0" xfId="2" applyFont="1" applyFill="1" applyBorder="1" applyAlignment="1" applyProtection="1"/>
    <xf numFmtId="17" fontId="28" fillId="8" borderId="8" xfId="0" applyNumberFormat="1" applyFont="1" applyFill="1" applyBorder="1" applyAlignment="1">
      <alignment horizontal="center" vertical="center" wrapText="1"/>
    </xf>
    <xf numFmtId="165" fontId="9" fillId="0" borderId="0" xfId="0" applyNumberFormat="1" applyFont="1"/>
    <xf numFmtId="166" fontId="9" fillId="0" borderId="0" xfId="0" applyNumberFormat="1" applyFont="1"/>
    <xf numFmtId="17" fontId="28" fillId="8" borderId="17" xfId="0" applyNumberFormat="1" applyFont="1" applyFill="1" applyBorder="1" applyAlignment="1">
      <alignment horizontal="center" vertical="center" wrapText="1"/>
    </xf>
    <xf numFmtId="0" fontId="23" fillId="2" borderId="0" xfId="0" applyFont="1" applyFill="1" applyAlignment="1">
      <alignment vertical="center" wrapText="1"/>
    </xf>
    <xf numFmtId="0" fontId="3" fillId="2" borderId="18" xfId="0" applyFont="1" applyFill="1" applyBorder="1"/>
    <xf numFmtId="9" fontId="3" fillId="2" borderId="13" xfId="3" applyFont="1" applyFill="1" applyBorder="1" applyAlignment="1" applyProtection="1"/>
    <xf numFmtId="0" fontId="25" fillId="2" borderId="0" xfId="0" applyFont="1" applyFill="1" applyAlignment="1">
      <alignment vertical="center"/>
    </xf>
    <xf numFmtId="0" fontId="4" fillId="0" borderId="2" xfId="1" applyBorder="1" applyAlignment="1">
      <alignment horizontal="justify" vertical="center" wrapText="1"/>
    </xf>
    <xf numFmtId="0" fontId="4" fillId="0" borderId="1" xfId="1" applyBorder="1" applyAlignment="1">
      <alignment horizontal="justify" vertical="center" wrapText="1"/>
    </xf>
    <xf numFmtId="3" fontId="4" fillId="0" borderId="1"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21" fillId="0" borderId="21" xfId="0" applyFont="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21" fillId="0" borderId="2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 fillId="2" borderId="10" xfId="1" applyFont="1" applyFill="1" applyBorder="1" applyAlignment="1">
      <alignment vertical="center"/>
    </xf>
    <xf numFmtId="0" fontId="28" fillId="8" borderId="17"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17" fontId="28" fillId="8" borderId="23" xfId="0" applyNumberFormat="1" applyFont="1" applyFill="1" applyBorder="1" applyAlignment="1">
      <alignment horizontal="center" vertical="center" wrapText="1"/>
    </xf>
    <xf numFmtId="0" fontId="21" fillId="0" borderId="23" xfId="0" applyFont="1" applyBorder="1" applyAlignment="1" applyProtection="1">
      <alignment horizontal="center" vertical="center" wrapText="1"/>
      <protection locked="0"/>
    </xf>
    <xf numFmtId="0" fontId="27" fillId="7" borderId="0" xfId="0" applyFont="1" applyFill="1" applyAlignment="1" applyProtection="1">
      <alignment horizontal="left" vertical="center"/>
      <protection locked="0"/>
    </xf>
    <xf numFmtId="0" fontId="4" fillId="7" borderId="0" xfId="0" applyFont="1" applyFill="1" applyAlignment="1">
      <alignment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9" xfId="0" applyFont="1" applyFill="1" applyBorder="1" applyAlignment="1">
      <alignment horizontal="center"/>
    </xf>
    <xf numFmtId="0" fontId="4" fillId="2" borderId="8" xfId="0" applyFont="1" applyFill="1" applyBorder="1" applyAlignment="1">
      <alignment vertical="center" wrapText="1"/>
    </xf>
    <xf numFmtId="0" fontId="3" fillId="3" borderId="7" xfId="0" applyFont="1" applyFill="1" applyBorder="1" applyAlignment="1">
      <alignment horizontal="center" vertical="center"/>
    </xf>
    <xf numFmtId="0" fontId="28" fillId="8" borderId="2"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4" fillId="0" borderId="24" xfId="0" applyFont="1" applyBorder="1" applyAlignment="1">
      <alignment vertical="center"/>
    </xf>
    <xf numFmtId="0" fontId="24" fillId="0" borderId="12" xfId="0" applyFont="1" applyBorder="1" applyAlignment="1">
      <alignment vertical="center"/>
    </xf>
    <xf numFmtId="0" fontId="24" fillId="0" borderId="25" xfId="0" applyFont="1" applyBorder="1" applyAlignment="1">
      <alignment vertical="center"/>
    </xf>
    <xf numFmtId="0" fontId="24" fillId="0" borderId="15" xfId="0" applyFont="1" applyBorder="1" applyAlignment="1">
      <alignment vertical="center"/>
    </xf>
    <xf numFmtId="0" fontId="24" fillId="0" borderId="26" xfId="0" applyFont="1" applyBorder="1" applyAlignment="1">
      <alignment vertical="center"/>
    </xf>
    <xf numFmtId="0" fontId="24" fillId="0" borderId="16" xfId="0" applyFont="1" applyBorder="1" applyAlignment="1">
      <alignment vertical="center"/>
    </xf>
    <xf numFmtId="0" fontId="28" fillId="8" borderId="23" xfId="0" applyFont="1" applyFill="1" applyBorder="1" applyAlignment="1">
      <alignment horizontal="center" vertical="center" wrapText="1"/>
    </xf>
    <xf numFmtId="0" fontId="1" fillId="7" borderId="0" xfId="0" applyFont="1" applyFill="1"/>
    <xf numFmtId="0" fontId="3" fillId="3" borderId="3" xfId="5" applyFont="1" applyFill="1" applyBorder="1" applyAlignment="1">
      <alignment horizontal="center" vertical="distributed" wrapText="1"/>
    </xf>
    <xf numFmtId="0" fontId="1" fillId="7" borderId="0" xfId="0" applyFont="1" applyFill="1" applyAlignment="1">
      <alignment vertical="center"/>
    </xf>
    <xf numFmtId="0" fontId="19" fillId="3" borderId="3" xfId="5" applyFont="1" applyFill="1" applyBorder="1" applyAlignment="1">
      <alignment vertical="center" wrapText="1"/>
    </xf>
    <xf numFmtId="167" fontId="0" fillId="2" borderId="0" xfId="2" applyNumberFormat="1" applyFont="1" applyFill="1" applyAlignment="1" applyProtection="1">
      <alignment vertical="center"/>
    </xf>
    <xf numFmtId="9" fontId="0" fillId="2" borderId="0" xfId="2" applyFont="1" applyFill="1" applyProtection="1"/>
    <xf numFmtId="0" fontId="3" fillId="3" borderId="3" xfId="5" applyFont="1" applyFill="1" applyBorder="1" applyAlignment="1">
      <alignment vertical="center" wrapText="1"/>
    </xf>
    <xf numFmtId="0" fontId="3" fillId="3" borderId="3" xfId="5" applyFont="1" applyFill="1" applyBorder="1"/>
    <xf numFmtId="0" fontId="3" fillId="3" borderId="3" xfId="5" applyFont="1" applyFill="1" applyBorder="1" applyAlignment="1">
      <alignment vertical="center"/>
    </xf>
    <xf numFmtId="0" fontId="1" fillId="2" borderId="0" xfId="0" applyFont="1" applyFill="1" applyAlignment="1">
      <alignment vertical="center"/>
    </xf>
    <xf numFmtId="0" fontId="1" fillId="2" borderId="7" xfId="0" applyFont="1" applyFill="1" applyBorder="1" applyAlignment="1">
      <alignment vertical="center" wrapText="1"/>
    </xf>
    <xf numFmtId="0" fontId="1" fillId="2" borderId="7" xfId="0" applyFont="1" applyFill="1" applyBorder="1" applyAlignment="1">
      <alignment horizontal="center"/>
    </xf>
    <xf numFmtId="0" fontId="2" fillId="2" borderId="10" xfId="5" applyFont="1" applyFill="1" applyBorder="1"/>
    <xf numFmtId="0" fontId="2" fillId="2" borderId="1" xfId="5" applyFont="1" applyFill="1" applyBorder="1" applyAlignment="1">
      <alignment horizontal="center"/>
    </xf>
    <xf numFmtId="0" fontId="2" fillId="2" borderId="11" xfId="5" applyFont="1" applyFill="1" applyBorder="1" applyAlignment="1">
      <alignment horizontal="center"/>
    </xf>
    <xf numFmtId="0" fontId="2" fillId="2" borderId="12" xfId="5" applyFont="1" applyFill="1" applyBorder="1" applyAlignment="1">
      <alignment horizontal="center"/>
    </xf>
    <xf numFmtId="0" fontId="2" fillId="2" borderId="8" xfId="5" applyFont="1" applyFill="1" applyBorder="1" applyAlignment="1">
      <alignment vertical="center"/>
    </xf>
    <xf numFmtId="9" fontId="17" fillId="9" borderId="2" xfId="5" applyNumberFormat="1" applyFont="1" applyFill="1" applyBorder="1" applyAlignment="1">
      <alignment horizontal="center" vertical="center"/>
    </xf>
    <xf numFmtId="0" fontId="27" fillId="7" borderId="0" xfId="0" applyFont="1" applyFill="1" applyAlignment="1">
      <alignment horizontal="left" vertical="center" wrapText="1"/>
    </xf>
    <xf numFmtId="0" fontId="27" fillId="2" borderId="0" xfId="0" applyFont="1" applyFill="1" applyAlignment="1">
      <alignment vertical="center" wrapText="1"/>
    </xf>
    <xf numFmtId="1" fontId="1" fillId="0" borderId="21"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19" fillId="3" borderId="3" xfId="5" applyFont="1" applyFill="1" applyBorder="1"/>
    <xf numFmtId="0" fontId="2" fillId="2" borderId="10" xfId="5" applyFont="1" applyFill="1" applyBorder="1" applyAlignment="1">
      <alignment vertical="center"/>
    </xf>
    <xf numFmtId="0" fontId="17" fillId="2" borderId="1" xfId="5" applyFont="1" applyFill="1" applyBorder="1" applyAlignment="1">
      <alignment horizontal="center" vertical="center"/>
    </xf>
    <xf numFmtId="0" fontId="17" fillId="2" borderId="11" xfId="5" applyFont="1" applyFill="1" applyBorder="1" applyAlignment="1">
      <alignment horizontal="center" vertical="center"/>
    </xf>
    <xf numFmtId="0" fontId="17" fillId="2" borderId="12" xfId="5" applyFont="1" applyFill="1" applyBorder="1" applyAlignment="1">
      <alignment horizontal="center" vertical="center"/>
    </xf>
    <xf numFmtId="0" fontId="1" fillId="2" borderId="10" xfId="0" applyFont="1" applyFill="1" applyBorder="1" applyAlignment="1">
      <alignment vertical="center" wrapText="1"/>
    </xf>
    <xf numFmtId="0" fontId="2" fillId="2" borderId="8" xfId="5" applyFont="1" applyFill="1" applyBorder="1"/>
    <xf numFmtId="10" fontId="2" fillId="0" borderId="2" xfId="5" applyNumberFormat="1" applyFont="1" applyBorder="1" applyAlignment="1">
      <alignment horizontal="center"/>
    </xf>
    <xf numFmtId="0" fontId="20" fillId="0" borderId="15" xfId="5" applyFont="1" applyBorder="1" applyAlignment="1">
      <alignment horizontal="center" vertical="center" wrapText="1"/>
    </xf>
    <xf numFmtId="0" fontId="20" fillId="0" borderId="16" xfId="5" applyFont="1" applyBorder="1" applyAlignment="1">
      <alignment horizontal="center" vertical="center" wrapText="1"/>
    </xf>
    <xf numFmtId="0" fontId="1" fillId="2" borderId="10"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2" fillId="2" borderId="2" xfId="5" applyFont="1" applyFill="1" applyBorder="1" applyAlignment="1">
      <alignment horizontal="center"/>
    </xf>
    <xf numFmtId="0" fontId="2" fillId="0" borderId="2" xfId="5" applyFont="1" applyBorder="1" applyAlignment="1">
      <alignment horizontal="center"/>
    </xf>
    <xf numFmtId="0" fontId="1" fillId="0" borderId="1" xfId="5"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 xfId="5" applyBorder="1" applyAlignment="1">
      <alignment horizontal="center" vertical="center" wrapText="1"/>
    </xf>
    <xf numFmtId="3" fontId="1" fillId="0" borderId="2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9" fontId="17" fillId="0" borderId="2" xfId="5" applyNumberFormat="1" applyFont="1" applyBorder="1" applyAlignment="1">
      <alignment horizontal="center" vertical="center"/>
    </xf>
    <xf numFmtId="1" fontId="1" fillId="0" borderId="23" xfId="0" applyNumberFormat="1" applyFont="1" applyBorder="1" applyAlignment="1">
      <alignment horizontal="center" vertical="center" wrapText="1"/>
    </xf>
    <xf numFmtId="0" fontId="2" fillId="2" borderId="4" xfId="5" applyFont="1" applyFill="1" applyBorder="1" applyAlignment="1">
      <alignment horizontal="center" vertical="center"/>
    </xf>
    <xf numFmtId="0" fontId="2" fillId="2" borderId="13" xfId="5" applyFont="1" applyFill="1" applyBorder="1" applyAlignment="1">
      <alignment horizontal="center" vertical="center"/>
    </xf>
    <xf numFmtId="0" fontId="2" fillId="2" borderId="18" xfId="5" applyFont="1" applyFill="1" applyBorder="1" applyAlignment="1">
      <alignment horizontal="center" vertical="center"/>
    </xf>
    <xf numFmtId="0" fontId="2" fillId="0" borderId="13" xfId="5" applyFont="1" applyBorder="1" applyAlignment="1" applyProtection="1">
      <alignment horizontal="center" vertical="center" wrapText="1"/>
      <protection locked="0"/>
    </xf>
    <xf numFmtId="0" fontId="2" fillId="0" borderId="18" xfId="5" applyFont="1" applyBorder="1" applyAlignment="1" applyProtection="1">
      <alignment horizontal="center" vertical="center" wrapText="1"/>
      <protection locked="0"/>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0" xfId="0" applyFont="1" applyFill="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0" xfId="0" applyFont="1" applyFill="1" applyBorder="1" applyAlignment="1">
      <alignment horizontal="center" vertical="center"/>
    </xf>
    <xf numFmtId="0" fontId="1" fillId="0" borderId="0" xfId="0" applyFont="1" applyAlignment="1">
      <alignment horizontal="center"/>
    </xf>
    <xf numFmtId="0" fontId="3" fillId="3"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2" fillId="7" borderId="6" xfId="5" applyFont="1" applyFill="1" applyBorder="1" applyAlignment="1">
      <alignment horizontal="left" vertical="center" wrapText="1"/>
    </xf>
    <xf numFmtId="0" fontId="2" fillId="7" borderId="5" xfId="5" applyFont="1" applyFill="1" applyBorder="1" applyAlignment="1">
      <alignment horizontal="left" vertical="center" wrapText="1"/>
    </xf>
    <xf numFmtId="0" fontId="2" fillId="7" borderId="9" xfId="5" applyFont="1" applyFill="1" applyBorder="1" applyAlignment="1">
      <alignment horizontal="left" vertical="center" wrapText="1"/>
    </xf>
    <xf numFmtId="0" fontId="1" fillId="0" borderId="27" xfId="5" applyBorder="1" applyAlignment="1" applyProtection="1">
      <alignment horizontal="justify" vertical="center" wrapText="1"/>
      <protection locked="0"/>
    </xf>
    <xf numFmtId="0" fontId="26" fillId="0" borderId="0" xfId="5" applyFont="1" applyAlignment="1" applyProtection="1">
      <alignment horizontal="justify" vertical="center" wrapText="1"/>
      <protection locked="0"/>
    </xf>
    <xf numFmtId="0" fontId="26" fillId="0" borderId="28" xfId="5" applyFont="1" applyBorder="1" applyAlignment="1" applyProtection="1">
      <alignment horizontal="justify" vertical="center" wrapText="1"/>
      <protection locked="0"/>
    </xf>
    <xf numFmtId="0" fontId="2" fillId="7" borderId="31" xfId="5" applyFont="1" applyFill="1" applyBorder="1" applyAlignment="1">
      <alignment horizontal="left" vertical="center" wrapText="1"/>
    </xf>
    <xf numFmtId="0" fontId="2" fillId="7" borderId="32" xfId="5" applyFont="1" applyFill="1" applyBorder="1" applyAlignment="1">
      <alignment horizontal="left" vertical="center" wrapText="1"/>
    </xf>
    <xf numFmtId="0" fontId="2" fillId="7" borderId="33" xfId="5" applyFont="1" applyFill="1" applyBorder="1" applyAlignment="1">
      <alignment horizontal="left" vertical="center" wrapText="1"/>
    </xf>
    <xf numFmtId="0" fontId="3" fillId="3" borderId="4" xfId="0" applyFont="1" applyFill="1" applyBorder="1" applyAlignment="1">
      <alignment horizontal="center"/>
    </xf>
    <xf numFmtId="0" fontId="3" fillId="3" borderId="13" xfId="0" applyFont="1" applyFill="1" applyBorder="1" applyAlignment="1">
      <alignment horizontal="center"/>
    </xf>
    <xf numFmtId="0" fontId="3" fillId="3" borderId="18" xfId="0" applyFont="1" applyFill="1" applyBorder="1" applyAlignment="1">
      <alignment horizontal="center"/>
    </xf>
    <xf numFmtId="0" fontId="1" fillId="2" borderId="40" xfId="0" applyFont="1" applyFill="1" applyBorder="1" applyAlignment="1">
      <alignment horizontal="center"/>
    </xf>
    <xf numFmtId="0" fontId="1" fillId="2" borderId="41" xfId="0" applyFont="1" applyFill="1" applyBorder="1" applyAlignment="1">
      <alignment horizontal="center"/>
    </xf>
    <xf numFmtId="0" fontId="1" fillId="2" borderId="25" xfId="0" applyFont="1" applyFill="1" applyBorder="1" applyAlignment="1">
      <alignment horizontal="center"/>
    </xf>
    <xf numFmtId="0" fontId="1" fillId="2" borderId="42"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26" xfId="0" applyFont="1" applyFill="1" applyBorder="1" applyAlignment="1">
      <alignment horizontal="center"/>
    </xf>
    <xf numFmtId="0" fontId="3" fillId="2" borderId="39" xfId="0" applyFont="1" applyFill="1" applyBorder="1" applyAlignment="1">
      <alignment horizontal="center"/>
    </xf>
    <xf numFmtId="0" fontId="3" fillId="3" borderId="34" xfId="5" applyFont="1" applyFill="1" applyBorder="1" applyAlignment="1">
      <alignment horizontal="left" vertical="center" wrapText="1"/>
    </xf>
    <xf numFmtId="0" fontId="3" fillId="3" borderId="36" xfId="5"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6" xfId="5" applyFont="1" applyFill="1" applyBorder="1" applyAlignment="1">
      <alignment horizontal="center"/>
    </xf>
    <xf numFmtId="0" fontId="3" fillId="2" borderId="5" xfId="5" applyFont="1" applyFill="1" applyBorder="1" applyAlignment="1">
      <alignment horizontal="center"/>
    </xf>
    <xf numFmtId="0" fontId="3" fillId="2" borderId="9" xfId="5" applyFont="1" applyFill="1" applyBorder="1" applyAlignment="1">
      <alignment horizontal="center"/>
    </xf>
    <xf numFmtId="0" fontId="3" fillId="3" borderId="43" xfId="0" applyFont="1" applyFill="1" applyBorder="1" applyAlignment="1">
      <alignment horizontal="center"/>
    </xf>
    <xf numFmtId="0" fontId="3" fillId="3" borderId="44" xfId="0" applyFont="1" applyFill="1" applyBorder="1" applyAlignment="1">
      <alignment horizontal="center"/>
    </xf>
    <xf numFmtId="0" fontId="3" fillId="3" borderId="45" xfId="0" applyFont="1" applyFill="1" applyBorder="1" applyAlignment="1">
      <alignment horizontal="center"/>
    </xf>
    <xf numFmtId="0" fontId="3" fillId="3" borderId="46" xfId="0" applyFont="1" applyFill="1" applyBorder="1" applyAlignment="1">
      <alignment horizontal="center"/>
    </xf>
    <xf numFmtId="0" fontId="2" fillId="0" borderId="4" xfId="5" applyFont="1" applyBorder="1" applyAlignment="1">
      <alignment horizontal="left" vertical="center" wrapText="1"/>
    </xf>
    <xf numFmtId="0" fontId="1" fillId="0" borderId="13" xfId="5" applyBorder="1" applyAlignment="1">
      <alignment horizontal="left" vertical="center"/>
    </xf>
    <xf numFmtId="0" fontId="1" fillId="0" borderId="18" xfId="5" applyBorder="1" applyAlignment="1">
      <alignment horizontal="left" vertical="center"/>
    </xf>
    <xf numFmtId="0" fontId="3" fillId="2" borderId="4" xfId="0" applyFont="1" applyFill="1" applyBorder="1" applyAlignment="1">
      <alignment horizontal="center"/>
    </xf>
    <xf numFmtId="0" fontId="3" fillId="2" borderId="13" xfId="0" applyFont="1" applyFill="1" applyBorder="1" applyAlignment="1">
      <alignment horizontal="center"/>
    </xf>
    <xf numFmtId="0" fontId="3" fillId="2" borderId="18" xfId="0" applyFont="1" applyFill="1" applyBorder="1" applyAlignment="1">
      <alignment horizontal="center"/>
    </xf>
    <xf numFmtId="9" fontId="2" fillId="2" borderId="4"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2" fillId="2"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3" fillId="0" borderId="6" xfId="5" applyFont="1" applyBorder="1" applyAlignment="1">
      <alignment horizontal="center"/>
    </xf>
    <xf numFmtId="0" fontId="3" fillId="0" borderId="5" xfId="5" applyFont="1" applyBorder="1" applyAlignment="1">
      <alignment horizontal="center"/>
    </xf>
    <xf numFmtId="0" fontId="3" fillId="0" borderId="9" xfId="5" applyFont="1" applyBorder="1" applyAlignment="1">
      <alignment horizontal="center"/>
    </xf>
    <xf numFmtId="0" fontId="3" fillId="2" borderId="4" xfId="5" applyFont="1" applyFill="1" applyBorder="1" applyAlignment="1">
      <alignment horizontal="center"/>
    </xf>
    <xf numFmtId="0" fontId="3" fillId="2" borderId="13" xfId="5" applyFont="1" applyFill="1" applyBorder="1" applyAlignment="1">
      <alignment horizontal="center"/>
    </xf>
    <xf numFmtId="0" fontId="3" fillId="2" borderId="18" xfId="5" applyFont="1" applyFill="1" applyBorder="1" applyAlignment="1">
      <alignment horizontal="center"/>
    </xf>
    <xf numFmtId="0" fontId="2" fillId="0" borderId="4" xfId="5" applyFont="1" applyBorder="1" applyAlignment="1">
      <alignment horizontal="center" vertical="center" wrapText="1"/>
    </xf>
    <xf numFmtId="0" fontId="2" fillId="0" borderId="13" xfId="5" applyFont="1" applyBorder="1" applyAlignment="1">
      <alignment horizontal="center" vertical="center"/>
    </xf>
    <xf numFmtId="0" fontId="2" fillId="0" borderId="18" xfId="5" applyFont="1" applyBorder="1" applyAlignment="1">
      <alignment horizontal="center" vertical="center"/>
    </xf>
    <xf numFmtId="0" fontId="17" fillId="2" borderId="13" xfId="5" applyFont="1" applyFill="1" applyBorder="1" applyAlignment="1">
      <alignment horizontal="center" vertical="center"/>
    </xf>
    <xf numFmtId="0" fontId="17" fillId="2" borderId="18" xfId="5" applyFont="1" applyFill="1" applyBorder="1" applyAlignment="1">
      <alignment horizontal="center" vertical="center"/>
    </xf>
    <xf numFmtId="0" fontId="19" fillId="2" borderId="6" xfId="5" applyFont="1" applyFill="1" applyBorder="1" applyAlignment="1">
      <alignment horizontal="center"/>
    </xf>
    <xf numFmtId="0" fontId="19" fillId="2" borderId="5" xfId="5" applyFont="1" applyFill="1" applyBorder="1" applyAlignment="1">
      <alignment horizontal="center"/>
    </xf>
    <xf numFmtId="0" fontId="19" fillId="2" borderId="9" xfId="5" applyFont="1" applyFill="1" applyBorder="1" applyAlignment="1">
      <alignment horizontal="center"/>
    </xf>
    <xf numFmtId="0" fontId="20" fillId="2" borderId="4" xfId="5" applyFont="1" applyFill="1" applyBorder="1" applyAlignment="1">
      <alignment horizontal="center" vertical="center"/>
    </xf>
    <xf numFmtId="0" fontId="20" fillId="2" borderId="13" xfId="5" applyFont="1" applyFill="1" applyBorder="1" applyAlignment="1">
      <alignment horizontal="center" vertical="center"/>
    </xf>
    <xf numFmtId="0" fontId="20" fillId="2" borderId="18" xfId="5" applyFont="1" applyFill="1" applyBorder="1" applyAlignment="1">
      <alignment horizontal="center" vertical="center"/>
    </xf>
    <xf numFmtId="0" fontId="19" fillId="2" borderId="4" xfId="5" applyFont="1" applyFill="1" applyBorder="1" applyAlignment="1">
      <alignment horizontal="center"/>
    </xf>
    <xf numFmtId="0" fontId="19" fillId="2" borderId="13" xfId="5" applyFont="1" applyFill="1" applyBorder="1" applyAlignment="1">
      <alignment horizontal="center"/>
    </xf>
    <xf numFmtId="0" fontId="19" fillId="2" borderId="18" xfId="5" applyFont="1" applyFill="1" applyBorder="1" applyAlignment="1">
      <alignment horizontal="center"/>
    </xf>
    <xf numFmtId="0" fontId="20" fillId="0" borderId="4" xfId="5" applyFont="1" applyBorder="1" applyAlignment="1">
      <alignment horizontal="center" vertical="center" wrapText="1"/>
    </xf>
    <xf numFmtId="0" fontId="20" fillId="0" borderId="13" xfId="5" applyFont="1" applyBorder="1" applyAlignment="1">
      <alignment horizontal="center" vertical="center" wrapText="1"/>
    </xf>
    <xf numFmtId="0" fontId="20" fillId="0" borderId="18" xfId="5" applyFont="1" applyBorder="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3" fillId="0" borderId="5" xfId="0" applyFont="1" applyBorder="1" applyAlignment="1">
      <alignment horizontal="center"/>
    </xf>
    <xf numFmtId="0" fontId="3" fillId="0" borderId="4"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20" fillId="2" borderId="4" xfId="5" applyFont="1" applyFill="1" applyBorder="1" applyAlignment="1">
      <alignment horizontal="center" vertical="center" wrapText="1"/>
    </xf>
    <xf numFmtId="0" fontId="1" fillId="2" borderId="27" xfId="5" applyFill="1" applyBorder="1" applyAlignment="1">
      <alignment horizontal="center"/>
    </xf>
    <xf numFmtId="0" fontId="1" fillId="2" borderId="0" xfId="5" applyFill="1" applyAlignment="1">
      <alignment horizontal="center"/>
    </xf>
    <xf numFmtId="0" fontId="1" fillId="2" borderId="28" xfId="5" applyFill="1" applyBorder="1" applyAlignment="1">
      <alignment horizont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5" fillId="0" borderId="24" xfId="0" applyFont="1" applyBorder="1" applyAlignment="1">
      <alignment vertical="center"/>
    </xf>
    <xf numFmtId="0" fontId="15" fillId="0" borderId="1" xfId="0" applyFont="1" applyBorder="1" applyAlignment="1">
      <alignment vertical="center"/>
    </xf>
    <xf numFmtId="0" fontId="15" fillId="0" borderId="12" xfId="0" applyFont="1" applyBorder="1" applyAlignment="1">
      <alignment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5" fillId="0" borderId="25" xfId="0" applyFont="1" applyBorder="1" applyAlignment="1">
      <alignment vertical="center"/>
    </xf>
    <xf numFmtId="0" fontId="15" fillId="0" borderId="23" xfId="0" applyFont="1" applyBorder="1" applyAlignment="1">
      <alignment vertical="center"/>
    </xf>
    <xf numFmtId="0" fontId="15" fillId="0" borderId="15" xfId="0" applyFont="1" applyBorder="1" applyAlignment="1">
      <alignment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5" fillId="0" borderId="26"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vertical="center"/>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4" xfId="5" applyFont="1" applyBorder="1" applyAlignment="1">
      <alignment horizontal="center" vertical="distributed"/>
    </xf>
    <xf numFmtId="0" fontId="2" fillId="0" borderId="13" xfId="5" applyFont="1" applyBorder="1" applyAlignment="1">
      <alignment horizontal="center" vertical="distributed"/>
    </xf>
    <xf numFmtId="0" fontId="2" fillId="0" borderId="18" xfId="5" applyFont="1" applyBorder="1" applyAlignment="1">
      <alignment horizontal="center" vertical="distributed"/>
    </xf>
    <xf numFmtId="0" fontId="3" fillId="3" borderId="4" xfId="5" applyFont="1" applyFill="1" applyBorder="1" applyAlignment="1">
      <alignment horizontal="center" vertical="distributed"/>
    </xf>
    <xf numFmtId="0" fontId="3" fillId="3" borderId="13" xfId="5" applyFont="1" applyFill="1" applyBorder="1" applyAlignment="1">
      <alignment horizontal="center" vertical="distributed"/>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20" fillId="0" borderId="4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10" fontId="6" fillId="10" borderId="44" xfId="0" applyNumberFormat="1" applyFont="1" applyFill="1" applyBorder="1" applyAlignment="1">
      <alignment horizontal="center" vertical="center" wrapText="1"/>
    </xf>
    <xf numFmtId="10" fontId="6" fillId="10" borderId="50" xfId="0" applyNumberFormat="1"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53" xfId="0" applyFont="1" applyBorder="1" applyAlignment="1">
      <alignment horizontal="center" vertical="center" wrapText="1"/>
    </xf>
    <xf numFmtId="0" fontId="28" fillId="8" borderId="43" xfId="0" applyFont="1" applyFill="1" applyBorder="1" applyAlignment="1">
      <alignment horizontal="center" vertical="center" wrapText="1"/>
    </xf>
    <xf numFmtId="0" fontId="28" fillId="8" borderId="53"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30" fillId="8" borderId="24"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53" xfId="0" applyFont="1" applyBorder="1" applyAlignment="1">
      <alignment horizontal="center" vertical="center" wrapText="1"/>
    </xf>
    <xf numFmtId="0" fontId="20" fillId="0" borderId="9"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2" fillId="0" borderId="0" xfId="0" applyFont="1" applyAlignment="1">
      <alignment horizontal="center" vertical="center"/>
    </xf>
    <xf numFmtId="0" fontId="0" fillId="0" borderId="23" xfId="0"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25" xfId="0" applyFont="1" applyBorder="1" applyAlignment="1">
      <alignment horizontal="center" vertical="center"/>
    </xf>
    <xf numFmtId="0" fontId="17" fillId="2" borderId="4" xfId="5" applyFont="1" applyFill="1" applyBorder="1" applyAlignment="1">
      <alignment horizontal="center" vertical="center"/>
    </xf>
    <xf numFmtId="0" fontId="17" fillId="0" borderId="13" xfId="5" applyFont="1" applyBorder="1" applyAlignment="1" applyProtection="1">
      <alignment horizontal="center" vertical="center" wrapText="1"/>
      <protection locked="0"/>
    </xf>
    <xf numFmtId="0" fontId="17" fillId="0" borderId="18" xfId="5" applyFont="1" applyBorder="1" applyAlignment="1" applyProtection="1">
      <alignment horizontal="center" vertical="center" wrapText="1"/>
      <protection locked="0"/>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0" xfId="0" applyFont="1" applyFill="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30" xfId="0" applyFont="1" applyFill="1" applyBorder="1" applyAlignment="1">
      <alignment horizontal="center" vertical="center"/>
    </xf>
    <xf numFmtId="0" fontId="20" fillId="0" borderId="0" xfId="0" applyFont="1" applyAlignment="1">
      <alignment horizontal="center"/>
    </xf>
    <xf numFmtId="0" fontId="19" fillId="3" borderId="34"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36" xfId="0" applyFont="1" applyFill="1" applyBorder="1" applyAlignment="1">
      <alignment horizontal="left" vertical="center" wrapText="1"/>
    </xf>
    <xf numFmtId="0" fontId="17" fillId="7" borderId="6"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1" xfId="5" applyFont="1" applyFill="1" applyBorder="1" applyAlignment="1">
      <alignment horizontal="left" vertical="top" wrapText="1"/>
    </xf>
    <xf numFmtId="0" fontId="17" fillId="7" borderId="32" xfId="5" applyFont="1" applyFill="1" applyBorder="1" applyAlignment="1">
      <alignment horizontal="left" vertical="top" wrapText="1"/>
    </xf>
    <xf numFmtId="0" fontId="17" fillId="7" borderId="33" xfId="5" applyFont="1" applyFill="1" applyBorder="1" applyAlignment="1">
      <alignment horizontal="left" vertical="top" wrapText="1"/>
    </xf>
    <xf numFmtId="0" fontId="19" fillId="3" borderId="4" xfId="0" applyFont="1" applyFill="1" applyBorder="1" applyAlignment="1">
      <alignment horizontal="center"/>
    </xf>
    <xf numFmtId="0" fontId="19" fillId="3" borderId="13" xfId="0" applyFont="1" applyFill="1" applyBorder="1" applyAlignment="1">
      <alignment horizontal="center"/>
    </xf>
    <xf numFmtId="0" fontId="19" fillId="3" borderId="18" xfId="0" applyFont="1" applyFill="1" applyBorder="1" applyAlignment="1">
      <alignment horizontal="center"/>
    </xf>
    <xf numFmtId="0" fontId="17" fillId="2" borderId="23" xfId="0" applyFont="1" applyFill="1" applyBorder="1" applyAlignment="1">
      <alignment horizontal="center"/>
    </xf>
    <xf numFmtId="0" fontId="17" fillId="2" borderId="15" xfId="0" applyFont="1" applyFill="1" applyBorder="1" applyAlignment="1">
      <alignment horizontal="center"/>
    </xf>
    <xf numFmtId="0" fontId="19" fillId="2" borderId="2" xfId="0" applyFont="1" applyFill="1" applyBorder="1" applyAlignment="1">
      <alignment horizontal="center"/>
    </xf>
    <xf numFmtId="0" fontId="19" fillId="2" borderId="16" xfId="0" applyFont="1" applyFill="1" applyBorder="1" applyAlignment="1">
      <alignment horizontal="center"/>
    </xf>
    <xf numFmtId="0" fontId="19" fillId="3" borderId="4"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34" xfId="5" applyFont="1" applyFill="1" applyBorder="1" applyAlignment="1">
      <alignment horizontal="left" vertical="center" wrapText="1"/>
    </xf>
    <xf numFmtId="0" fontId="19" fillId="3" borderId="36" xfId="5"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7" fillId="2" borderId="4" xfId="5" applyFont="1" applyFill="1" applyBorder="1" applyAlignment="1">
      <alignment horizontal="center"/>
    </xf>
    <xf numFmtId="0" fontId="17" fillId="2" borderId="13" xfId="5" applyFont="1" applyFill="1" applyBorder="1" applyAlignment="1">
      <alignment horizontal="center"/>
    </xf>
    <xf numFmtId="0" fontId="17" fillId="2" borderId="18" xfId="5" applyFont="1" applyFill="1" applyBorder="1" applyAlignment="1">
      <alignment horizontal="center"/>
    </xf>
    <xf numFmtId="0" fontId="19" fillId="3" borderId="43" xfId="0" applyFont="1" applyFill="1" applyBorder="1" applyAlignment="1">
      <alignment horizontal="center"/>
    </xf>
    <xf numFmtId="0" fontId="19" fillId="3" borderId="44" xfId="0" applyFont="1" applyFill="1" applyBorder="1" applyAlignment="1">
      <alignment horizontal="center"/>
    </xf>
    <xf numFmtId="0" fontId="19" fillId="3" borderId="45" xfId="0" applyFont="1" applyFill="1" applyBorder="1" applyAlignment="1">
      <alignment horizontal="center"/>
    </xf>
    <xf numFmtId="0" fontId="19" fillId="3" borderId="46" xfId="0" applyFont="1" applyFill="1" applyBorder="1" applyAlignment="1">
      <alignment horizontal="center"/>
    </xf>
    <xf numFmtId="0" fontId="17" fillId="2" borderId="4" xfId="5" applyFont="1" applyFill="1" applyBorder="1" applyAlignment="1">
      <alignment horizontal="center" wrapText="1"/>
    </xf>
    <xf numFmtId="0" fontId="20" fillId="0" borderId="4" xfId="5" applyFont="1" applyBorder="1" applyAlignment="1">
      <alignment horizontal="left" vertical="center" wrapText="1"/>
    </xf>
    <xf numFmtId="0" fontId="20" fillId="0" borderId="13" xfId="5" applyFont="1" applyBorder="1" applyAlignment="1">
      <alignment horizontal="left" vertical="center"/>
    </xf>
    <xf numFmtId="0" fontId="20" fillId="0" borderId="18" xfId="5" applyFont="1" applyBorder="1" applyAlignment="1">
      <alignment horizontal="left" vertical="center"/>
    </xf>
    <xf numFmtId="0" fontId="19" fillId="2" borderId="4" xfId="0" applyFont="1" applyFill="1" applyBorder="1" applyAlignment="1">
      <alignment horizontal="center"/>
    </xf>
    <xf numFmtId="0" fontId="19" fillId="2" borderId="13" xfId="0" applyFont="1" applyFill="1" applyBorder="1" applyAlignment="1">
      <alignment horizontal="center"/>
    </xf>
    <xf numFmtId="0" fontId="19" fillId="2" borderId="18" xfId="0" applyFont="1" applyFill="1" applyBorder="1" applyAlignment="1">
      <alignment horizontal="center"/>
    </xf>
    <xf numFmtId="9" fontId="17" fillId="2" borderId="4"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9" fillId="0" borderId="27" xfId="0" applyFont="1" applyBorder="1" applyAlignment="1">
      <alignment horizontal="center"/>
    </xf>
    <xf numFmtId="0" fontId="19" fillId="0" borderId="0" xfId="0" applyFont="1" applyAlignment="1">
      <alignment horizontal="center"/>
    </xf>
    <xf numFmtId="0" fontId="19" fillId="0" borderId="28" xfId="0" applyFont="1" applyBorder="1" applyAlignment="1">
      <alignment horizontal="center"/>
    </xf>
    <xf numFmtId="0" fontId="19" fillId="0" borderId="6" xfId="5" applyFont="1" applyBorder="1" applyAlignment="1">
      <alignment horizontal="center"/>
    </xf>
    <xf numFmtId="0" fontId="19" fillId="0" borderId="5" xfId="5" applyFont="1" applyBorder="1" applyAlignment="1">
      <alignment horizontal="center"/>
    </xf>
    <xf numFmtId="0" fontId="19" fillId="0" borderId="9" xfId="5"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13" xfId="0" applyFont="1" applyBorder="1" applyAlignment="1">
      <alignment horizontal="center"/>
    </xf>
    <xf numFmtId="0" fontId="19" fillId="0" borderId="18" xfId="0" applyFont="1" applyBorder="1" applyAlignment="1">
      <alignment horizontal="center"/>
    </xf>
    <xf numFmtId="0" fontId="20" fillId="0" borderId="13" xfId="5" applyFont="1" applyBorder="1" applyAlignment="1">
      <alignment horizontal="center" vertical="center"/>
    </xf>
    <xf numFmtId="0" fontId="20" fillId="0" borderId="18" xfId="5" applyFont="1" applyBorder="1" applyAlignment="1">
      <alignment horizontal="center" vertical="center"/>
    </xf>
    <xf numFmtId="0" fontId="20" fillId="2" borderId="27" xfId="5" applyFont="1" applyFill="1" applyBorder="1" applyAlignment="1">
      <alignment horizontal="center"/>
    </xf>
    <xf numFmtId="0" fontId="20" fillId="2" borderId="0" xfId="5" applyFont="1" applyFill="1" applyAlignment="1">
      <alignment horizontal="center"/>
    </xf>
    <xf numFmtId="0" fontId="20" fillId="2" borderId="28" xfId="5" applyFont="1" applyFill="1" applyBorder="1" applyAlignment="1">
      <alignment horizontal="center"/>
    </xf>
    <xf numFmtId="0" fontId="8" fillId="0" borderId="0" xfId="0" applyFont="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1" xfId="0" applyFont="1" applyBorder="1" applyAlignment="1">
      <alignment horizontal="center" vertical="center"/>
    </xf>
    <xf numFmtId="0" fontId="9" fillId="0" borderId="51" xfId="0" applyFont="1" applyBorder="1" applyAlignment="1">
      <alignment horizontal="center" vertical="center"/>
    </xf>
    <xf numFmtId="0" fontId="9" fillId="0" borderId="2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6" xfId="0" applyFont="1" applyBorder="1" applyAlignment="1">
      <alignment horizontal="center" vertical="center"/>
    </xf>
    <xf numFmtId="0" fontId="28" fillId="8" borderId="10"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7" borderId="6" xfId="5" applyFont="1" applyFill="1" applyBorder="1" applyAlignment="1">
      <alignment horizontal="left" vertical="top" wrapText="1"/>
    </xf>
    <xf numFmtId="0" fontId="2" fillId="7" borderId="5" xfId="5" applyFont="1" applyFill="1" applyBorder="1" applyAlignment="1">
      <alignment horizontal="left" vertical="top" wrapText="1"/>
    </xf>
    <xf numFmtId="0" fontId="2" fillId="7" borderId="9" xfId="5" applyFont="1" applyFill="1" applyBorder="1" applyAlignment="1">
      <alignment horizontal="left" vertical="top" wrapText="1"/>
    </xf>
    <xf numFmtId="0" fontId="1" fillId="0" borderId="58" xfId="5" applyBorder="1" applyAlignment="1" applyProtection="1">
      <alignment horizontal="justify" vertical="center" wrapText="1"/>
      <protection locked="0"/>
    </xf>
    <xf numFmtId="0" fontId="1" fillId="0" borderId="59" xfId="5" applyBorder="1" applyAlignment="1" applyProtection="1">
      <alignment horizontal="justify" vertical="center" wrapText="1"/>
      <protection locked="0"/>
    </xf>
    <xf numFmtId="0" fontId="1" fillId="0" borderId="60" xfId="5" applyBorder="1" applyAlignment="1" applyProtection="1">
      <alignment horizontal="justify" vertical="center" wrapText="1"/>
      <protection locked="0"/>
    </xf>
    <xf numFmtId="0" fontId="2" fillId="7" borderId="31" xfId="5" applyFont="1" applyFill="1" applyBorder="1" applyAlignment="1">
      <alignment horizontal="left" vertical="top" wrapText="1"/>
    </xf>
    <xf numFmtId="0" fontId="2" fillId="7" borderId="32" xfId="5" applyFont="1" applyFill="1" applyBorder="1" applyAlignment="1">
      <alignment horizontal="left" vertical="top" wrapText="1"/>
    </xf>
    <xf numFmtId="0" fontId="2" fillId="7" borderId="33" xfId="5" applyFont="1" applyFill="1" applyBorder="1" applyAlignment="1">
      <alignment horizontal="left" vertical="top" wrapText="1"/>
    </xf>
    <xf numFmtId="0" fontId="2" fillId="2" borderId="23" xfId="0" applyFont="1" applyFill="1" applyBorder="1" applyAlignment="1">
      <alignment horizontal="center"/>
    </xf>
    <xf numFmtId="0" fontId="2" fillId="2" borderId="15" xfId="0" applyFont="1" applyFill="1" applyBorder="1" applyAlignment="1">
      <alignment horizontal="center"/>
    </xf>
    <xf numFmtId="0" fontId="3" fillId="2" borderId="2" xfId="0" applyFont="1" applyFill="1" applyBorder="1" applyAlignment="1">
      <alignment horizontal="center"/>
    </xf>
    <xf numFmtId="0" fontId="3" fillId="2" borderId="16" xfId="0" applyFont="1" applyFill="1" applyBorder="1" applyAlignment="1">
      <alignment horizont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4" xfId="5" applyFont="1" applyFill="1" applyBorder="1" applyAlignment="1">
      <alignment horizontal="center"/>
    </xf>
    <xf numFmtId="0" fontId="2" fillId="2" borderId="13" xfId="5" applyFont="1" applyFill="1" applyBorder="1" applyAlignment="1">
      <alignment horizontal="center"/>
    </xf>
    <xf numFmtId="0" fontId="2" fillId="2" borderId="18" xfId="5" applyFont="1" applyFill="1" applyBorder="1" applyAlignment="1">
      <alignment horizontal="center"/>
    </xf>
    <xf numFmtId="0" fontId="2" fillId="2" borderId="4" xfId="5" applyFont="1" applyFill="1" applyBorder="1" applyAlignment="1">
      <alignment horizontal="center" wrapText="1"/>
    </xf>
    <xf numFmtId="9" fontId="2" fillId="2" borderId="4" xfId="0" applyNumberFormat="1" applyFont="1" applyFill="1" applyBorder="1" applyAlignment="1">
      <alignment horizontal="center" wrapText="1"/>
    </xf>
    <xf numFmtId="0" fontId="2" fillId="2" borderId="13" xfId="0" applyFont="1" applyFill="1" applyBorder="1" applyAlignment="1">
      <alignment horizontal="center" wrapText="1"/>
    </xf>
    <xf numFmtId="0" fontId="2" fillId="2" borderId="18" xfId="0" applyFont="1" applyFill="1" applyBorder="1" applyAlignment="1">
      <alignment horizontal="center" wrapText="1"/>
    </xf>
    <xf numFmtId="0" fontId="1" fillId="2" borderId="4" xfId="5" applyFill="1" applyBorder="1" applyAlignment="1">
      <alignment horizontal="center"/>
    </xf>
    <xf numFmtId="0" fontId="1" fillId="2" borderId="13" xfId="5" applyFill="1" applyBorder="1" applyAlignment="1">
      <alignment horizontal="center"/>
    </xf>
    <xf numFmtId="0" fontId="1" fillId="2" borderId="18" xfId="5" applyFill="1" applyBorder="1" applyAlignment="1">
      <alignment horizontal="center"/>
    </xf>
    <xf numFmtId="0" fontId="1" fillId="0" borderId="4" xfId="0" applyFont="1" applyBorder="1" applyAlignment="1">
      <alignment horizontal="center" vertical="top" wrapText="1"/>
    </xf>
    <xf numFmtId="0" fontId="1" fillId="0" borderId="13" xfId="0" applyFont="1" applyBorder="1" applyAlignment="1">
      <alignment horizontal="center" vertical="top" wrapText="1"/>
    </xf>
    <xf numFmtId="0" fontId="1" fillId="0" borderId="18" xfId="0" applyFont="1" applyBorder="1" applyAlignment="1">
      <alignment horizontal="center" vertical="top" wrapText="1"/>
    </xf>
    <xf numFmtId="0" fontId="1" fillId="0" borderId="4" xfId="5" applyBorder="1" applyAlignment="1">
      <alignment horizontal="center" vertical="center" wrapText="1"/>
    </xf>
    <xf numFmtId="0" fontId="1" fillId="0" borderId="13" xfId="5" applyBorder="1" applyAlignment="1">
      <alignment horizontal="center" vertical="center"/>
    </xf>
    <xf numFmtId="0" fontId="1" fillId="0" borderId="18" xfId="5" applyBorder="1" applyAlignment="1">
      <alignment horizontal="center" vertical="center"/>
    </xf>
    <xf numFmtId="0" fontId="21" fillId="0" borderId="5" xfId="0" applyFont="1" applyBorder="1" applyAlignment="1" applyProtection="1">
      <alignment horizontal="justify" vertical="center" wrapText="1"/>
      <protection locked="0"/>
    </xf>
    <xf numFmtId="0" fontId="21" fillId="0" borderId="9" xfId="0" applyFont="1" applyBorder="1" applyAlignment="1" applyProtection="1">
      <alignment horizontal="justify" vertical="center" wrapText="1"/>
      <protection locked="0"/>
    </xf>
    <xf numFmtId="0" fontId="21" fillId="0" borderId="14" xfId="0" applyFont="1" applyBorder="1" applyAlignment="1" applyProtection="1">
      <alignment horizontal="justify" vertical="center" wrapText="1"/>
      <protection locked="0"/>
    </xf>
    <xf numFmtId="0" fontId="21" fillId="0" borderId="30" xfId="0" applyFont="1" applyBorder="1" applyAlignment="1" applyProtection="1">
      <alignment horizontal="justify" vertical="center" wrapText="1"/>
      <protection locked="0"/>
    </xf>
    <xf numFmtId="0" fontId="18" fillId="0" borderId="0" xfId="0" applyFont="1" applyAlignment="1">
      <alignment horizontal="center" vertical="center"/>
    </xf>
    <xf numFmtId="0" fontId="28" fillId="8" borderId="7"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6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62"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31" fillId="8" borderId="56"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4" fillId="0" borderId="24" xfId="0" applyFont="1" applyBorder="1" applyAlignment="1">
      <alignment vertical="center"/>
    </xf>
    <xf numFmtId="0" fontId="24" fillId="0" borderId="1" xfId="0" applyFont="1" applyBorder="1" applyAlignment="1">
      <alignment vertical="center"/>
    </xf>
    <xf numFmtId="0" fontId="24" fillId="0" borderId="12" xfId="0" applyFont="1" applyBorder="1" applyAlignment="1">
      <alignment vertical="center"/>
    </xf>
    <xf numFmtId="0" fontId="24" fillId="0" borderId="25" xfId="0" applyFont="1" applyBorder="1" applyAlignment="1">
      <alignment vertical="center"/>
    </xf>
    <xf numFmtId="0" fontId="24" fillId="0" borderId="23" xfId="0" applyFont="1" applyBorder="1" applyAlignment="1">
      <alignment vertical="center"/>
    </xf>
    <xf numFmtId="0" fontId="24" fillId="0" borderId="15" xfId="0" applyFont="1" applyBorder="1" applyAlignment="1">
      <alignment vertical="center"/>
    </xf>
    <xf numFmtId="0" fontId="24" fillId="0" borderId="26" xfId="0" applyFont="1" applyBorder="1" applyAlignment="1">
      <alignment vertical="center"/>
    </xf>
    <xf numFmtId="0" fontId="24" fillId="0" borderId="2" xfId="0" applyFont="1" applyBorder="1" applyAlignment="1">
      <alignment vertical="center"/>
    </xf>
    <xf numFmtId="0" fontId="24" fillId="0" borderId="16" xfId="0" applyFont="1" applyBorder="1" applyAlignment="1">
      <alignment vertical="center"/>
    </xf>
    <xf numFmtId="0" fontId="2" fillId="0" borderId="4" xfId="5" applyFont="1" applyBorder="1" applyAlignment="1">
      <alignment horizontal="justify" vertical="center" wrapText="1"/>
    </xf>
    <xf numFmtId="0" fontId="1" fillId="0" borderId="13" xfId="5" applyBorder="1" applyAlignment="1">
      <alignment horizontal="justify" vertical="center"/>
    </xf>
    <xf numFmtId="0" fontId="1" fillId="0" borderId="18" xfId="5" applyBorder="1" applyAlignment="1">
      <alignment horizontal="justify" vertical="center"/>
    </xf>
    <xf numFmtId="0" fontId="1" fillId="0" borderId="13" xfId="5" applyBorder="1" applyAlignment="1">
      <alignment horizontal="center" vertical="center" wrapText="1"/>
    </xf>
    <xf numFmtId="0" fontId="1" fillId="0" borderId="18" xfId="5"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31" fillId="8" borderId="17" xfId="0" applyFont="1" applyFill="1" applyBorder="1" applyAlignment="1">
      <alignment horizontal="center" vertical="center" wrapText="1"/>
    </xf>
    <xf numFmtId="0" fontId="31" fillId="8" borderId="63"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28" fillId="8" borderId="2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 fillId="0" borderId="4" xfId="1" applyFont="1" applyBorder="1" applyAlignment="1">
      <alignment horizontal="justify" vertical="center" wrapText="1"/>
    </xf>
    <xf numFmtId="0" fontId="4" fillId="0" borderId="13" xfId="1" applyBorder="1" applyAlignment="1">
      <alignment horizontal="justify" vertical="center"/>
    </xf>
    <xf numFmtId="0" fontId="4" fillId="0" borderId="18" xfId="1" applyBorder="1" applyAlignment="1">
      <alignment horizontal="justify" vertical="center"/>
    </xf>
    <xf numFmtId="0" fontId="4" fillId="2" borderId="27" xfId="1" applyFill="1" applyBorder="1" applyAlignment="1">
      <alignment horizontal="center"/>
    </xf>
    <xf numFmtId="0" fontId="4" fillId="2" borderId="0" xfId="1" applyFill="1" applyAlignment="1">
      <alignment horizontal="center"/>
    </xf>
    <xf numFmtId="0" fontId="4" fillId="2" borderId="28" xfId="1" applyFill="1" applyBorder="1" applyAlignment="1">
      <alignment horizontal="center"/>
    </xf>
    <xf numFmtId="0" fontId="2" fillId="2" borderId="13"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4" xfId="1" applyFont="1" applyBorder="1" applyAlignment="1">
      <alignment horizontal="center" vertical="distributed"/>
    </xf>
    <xf numFmtId="0" fontId="2" fillId="0" borderId="13" xfId="1" applyFont="1" applyBorder="1" applyAlignment="1">
      <alignment horizontal="center" vertical="distributed"/>
    </xf>
    <xf numFmtId="0" fontId="2" fillId="0" borderId="18" xfId="1" applyFont="1" applyBorder="1" applyAlignment="1">
      <alignment horizontal="center" vertical="distributed"/>
    </xf>
    <xf numFmtId="0" fontId="3" fillId="2" borderId="4" xfId="1" applyFont="1" applyFill="1" applyBorder="1" applyAlignment="1">
      <alignment horizontal="center"/>
    </xf>
    <xf numFmtId="0" fontId="3" fillId="2" borderId="13" xfId="1" applyFont="1" applyFill="1" applyBorder="1" applyAlignment="1">
      <alignment horizontal="center"/>
    </xf>
    <xf numFmtId="0" fontId="3" fillId="2" borderId="18" xfId="1" applyFont="1" applyFill="1" applyBorder="1" applyAlignment="1">
      <alignment horizontal="center"/>
    </xf>
    <xf numFmtId="0" fontId="4" fillId="2" borderId="4" xfId="1" applyFill="1" applyBorder="1" applyAlignment="1">
      <alignment horizontal="center" vertical="center" wrapText="1"/>
    </xf>
    <xf numFmtId="0" fontId="4" fillId="2" borderId="13" xfId="1" applyFill="1" applyBorder="1" applyAlignment="1">
      <alignment horizontal="center" vertical="center"/>
    </xf>
    <xf numFmtId="0" fontId="4" fillId="2" borderId="18" xfId="1" applyFill="1" applyBorder="1" applyAlignment="1">
      <alignment horizontal="center" vertical="center"/>
    </xf>
    <xf numFmtId="0" fontId="3" fillId="3" borderId="4" xfId="1" applyFont="1" applyFill="1" applyBorder="1" applyAlignment="1">
      <alignment horizontal="center" vertical="distributed"/>
    </xf>
    <xf numFmtId="0" fontId="3" fillId="3" borderId="13" xfId="1" applyFont="1" applyFill="1" applyBorder="1" applyAlignment="1">
      <alignment horizontal="center" vertical="distributed"/>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3" fillId="2" borderId="6" xfId="1" applyFont="1" applyFill="1" applyBorder="1" applyAlignment="1">
      <alignment horizontal="center"/>
    </xf>
    <xf numFmtId="0" fontId="3" fillId="2" borderId="5" xfId="1" applyFont="1" applyFill="1" applyBorder="1" applyAlignment="1">
      <alignment horizontal="center"/>
    </xf>
    <xf numFmtId="0" fontId="3" fillId="2" borderId="9" xfId="1" applyFont="1" applyFill="1" applyBorder="1" applyAlignment="1">
      <alignment horizontal="center"/>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4" xfId="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xf>
    <xf numFmtId="0" fontId="2" fillId="2" borderId="4" xfId="1" applyFont="1" applyFill="1" applyBorder="1" applyAlignment="1">
      <alignment horizontal="center" vertical="center" wrapText="1"/>
    </xf>
    <xf numFmtId="0" fontId="3" fillId="0" borderId="6" xfId="1" applyFont="1" applyBorder="1" applyAlignment="1">
      <alignment horizontal="center"/>
    </xf>
    <xf numFmtId="0" fontId="3" fillId="0" borderId="5" xfId="1" applyFont="1" applyBorder="1" applyAlignment="1">
      <alignment horizontal="center"/>
    </xf>
    <xf numFmtId="0" fontId="3" fillId="0" borderId="9" xfId="1" applyFont="1" applyBorder="1" applyAlignment="1">
      <alignment horizontal="center"/>
    </xf>
    <xf numFmtId="0" fontId="2" fillId="2" borderId="4" xfId="1"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Alignment="1">
      <alignment horizontal="center"/>
    </xf>
    <xf numFmtId="0" fontId="2" fillId="0" borderId="13" xfId="1" applyFont="1" applyBorder="1" applyAlignment="1">
      <alignment horizontal="center" vertical="center" wrapText="1"/>
    </xf>
    <xf numFmtId="0" fontId="2" fillId="0" borderId="18" xfId="1" applyFont="1" applyBorder="1" applyAlignment="1">
      <alignment horizontal="center" vertical="center" wrapText="1"/>
    </xf>
    <xf numFmtId="0" fontId="3" fillId="3" borderId="34" xfId="1" applyFont="1" applyFill="1" applyBorder="1" applyAlignment="1">
      <alignment horizontal="left" vertical="center" wrapText="1"/>
    </xf>
    <xf numFmtId="0" fontId="3" fillId="3" borderId="36" xfId="1" applyFont="1" applyFill="1" applyBorder="1" applyAlignment="1">
      <alignment horizontal="left" vertical="center" wrapText="1"/>
    </xf>
    <xf numFmtId="0" fontId="2" fillId="7" borderId="6" xfId="1" applyFont="1" applyFill="1" applyBorder="1" applyAlignment="1">
      <alignment horizontal="left" vertical="top" wrapText="1"/>
    </xf>
    <xf numFmtId="0" fontId="2" fillId="7" borderId="5" xfId="1" applyFont="1" applyFill="1" applyBorder="1" applyAlignment="1">
      <alignment horizontal="left" vertical="top" wrapText="1"/>
    </xf>
    <xf numFmtId="0" fontId="2" fillId="7" borderId="9" xfId="1" applyFont="1" applyFill="1" applyBorder="1" applyAlignment="1">
      <alignment horizontal="left" vertical="top" wrapText="1"/>
    </xf>
    <xf numFmtId="0" fontId="4" fillId="0" borderId="27" xfId="1" applyBorder="1" applyAlignment="1" applyProtection="1">
      <alignment horizontal="justify" vertical="center" wrapText="1"/>
      <protection locked="0"/>
    </xf>
    <xf numFmtId="0" fontId="4" fillId="0" borderId="0" xfId="1" applyAlignment="1" applyProtection="1">
      <alignment horizontal="justify" vertical="center" wrapText="1"/>
      <protection locked="0"/>
    </xf>
    <xf numFmtId="0" fontId="4" fillId="0" borderId="28" xfId="1" applyBorder="1" applyAlignment="1" applyProtection="1">
      <alignment horizontal="justify" vertical="center" wrapText="1"/>
      <protection locked="0"/>
    </xf>
    <xf numFmtId="0" fontId="2" fillId="7" borderId="31" xfId="1" applyFont="1" applyFill="1" applyBorder="1" applyAlignment="1">
      <alignment horizontal="left" vertical="top" wrapText="1"/>
    </xf>
    <xf numFmtId="0" fontId="2" fillId="7" borderId="32" xfId="1" applyFont="1" applyFill="1" applyBorder="1" applyAlignment="1">
      <alignment horizontal="left" vertical="top" wrapText="1"/>
    </xf>
    <xf numFmtId="0" fontId="2" fillId="7" borderId="33" xfId="1" applyFont="1" applyFill="1" applyBorder="1" applyAlignment="1">
      <alignment horizontal="left" vertical="top" wrapText="1"/>
    </xf>
    <xf numFmtId="0" fontId="4" fillId="7" borderId="29" xfId="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1" fillId="0" borderId="10" xfId="0" applyFont="1" applyBorder="1" applyAlignment="1">
      <alignment horizontal="center" vertical="center" wrapText="1"/>
    </xf>
    <xf numFmtId="0" fontId="28" fillId="8" borderId="23"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7" fillId="0" borderId="0" xfId="0" applyFont="1" applyAlignment="1">
      <alignment horizontal="center" vertical="center"/>
    </xf>
    <xf numFmtId="0" fontId="28" fillId="8" borderId="63" xfId="0" applyFont="1" applyFill="1" applyBorder="1" applyAlignment="1">
      <alignment horizontal="center" vertical="center" wrapText="1"/>
    </xf>
    <xf numFmtId="0" fontId="2" fillId="0" borderId="4" xfId="1" applyFont="1" applyBorder="1" applyAlignment="1">
      <alignment horizontal="left" vertical="center" wrapText="1"/>
    </xf>
    <xf numFmtId="0" fontId="4" fillId="0" borderId="13" xfId="1" applyBorder="1" applyAlignment="1">
      <alignment horizontal="left" vertical="center"/>
    </xf>
    <xf numFmtId="0" fontId="4" fillId="0" borderId="18" xfId="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21" xfId="0" applyFont="1" applyFill="1" applyBorder="1" applyAlignment="1">
      <alignment horizontal="center"/>
    </xf>
    <xf numFmtId="0" fontId="2" fillId="2" borderId="64" xfId="0" applyFont="1" applyFill="1" applyBorder="1" applyAlignment="1">
      <alignment horizontal="center"/>
    </xf>
    <xf numFmtId="0" fontId="2" fillId="0" borderId="13"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6" fillId="0" borderId="0" xfId="0" applyFont="1" applyAlignment="1">
      <alignment horizont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8" xfId="1" applyFont="1" applyFill="1" applyBorder="1" applyAlignment="1">
      <alignment horizontal="center" vertical="center"/>
    </xf>
    <xf numFmtId="0" fontId="2" fillId="0" borderId="13" xfId="1" applyFont="1" applyBorder="1" applyAlignment="1">
      <alignment horizontal="left" vertical="center" wrapText="1"/>
    </xf>
    <xf numFmtId="0" fontId="2" fillId="0" borderId="18" xfId="1" applyFont="1" applyBorder="1" applyAlignment="1">
      <alignment horizontal="left" vertical="center" wrapText="1"/>
    </xf>
    <xf numFmtId="0" fontId="1" fillId="2" borderId="4" xfId="1" applyFont="1" applyFill="1" applyBorder="1" applyAlignment="1">
      <alignment horizontal="center" vertical="center" wrapText="1"/>
    </xf>
    <xf numFmtId="0" fontId="4" fillId="0" borderId="10" xfId="0" applyFont="1" applyBorder="1" applyAlignment="1">
      <alignment horizontal="center" vertical="center" wrapText="1"/>
    </xf>
    <xf numFmtId="0" fontId="17" fillId="0" borderId="4" xfId="5" applyFont="1" applyBorder="1" applyAlignment="1">
      <alignment horizontal="left" vertical="center" wrapText="1"/>
    </xf>
    <xf numFmtId="0" fontId="2" fillId="0" borderId="4" xfId="5" applyFont="1" applyBorder="1" applyAlignment="1">
      <alignment horizontal="center" wrapText="1"/>
    </xf>
    <xf numFmtId="0" fontId="2" fillId="0" borderId="13" xfId="5" applyFont="1" applyBorder="1" applyAlignment="1">
      <alignment horizontal="center"/>
    </xf>
    <xf numFmtId="0" fontId="2" fillId="0" borderId="18" xfId="5" applyFont="1" applyBorder="1" applyAlignment="1">
      <alignment horizontal="center"/>
    </xf>
    <xf numFmtId="0" fontId="20" fillId="0" borderId="13" xfId="5" applyFont="1" applyBorder="1" applyAlignment="1">
      <alignment horizontal="left" vertical="center" wrapText="1"/>
    </xf>
    <xf numFmtId="0" fontId="20" fillId="0" borderId="18" xfId="5" applyFont="1" applyBorder="1" applyAlignment="1">
      <alignment horizontal="left"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10" fontId="6" fillId="10" borderId="1" xfId="0" applyNumberFormat="1" applyFont="1" applyFill="1" applyBorder="1" applyAlignment="1">
      <alignment horizontal="center" vertical="center" wrapText="1"/>
    </xf>
    <xf numFmtId="10" fontId="6" fillId="10" borderId="2" xfId="0" applyNumberFormat="1" applyFont="1" applyFill="1" applyBorder="1" applyAlignment="1">
      <alignment horizontal="center" vertical="center" wrapText="1"/>
    </xf>
    <xf numFmtId="0" fontId="28" fillId="0" borderId="45"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10" fontId="6" fillId="10" borderId="23" xfId="0" applyNumberFormat="1" applyFont="1" applyFill="1" applyBorder="1" applyAlignment="1">
      <alignment horizontal="center" vertical="center" wrapText="1"/>
    </xf>
    <xf numFmtId="0" fontId="20" fillId="0" borderId="23"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1" fillId="0" borderId="7" xfId="0" applyFont="1" applyBorder="1" applyAlignment="1">
      <alignment horizontal="center" vertical="center" wrapText="1"/>
    </xf>
  </cellXfs>
  <cellStyles count="6">
    <cellStyle name="Normal" xfId="0" builtinId="0"/>
    <cellStyle name="Normal 2" xfId="1" xr:uid="{00000000-0005-0000-0000-000001000000}"/>
    <cellStyle name="Normal 2 2" xfId="5" xr:uid="{00000000-0005-0000-0000-000002000000}"/>
    <cellStyle name="Porcentaje" xfId="2" builtinId="5"/>
    <cellStyle name="Porcentaje 2" xfId="3" xr:uid="{00000000-0005-0000-0000-000004000000}"/>
    <cellStyle name="Porcentaje 2 2" xfId="4" xr:uid="{00000000-0005-0000-0000-000005000000}"/>
  </cellStyles>
  <dxfs count="122">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'1_SolicitudesTramitadas'!$C$49</c:f>
              <c:strCache>
                <c:ptCount val="1"/>
                <c:pt idx="0">
                  <c:v>RESULTADO</c:v>
                </c:pt>
              </c:strCache>
            </c:strRef>
          </c:tx>
          <c:invertIfNegative val="0"/>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'1_SolicitudesTramitadas'!$D$49:$P$49</c:f>
              <c:numCache>
                <c:formatCode>0%</c:formatCode>
                <c:ptCount val="13"/>
                <c:pt idx="0">
                  <c:v>0.66666666666666663</c:v>
                </c:pt>
                <c:pt idx="1">
                  <c:v>1.3333333333333333</c:v>
                </c:pt>
                <c:pt idx="2">
                  <c:v>1.5</c:v>
                </c:pt>
                <c:pt idx="3">
                  <c:v>0.14285714285714285</c:v>
                </c:pt>
                <c:pt idx="4">
                  <c:v>0.25</c:v>
                </c:pt>
                <c:pt idx="5">
                  <c:v>0.5</c:v>
                </c:pt>
                <c:pt idx="6">
                  <c:v>1.3333333333333333</c:v>
                </c:pt>
                <c:pt idx="7">
                  <c:v>0.4</c:v>
                </c:pt>
                <c:pt idx="8">
                  <c:v>1</c:v>
                </c:pt>
                <c:pt idx="9">
                  <c:v>0.5</c:v>
                </c:pt>
                <c:pt idx="10">
                  <c:v>0.16666666666666666</c:v>
                </c:pt>
                <c:pt idx="11">
                  <c:v>0</c:v>
                </c:pt>
                <c:pt idx="12">
                  <c:v>0.53125</c:v>
                </c:pt>
              </c:numCache>
            </c:numRef>
          </c:val>
          <c:extLst>
            <c:ext xmlns:c16="http://schemas.microsoft.com/office/drawing/2014/chart" uri="{C3380CC4-5D6E-409C-BE32-E72D297353CC}">
              <c16:uniqueId val="{00000000-2E62-46E2-B7A9-D0EF117DA917}"/>
            </c:ext>
          </c:extLst>
        </c:ser>
        <c:dLbls>
          <c:showLegendKey val="0"/>
          <c:showVal val="0"/>
          <c:showCatName val="0"/>
          <c:showSerName val="0"/>
          <c:showPercent val="0"/>
          <c:showBubbleSize val="0"/>
        </c:dLbls>
        <c:gapWidth val="75"/>
        <c:overlap val="-25"/>
        <c:axId val="748229624"/>
        <c:axId val="1"/>
      </c:barChart>
      <c:lineChart>
        <c:grouping val="standard"/>
        <c:varyColors val="0"/>
        <c:ser>
          <c:idx val="1"/>
          <c:order val="1"/>
          <c:tx>
            <c:v>META</c:v>
          </c:tx>
          <c:marker>
            <c:symbol val="none"/>
          </c:marker>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2E62-46E2-B7A9-D0EF117DA917}"/>
            </c:ext>
          </c:extLst>
        </c:ser>
        <c:dLbls>
          <c:showLegendKey val="0"/>
          <c:showVal val="0"/>
          <c:showCatName val="0"/>
          <c:showSerName val="0"/>
          <c:showPercent val="0"/>
          <c:showBubbleSize val="0"/>
        </c:dLbls>
        <c:marker val="1"/>
        <c:smooth val="0"/>
        <c:axId val="748229624"/>
        <c:axId val="1"/>
      </c:lineChart>
      <c:catAx>
        <c:axId val="748229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9624"/>
        <c:crosses val="autoZero"/>
        <c:crossBetween val="between"/>
      </c:valAx>
      <c:spPr>
        <a:noFill/>
        <a:ln w="25400">
          <a:noFill/>
        </a:ln>
      </c:spPr>
    </c:plotArea>
    <c:legend>
      <c:legendPos val="r"/>
      <c:layout>
        <c:manualLayout>
          <c:xMode val="edge"/>
          <c:yMode val="edge"/>
          <c:x val="0.40418702564140269"/>
          <c:y val="0.87415262511981229"/>
          <c:w val="0.18276980083371935"/>
          <c:h val="8.163285050119584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'2_SolicitudesEvaluadas'!$C$49</c:f>
              <c:strCache>
                <c:ptCount val="1"/>
                <c:pt idx="0">
                  <c:v>RESULTADO</c:v>
                </c:pt>
              </c:strCache>
            </c:strRef>
          </c:tx>
          <c:invertIfNegative val="0"/>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'2_SolicitudesEvaluadas'!$D$49:$P$49</c:f>
              <c:numCache>
                <c:formatCode>0%</c:formatCode>
                <c:ptCount val="13"/>
                <c:pt idx="0">
                  <c:v>0.66666666666666663</c:v>
                </c:pt>
                <c:pt idx="1">
                  <c:v>2</c:v>
                </c:pt>
                <c:pt idx="2">
                  <c:v>0.5</c:v>
                </c:pt>
                <c:pt idx="3">
                  <c:v>0.83333333333333337</c:v>
                </c:pt>
                <c:pt idx="4">
                  <c:v>1.5</c:v>
                </c:pt>
                <c:pt idx="5">
                  <c:v>0.5</c:v>
                </c:pt>
                <c:pt idx="6">
                  <c:v>1.3333333333333333</c:v>
                </c:pt>
                <c:pt idx="7">
                  <c:v>0.4</c:v>
                </c:pt>
                <c:pt idx="8">
                  <c:v>1</c:v>
                </c:pt>
                <c:pt idx="9">
                  <c:v>0.5</c:v>
                </c:pt>
                <c:pt idx="10">
                  <c:v>0.16666666666666666</c:v>
                </c:pt>
                <c:pt idx="11">
                  <c:v>0.125</c:v>
                </c:pt>
                <c:pt idx="12">
                  <c:v>0.59322033898305082</c:v>
                </c:pt>
              </c:numCache>
            </c:numRef>
          </c:val>
          <c:extLst>
            <c:ext xmlns:c16="http://schemas.microsoft.com/office/drawing/2014/chart" uri="{C3380CC4-5D6E-409C-BE32-E72D297353CC}">
              <c16:uniqueId val="{00000000-0F04-4454-892A-DFC0D5400856}"/>
            </c:ext>
          </c:extLst>
        </c:ser>
        <c:dLbls>
          <c:showLegendKey val="0"/>
          <c:showVal val="0"/>
          <c:showCatName val="0"/>
          <c:showSerName val="0"/>
          <c:showPercent val="0"/>
          <c:showBubbleSize val="0"/>
        </c:dLbls>
        <c:gapWidth val="75"/>
        <c:overlap val="-25"/>
        <c:axId val="748225032"/>
        <c:axId val="1"/>
      </c:barChart>
      <c:lineChart>
        <c:grouping val="standard"/>
        <c:varyColors val="0"/>
        <c:ser>
          <c:idx val="1"/>
          <c:order val="1"/>
          <c:tx>
            <c:v>META</c:v>
          </c:tx>
          <c:marker>
            <c:symbol val="none"/>
          </c:marker>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0F04-4454-892A-DFC0D5400856}"/>
            </c:ext>
          </c:extLst>
        </c:ser>
        <c:dLbls>
          <c:showLegendKey val="0"/>
          <c:showVal val="0"/>
          <c:showCatName val="0"/>
          <c:showSerName val="0"/>
          <c:showPercent val="0"/>
          <c:showBubbleSize val="0"/>
        </c:dLbls>
        <c:marker val="1"/>
        <c:smooth val="0"/>
        <c:axId val="748225032"/>
        <c:axId val="1"/>
      </c:lineChart>
      <c:catAx>
        <c:axId val="748225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5032"/>
        <c:crosses val="autoZero"/>
        <c:crossBetween val="between"/>
      </c:valAx>
    </c:plotArea>
    <c:legend>
      <c:legendPos val="r"/>
      <c:layout>
        <c:manualLayout>
          <c:xMode val="edge"/>
          <c:yMode val="edge"/>
          <c:x val="0.40305676417598851"/>
          <c:y val="0.90845070939559136"/>
          <c:w val="0.19388747534665246"/>
          <c:h val="7.0422700658921089E-2"/>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('3_SolicitudCalculoActuarial'!$F$48,'3_SolicitudCalculoActuarial'!$I$48,'3_SolicitudCalculoActuarial'!$L$48,'3_SolicitudCalculoActuarial'!$O$48,'3_SolicitudCalculoActuarial'!$P$48)</c:f>
              <c:strCache>
                <c:ptCount val="5"/>
                <c:pt idx="0">
                  <c:v>MAR</c:v>
                </c:pt>
                <c:pt idx="1">
                  <c:v>JUN</c:v>
                </c:pt>
                <c:pt idx="2">
                  <c:v>SEP</c:v>
                </c:pt>
                <c:pt idx="3">
                  <c:v>DIC</c:v>
                </c:pt>
                <c:pt idx="4">
                  <c:v>RESULTADO</c:v>
                </c:pt>
              </c:strCache>
            </c:strRef>
          </c:cat>
          <c:val>
            <c:numRef>
              <c:f>('3_SolicitudCalculoActuarial'!$F$49,'3_SolicitudCalculoActuarial'!$I$49,'3_SolicitudCalculoActuarial'!$L$49,'3_SolicitudCalculoActuarial'!$O$49,'3_SolicitudCalculoActuarial'!$P$49)</c:f>
              <c:numCache>
                <c:formatCode>0%</c:formatCode>
                <c:ptCount val="5"/>
                <c:pt idx="0">
                  <c:v>0.62096774193548387</c:v>
                </c:pt>
                <c:pt idx="1">
                  <c:v>0.83193277310924374</c:v>
                </c:pt>
                <c:pt idx="2">
                  <c:v>0.8571428571428571</c:v>
                </c:pt>
                <c:pt idx="3">
                  <c:v>0</c:v>
                </c:pt>
                <c:pt idx="4">
                  <c:v>0.73356401384083048</c:v>
                </c:pt>
              </c:numCache>
            </c:numRef>
          </c:val>
          <c:extLst>
            <c:ext xmlns:c16="http://schemas.microsoft.com/office/drawing/2014/chart" uri="{C3380CC4-5D6E-409C-BE32-E72D297353CC}">
              <c16:uniqueId val="{00000000-DAAD-469D-811A-EBF3013ADFF0}"/>
            </c:ext>
          </c:extLst>
        </c:ser>
        <c:dLbls>
          <c:showLegendKey val="0"/>
          <c:showVal val="0"/>
          <c:showCatName val="0"/>
          <c:showSerName val="0"/>
          <c:showPercent val="0"/>
          <c:showBubbleSize val="0"/>
        </c:dLbls>
        <c:gapWidth val="75"/>
        <c:axId val="748221424"/>
        <c:axId val="1"/>
      </c:barChart>
      <c:lineChart>
        <c:grouping val="standard"/>
        <c:varyColors val="0"/>
        <c:ser>
          <c:idx val="1"/>
          <c:order val="1"/>
          <c:tx>
            <c:v>META</c:v>
          </c:tx>
          <c:marker>
            <c:symbol val="none"/>
          </c:marker>
          <c:cat>
            <c:strRef>
              <c:f>'3_SolicitudCalculoActuarial'!$D$48:$P$48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('3_SolicitudCalculoActuarial'!$F$50,'3_SolicitudCalculoActuarial'!$I$50,'3_SolicitudCalculoActuarial'!$L$50,'3_SolicitudCalculoActuarial'!$O$50,'3_SolicitudCalculoActuarial'!$P$50)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AAD-469D-811A-EBF3013ADFF0}"/>
            </c:ext>
          </c:extLst>
        </c:ser>
        <c:dLbls>
          <c:showLegendKey val="0"/>
          <c:showVal val="0"/>
          <c:showCatName val="0"/>
          <c:showSerName val="0"/>
          <c:showPercent val="0"/>
          <c:showBubbleSize val="0"/>
        </c:dLbls>
        <c:marker val="1"/>
        <c:smooth val="0"/>
        <c:axId val="748221424"/>
        <c:axId val="1"/>
      </c:lineChart>
      <c:catAx>
        <c:axId val="748221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1424"/>
        <c:crosses val="autoZero"/>
        <c:crossBetween val="between"/>
      </c:valAx>
    </c:plotArea>
    <c:legend>
      <c:legendPos val="r"/>
      <c:layout>
        <c:manualLayout>
          <c:xMode val="edge"/>
          <c:yMode val="edge"/>
          <c:x val="0.37880186880521632"/>
          <c:y val="0.9029572755687697"/>
          <c:w val="0.2221198228225168"/>
          <c:h val="8.4388538569608262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('4_OtrasSolicitudes'!$F$49,'4_OtrasSolicitudes'!$I$49,'4_OtrasSolicitudes'!$L$49,'4_OtrasSolicitudes'!$O$49,'4_OtrasSolicitudes'!$P$49)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E724-4EB9-A0DF-4F11BA5ED801}"/>
            </c:ext>
          </c:extLst>
        </c:ser>
        <c:dLbls>
          <c:showLegendKey val="0"/>
          <c:showVal val="0"/>
          <c:showCatName val="0"/>
          <c:showSerName val="0"/>
          <c:showPercent val="0"/>
          <c:showBubbleSize val="0"/>
        </c:dLbls>
        <c:gapWidth val="75"/>
        <c:axId val="748220112"/>
        <c:axId val="1"/>
      </c:barChart>
      <c:lineChart>
        <c:grouping val="standard"/>
        <c:varyColors val="0"/>
        <c:ser>
          <c:idx val="1"/>
          <c:order val="1"/>
          <c:tx>
            <c:v>META</c:v>
          </c:tx>
          <c:marker>
            <c:symbol val="none"/>
          </c:marker>
          <c:cat>
            <c:strRef>
              <c:f>('4_OtrasSolicitudes'!$F$48,'4_OtrasSolicitudes'!$I$48,'4_OtrasSolicitudes'!$L$48,'4_OtrasSolicitudes'!$O$48,'4_OtrasSolicitudes'!$P$48)</c:f>
              <c:strCache>
                <c:ptCount val="5"/>
                <c:pt idx="0">
                  <c:v>MAR</c:v>
                </c:pt>
                <c:pt idx="1">
                  <c:v>JUN</c:v>
                </c:pt>
                <c:pt idx="2">
                  <c:v>SEP</c:v>
                </c:pt>
                <c:pt idx="3">
                  <c:v>DIC</c:v>
                </c:pt>
                <c:pt idx="4">
                  <c:v>RESULTADO</c:v>
                </c:pt>
              </c:strCache>
            </c:strRef>
          </c:cat>
          <c:val>
            <c:numRef>
              <c:f>('4_OtrasSolicitudes'!$F$50,'4_OtrasSolicitudes'!$I$50,'4_OtrasSolicitudes'!$L$50,'4_OtrasSolicitudes'!$O$50,'4_OtrasSolicitudes'!$P$50)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E724-4EB9-A0DF-4F11BA5ED801}"/>
            </c:ext>
          </c:extLst>
        </c:ser>
        <c:dLbls>
          <c:showLegendKey val="0"/>
          <c:showVal val="0"/>
          <c:showCatName val="0"/>
          <c:showSerName val="0"/>
          <c:showPercent val="0"/>
          <c:showBubbleSize val="0"/>
        </c:dLbls>
        <c:marker val="1"/>
        <c:smooth val="0"/>
        <c:axId val="748220112"/>
        <c:axId val="1"/>
      </c:lineChart>
      <c:catAx>
        <c:axId val="7482201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0112"/>
        <c:crosses val="autoZero"/>
        <c:crossBetween val="between"/>
      </c:valAx>
    </c:plotArea>
    <c:legend>
      <c:legendPos val="r"/>
      <c:layout>
        <c:manualLayout>
          <c:xMode val="edge"/>
          <c:yMode val="edge"/>
          <c:x val="0.36474504094539006"/>
          <c:y val="0.90456605424321956"/>
          <c:w val="0.27605318454263883"/>
          <c:h val="8.298775153105864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'5_SociedadesReestructura'!$C$49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('5_SociedadesReestructura'!$I$48,'5_SociedadesReestructura'!$O$48,'5_SociedadesReestructura'!$P$48)</c:f>
              <c:strCache>
                <c:ptCount val="3"/>
                <c:pt idx="0">
                  <c:v>JUN</c:v>
                </c:pt>
                <c:pt idx="1">
                  <c:v>DIC</c:v>
                </c:pt>
                <c:pt idx="2">
                  <c:v>RESULTADOS</c:v>
                </c:pt>
              </c:strCache>
            </c:strRef>
          </c:cat>
          <c:val>
            <c:numRef>
              <c:f>('5_SociedadesReestructura'!$I$49,'5_SociedadesReestructura'!$O$49,'5_SociedadesReestructura'!$P$49)</c:f>
              <c:numCache>
                <c:formatCode>0%</c:formatCode>
                <c:ptCount val="3"/>
                <c:pt idx="0">
                  <c:v>1</c:v>
                </c:pt>
                <c:pt idx="1">
                  <c:v>1</c:v>
                </c:pt>
                <c:pt idx="2">
                  <c:v>1</c:v>
                </c:pt>
              </c:numCache>
            </c:numRef>
          </c:val>
          <c:extLst>
            <c:ext xmlns:c16="http://schemas.microsoft.com/office/drawing/2014/chart" uri="{C3380CC4-5D6E-409C-BE32-E72D297353CC}">
              <c16:uniqueId val="{00000000-BA14-415A-BDD0-679566510521}"/>
            </c:ext>
          </c:extLst>
        </c:ser>
        <c:dLbls>
          <c:showLegendKey val="0"/>
          <c:showVal val="0"/>
          <c:showCatName val="0"/>
          <c:showSerName val="0"/>
          <c:showPercent val="0"/>
          <c:showBubbleSize val="0"/>
        </c:dLbls>
        <c:gapWidth val="75"/>
        <c:axId val="748225688"/>
        <c:axId val="1"/>
      </c:barChart>
      <c:lineChart>
        <c:grouping val="standard"/>
        <c:varyColors val="0"/>
        <c:ser>
          <c:idx val="1"/>
          <c:order val="1"/>
          <c:tx>
            <c:v>META</c:v>
          </c:tx>
          <c:marker>
            <c:symbol val="none"/>
          </c:marker>
          <c:cat>
            <c:strRef>
              <c:f>('5_SociedadesReestructura'!$I$48,'5_SociedadesReestructura'!$O$48,'5_SociedadesReestructura'!$P$48)</c:f>
              <c:strCache>
                <c:ptCount val="3"/>
                <c:pt idx="0">
                  <c:v>JUN</c:v>
                </c:pt>
                <c:pt idx="1">
                  <c:v>DIC</c:v>
                </c:pt>
                <c:pt idx="2">
                  <c:v>RESULTADOS</c:v>
                </c:pt>
              </c:strCache>
            </c:strRef>
          </c:cat>
          <c:val>
            <c:numRef>
              <c:f>('5_SociedadesReestructura'!$I$50,'5_SociedadesReestructura'!$O$50,'5_SociedadesReestructura'!$P$50)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A14-415A-BDD0-679566510521}"/>
            </c:ext>
          </c:extLst>
        </c:ser>
        <c:dLbls>
          <c:showLegendKey val="0"/>
          <c:showVal val="0"/>
          <c:showCatName val="0"/>
          <c:showSerName val="0"/>
          <c:showPercent val="0"/>
          <c:showBubbleSize val="0"/>
        </c:dLbls>
        <c:marker val="1"/>
        <c:smooth val="0"/>
        <c:axId val="748225688"/>
        <c:axId val="1"/>
      </c:lineChart>
      <c:catAx>
        <c:axId val="748225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5688"/>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'6_SolicitudesAtendidas'!$C$49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('6_SolicitudesAtendidas'!$F$49,'6_SolicitudesAtendidas'!$I$49,'6_SolicitudesAtendidas'!$L$49,'6_SolicitudesAtendidas'!$O$49,'6_SolicitudesAtendidas'!$P$49)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93AE-47DA-9073-4BE5F3EE3679}"/>
            </c:ext>
          </c:extLst>
        </c:ser>
        <c:dLbls>
          <c:showLegendKey val="0"/>
          <c:showVal val="0"/>
          <c:showCatName val="0"/>
          <c:showSerName val="0"/>
          <c:showPercent val="0"/>
          <c:showBubbleSize val="0"/>
        </c:dLbls>
        <c:gapWidth val="75"/>
        <c:axId val="748230608"/>
        <c:axId val="1"/>
      </c:barChart>
      <c:lineChart>
        <c:grouping val="standard"/>
        <c:varyColors val="0"/>
        <c:ser>
          <c:idx val="1"/>
          <c:order val="1"/>
          <c:tx>
            <c:v>META</c:v>
          </c:tx>
          <c:marker>
            <c:symbol val="none"/>
          </c:marker>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('6_SolicitudesAtendidas'!$F$50,'6_SolicitudesAtendidas'!$I$50,'6_SolicitudesAtendidas'!$L$50,'6_SolicitudesAtendidas'!$O$50,'6_SolicitudesAtendidas'!$P$50)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3AE-47DA-9073-4BE5F3EE3679}"/>
            </c:ext>
          </c:extLst>
        </c:ser>
        <c:dLbls>
          <c:showLegendKey val="0"/>
          <c:showVal val="0"/>
          <c:showCatName val="0"/>
          <c:showSerName val="0"/>
          <c:showPercent val="0"/>
          <c:showBubbleSize val="0"/>
        </c:dLbls>
        <c:marker val="1"/>
        <c:smooth val="0"/>
        <c:axId val="748230608"/>
        <c:axId val="1"/>
      </c:lineChart>
      <c:catAx>
        <c:axId val="7482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30608"/>
        <c:crosses val="autoZero"/>
        <c:crossBetween val="between"/>
      </c:valAx>
    </c:plotArea>
    <c:legend>
      <c:legendPos val="r"/>
      <c:layout>
        <c:manualLayout>
          <c:xMode val="edge"/>
          <c:yMode val="edge"/>
          <c:x val="0.34434782608695652"/>
          <c:y val="0.87552041471994413"/>
          <c:w val="0.3043478260869566"/>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'7_DenunciasIncumplimiento'!$C$49</c:f>
              <c:strCache>
                <c:ptCount val="1"/>
                <c:pt idx="0">
                  <c:v>RESULTADO</c:v>
                </c:pt>
              </c:strCache>
            </c:strRef>
          </c:tx>
          <c:spPr>
            <a:solidFill>
              <a:srgbClr val="4F81BD"/>
            </a:solidFill>
            <a:ln w="25400">
              <a:noFill/>
            </a:ln>
          </c:spPr>
          <c:invertIfNegative val="0"/>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('7_DenunciasIncumplimiento'!$F$49,'7_DenunciasIncumplimiento'!$I$49,'7_DenunciasIncumplimiento'!$L$49,'7_DenunciasIncumplimiento'!$O$49,'7_DenunciasIncumplimiento'!$P$49)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9AD5-450B-A93E-217C9677EC43}"/>
            </c:ext>
          </c:extLst>
        </c:ser>
        <c:dLbls>
          <c:showLegendKey val="0"/>
          <c:showVal val="0"/>
          <c:showCatName val="0"/>
          <c:showSerName val="0"/>
          <c:showPercent val="0"/>
          <c:showBubbleSize val="0"/>
        </c:dLbls>
        <c:gapWidth val="219"/>
        <c:axId val="748239136"/>
        <c:axId val="1"/>
      </c:barChart>
      <c:lineChart>
        <c:grouping val="stacked"/>
        <c:varyColors val="0"/>
        <c:ser>
          <c:idx val="1"/>
          <c:order val="1"/>
          <c:tx>
            <c:strRef>
              <c:f>'7_DenunciasIncumplimiento'!$C$50</c:f>
              <c:strCache>
                <c:ptCount val="1"/>
                <c:pt idx="0">
                  <c:v>META</c:v>
                </c:pt>
              </c:strCache>
            </c:strRef>
          </c:tx>
          <c:spPr>
            <a:ln w="28575" cap="rnd">
              <a:solidFill>
                <a:schemeClr val="accent2"/>
              </a:solidFill>
              <a:round/>
            </a:ln>
            <a:effectLst/>
          </c:spPr>
          <c:marker>
            <c:symbol val="none"/>
          </c:marker>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('7_DenunciasIncumplimiento'!$F$50,'7_DenunciasIncumplimiento'!$I$50,'7_DenunciasIncumplimiento'!$L$50,'7_DenunciasIncumplimiento'!$O$50,'7_DenunciasIncumplimiento'!$P$50)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9AD5-450B-A93E-217C9677EC43}"/>
            </c:ext>
          </c:extLst>
        </c:ser>
        <c:dLbls>
          <c:showLegendKey val="0"/>
          <c:showVal val="0"/>
          <c:showCatName val="0"/>
          <c:showSerName val="0"/>
          <c:showPercent val="0"/>
          <c:showBubbleSize val="0"/>
        </c:dLbls>
        <c:marker val="1"/>
        <c:smooth val="0"/>
        <c:axId val="748239136"/>
        <c:axId val="1"/>
      </c:lineChart>
      <c:catAx>
        <c:axId val="74823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74823913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'8_RecursosRevocatoriaCC'!$C$49</c:f>
              <c:strCache>
                <c:ptCount val="1"/>
                <c:pt idx="0">
                  <c:v>RESULTADO</c:v>
                </c:pt>
              </c:strCache>
            </c:strRef>
          </c:tx>
          <c:invertIfNegative val="0"/>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'8_RecursosRevocatoriaCC'!$D$49:$P$49</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8FDA-476D-A368-79642F311A0E}"/>
            </c:ext>
          </c:extLst>
        </c:ser>
        <c:dLbls>
          <c:showLegendKey val="0"/>
          <c:showVal val="0"/>
          <c:showCatName val="0"/>
          <c:showSerName val="0"/>
          <c:showPercent val="0"/>
          <c:showBubbleSize val="0"/>
        </c:dLbls>
        <c:gapWidth val="75"/>
        <c:overlap val="-25"/>
        <c:axId val="748239464"/>
        <c:axId val="1"/>
      </c:barChart>
      <c:lineChart>
        <c:grouping val="standard"/>
        <c:varyColors val="0"/>
        <c:ser>
          <c:idx val="1"/>
          <c:order val="1"/>
          <c:tx>
            <c:v>META</c:v>
          </c:tx>
          <c:marker>
            <c:symbol val="none"/>
          </c:marker>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8FDA-476D-A368-79642F311A0E}"/>
            </c:ext>
          </c:extLst>
        </c:ser>
        <c:dLbls>
          <c:showLegendKey val="0"/>
          <c:showVal val="0"/>
          <c:showCatName val="0"/>
          <c:showSerName val="0"/>
          <c:showPercent val="0"/>
          <c:showBubbleSize val="0"/>
        </c:dLbls>
        <c:marker val="1"/>
        <c:smooth val="0"/>
        <c:axId val="748239464"/>
        <c:axId val="1"/>
      </c:lineChart>
      <c:catAx>
        <c:axId val="74823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39464"/>
        <c:crosses val="autoZero"/>
        <c:crossBetween val="between"/>
      </c:valAx>
    </c:plotArea>
    <c:legend>
      <c:legendPos val="r"/>
      <c:layout>
        <c:manualLayout>
          <c:xMode val="edge"/>
          <c:yMode val="edge"/>
          <c:x val="0.40418714669054068"/>
          <c:y val="0.87415247512665573"/>
          <c:w val="0.18276992170014161"/>
          <c:h val="8.163305168249313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257738</xdr:colOff>
      <xdr:row>0</xdr:row>
      <xdr:rowOff>44824</xdr:rowOff>
    </xdr:from>
    <xdr:to>
      <xdr:col>0</xdr:col>
      <xdr:colOff>1613650</xdr:colOff>
      <xdr:row>3</xdr:row>
      <xdr:rowOff>309886</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8" y="44824"/>
          <a:ext cx="1355912" cy="1408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51</xdr:row>
      <xdr:rowOff>104775</xdr:rowOff>
    </xdr:from>
    <xdr:to>
      <xdr:col>15</xdr:col>
      <xdr:colOff>514350</xdr:colOff>
      <xdr:row>66</xdr:row>
      <xdr:rowOff>95250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0</xdr:col>
      <xdr:colOff>1495425</xdr:colOff>
      <xdr:row>3</xdr:row>
      <xdr:rowOff>161925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7625"/>
          <a:ext cx="11906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52</xdr:row>
      <xdr:rowOff>9525</xdr:rowOff>
    </xdr:from>
    <xdr:to>
      <xdr:col>15</xdr:col>
      <xdr:colOff>638175</xdr:colOff>
      <xdr:row>65</xdr:row>
      <xdr:rowOff>161925</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51</xdr:row>
      <xdr:rowOff>133350</xdr:rowOff>
    </xdr:from>
    <xdr:to>
      <xdr:col>15</xdr:col>
      <xdr:colOff>304800</xdr:colOff>
      <xdr:row>66</xdr:row>
      <xdr:rowOff>0</xdr:rowOff>
    </xdr:to>
    <xdr:graphicFrame macro="">
      <xdr:nvGraphicFramePr>
        <xdr:cNvPr id="3" name="1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00256" name="Imagen 1">
          <a:extLst>
            <a:ext uri="{FF2B5EF4-FFF2-40B4-BE49-F238E27FC236}">
              <a16:creationId xmlns:a16="http://schemas.microsoft.com/office/drawing/2014/main" id="{00000000-0008-0000-0800-000000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800257" name="1 Gráfico">
          <a:extLst>
            <a:ext uri="{FF2B5EF4-FFF2-40B4-BE49-F238E27FC236}">
              <a16:creationId xmlns:a16="http://schemas.microsoft.com/office/drawing/2014/main" id="{00000000-0008-0000-0800-0000013F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00258" name="Imagen 1">
          <a:extLst>
            <a:ext uri="{FF2B5EF4-FFF2-40B4-BE49-F238E27FC236}">
              <a16:creationId xmlns:a16="http://schemas.microsoft.com/office/drawing/2014/main" id="{00000000-0008-0000-0800-000002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59" name="Imagen 1">
          <a:extLst>
            <a:ext uri="{FF2B5EF4-FFF2-40B4-BE49-F238E27FC236}">
              <a16:creationId xmlns:a16="http://schemas.microsoft.com/office/drawing/2014/main" id="{00000000-0008-0000-0800-000003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0" name="Imagen 1">
          <a:extLst>
            <a:ext uri="{FF2B5EF4-FFF2-40B4-BE49-F238E27FC236}">
              <a16:creationId xmlns:a16="http://schemas.microsoft.com/office/drawing/2014/main" id="{00000000-0008-0000-0800-000004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1" name="Imagen 1">
          <a:extLst>
            <a:ext uri="{FF2B5EF4-FFF2-40B4-BE49-F238E27FC236}">
              <a16:creationId xmlns:a16="http://schemas.microsoft.com/office/drawing/2014/main" id="{00000000-0008-0000-0800-000005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2" name="Imagen 1">
          <a:extLst>
            <a:ext uri="{FF2B5EF4-FFF2-40B4-BE49-F238E27FC236}">
              <a16:creationId xmlns:a16="http://schemas.microsoft.com/office/drawing/2014/main" id="{00000000-0008-0000-0800-0000063F4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4371" name="Group 1">
          <a:extLst>
            <a:ext uri="{FF2B5EF4-FFF2-40B4-BE49-F238E27FC236}">
              <a16:creationId xmlns:a16="http://schemas.microsoft.com/office/drawing/2014/main" id="{00000000-0008-0000-0900-0000F3355500}"/>
            </a:ext>
          </a:extLst>
        </xdr:cNvPr>
        <xdr:cNvGrpSpPr>
          <a:grpSpLocks/>
        </xdr:cNvGrpSpPr>
      </xdr:nvGrpSpPr>
      <xdr:grpSpPr bwMode="auto">
        <a:xfrm>
          <a:off x="4572000" y="104775"/>
          <a:ext cx="0" cy="428625"/>
          <a:chOff x="5362575" y="104775"/>
          <a:chExt cx="0" cy="314325"/>
        </a:xfrm>
      </xdr:grpSpPr>
      <xdr:sp macro="" textlink="">
        <xdr:nvSpPr>
          <xdr:cNvPr id="5584415" name="Rectangle 2">
            <a:extLst>
              <a:ext uri="{FF2B5EF4-FFF2-40B4-BE49-F238E27FC236}">
                <a16:creationId xmlns:a16="http://schemas.microsoft.com/office/drawing/2014/main" id="{00000000-0008-0000-0900-00001F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2" name="Group 15">
          <a:extLst>
            <a:ext uri="{FF2B5EF4-FFF2-40B4-BE49-F238E27FC236}">
              <a16:creationId xmlns:a16="http://schemas.microsoft.com/office/drawing/2014/main" id="{00000000-0008-0000-0900-0000F4355500}"/>
            </a:ext>
          </a:extLst>
        </xdr:cNvPr>
        <xdr:cNvGrpSpPr>
          <a:grpSpLocks/>
        </xdr:cNvGrpSpPr>
      </xdr:nvGrpSpPr>
      <xdr:grpSpPr bwMode="auto">
        <a:xfrm>
          <a:off x="4572000" y="104775"/>
          <a:ext cx="0" cy="428625"/>
          <a:chOff x="5362575" y="104775"/>
          <a:chExt cx="0" cy="314325"/>
        </a:xfrm>
      </xdr:grpSpPr>
      <xdr:sp macro="" textlink="">
        <xdr:nvSpPr>
          <xdr:cNvPr id="5584413" name="Rectangle 16">
            <a:extLst>
              <a:ext uri="{FF2B5EF4-FFF2-40B4-BE49-F238E27FC236}">
                <a16:creationId xmlns:a16="http://schemas.microsoft.com/office/drawing/2014/main" id="{00000000-0008-0000-0900-00001D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3" name="Group 1">
          <a:extLst>
            <a:ext uri="{FF2B5EF4-FFF2-40B4-BE49-F238E27FC236}">
              <a16:creationId xmlns:a16="http://schemas.microsoft.com/office/drawing/2014/main" id="{00000000-0008-0000-0900-0000F5355500}"/>
            </a:ext>
          </a:extLst>
        </xdr:cNvPr>
        <xdr:cNvGrpSpPr>
          <a:grpSpLocks/>
        </xdr:cNvGrpSpPr>
      </xdr:nvGrpSpPr>
      <xdr:grpSpPr bwMode="auto">
        <a:xfrm>
          <a:off x="4572000" y="104775"/>
          <a:ext cx="0" cy="428625"/>
          <a:chOff x="5362575" y="104775"/>
          <a:chExt cx="0" cy="314325"/>
        </a:xfrm>
      </xdr:grpSpPr>
      <xdr:sp macro="" textlink="">
        <xdr:nvSpPr>
          <xdr:cNvPr id="5584411" name="Rectangle 2">
            <a:extLst>
              <a:ext uri="{FF2B5EF4-FFF2-40B4-BE49-F238E27FC236}">
                <a16:creationId xmlns:a16="http://schemas.microsoft.com/office/drawing/2014/main" id="{00000000-0008-0000-0900-00001B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4" name="Group 15">
          <a:extLst>
            <a:ext uri="{FF2B5EF4-FFF2-40B4-BE49-F238E27FC236}">
              <a16:creationId xmlns:a16="http://schemas.microsoft.com/office/drawing/2014/main" id="{00000000-0008-0000-0900-0000F6355500}"/>
            </a:ext>
          </a:extLst>
        </xdr:cNvPr>
        <xdr:cNvGrpSpPr>
          <a:grpSpLocks/>
        </xdr:cNvGrpSpPr>
      </xdr:nvGrpSpPr>
      <xdr:grpSpPr bwMode="auto">
        <a:xfrm>
          <a:off x="4572000" y="104775"/>
          <a:ext cx="0" cy="428625"/>
          <a:chOff x="5362575" y="104775"/>
          <a:chExt cx="0" cy="314325"/>
        </a:xfrm>
      </xdr:grpSpPr>
      <xdr:sp macro="" textlink="">
        <xdr:nvSpPr>
          <xdr:cNvPr id="5584409" name="Rectangle 16">
            <a:extLst>
              <a:ext uri="{FF2B5EF4-FFF2-40B4-BE49-F238E27FC236}">
                <a16:creationId xmlns:a16="http://schemas.microsoft.com/office/drawing/2014/main" id="{00000000-0008-0000-0900-000019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5" name="Group 1">
          <a:extLst>
            <a:ext uri="{FF2B5EF4-FFF2-40B4-BE49-F238E27FC236}">
              <a16:creationId xmlns:a16="http://schemas.microsoft.com/office/drawing/2014/main" id="{00000000-0008-0000-0900-0000F7355500}"/>
            </a:ext>
          </a:extLst>
        </xdr:cNvPr>
        <xdr:cNvGrpSpPr>
          <a:grpSpLocks/>
        </xdr:cNvGrpSpPr>
      </xdr:nvGrpSpPr>
      <xdr:grpSpPr bwMode="auto">
        <a:xfrm>
          <a:off x="4572000" y="104775"/>
          <a:ext cx="0" cy="428625"/>
          <a:chOff x="7950200" y="104775"/>
          <a:chExt cx="0" cy="314325"/>
        </a:xfrm>
      </xdr:grpSpPr>
      <xdr:sp macro="" textlink="">
        <xdr:nvSpPr>
          <xdr:cNvPr id="5584407" name="Rectangle 2">
            <a:extLst>
              <a:ext uri="{FF2B5EF4-FFF2-40B4-BE49-F238E27FC236}">
                <a16:creationId xmlns:a16="http://schemas.microsoft.com/office/drawing/2014/main" id="{00000000-0008-0000-0900-000017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6" name="Group 1">
          <a:extLst>
            <a:ext uri="{FF2B5EF4-FFF2-40B4-BE49-F238E27FC236}">
              <a16:creationId xmlns:a16="http://schemas.microsoft.com/office/drawing/2014/main" id="{00000000-0008-0000-0900-0000F8355500}"/>
            </a:ext>
          </a:extLst>
        </xdr:cNvPr>
        <xdr:cNvGrpSpPr>
          <a:grpSpLocks/>
        </xdr:cNvGrpSpPr>
      </xdr:nvGrpSpPr>
      <xdr:grpSpPr bwMode="auto">
        <a:xfrm>
          <a:off x="4572000" y="104775"/>
          <a:ext cx="0" cy="428625"/>
          <a:chOff x="5362575" y="104775"/>
          <a:chExt cx="0" cy="314325"/>
        </a:xfrm>
      </xdr:grpSpPr>
      <xdr:sp macro="" textlink="">
        <xdr:nvSpPr>
          <xdr:cNvPr id="5584405" name="Rectangle 2">
            <a:extLst>
              <a:ext uri="{FF2B5EF4-FFF2-40B4-BE49-F238E27FC236}">
                <a16:creationId xmlns:a16="http://schemas.microsoft.com/office/drawing/2014/main" id="{00000000-0008-0000-0900-000015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7" name="Group 15">
          <a:extLst>
            <a:ext uri="{FF2B5EF4-FFF2-40B4-BE49-F238E27FC236}">
              <a16:creationId xmlns:a16="http://schemas.microsoft.com/office/drawing/2014/main" id="{00000000-0008-0000-0900-0000F9355500}"/>
            </a:ext>
          </a:extLst>
        </xdr:cNvPr>
        <xdr:cNvGrpSpPr>
          <a:grpSpLocks/>
        </xdr:cNvGrpSpPr>
      </xdr:nvGrpSpPr>
      <xdr:grpSpPr bwMode="auto">
        <a:xfrm>
          <a:off x="4572000" y="104775"/>
          <a:ext cx="0" cy="428625"/>
          <a:chOff x="5362575" y="104775"/>
          <a:chExt cx="0" cy="314325"/>
        </a:xfrm>
      </xdr:grpSpPr>
      <xdr:sp macro="" textlink="">
        <xdr:nvSpPr>
          <xdr:cNvPr id="5584403" name="Rectangle 16">
            <a:extLst>
              <a:ext uri="{FF2B5EF4-FFF2-40B4-BE49-F238E27FC236}">
                <a16:creationId xmlns:a16="http://schemas.microsoft.com/office/drawing/2014/main" id="{00000000-0008-0000-0900-000013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8" name="Group 1">
          <a:extLst>
            <a:ext uri="{FF2B5EF4-FFF2-40B4-BE49-F238E27FC236}">
              <a16:creationId xmlns:a16="http://schemas.microsoft.com/office/drawing/2014/main" id="{00000000-0008-0000-0900-0000FA355500}"/>
            </a:ext>
          </a:extLst>
        </xdr:cNvPr>
        <xdr:cNvGrpSpPr>
          <a:grpSpLocks/>
        </xdr:cNvGrpSpPr>
      </xdr:nvGrpSpPr>
      <xdr:grpSpPr bwMode="auto">
        <a:xfrm>
          <a:off x="4572000" y="104775"/>
          <a:ext cx="0" cy="428625"/>
          <a:chOff x="5362575" y="104775"/>
          <a:chExt cx="0" cy="314325"/>
        </a:xfrm>
      </xdr:grpSpPr>
      <xdr:sp macro="" textlink="">
        <xdr:nvSpPr>
          <xdr:cNvPr id="5584401" name="Rectangle 2">
            <a:extLst>
              <a:ext uri="{FF2B5EF4-FFF2-40B4-BE49-F238E27FC236}">
                <a16:creationId xmlns:a16="http://schemas.microsoft.com/office/drawing/2014/main" id="{00000000-0008-0000-0900-000011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9" name="Group 15">
          <a:extLst>
            <a:ext uri="{FF2B5EF4-FFF2-40B4-BE49-F238E27FC236}">
              <a16:creationId xmlns:a16="http://schemas.microsoft.com/office/drawing/2014/main" id="{00000000-0008-0000-0900-0000FB355500}"/>
            </a:ext>
          </a:extLst>
        </xdr:cNvPr>
        <xdr:cNvGrpSpPr>
          <a:grpSpLocks/>
        </xdr:cNvGrpSpPr>
      </xdr:nvGrpSpPr>
      <xdr:grpSpPr bwMode="auto">
        <a:xfrm>
          <a:off x="4572000" y="104775"/>
          <a:ext cx="0" cy="428625"/>
          <a:chOff x="5362575" y="104775"/>
          <a:chExt cx="0" cy="314325"/>
        </a:xfrm>
      </xdr:grpSpPr>
      <xdr:sp macro="" textlink="">
        <xdr:nvSpPr>
          <xdr:cNvPr id="5584399" name="Rectangle 16">
            <a:extLst>
              <a:ext uri="{FF2B5EF4-FFF2-40B4-BE49-F238E27FC236}">
                <a16:creationId xmlns:a16="http://schemas.microsoft.com/office/drawing/2014/main" id="{00000000-0008-0000-0900-00000F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0" name="Group 1">
          <a:extLst>
            <a:ext uri="{FF2B5EF4-FFF2-40B4-BE49-F238E27FC236}">
              <a16:creationId xmlns:a16="http://schemas.microsoft.com/office/drawing/2014/main" id="{00000000-0008-0000-0900-0000FC355500}"/>
            </a:ext>
          </a:extLst>
        </xdr:cNvPr>
        <xdr:cNvGrpSpPr>
          <a:grpSpLocks/>
        </xdr:cNvGrpSpPr>
      </xdr:nvGrpSpPr>
      <xdr:grpSpPr bwMode="auto">
        <a:xfrm>
          <a:off x="4572000" y="104775"/>
          <a:ext cx="0" cy="428625"/>
          <a:chOff x="7950200" y="104775"/>
          <a:chExt cx="0" cy="314325"/>
        </a:xfrm>
      </xdr:grpSpPr>
      <xdr:sp macro="" textlink="">
        <xdr:nvSpPr>
          <xdr:cNvPr id="5584397" name="Rectangle 2">
            <a:extLst>
              <a:ext uri="{FF2B5EF4-FFF2-40B4-BE49-F238E27FC236}">
                <a16:creationId xmlns:a16="http://schemas.microsoft.com/office/drawing/2014/main" id="{00000000-0008-0000-0900-00000D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1" name="Group 1">
          <a:extLst>
            <a:ext uri="{FF2B5EF4-FFF2-40B4-BE49-F238E27FC236}">
              <a16:creationId xmlns:a16="http://schemas.microsoft.com/office/drawing/2014/main" id="{00000000-0008-0000-0900-0000FD355500}"/>
            </a:ext>
          </a:extLst>
        </xdr:cNvPr>
        <xdr:cNvGrpSpPr>
          <a:grpSpLocks/>
        </xdr:cNvGrpSpPr>
      </xdr:nvGrpSpPr>
      <xdr:grpSpPr bwMode="auto">
        <a:xfrm>
          <a:off x="4572000" y="104775"/>
          <a:ext cx="0" cy="428625"/>
          <a:chOff x="5362575" y="104775"/>
          <a:chExt cx="0" cy="314325"/>
        </a:xfrm>
      </xdr:grpSpPr>
      <xdr:sp macro="" textlink="">
        <xdr:nvSpPr>
          <xdr:cNvPr id="5584395" name="Rectangle 2">
            <a:extLst>
              <a:ext uri="{FF2B5EF4-FFF2-40B4-BE49-F238E27FC236}">
                <a16:creationId xmlns:a16="http://schemas.microsoft.com/office/drawing/2014/main" id="{00000000-0008-0000-0900-00000B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2" name="Group 15">
          <a:extLst>
            <a:ext uri="{FF2B5EF4-FFF2-40B4-BE49-F238E27FC236}">
              <a16:creationId xmlns:a16="http://schemas.microsoft.com/office/drawing/2014/main" id="{00000000-0008-0000-0900-0000FE355500}"/>
            </a:ext>
          </a:extLst>
        </xdr:cNvPr>
        <xdr:cNvGrpSpPr>
          <a:grpSpLocks/>
        </xdr:cNvGrpSpPr>
      </xdr:nvGrpSpPr>
      <xdr:grpSpPr bwMode="auto">
        <a:xfrm>
          <a:off x="4572000" y="104775"/>
          <a:ext cx="0" cy="428625"/>
          <a:chOff x="5362575" y="104775"/>
          <a:chExt cx="0" cy="314325"/>
        </a:xfrm>
      </xdr:grpSpPr>
      <xdr:sp macro="" textlink="">
        <xdr:nvSpPr>
          <xdr:cNvPr id="5584393" name="Rectangle 16">
            <a:extLst>
              <a:ext uri="{FF2B5EF4-FFF2-40B4-BE49-F238E27FC236}">
                <a16:creationId xmlns:a16="http://schemas.microsoft.com/office/drawing/2014/main" id="{00000000-0008-0000-0900-000009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3" name="Group 1">
          <a:extLst>
            <a:ext uri="{FF2B5EF4-FFF2-40B4-BE49-F238E27FC236}">
              <a16:creationId xmlns:a16="http://schemas.microsoft.com/office/drawing/2014/main" id="{00000000-0008-0000-0900-0000FF355500}"/>
            </a:ext>
          </a:extLst>
        </xdr:cNvPr>
        <xdr:cNvGrpSpPr>
          <a:grpSpLocks/>
        </xdr:cNvGrpSpPr>
      </xdr:nvGrpSpPr>
      <xdr:grpSpPr bwMode="auto">
        <a:xfrm>
          <a:off x="4572000" y="104775"/>
          <a:ext cx="0" cy="428625"/>
          <a:chOff x="5362575" y="104775"/>
          <a:chExt cx="0" cy="314325"/>
        </a:xfrm>
      </xdr:grpSpPr>
      <xdr:sp macro="" textlink="">
        <xdr:nvSpPr>
          <xdr:cNvPr id="5584391" name="Rectangle 2">
            <a:extLst>
              <a:ext uri="{FF2B5EF4-FFF2-40B4-BE49-F238E27FC236}">
                <a16:creationId xmlns:a16="http://schemas.microsoft.com/office/drawing/2014/main" id="{00000000-0008-0000-0900-000007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4" name="Group 15">
          <a:extLst>
            <a:ext uri="{FF2B5EF4-FFF2-40B4-BE49-F238E27FC236}">
              <a16:creationId xmlns:a16="http://schemas.microsoft.com/office/drawing/2014/main" id="{00000000-0008-0000-0900-000000365500}"/>
            </a:ext>
          </a:extLst>
        </xdr:cNvPr>
        <xdr:cNvGrpSpPr>
          <a:grpSpLocks/>
        </xdr:cNvGrpSpPr>
      </xdr:nvGrpSpPr>
      <xdr:grpSpPr bwMode="auto">
        <a:xfrm>
          <a:off x="4572000" y="104775"/>
          <a:ext cx="0" cy="428625"/>
          <a:chOff x="5362575" y="104775"/>
          <a:chExt cx="0" cy="314325"/>
        </a:xfrm>
      </xdr:grpSpPr>
      <xdr:sp macro="" textlink="">
        <xdr:nvSpPr>
          <xdr:cNvPr id="5584389" name="Rectangle 16">
            <a:extLst>
              <a:ext uri="{FF2B5EF4-FFF2-40B4-BE49-F238E27FC236}">
                <a16:creationId xmlns:a16="http://schemas.microsoft.com/office/drawing/2014/main" id="{00000000-0008-0000-0900-000005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5" name="Group 1">
          <a:extLst>
            <a:ext uri="{FF2B5EF4-FFF2-40B4-BE49-F238E27FC236}">
              <a16:creationId xmlns:a16="http://schemas.microsoft.com/office/drawing/2014/main" id="{00000000-0008-0000-0900-000001365500}"/>
            </a:ext>
          </a:extLst>
        </xdr:cNvPr>
        <xdr:cNvGrpSpPr>
          <a:grpSpLocks/>
        </xdr:cNvGrpSpPr>
      </xdr:nvGrpSpPr>
      <xdr:grpSpPr bwMode="auto">
        <a:xfrm>
          <a:off x="4572000" y="104775"/>
          <a:ext cx="0" cy="428625"/>
          <a:chOff x="7950200" y="104775"/>
          <a:chExt cx="0" cy="314325"/>
        </a:xfrm>
      </xdr:grpSpPr>
      <xdr:sp macro="" textlink="">
        <xdr:nvSpPr>
          <xdr:cNvPr id="5584387" name="Rectangle 2">
            <a:extLst>
              <a:ext uri="{FF2B5EF4-FFF2-40B4-BE49-F238E27FC236}">
                <a16:creationId xmlns:a16="http://schemas.microsoft.com/office/drawing/2014/main" id="{00000000-0008-0000-0900-000003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4386" name="Imagen 1">
          <a:extLst>
            <a:ext uri="{FF2B5EF4-FFF2-40B4-BE49-F238E27FC236}">
              <a16:creationId xmlns:a16="http://schemas.microsoft.com/office/drawing/2014/main" id="{00000000-0008-0000-0900-000002365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669257</xdr:colOff>
      <xdr:row>1</xdr:row>
      <xdr:rowOff>18482</xdr:rowOff>
    </xdr:from>
    <xdr:to>
      <xdr:col>1</xdr:col>
      <xdr:colOff>1417074</xdr:colOff>
      <xdr:row>4</xdr:row>
      <xdr:rowOff>183873</xdr:rowOff>
    </xdr:to>
    <xdr:pic>
      <xdr:nvPicPr>
        <xdr:cNvPr id="4748202" name="Imagen 1">
          <a:extLst>
            <a:ext uri="{FF2B5EF4-FFF2-40B4-BE49-F238E27FC236}">
              <a16:creationId xmlns:a16="http://schemas.microsoft.com/office/drawing/2014/main" id="{00000000-0008-0000-0A00-0000AA73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932" y="56582"/>
          <a:ext cx="747817" cy="77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748203" name="1 Gráfico">
          <a:extLst>
            <a:ext uri="{FF2B5EF4-FFF2-40B4-BE49-F238E27FC236}">
              <a16:creationId xmlns:a16="http://schemas.microsoft.com/office/drawing/2014/main" id="{00000000-0008-0000-0A00-0000AB734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6419" name="Group 1">
          <a:extLst>
            <a:ext uri="{FF2B5EF4-FFF2-40B4-BE49-F238E27FC236}">
              <a16:creationId xmlns:a16="http://schemas.microsoft.com/office/drawing/2014/main" id="{00000000-0008-0000-0B00-0000F33D5500}"/>
            </a:ext>
          </a:extLst>
        </xdr:cNvPr>
        <xdr:cNvGrpSpPr>
          <a:grpSpLocks/>
        </xdr:cNvGrpSpPr>
      </xdr:nvGrpSpPr>
      <xdr:grpSpPr bwMode="auto">
        <a:xfrm>
          <a:off x="3709147" y="104775"/>
          <a:ext cx="0" cy="428625"/>
          <a:chOff x="5362575" y="104775"/>
          <a:chExt cx="0" cy="314325"/>
        </a:xfrm>
      </xdr:grpSpPr>
      <xdr:sp macro="" textlink="">
        <xdr:nvSpPr>
          <xdr:cNvPr id="5586463" name="Rectangle 2">
            <a:extLst>
              <a:ext uri="{FF2B5EF4-FFF2-40B4-BE49-F238E27FC236}">
                <a16:creationId xmlns:a16="http://schemas.microsoft.com/office/drawing/2014/main" id="{00000000-0008-0000-0B00-00001F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0" name="Group 15">
          <a:extLst>
            <a:ext uri="{FF2B5EF4-FFF2-40B4-BE49-F238E27FC236}">
              <a16:creationId xmlns:a16="http://schemas.microsoft.com/office/drawing/2014/main" id="{00000000-0008-0000-0B00-0000F43D5500}"/>
            </a:ext>
          </a:extLst>
        </xdr:cNvPr>
        <xdr:cNvGrpSpPr>
          <a:grpSpLocks/>
        </xdr:cNvGrpSpPr>
      </xdr:nvGrpSpPr>
      <xdr:grpSpPr bwMode="auto">
        <a:xfrm>
          <a:off x="3709147" y="104775"/>
          <a:ext cx="0" cy="428625"/>
          <a:chOff x="5362575" y="104775"/>
          <a:chExt cx="0" cy="314325"/>
        </a:xfrm>
      </xdr:grpSpPr>
      <xdr:sp macro="" textlink="">
        <xdr:nvSpPr>
          <xdr:cNvPr id="5586461" name="Rectangle 16">
            <a:extLst>
              <a:ext uri="{FF2B5EF4-FFF2-40B4-BE49-F238E27FC236}">
                <a16:creationId xmlns:a16="http://schemas.microsoft.com/office/drawing/2014/main" id="{00000000-0008-0000-0B00-00001D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1" name="Group 1">
          <a:extLst>
            <a:ext uri="{FF2B5EF4-FFF2-40B4-BE49-F238E27FC236}">
              <a16:creationId xmlns:a16="http://schemas.microsoft.com/office/drawing/2014/main" id="{00000000-0008-0000-0B00-0000F53D5500}"/>
            </a:ext>
          </a:extLst>
        </xdr:cNvPr>
        <xdr:cNvGrpSpPr>
          <a:grpSpLocks/>
        </xdr:cNvGrpSpPr>
      </xdr:nvGrpSpPr>
      <xdr:grpSpPr bwMode="auto">
        <a:xfrm>
          <a:off x="3709147" y="104775"/>
          <a:ext cx="0" cy="428625"/>
          <a:chOff x="5362575" y="104775"/>
          <a:chExt cx="0" cy="314325"/>
        </a:xfrm>
      </xdr:grpSpPr>
      <xdr:sp macro="" textlink="">
        <xdr:nvSpPr>
          <xdr:cNvPr id="5586459" name="Rectangle 2">
            <a:extLst>
              <a:ext uri="{FF2B5EF4-FFF2-40B4-BE49-F238E27FC236}">
                <a16:creationId xmlns:a16="http://schemas.microsoft.com/office/drawing/2014/main" id="{00000000-0008-0000-0B00-00001B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2" name="Group 15">
          <a:extLst>
            <a:ext uri="{FF2B5EF4-FFF2-40B4-BE49-F238E27FC236}">
              <a16:creationId xmlns:a16="http://schemas.microsoft.com/office/drawing/2014/main" id="{00000000-0008-0000-0B00-0000F63D5500}"/>
            </a:ext>
          </a:extLst>
        </xdr:cNvPr>
        <xdr:cNvGrpSpPr>
          <a:grpSpLocks/>
        </xdr:cNvGrpSpPr>
      </xdr:nvGrpSpPr>
      <xdr:grpSpPr bwMode="auto">
        <a:xfrm>
          <a:off x="3709147" y="104775"/>
          <a:ext cx="0" cy="428625"/>
          <a:chOff x="5362575" y="104775"/>
          <a:chExt cx="0" cy="314325"/>
        </a:xfrm>
      </xdr:grpSpPr>
      <xdr:sp macro="" textlink="">
        <xdr:nvSpPr>
          <xdr:cNvPr id="5586457" name="Rectangle 16">
            <a:extLst>
              <a:ext uri="{FF2B5EF4-FFF2-40B4-BE49-F238E27FC236}">
                <a16:creationId xmlns:a16="http://schemas.microsoft.com/office/drawing/2014/main" id="{00000000-0008-0000-0B00-000019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3" name="Group 1">
          <a:extLst>
            <a:ext uri="{FF2B5EF4-FFF2-40B4-BE49-F238E27FC236}">
              <a16:creationId xmlns:a16="http://schemas.microsoft.com/office/drawing/2014/main" id="{00000000-0008-0000-0B00-0000F73D5500}"/>
            </a:ext>
          </a:extLst>
        </xdr:cNvPr>
        <xdr:cNvGrpSpPr>
          <a:grpSpLocks/>
        </xdr:cNvGrpSpPr>
      </xdr:nvGrpSpPr>
      <xdr:grpSpPr bwMode="auto">
        <a:xfrm>
          <a:off x="3709147" y="104775"/>
          <a:ext cx="0" cy="428625"/>
          <a:chOff x="7950200" y="104775"/>
          <a:chExt cx="0" cy="314325"/>
        </a:xfrm>
      </xdr:grpSpPr>
      <xdr:sp macro="" textlink="">
        <xdr:nvSpPr>
          <xdr:cNvPr id="5586455" name="Rectangle 2">
            <a:extLst>
              <a:ext uri="{FF2B5EF4-FFF2-40B4-BE49-F238E27FC236}">
                <a16:creationId xmlns:a16="http://schemas.microsoft.com/office/drawing/2014/main" id="{00000000-0008-0000-0B00-000017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4" name="Group 1">
          <a:extLst>
            <a:ext uri="{FF2B5EF4-FFF2-40B4-BE49-F238E27FC236}">
              <a16:creationId xmlns:a16="http://schemas.microsoft.com/office/drawing/2014/main" id="{00000000-0008-0000-0B00-0000F83D5500}"/>
            </a:ext>
          </a:extLst>
        </xdr:cNvPr>
        <xdr:cNvGrpSpPr>
          <a:grpSpLocks/>
        </xdr:cNvGrpSpPr>
      </xdr:nvGrpSpPr>
      <xdr:grpSpPr bwMode="auto">
        <a:xfrm>
          <a:off x="3709147" y="104775"/>
          <a:ext cx="0" cy="428625"/>
          <a:chOff x="5362575" y="104775"/>
          <a:chExt cx="0" cy="314325"/>
        </a:xfrm>
      </xdr:grpSpPr>
      <xdr:sp macro="" textlink="">
        <xdr:nvSpPr>
          <xdr:cNvPr id="5586453" name="Rectangle 2">
            <a:extLst>
              <a:ext uri="{FF2B5EF4-FFF2-40B4-BE49-F238E27FC236}">
                <a16:creationId xmlns:a16="http://schemas.microsoft.com/office/drawing/2014/main" id="{00000000-0008-0000-0B00-000015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5" name="Group 15">
          <a:extLst>
            <a:ext uri="{FF2B5EF4-FFF2-40B4-BE49-F238E27FC236}">
              <a16:creationId xmlns:a16="http://schemas.microsoft.com/office/drawing/2014/main" id="{00000000-0008-0000-0B00-0000F93D5500}"/>
            </a:ext>
          </a:extLst>
        </xdr:cNvPr>
        <xdr:cNvGrpSpPr>
          <a:grpSpLocks/>
        </xdr:cNvGrpSpPr>
      </xdr:nvGrpSpPr>
      <xdr:grpSpPr bwMode="auto">
        <a:xfrm>
          <a:off x="3709147" y="104775"/>
          <a:ext cx="0" cy="428625"/>
          <a:chOff x="5362575" y="104775"/>
          <a:chExt cx="0" cy="314325"/>
        </a:xfrm>
      </xdr:grpSpPr>
      <xdr:sp macro="" textlink="">
        <xdr:nvSpPr>
          <xdr:cNvPr id="5586451" name="Rectangle 16">
            <a:extLst>
              <a:ext uri="{FF2B5EF4-FFF2-40B4-BE49-F238E27FC236}">
                <a16:creationId xmlns:a16="http://schemas.microsoft.com/office/drawing/2014/main" id="{00000000-0008-0000-0B00-000013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6" name="Group 1">
          <a:extLst>
            <a:ext uri="{FF2B5EF4-FFF2-40B4-BE49-F238E27FC236}">
              <a16:creationId xmlns:a16="http://schemas.microsoft.com/office/drawing/2014/main" id="{00000000-0008-0000-0B00-0000FA3D5500}"/>
            </a:ext>
          </a:extLst>
        </xdr:cNvPr>
        <xdr:cNvGrpSpPr>
          <a:grpSpLocks/>
        </xdr:cNvGrpSpPr>
      </xdr:nvGrpSpPr>
      <xdr:grpSpPr bwMode="auto">
        <a:xfrm>
          <a:off x="3709147" y="104775"/>
          <a:ext cx="0" cy="428625"/>
          <a:chOff x="5362575" y="104775"/>
          <a:chExt cx="0" cy="314325"/>
        </a:xfrm>
      </xdr:grpSpPr>
      <xdr:sp macro="" textlink="">
        <xdr:nvSpPr>
          <xdr:cNvPr id="5586449" name="Rectangle 2">
            <a:extLst>
              <a:ext uri="{FF2B5EF4-FFF2-40B4-BE49-F238E27FC236}">
                <a16:creationId xmlns:a16="http://schemas.microsoft.com/office/drawing/2014/main" id="{00000000-0008-0000-0B00-000011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7" name="Group 15">
          <a:extLst>
            <a:ext uri="{FF2B5EF4-FFF2-40B4-BE49-F238E27FC236}">
              <a16:creationId xmlns:a16="http://schemas.microsoft.com/office/drawing/2014/main" id="{00000000-0008-0000-0B00-0000FB3D5500}"/>
            </a:ext>
          </a:extLst>
        </xdr:cNvPr>
        <xdr:cNvGrpSpPr>
          <a:grpSpLocks/>
        </xdr:cNvGrpSpPr>
      </xdr:nvGrpSpPr>
      <xdr:grpSpPr bwMode="auto">
        <a:xfrm>
          <a:off x="3709147" y="104775"/>
          <a:ext cx="0" cy="428625"/>
          <a:chOff x="5362575" y="104775"/>
          <a:chExt cx="0" cy="314325"/>
        </a:xfrm>
      </xdr:grpSpPr>
      <xdr:sp macro="" textlink="">
        <xdr:nvSpPr>
          <xdr:cNvPr id="5586447" name="Rectangle 16">
            <a:extLst>
              <a:ext uri="{FF2B5EF4-FFF2-40B4-BE49-F238E27FC236}">
                <a16:creationId xmlns:a16="http://schemas.microsoft.com/office/drawing/2014/main" id="{00000000-0008-0000-0B00-00000F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8" name="Group 1">
          <a:extLst>
            <a:ext uri="{FF2B5EF4-FFF2-40B4-BE49-F238E27FC236}">
              <a16:creationId xmlns:a16="http://schemas.microsoft.com/office/drawing/2014/main" id="{00000000-0008-0000-0B00-0000FC3D5500}"/>
            </a:ext>
          </a:extLst>
        </xdr:cNvPr>
        <xdr:cNvGrpSpPr>
          <a:grpSpLocks/>
        </xdr:cNvGrpSpPr>
      </xdr:nvGrpSpPr>
      <xdr:grpSpPr bwMode="auto">
        <a:xfrm>
          <a:off x="3709147" y="104775"/>
          <a:ext cx="0" cy="428625"/>
          <a:chOff x="7950200" y="104775"/>
          <a:chExt cx="0" cy="314325"/>
        </a:xfrm>
      </xdr:grpSpPr>
      <xdr:sp macro="" textlink="">
        <xdr:nvSpPr>
          <xdr:cNvPr id="5586445" name="Rectangle 2">
            <a:extLst>
              <a:ext uri="{FF2B5EF4-FFF2-40B4-BE49-F238E27FC236}">
                <a16:creationId xmlns:a16="http://schemas.microsoft.com/office/drawing/2014/main" id="{00000000-0008-0000-0B00-00000D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9" name="Group 1">
          <a:extLst>
            <a:ext uri="{FF2B5EF4-FFF2-40B4-BE49-F238E27FC236}">
              <a16:creationId xmlns:a16="http://schemas.microsoft.com/office/drawing/2014/main" id="{00000000-0008-0000-0B00-0000FD3D5500}"/>
            </a:ext>
          </a:extLst>
        </xdr:cNvPr>
        <xdr:cNvGrpSpPr>
          <a:grpSpLocks/>
        </xdr:cNvGrpSpPr>
      </xdr:nvGrpSpPr>
      <xdr:grpSpPr bwMode="auto">
        <a:xfrm>
          <a:off x="3709147" y="104775"/>
          <a:ext cx="0" cy="428625"/>
          <a:chOff x="5362575" y="104775"/>
          <a:chExt cx="0" cy="314325"/>
        </a:xfrm>
      </xdr:grpSpPr>
      <xdr:sp macro="" textlink="">
        <xdr:nvSpPr>
          <xdr:cNvPr id="5586443" name="Rectangle 2">
            <a:extLst>
              <a:ext uri="{FF2B5EF4-FFF2-40B4-BE49-F238E27FC236}">
                <a16:creationId xmlns:a16="http://schemas.microsoft.com/office/drawing/2014/main" id="{00000000-0008-0000-0B00-00000B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0" name="Group 15">
          <a:extLst>
            <a:ext uri="{FF2B5EF4-FFF2-40B4-BE49-F238E27FC236}">
              <a16:creationId xmlns:a16="http://schemas.microsoft.com/office/drawing/2014/main" id="{00000000-0008-0000-0B00-0000FE3D5500}"/>
            </a:ext>
          </a:extLst>
        </xdr:cNvPr>
        <xdr:cNvGrpSpPr>
          <a:grpSpLocks/>
        </xdr:cNvGrpSpPr>
      </xdr:nvGrpSpPr>
      <xdr:grpSpPr bwMode="auto">
        <a:xfrm>
          <a:off x="3709147" y="104775"/>
          <a:ext cx="0" cy="428625"/>
          <a:chOff x="5362575" y="104775"/>
          <a:chExt cx="0" cy="314325"/>
        </a:xfrm>
      </xdr:grpSpPr>
      <xdr:sp macro="" textlink="">
        <xdr:nvSpPr>
          <xdr:cNvPr id="5586441" name="Rectangle 16">
            <a:extLst>
              <a:ext uri="{FF2B5EF4-FFF2-40B4-BE49-F238E27FC236}">
                <a16:creationId xmlns:a16="http://schemas.microsoft.com/office/drawing/2014/main" id="{00000000-0008-0000-0B00-000009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1" name="Group 1">
          <a:extLst>
            <a:ext uri="{FF2B5EF4-FFF2-40B4-BE49-F238E27FC236}">
              <a16:creationId xmlns:a16="http://schemas.microsoft.com/office/drawing/2014/main" id="{00000000-0008-0000-0B00-0000FF3D5500}"/>
            </a:ext>
          </a:extLst>
        </xdr:cNvPr>
        <xdr:cNvGrpSpPr>
          <a:grpSpLocks/>
        </xdr:cNvGrpSpPr>
      </xdr:nvGrpSpPr>
      <xdr:grpSpPr bwMode="auto">
        <a:xfrm>
          <a:off x="3709147" y="104775"/>
          <a:ext cx="0" cy="428625"/>
          <a:chOff x="5362575" y="104775"/>
          <a:chExt cx="0" cy="314325"/>
        </a:xfrm>
      </xdr:grpSpPr>
      <xdr:sp macro="" textlink="">
        <xdr:nvSpPr>
          <xdr:cNvPr id="5586439" name="Rectangle 2">
            <a:extLst>
              <a:ext uri="{FF2B5EF4-FFF2-40B4-BE49-F238E27FC236}">
                <a16:creationId xmlns:a16="http://schemas.microsoft.com/office/drawing/2014/main" id="{00000000-0008-0000-0B00-000007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2" name="Group 15">
          <a:extLst>
            <a:ext uri="{FF2B5EF4-FFF2-40B4-BE49-F238E27FC236}">
              <a16:creationId xmlns:a16="http://schemas.microsoft.com/office/drawing/2014/main" id="{00000000-0008-0000-0B00-0000003E5500}"/>
            </a:ext>
          </a:extLst>
        </xdr:cNvPr>
        <xdr:cNvGrpSpPr>
          <a:grpSpLocks/>
        </xdr:cNvGrpSpPr>
      </xdr:nvGrpSpPr>
      <xdr:grpSpPr bwMode="auto">
        <a:xfrm>
          <a:off x="3709147" y="104775"/>
          <a:ext cx="0" cy="428625"/>
          <a:chOff x="5362575" y="104775"/>
          <a:chExt cx="0" cy="314325"/>
        </a:xfrm>
      </xdr:grpSpPr>
      <xdr:sp macro="" textlink="">
        <xdr:nvSpPr>
          <xdr:cNvPr id="5586437" name="Rectangle 16">
            <a:extLst>
              <a:ext uri="{FF2B5EF4-FFF2-40B4-BE49-F238E27FC236}">
                <a16:creationId xmlns:a16="http://schemas.microsoft.com/office/drawing/2014/main" id="{00000000-0008-0000-0B00-000005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3" name="Group 1">
          <a:extLst>
            <a:ext uri="{FF2B5EF4-FFF2-40B4-BE49-F238E27FC236}">
              <a16:creationId xmlns:a16="http://schemas.microsoft.com/office/drawing/2014/main" id="{00000000-0008-0000-0B00-0000013E5500}"/>
            </a:ext>
          </a:extLst>
        </xdr:cNvPr>
        <xdr:cNvGrpSpPr>
          <a:grpSpLocks/>
        </xdr:cNvGrpSpPr>
      </xdr:nvGrpSpPr>
      <xdr:grpSpPr bwMode="auto">
        <a:xfrm>
          <a:off x="3709147" y="104775"/>
          <a:ext cx="0" cy="428625"/>
          <a:chOff x="7950200" y="104775"/>
          <a:chExt cx="0" cy="314325"/>
        </a:xfrm>
      </xdr:grpSpPr>
      <xdr:sp macro="" textlink="">
        <xdr:nvSpPr>
          <xdr:cNvPr id="5586435" name="Rectangle 2">
            <a:extLst>
              <a:ext uri="{FF2B5EF4-FFF2-40B4-BE49-F238E27FC236}">
                <a16:creationId xmlns:a16="http://schemas.microsoft.com/office/drawing/2014/main" id="{00000000-0008-0000-0B00-000003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6434" name="Imagen 1">
          <a:extLst>
            <a:ext uri="{FF2B5EF4-FFF2-40B4-BE49-F238E27FC236}">
              <a16:creationId xmlns:a16="http://schemas.microsoft.com/office/drawing/2014/main" id="{00000000-0008-0000-0B00-0000023E5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50304" name="Imagen 1">
          <a:extLst>
            <a:ext uri="{FF2B5EF4-FFF2-40B4-BE49-F238E27FC236}">
              <a16:creationId xmlns:a16="http://schemas.microsoft.com/office/drawing/2014/main" id="{00000000-0008-0000-0C00-0000E0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5" name="Imagen 1">
          <a:extLst>
            <a:ext uri="{FF2B5EF4-FFF2-40B4-BE49-F238E27FC236}">
              <a16:creationId xmlns:a16="http://schemas.microsoft.com/office/drawing/2014/main" id="{00000000-0008-0000-0C00-0000E1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6" name="Imagen 1">
          <a:extLst>
            <a:ext uri="{FF2B5EF4-FFF2-40B4-BE49-F238E27FC236}">
              <a16:creationId xmlns:a16="http://schemas.microsoft.com/office/drawing/2014/main" id="{00000000-0008-0000-0C00-0000E2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7" name="Imagen 1">
          <a:extLst>
            <a:ext uri="{FF2B5EF4-FFF2-40B4-BE49-F238E27FC236}">
              <a16:creationId xmlns:a16="http://schemas.microsoft.com/office/drawing/2014/main" id="{00000000-0008-0000-0C00-0000E3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8" name="Imagen 1">
          <a:extLst>
            <a:ext uri="{FF2B5EF4-FFF2-40B4-BE49-F238E27FC236}">
              <a16:creationId xmlns:a16="http://schemas.microsoft.com/office/drawing/2014/main" id="{00000000-0008-0000-0C00-0000E4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9" name="Imagen 1">
          <a:extLst>
            <a:ext uri="{FF2B5EF4-FFF2-40B4-BE49-F238E27FC236}">
              <a16:creationId xmlns:a16="http://schemas.microsoft.com/office/drawing/2014/main" id="{00000000-0008-0000-0C00-0000E5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0" name="Imagen 1">
          <a:extLst>
            <a:ext uri="{FF2B5EF4-FFF2-40B4-BE49-F238E27FC236}">
              <a16:creationId xmlns:a16="http://schemas.microsoft.com/office/drawing/2014/main" id="{00000000-0008-0000-0C00-0000E6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1" name="Imagen 1">
          <a:extLst>
            <a:ext uri="{FF2B5EF4-FFF2-40B4-BE49-F238E27FC236}">
              <a16:creationId xmlns:a16="http://schemas.microsoft.com/office/drawing/2014/main" id="{00000000-0008-0000-0C00-0000E77B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95250</xdr:rowOff>
    </xdr:from>
    <xdr:to>
      <xdr:col>14</xdr:col>
      <xdr:colOff>114300</xdr:colOff>
      <xdr:row>66</xdr:row>
      <xdr:rowOff>114300</xdr:rowOff>
    </xdr:to>
    <xdr:graphicFrame macro="">
      <xdr:nvGraphicFramePr>
        <xdr:cNvPr id="4750312" name="Gráfico 1">
          <a:extLst>
            <a:ext uri="{FF2B5EF4-FFF2-40B4-BE49-F238E27FC236}">
              <a16:creationId xmlns:a16="http://schemas.microsoft.com/office/drawing/2014/main" id="{00000000-0008-0000-0C00-0000E87B4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8467" name="Group 1">
          <a:extLst>
            <a:ext uri="{FF2B5EF4-FFF2-40B4-BE49-F238E27FC236}">
              <a16:creationId xmlns:a16="http://schemas.microsoft.com/office/drawing/2014/main" id="{00000000-0008-0000-0D00-0000F3455500}"/>
            </a:ext>
          </a:extLst>
        </xdr:cNvPr>
        <xdr:cNvGrpSpPr>
          <a:grpSpLocks/>
        </xdr:cNvGrpSpPr>
      </xdr:nvGrpSpPr>
      <xdr:grpSpPr bwMode="auto">
        <a:xfrm>
          <a:off x="4022912" y="104775"/>
          <a:ext cx="0" cy="428625"/>
          <a:chOff x="5362575" y="104775"/>
          <a:chExt cx="0" cy="314325"/>
        </a:xfrm>
      </xdr:grpSpPr>
      <xdr:sp macro="" textlink="">
        <xdr:nvSpPr>
          <xdr:cNvPr id="5588511" name="Rectangle 2">
            <a:extLst>
              <a:ext uri="{FF2B5EF4-FFF2-40B4-BE49-F238E27FC236}">
                <a16:creationId xmlns:a16="http://schemas.microsoft.com/office/drawing/2014/main" id="{00000000-0008-0000-0D00-00001F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8" name="Group 15">
          <a:extLst>
            <a:ext uri="{FF2B5EF4-FFF2-40B4-BE49-F238E27FC236}">
              <a16:creationId xmlns:a16="http://schemas.microsoft.com/office/drawing/2014/main" id="{00000000-0008-0000-0D00-0000F4455500}"/>
            </a:ext>
          </a:extLst>
        </xdr:cNvPr>
        <xdr:cNvGrpSpPr>
          <a:grpSpLocks/>
        </xdr:cNvGrpSpPr>
      </xdr:nvGrpSpPr>
      <xdr:grpSpPr bwMode="auto">
        <a:xfrm>
          <a:off x="4022912" y="104775"/>
          <a:ext cx="0" cy="428625"/>
          <a:chOff x="5362575" y="104775"/>
          <a:chExt cx="0" cy="314325"/>
        </a:xfrm>
      </xdr:grpSpPr>
      <xdr:sp macro="" textlink="">
        <xdr:nvSpPr>
          <xdr:cNvPr id="5588509" name="Rectangle 16">
            <a:extLst>
              <a:ext uri="{FF2B5EF4-FFF2-40B4-BE49-F238E27FC236}">
                <a16:creationId xmlns:a16="http://schemas.microsoft.com/office/drawing/2014/main" id="{00000000-0008-0000-0D00-00001D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9" name="Group 1">
          <a:extLst>
            <a:ext uri="{FF2B5EF4-FFF2-40B4-BE49-F238E27FC236}">
              <a16:creationId xmlns:a16="http://schemas.microsoft.com/office/drawing/2014/main" id="{00000000-0008-0000-0D00-0000F5455500}"/>
            </a:ext>
          </a:extLst>
        </xdr:cNvPr>
        <xdr:cNvGrpSpPr>
          <a:grpSpLocks/>
        </xdr:cNvGrpSpPr>
      </xdr:nvGrpSpPr>
      <xdr:grpSpPr bwMode="auto">
        <a:xfrm>
          <a:off x="4022912" y="104775"/>
          <a:ext cx="0" cy="428625"/>
          <a:chOff x="5362575" y="104775"/>
          <a:chExt cx="0" cy="314325"/>
        </a:xfrm>
      </xdr:grpSpPr>
      <xdr:sp macro="" textlink="">
        <xdr:nvSpPr>
          <xdr:cNvPr id="5588507" name="Rectangle 2">
            <a:extLst>
              <a:ext uri="{FF2B5EF4-FFF2-40B4-BE49-F238E27FC236}">
                <a16:creationId xmlns:a16="http://schemas.microsoft.com/office/drawing/2014/main" id="{00000000-0008-0000-0D00-00001B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0" name="Group 15">
          <a:extLst>
            <a:ext uri="{FF2B5EF4-FFF2-40B4-BE49-F238E27FC236}">
              <a16:creationId xmlns:a16="http://schemas.microsoft.com/office/drawing/2014/main" id="{00000000-0008-0000-0D00-0000F6455500}"/>
            </a:ext>
          </a:extLst>
        </xdr:cNvPr>
        <xdr:cNvGrpSpPr>
          <a:grpSpLocks/>
        </xdr:cNvGrpSpPr>
      </xdr:nvGrpSpPr>
      <xdr:grpSpPr bwMode="auto">
        <a:xfrm>
          <a:off x="4022912" y="104775"/>
          <a:ext cx="0" cy="428625"/>
          <a:chOff x="5362575" y="104775"/>
          <a:chExt cx="0" cy="314325"/>
        </a:xfrm>
      </xdr:grpSpPr>
      <xdr:sp macro="" textlink="">
        <xdr:nvSpPr>
          <xdr:cNvPr id="5588505" name="Rectangle 16">
            <a:extLst>
              <a:ext uri="{FF2B5EF4-FFF2-40B4-BE49-F238E27FC236}">
                <a16:creationId xmlns:a16="http://schemas.microsoft.com/office/drawing/2014/main" id="{00000000-0008-0000-0D00-000019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1" name="Group 1">
          <a:extLst>
            <a:ext uri="{FF2B5EF4-FFF2-40B4-BE49-F238E27FC236}">
              <a16:creationId xmlns:a16="http://schemas.microsoft.com/office/drawing/2014/main" id="{00000000-0008-0000-0D00-0000F7455500}"/>
            </a:ext>
          </a:extLst>
        </xdr:cNvPr>
        <xdr:cNvGrpSpPr>
          <a:grpSpLocks/>
        </xdr:cNvGrpSpPr>
      </xdr:nvGrpSpPr>
      <xdr:grpSpPr bwMode="auto">
        <a:xfrm>
          <a:off x="4022912" y="104775"/>
          <a:ext cx="0" cy="428625"/>
          <a:chOff x="7950200" y="104775"/>
          <a:chExt cx="0" cy="314325"/>
        </a:xfrm>
      </xdr:grpSpPr>
      <xdr:sp macro="" textlink="">
        <xdr:nvSpPr>
          <xdr:cNvPr id="5588503" name="Rectangle 2">
            <a:extLst>
              <a:ext uri="{FF2B5EF4-FFF2-40B4-BE49-F238E27FC236}">
                <a16:creationId xmlns:a16="http://schemas.microsoft.com/office/drawing/2014/main" id="{00000000-0008-0000-0D00-000017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2" name="Group 1">
          <a:extLst>
            <a:ext uri="{FF2B5EF4-FFF2-40B4-BE49-F238E27FC236}">
              <a16:creationId xmlns:a16="http://schemas.microsoft.com/office/drawing/2014/main" id="{00000000-0008-0000-0D00-0000F8455500}"/>
            </a:ext>
          </a:extLst>
        </xdr:cNvPr>
        <xdr:cNvGrpSpPr>
          <a:grpSpLocks/>
        </xdr:cNvGrpSpPr>
      </xdr:nvGrpSpPr>
      <xdr:grpSpPr bwMode="auto">
        <a:xfrm>
          <a:off x="4022912" y="104775"/>
          <a:ext cx="0" cy="428625"/>
          <a:chOff x="5362575" y="104775"/>
          <a:chExt cx="0" cy="314325"/>
        </a:xfrm>
      </xdr:grpSpPr>
      <xdr:sp macro="" textlink="">
        <xdr:nvSpPr>
          <xdr:cNvPr id="5588501" name="Rectangle 2">
            <a:extLst>
              <a:ext uri="{FF2B5EF4-FFF2-40B4-BE49-F238E27FC236}">
                <a16:creationId xmlns:a16="http://schemas.microsoft.com/office/drawing/2014/main" id="{00000000-0008-0000-0D00-000015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3" name="Group 15">
          <a:extLst>
            <a:ext uri="{FF2B5EF4-FFF2-40B4-BE49-F238E27FC236}">
              <a16:creationId xmlns:a16="http://schemas.microsoft.com/office/drawing/2014/main" id="{00000000-0008-0000-0D00-0000F9455500}"/>
            </a:ext>
          </a:extLst>
        </xdr:cNvPr>
        <xdr:cNvGrpSpPr>
          <a:grpSpLocks/>
        </xdr:cNvGrpSpPr>
      </xdr:nvGrpSpPr>
      <xdr:grpSpPr bwMode="auto">
        <a:xfrm>
          <a:off x="4022912" y="104775"/>
          <a:ext cx="0" cy="428625"/>
          <a:chOff x="5362575" y="104775"/>
          <a:chExt cx="0" cy="314325"/>
        </a:xfrm>
      </xdr:grpSpPr>
      <xdr:sp macro="" textlink="">
        <xdr:nvSpPr>
          <xdr:cNvPr id="5588499" name="Rectangle 16">
            <a:extLst>
              <a:ext uri="{FF2B5EF4-FFF2-40B4-BE49-F238E27FC236}">
                <a16:creationId xmlns:a16="http://schemas.microsoft.com/office/drawing/2014/main" id="{00000000-0008-0000-0D00-000013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4" name="Group 1">
          <a:extLst>
            <a:ext uri="{FF2B5EF4-FFF2-40B4-BE49-F238E27FC236}">
              <a16:creationId xmlns:a16="http://schemas.microsoft.com/office/drawing/2014/main" id="{00000000-0008-0000-0D00-0000FA455500}"/>
            </a:ext>
          </a:extLst>
        </xdr:cNvPr>
        <xdr:cNvGrpSpPr>
          <a:grpSpLocks/>
        </xdr:cNvGrpSpPr>
      </xdr:nvGrpSpPr>
      <xdr:grpSpPr bwMode="auto">
        <a:xfrm>
          <a:off x="4022912" y="104775"/>
          <a:ext cx="0" cy="428625"/>
          <a:chOff x="5362575" y="104775"/>
          <a:chExt cx="0" cy="314325"/>
        </a:xfrm>
      </xdr:grpSpPr>
      <xdr:sp macro="" textlink="">
        <xdr:nvSpPr>
          <xdr:cNvPr id="5588497" name="Rectangle 2">
            <a:extLst>
              <a:ext uri="{FF2B5EF4-FFF2-40B4-BE49-F238E27FC236}">
                <a16:creationId xmlns:a16="http://schemas.microsoft.com/office/drawing/2014/main" id="{00000000-0008-0000-0D00-000011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5" name="Group 15">
          <a:extLst>
            <a:ext uri="{FF2B5EF4-FFF2-40B4-BE49-F238E27FC236}">
              <a16:creationId xmlns:a16="http://schemas.microsoft.com/office/drawing/2014/main" id="{00000000-0008-0000-0D00-0000FB455500}"/>
            </a:ext>
          </a:extLst>
        </xdr:cNvPr>
        <xdr:cNvGrpSpPr>
          <a:grpSpLocks/>
        </xdr:cNvGrpSpPr>
      </xdr:nvGrpSpPr>
      <xdr:grpSpPr bwMode="auto">
        <a:xfrm>
          <a:off x="4022912" y="104775"/>
          <a:ext cx="0" cy="428625"/>
          <a:chOff x="5362575" y="104775"/>
          <a:chExt cx="0" cy="314325"/>
        </a:xfrm>
      </xdr:grpSpPr>
      <xdr:sp macro="" textlink="">
        <xdr:nvSpPr>
          <xdr:cNvPr id="5588495" name="Rectangle 16">
            <a:extLst>
              <a:ext uri="{FF2B5EF4-FFF2-40B4-BE49-F238E27FC236}">
                <a16:creationId xmlns:a16="http://schemas.microsoft.com/office/drawing/2014/main" id="{00000000-0008-0000-0D00-00000F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6" name="Group 1">
          <a:extLst>
            <a:ext uri="{FF2B5EF4-FFF2-40B4-BE49-F238E27FC236}">
              <a16:creationId xmlns:a16="http://schemas.microsoft.com/office/drawing/2014/main" id="{00000000-0008-0000-0D00-0000FC455500}"/>
            </a:ext>
          </a:extLst>
        </xdr:cNvPr>
        <xdr:cNvGrpSpPr>
          <a:grpSpLocks/>
        </xdr:cNvGrpSpPr>
      </xdr:nvGrpSpPr>
      <xdr:grpSpPr bwMode="auto">
        <a:xfrm>
          <a:off x="4022912" y="104775"/>
          <a:ext cx="0" cy="428625"/>
          <a:chOff x="7950200" y="104775"/>
          <a:chExt cx="0" cy="314325"/>
        </a:xfrm>
      </xdr:grpSpPr>
      <xdr:sp macro="" textlink="">
        <xdr:nvSpPr>
          <xdr:cNvPr id="5588493" name="Rectangle 2">
            <a:extLst>
              <a:ext uri="{FF2B5EF4-FFF2-40B4-BE49-F238E27FC236}">
                <a16:creationId xmlns:a16="http://schemas.microsoft.com/office/drawing/2014/main" id="{00000000-0008-0000-0D00-00000D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7" name="Group 1">
          <a:extLst>
            <a:ext uri="{FF2B5EF4-FFF2-40B4-BE49-F238E27FC236}">
              <a16:creationId xmlns:a16="http://schemas.microsoft.com/office/drawing/2014/main" id="{00000000-0008-0000-0D00-0000FD455500}"/>
            </a:ext>
          </a:extLst>
        </xdr:cNvPr>
        <xdr:cNvGrpSpPr>
          <a:grpSpLocks/>
        </xdr:cNvGrpSpPr>
      </xdr:nvGrpSpPr>
      <xdr:grpSpPr bwMode="auto">
        <a:xfrm>
          <a:off x="4022912" y="104775"/>
          <a:ext cx="0" cy="428625"/>
          <a:chOff x="5362575" y="104775"/>
          <a:chExt cx="0" cy="314325"/>
        </a:xfrm>
      </xdr:grpSpPr>
      <xdr:sp macro="" textlink="">
        <xdr:nvSpPr>
          <xdr:cNvPr id="5588491" name="Rectangle 2">
            <a:extLst>
              <a:ext uri="{FF2B5EF4-FFF2-40B4-BE49-F238E27FC236}">
                <a16:creationId xmlns:a16="http://schemas.microsoft.com/office/drawing/2014/main" id="{00000000-0008-0000-0D00-00000B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8" name="Group 15">
          <a:extLst>
            <a:ext uri="{FF2B5EF4-FFF2-40B4-BE49-F238E27FC236}">
              <a16:creationId xmlns:a16="http://schemas.microsoft.com/office/drawing/2014/main" id="{00000000-0008-0000-0D00-0000FE455500}"/>
            </a:ext>
          </a:extLst>
        </xdr:cNvPr>
        <xdr:cNvGrpSpPr>
          <a:grpSpLocks/>
        </xdr:cNvGrpSpPr>
      </xdr:nvGrpSpPr>
      <xdr:grpSpPr bwMode="auto">
        <a:xfrm>
          <a:off x="4022912" y="104775"/>
          <a:ext cx="0" cy="428625"/>
          <a:chOff x="5362575" y="104775"/>
          <a:chExt cx="0" cy="314325"/>
        </a:xfrm>
      </xdr:grpSpPr>
      <xdr:sp macro="" textlink="">
        <xdr:nvSpPr>
          <xdr:cNvPr id="5588489" name="Rectangle 16">
            <a:extLst>
              <a:ext uri="{FF2B5EF4-FFF2-40B4-BE49-F238E27FC236}">
                <a16:creationId xmlns:a16="http://schemas.microsoft.com/office/drawing/2014/main" id="{00000000-0008-0000-0D00-000009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9" name="Group 1">
          <a:extLst>
            <a:ext uri="{FF2B5EF4-FFF2-40B4-BE49-F238E27FC236}">
              <a16:creationId xmlns:a16="http://schemas.microsoft.com/office/drawing/2014/main" id="{00000000-0008-0000-0D00-0000FF455500}"/>
            </a:ext>
          </a:extLst>
        </xdr:cNvPr>
        <xdr:cNvGrpSpPr>
          <a:grpSpLocks/>
        </xdr:cNvGrpSpPr>
      </xdr:nvGrpSpPr>
      <xdr:grpSpPr bwMode="auto">
        <a:xfrm>
          <a:off x="4022912" y="104775"/>
          <a:ext cx="0" cy="428625"/>
          <a:chOff x="5362575" y="104775"/>
          <a:chExt cx="0" cy="314325"/>
        </a:xfrm>
      </xdr:grpSpPr>
      <xdr:sp macro="" textlink="">
        <xdr:nvSpPr>
          <xdr:cNvPr id="5588487" name="Rectangle 2">
            <a:extLst>
              <a:ext uri="{FF2B5EF4-FFF2-40B4-BE49-F238E27FC236}">
                <a16:creationId xmlns:a16="http://schemas.microsoft.com/office/drawing/2014/main" id="{00000000-0008-0000-0D00-000007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0" name="Group 15">
          <a:extLst>
            <a:ext uri="{FF2B5EF4-FFF2-40B4-BE49-F238E27FC236}">
              <a16:creationId xmlns:a16="http://schemas.microsoft.com/office/drawing/2014/main" id="{00000000-0008-0000-0D00-000000465500}"/>
            </a:ext>
          </a:extLst>
        </xdr:cNvPr>
        <xdr:cNvGrpSpPr>
          <a:grpSpLocks/>
        </xdr:cNvGrpSpPr>
      </xdr:nvGrpSpPr>
      <xdr:grpSpPr bwMode="auto">
        <a:xfrm>
          <a:off x="4022912" y="104775"/>
          <a:ext cx="0" cy="428625"/>
          <a:chOff x="5362575" y="104775"/>
          <a:chExt cx="0" cy="314325"/>
        </a:xfrm>
      </xdr:grpSpPr>
      <xdr:sp macro="" textlink="">
        <xdr:nvSpPr>
          <xdr:cNvPr id="5588485" name="Rectangle 16">
            <a:extLst>
              <a:ext uri="{FF2B5EF4-FFF2-40B4-BE49-F238E27FC236}">
                <a16:creationId xmlns:a16="http://schemas.microsoft.com/office/drawing/2014/main" id="{00000000-0008-0000-0D00-000005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1" name="Group 1">
          <a:extLst>
            <a:ext uri="{FF2B5EF4-FFF2-40B4-BE49-F238E27FC236}">
              <a16:creationId xmlns:a16="http://schemas.microsoft.com/office/drawing/2014/main" id="{00000000-0008-0000-0D00-000001465500}"/>
            </a:ext>
          </a:extLst>
        </xdr:cNvPr>
        <xdr:cNvGrpSpPr>
          <a:grpSpLocks/>
        </xdr:cNvGrpSpPr>
      </xdr:nvGrpSpPr>
      <xdr:grpSpPr bwMode="auto">
        <a:xfrm>
          <a:off x="4022912" y="104775"/>
          <a:ext cx="0" cy="428625"/>
          <a:chOff x="7950200" y="104775"/>
          <a:chExt cx="0" cy="314325"/>
        </a:xfrm>
      </xdr:grpSpPr>
      <xdr:sp macro="" textlink="">
        <xdr:nvSpPr>
          <xdr:cNvPr id="5588483" name="Rectangle 2">
            <a:extLst>
              <a:ext uri="{FF2B5EF4-FFF2-40B4-BE49-F238E27FC236}">
                <a16:creationId xmlns:a16="http://schemas.microsoft.com/office/drawing/2014/main" id="{00000000-0008-0000-0D00-000003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8482" name="Imagen 1">
          <a:extLst>
            <a:ext uri="{FF2B5EF4-FFF2-40B4-BE49-F238E27FC236}">
              <a16:creationId xmlns:a16="http://schemas.microsoft.com/office/drawing/2014/main" id="{00000000-0008-0000-0D00-000002465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1" name="Imagen 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 name="Imagen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 name="Imagen 1">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79"/>
  <sheetViews>
    <sheetView topLeftCell="A18" zoomScale="85" zoomScaleNormal="85" workbookViewId="0">
      <selection activeCell="C76" sqref="C76:P76"/>
    </sheetView>
  </sheetViews>
  <sheetFormatPr baseColWidth="10" defaultColWidth="9.140625" defaultRowHeight="12.75" x14ac:dyDescent="0.2"/>
  <cols>
    <col min="1" max="1" width="1" style="18" customWidth="1"/>
    <col min="2" max="2" width="30" style="18" customWidth="1"/>
    <col min="3" max="3" width="16.85546875" style="18" customWidth="1"/>
    <col min="4" max="15" width="8.7109375" style="18" customWidth="1"/>
    <col min="16" max="16" width="13.85546875" style="18" customWidth="1"/>
    <col min="17" max="17" width="26.7109375" style="18" customWidth="1"/>
    <col min="18" max="18" width="24.7109375" style="18" customWidth="1"/>
    <col min="19" max="19" width="9.42578125" style="18" hidden="1" customWidth="1"/>
    <col min="20" max="21" width="9.140625" style="18"/>
    <col min="22" max="22" width="11.7109375" style="18" bestFit="1" customWidth="1"/>
    <col min="23" max="16384" width="9.140625" style="18"/>
  </cols>
  <sheetData>
    <row r="1" spans="1:23" ht="5.25" customHeight="1" thickBot="1" x14ac:dyDescent="0.25"/>
    <row r="2" spans="1:23" ht="16.5" customHeight="1" x14ac:dyDescent="0.2">
      <c r="B2" s="282"/>
      <c r="C2" s="285" t="s">
        <v>58</v>
      </c>
      <c r="D2" s="286"/>
      <c r="E2" s="286"/>
      <c r="F2" s="286"/>
      <c r="G2" s="286"/>
      <c r="H2" s="286"/>
      <c r="I2" s="286"/>
      <c r="J2" s="286"/>
      <c r="K2" s="286"/>
      <c r="L2" s="286"/>
      <c r="M2" s="287"/>
      <c r="N2" s="288" t="s">
        <v>178</v>
      </c>
      <c r="O2" s="289"/>
      <c r="P2" s="290"/>
      <c r="S2" s="137">
        <v>0.8</v>
      </c>
    </row>
    <row r="3" spans="1:23" ht="15.75" customHeight="1" x14ac:dyDescent="0.2">
      <c r="B3" s="283"/>
      <c r="C3" s="291" t="s">
        <v>59</v>
      </c>
      <c r="D3" s="292"/>
      <c r="E3" s="292"/>
      <c r="F3" s="292"/>
      <c r="G3" s="292"/>
      <c r="H3" s="292"/>
      <c r="I3" s="292"/>
      <c r="J3" s="292"/>
      <c r="K3" s="292"/>
      <c r="L3" s="292"/>
      <c r="M3" s="293"/>
      <c r="N3" s="294" t="s">
        <v>179</v>
      </c>
      <c r="O3" s="295"/>
      <c r="P3" s="296"/>
      <c r="S3" s="137">
        <v>0.79998999999999998</v>
      </c>
    </row>
    <row r="4" spans="1:23" ht="15.75" customHeight="1" x14ac:dyDescent="0.2">
      <c r="B4" s="283"/>
      <c r="C4" s="291" t="s">
        <v>60</v>
      </c>
      <c r="D4" s="292"/>
      <c r="E4" s="292"/>
      <c r="F4" s="292"/>
      <c r="G4" s="292"/>
      <c r="H4" s="292"/>
      <c r="I4" s="292"/>
      <c r="J4" s="292"/>
      <c r="K4" s="292"/>
      <c r="L4" s="292"/>
      <c r="M4" s="293"/>
      <c r="N4" s="294" t="s">
        <v>180</v>
      </c>
      <c r="O4" s="295"/>
      <c r="P4" s="296"/>
      <c r="S4" s="137">
        <v>0.75</v>
      </c>
    </row>
    <row r="5" spans="1:23" ht="16.5" customHeight="1" thickBot="1" x14ac:dyDescent="0.25">
      <c r="B5" s="284"/>
      <c r="C5" s="297" t="s">
        <v>61</v>
      </c>
      <c r="D5" s="298"/>
      <c r="E5" s="298"/>
      <c r="F5" s="298"/>
      <c r="G5" s="298"/>
      <c r="H5" s="298"/>
      <c r="I5" s="298"/>
      <c r="J5" s="298"/>
      <c r="K5" s="298"/>
      <c r="L5" s="298"/>
      <c r="M5" s="299"/>
      <c r="N5" s="300" t="s">
        <v>197</v>
      </c>
      <c r="O5" s="301"/>
      <c r="P5" s="302"/>
      <c r="S5" s="137">
        <v>0.74999000000000005</v>
      </c>
    </row>
    <row r="6" spans="1:23" ht="3" customHeight="1" thickBot="1" x14ac:dyDescent="0.25">
      <c r="S6" s="137"/>
    </row>
    <row r="7" spans="1:23" ht="12.75" customHeight="1" x14ac:dyDescent="0.2">
      <c r="A7" s="137"/>
      <c r="B7" s="303" t="s">
        <v>64</v>
      </c>
      <c r="C7" s="304"/>
      <c r="D7" s="304"/>
      <c r="E7" s="304"/>
      <c r="F7" s="304"/>
      <c r="G7" s="304"/>
      <c r="H7" s="304"/>
      <c r="I7" s="304"/>
      <c r="J7" s="304"/>
      <c r="K7" s="304"/>
      <c r="L7" s="304"/>
      <c r="M7" s="304"/>
      <c r="N7" s="304"/>
      <c r="O7" s="304"/>
      <c r="P7" s="305"/>
      <c r="Q7" s="137"/>
    </row>
    <row r="8" spans="1:23" ht="13.5" customHeight="1" thickBot="1" x14ac:dyDescent="0.25">
      <c r="A8" s="137"/>
      <c r="B8" s="306"/>
      <c r="C8" s="307"/>
      <c r="D8" s="307"/>
      <c r="E8" s="307"/>
      <c r="F8" s="307"/>
      <c r="G8" s="307"/>
      <c r="H8" s="307"/>
      <c r="I8" s="307"/>
      <c r="J8" s="307"/>
      <c r="K8" s="307"/>
      <c r="L8" s="307"/>
      <c r="M8" s="307"/>
      <c r="N8" s="307"/>
      <c r="O8" s="307"/>
      <c r="P8" s="308"/>
      <c r="Q8" s="137"/>
    </row>
    <row r="9" spans="1:23" ht="4.5" customHeight="1" thickBot="1" x14ac:dyDescent="0.25">
      <c r="A9" s="137"/>
      <c r="B9" s="309"/>
      <c r="C9" s="309"/>
      <c r="D9" s="309"/>
      <c r="E9" s="309"/>
      <c r="F9" s="309"/>
      <c r="G9" s="309"/>
      <c r="H9" s="309"/>
      <c r="I9" s="309"/>
      <c r="J9" s="309"/>
      <c r="K9" s="309"/>
      <c r="L9" s="309"/>
      <c r="M9" s="309"/>
      <c r="N9" s="309"/>
      <c r="O9" s="309"/>
      <c r="P9" s="309"/>
      <c r="Q9" s="137"/>
    </row>
    <row r="10" spans="1:23" ht="26.25" customHeight="1" thickBot="1" x14ac:dyDescent="0.25">
      <c r="A10" s="137"/>
      <c r="B10" s="138" t="s">
        <v>74</v>
      </c>
      <c r="C10" s="310">
        <v>2024</v>
      </c>
      <c r="D10" s="311"/>
      <c r="E10" s="311"/>
      <c r="F10" s="311"/>
      <c r="G10" s="311"/>
      <c r="H10" s="311"/>
      <c r="I10" s="312"/>
      <c r="J10" s="313" t="s">
        <v>1</v>
      </c>
      <c r="K10" s="314"/>
      <c r="L10" s="314"/>
      <c r="M10" s="314"/>
      <c r="N10" s="315" t="s">
        <v>186</v>
      </c>
      <c r="O10" s="316"/>
      <c r="P10" s="317"/>
      <c r="Q10" s="137"/>
    </row>
    <row r="11" spans="1:23" ht="4.5" customHeight="1" thickBot="1" x14ac:dyDescent="0.25">
      <c r="A11" s="137"/>
      <c r="B11" s="279"/>
      <c r="C11" s="280"/>
      <c r="D11" s="280"/>
      <c r="E11" s="280"/>
      <c r="F11" s="280"/>
      <c r="G11" s="280"/>
      <c r="H11" s="280"/>
      <c r="I11" s="280"/>
      <c r="J11" s="280"/>
      <c r="K11" s="280"/>
      <c r="L11" s="280"/>
      <c r="M11" s="280"/>
      <c r="N11" s="280"/>
      <c r="O11" s="280"/>
      <c r="P11" s="281"/>
      <c r="Q11" s="137"/>
    </row>
    <row r="12" spans="1:23"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c r="V12" s="141"/>
    </row>
    <row r="13" spans="1:23" ht="4.5" customHeight="1" thickBot="1" x14ac:dyDescent="0.3">
      <c r="A13" s="137"/>
      <c r="B13" s="259"/>
      <c r="C13" s="260"/>
      <c r="D13" s="260"/>
      <c r="E13" s="260"/>
      <c r="F13" s="260"/>
      <c r="G13" s="260"/>
      <c r="H13" s="260"/>
      <c r="I13" s="260"/>
      <c r="J13" s="260"/>
      <c r="K13" s="260"/>
      <c r="L13" s="260"/>
      <c r="M13" s="260"/>
      <c r="N13" s="260"/>
      <c r="O13" s="260"/>
      <c r="P13" s="261"/>
      <c r="Q13" s="137"/>
    </row>
    <row r="14" spans="1:23" s="28" customFormat="1" ht="22.5" customHeight="1" thickBot="1" x14ac:dyDescent="0.25">
      <c r="A14" s="139"/>
      <c r="B14" s="140" t="s">
        <v>6</v>
      </c>
      <c r="C14" s="262" t="s">
        <v>120</v>
      </c>
      <c r="D14" s="263"/>
      <c r="E14" s="263"/>
      <c r="F14" s="263"/>
      <c r="G14" s="263"/>
      <c r="H14" s="263"/>
      <c r="I14" s="263"/>
      <c r="J14" s="263"/>
      <c r="K14" s="263"/>
      <c r="L14" s="263"/>
      <c r="M14" s="263"/>
      <c r="N14" s="263"/>
      <c r="O14" s="263"/>
      <c r="P14" s="264"/>
      <c r="Q14" s="139"/>
      <c r="V14" s="141"/>
    </row>
    <row r="15" spans="1:23" ht="4.5" customHeight="1" thickBot="1" x14ac:dyDescent="0.3">
      <c r="A15" s="137"/>
      <c r="B15" s="265"/>
      <c r="C15" s="266"/>
      <c r="D15" s="266"/>
      <c r="E15" s="266"/>
      <c r="F15" s="266"/>
      <c r="G15" s="266"/>
      <c r="H15" s="266"/>
      <c r="I15" s="266"/>
      <c r="J15" s="266"/>
      <c r="K15" s="266"/>
      <c r="L15" s="266"/>
      <c r="M15" s="266"/>
      <c r="N15" s="266"/>
      <c r="O15" s="266"/>
      <c r="P15" s="267"/>
      <c r="Q15" s="137"/>
    </row>
    <row r="16" spans="1:23" ht="21" customHeight="1" thickBot="1" x14ac:dyDescent="0.25">
      <c r="A16" s="137"/>
      <c r="B16" s="140" t="s">
        <v>36</v>
      </c>
      <c r="C16" s="268" t="s">
        <v>206</v>
      </c>
      <c r="D16" s="269"/>
      <c r="E16" s="269"/>
      <c r="F16" s="269"/>
      <c r="G16" s="269"/>
      <c r="H16" s="269"/>
      <c r="I16" s="269"/>
      <c r="J16" s="269"/>
      <c r="K16" s="269"/>
      <c r="L16" s="269"/>
      <c r="M16" s="269"/>
      <c r="N16" s="269"/>
      <c r="O16" s="269"/>
      <c r="P16" s="270"/>
      <c r="Q16" s="137"/>
      <c r="W16" s="142"/>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271" t="s">
        <v>228</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207</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117" customHeight="1" thickBot="1" x14ac:dyDescent="0.25">
      <c r="A24" s="137"/>
      <c r="B24" s="143" t="s">
        <v>24</v>
      </c>
      <c r="C24" s="232" t="s">
        <v>238</v>
      </c>
      <c r="D24" s="233"/>
      <c r="E24" s="233"/>
      <c r="F24" s="233"/>
      <c r="G24" s="233"/>
      <c r="H24" s="233"/>
      <c r="I24" s="233"/>
      <c r="J24" s="233"/>
      <c r="K24" s="233"/>
      <c r="L24" s="233"/>
      <c r="M24" s="233"/>
      <c r="N24" s="233"/>
      <c r="O24" s="233"/>
      <c r="P24" s="23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0.8</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213</v>
      </c>
      <c r="E28" s="239"/>
      <c r="F28" s="239"/>
      <c r="G28" s="240"/>
      <c r="H28" s="245" t="s">
        <v>27</v>
      </c>
      <c r="I28" s="245"/>
      <c r="J28" s="245"/>
      <c r="K28" s="244" t="s">
        <v>184</v>
      </c>
      <c r="L28" s="239"/>
      <c r="M28" s="240"/>
      <c r="N28" s="246" t="s">
        <v>28</v>
      </c>
      <c r="O28" s="247"/>
      <c r="P28" s="62" t="s">
        <v>214</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181" t="s">
        <v>105</v>
      </c>
      <c r="D30" s="182"/>
      <c r="E30" s="182"/>
      <c r="F30" s="182"/>
      <c r="G30" s="182"/>
      <c r="H30" s="182"/>
      <c r="I30" s="182"/>
      <c r="J30" s="182"/>
      <c r="K30" s="182"/>
      <c r="L30" s="182"/>
      <c r="M30" s="182"/>
      <c r="N30" s="182"/>
      <c r="O30" s="182"/>
      <c r="P30" s="183"/>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254" t="s">
        <v>73</v>
      </c>
      <c r="D32" s="255"/>
      <c r="E32" s="255"/>
      <c r="F32" s="255"/>
      <c r="G32" s="255"/>
      <c r="H32" s="255"/>
      <c r="I32" s="255"/>
      <c r="J32" s="255"/>
      <c r="K32" s="255"/>
      <c r="L32" s="255"/>
      <c r="M32" s="255"/>
      <c r="N32" s="255"/>
      <c r="O32" s="255"/>
      <c r="P32" s="256"/>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181" t="s">
        <v>70</v>
      </c>
      <c r="D34" s="182"/>
      <c r="E34" s="182"/>
      <c r="F34" s="182"/>
      <c r="G34" s="182"/>
      <c r="H34" s="182"/>
      <c r="I34" s="182"/>
      <c r="J34" s="182"/>
      <c r="K34" s="182"/>
      <c r="L34" s="182"/>
      <c r="M34" s="182"/>
      <c r="N34" s="182"/>
      <c r="O34" s="182"/>
      <c r="P34" s="183"/>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46"/>
      <c r="B40" s="147" t="s">
        <v>239</v>
      </c>
      <c r="C40" s="221" t="s">
        <v>208</v>
      </c>
      <c r="D40" s="221"/>
      <c r="E40" s="221"/>
      <c r="F40" s="221"/>
      <c r="G40" s="221"/>
      <c r="H40" s="222" t="s">
        <v>106</v>
      </c>
      <c r="I40" s="222"/>
      <c r="J40" s="222"/>
      <c r="K40" s="222"/>
      <c r="L40" s="222"/>
      <c r="M40" s="223" t="s">
        <v>181</v>
      </c>
      <c r="N40" s="223"/>
      <c r="O40" s="223"/>
      <c r="P40" s="224"/>
      <c r="Q40" s="146"/>
    </row>
    <row r="41" spans="1:17" s="28" customFormat="1" ht="42.75" customHeight="1" x14ac:dyDescent="0.2">
      <c r="A41" s="146"/>
      <c r="B41" s="147" t="s">
        <v>103</v>
      </c>
      <c r="C41" s="222" t="s">
        <v>208</v>
      </c>
      <c r="D41" s="222"/>
      <c r="E41" s="222"/>
      <c r="F41" s="222"/>
      <c r="G41" s="222"/>
      <c r="H41" s="222" t="s">
        <v>106</v>
      </c>
      <c r="I41" s="222"/>
      <c r="J41" s="222"/>
      <c r="K41" s="222"/>
      <c r="L41" s="222"/>
      <c r="M41" s="223" t="s">
        <v>182</v>
      </c>
      <c r="N41" s="223"/>
      <c r="O41" s="223"/>
      <c r="P41" s="224"/>
      <c r="Q41" s="146"/>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54">
        <f>'1_RegSolTramitadas'!D10</f>
        <v>0.66666666666666663</v>
      </c>
      <c r="E49" s="154">
        <f>'1_RegSolTramitadas'!F10</f>
        <v>1.3333333333333333</v>
      </c>
      <c r="F49" s="154">
        <f>'1_RegSolTramitadas'!H10</f>
        <v>1.5</v>
      </c>
      <c r="G49" s="154">
        <f>'1_RegSolTramitadas'!J10</f>
        <v>0.14285714285714285</v>
      </c>
      <c r="H49" s="154">
        <f>'1_RegSolTramitadas'!L10</f>
        <v>0.25</v>
      </c>
      <c r="I49" s="154">
        <f>'1_RegSolTramitadas'!N10</f>
        <v>0.5</v>
      </c>
      <c r="J49" s="154">
        <f>'1_RegSolTramitadas'!P10</f>
        <v>1.3333333333333333</v>
      </c>
      <c r="K49" s="154">
        <f>'1_RegSolTramitadas'!R10</f>
        <v>0.4</v>
      </c>
      <c r="L49" s="154">
        <f>'1_RegSolTramitadas'!T10</f>
        <v>1</v>
      </c>
      <c r="M49" s="154">
        <f>'1_RegSolTramitadas'!V10</f>
        <v>0.5</v>
      </c>
      <c r="N49" s="154">
        <f>'1_RegSolTramitadas'!X10</f>
        <v>0.16666666666666666</v>
      </c>
      <c r="O49" s="154" t="str">
        <f>'1_RegSolTramitadas'!Z10</f>
        <v xml:space="preserve"> </v>
      </c>
      <c r="P49" s="154">
        <f>'1_RegSolTramitadas'!AB10</f>
        <v>0.53125</v>
      </c>
      <c r="Q49" s="139"/>
    </row>
    <row r="50" spans="1:17" ht="4.5" customHeight="1" thickBot="1" x14ac:dyDescent="0.25">
      <c r="A50" s="137"/>
      <c r="B50" s="37">
        <v>0.9</v>
      </c>
      <c r="C50" s="38"/>
      <c r="D50" s="39">
        <v>0.8</v>
      </c>
      <c r="E50" s="39">
        <v>0.8</v>
      </c>
      <c r="F50" s="39">
        <v>0.8</v>
      </c>
      <c r="G50" s="39">
        <v>0.8</v>
      </c>
      <c r="H50" s="39">
        <v>0.8</v>
      </c>
      <c r="I50" s="39">
        <v>0.8</v>
      </c>
      <c r="J50" s="39">
        <v>0.8</v>
      </c>
      <c r="K50" s="39">
        <v>0.8</v>
      </c>
      <c r="L50" s="39">
        <v>0.8</v>
      </c>
      <c r="M50" s="39">
        <v>0.8</v>
      </c>
      <c r="N50" s="39">
        <v>0.8</v>
      </c>
      <c r="O50" s="39">
        <v>0.8</v>
      </c>
      <c r="P50" s="39">
        <v>0.8</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53.75" customHeight="1" x14ac:dyDescent="0.2">
      <c r="A73" s="137"/>
      <c r="B73" s="197"/>
      <c r="C73" s="202" t="s">
        <v>251</v>
      </c>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35" customHeight="1" thickBot="1" x14ac:dyDescent="0.25">
      <c r="A75" s="137"/>
      <c r="B75" s="198"/>
      <c r="C75" s="202" t="s">
        <v>260</v>
      </c>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164</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226</v>
      </c>
    </row>
    <row r="130" spans="2:6" s="42" customFormat="1" x14ac:dyDescent="0.2">
      <c r="B130" s="117" t="s">
        <v>227</v>
      </c>
    </row>
    <row r="131" spans="2:6" s="42" customFormat="1" x14ac:dyDescent="0.2">
      <c r="B131" s="117" t="s">
        <v>228</v>
      </c>
    </row>
    <row r="132" spans="2:6" s="42" customFormat="1" x14ac:dyDescent="0.2">
      <c r="B132" s="117" t="s">
        <v>229</v>
      </c>
    </row>
    <row r="133" spans="2:6" s="42" customFormat="1" x14ac:dyDescent="0.2">
      <c r="B133" s="117" t="s">
        <v>230</v>
      </c>
    </row>
    <row r="134" spans="2:6" s="42" customFormat="1" x14ac:dyDescent="0.2">
      <c r="B134" s="117" t="s">
        <v>231</v>
      </c>
      <c r="C134" s="43"/>
      <c r="D134" s="43"/>
      <c r="E134" s="43"/>
      <c r="F134" s="43"/>
    </row>
    <row r="135" spans="2:6" s="42" customFormat="1" x14ac:dyDescent="0.2">
      <c r="B135" s="117" t="s">
        <v>232</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240</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241</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121" priority="1" stopIfTrue="1" operator="equal">
      <formula>" "</formula>
    </cfRule>
    <cfRule type="cellIs" dxfId="120" priority="19" stopIfTrue="1" operator="equal">
      <formula>"0"</formula>
    </cfRule>
    <cfRule type="cellIs" dxfId="119" priority="20" stopIfTrue="1" operator="lessThanOrEqual">
      <formula>$S$5</formula>
    </cfRule>
    <cfRule type="cellIs" dxfId="118" priority="21" stopIfTrue="1" operator="greaterThanOrEqual">
      <formula>$S$2</formula>
    </cfRule>
    <cfRule type="cellIs" dxfId="117" priority="22" stopIfTrue="1" operator="between">
      <formula>$S$4</formula>
      <formula>$S$3</formula>
    </cfRule>
  </conditionalFormatting>
  <conditionalFormatting sqref="I49 L49 O49">
    <cfRule type="cellIs" dxfId="116" priority="16" stopIfTrue="1" operator="lessThanOrEqual">
      <formula>$S$5</formula>
    </cfRule>
    <cfRule type="cellIs" dxfId="115" priority="17" stopIfTrue="1" operator="greaterThanOrEqual">
      <formula>$S$2</formula>
    </cfRule>
    <cfRule type="cellIs" dxfId="114" priority="18" stopIfTrue="1" operator="between">
      <formula>$S$4</formula>
      <formula>$S$3</formula>
    </cfRule>
  </conditionalFormatting>
  <conditionalFormatting sqref="L49 O49 I49">
    <cfRule type="cellIs" dxfId="113" priority="15" stopIfTrue="1" operator="equal">
      <formula>"0"</formula>
    </cfRule>
  </conditionalFormatting>
  <conditionalFormatting sqref="L49">
    <cfRule type="cellIs" dxfId="112" priority="11" stopIfTrue="1" operator="equal">
      <formula>"0"</formula>
    </cfRule>
    <cfRule type="cellIs" dxfId="111" priority="12" stopIfTrue="1" operator="lessThanOrEqual">
      <formula>$S$5</formula>
    </cfRule>
    <cfRule type="cellIs" dxfId="110" priority="13" stopIfTrue="1" operator="greaterThanOrEqual">
      <formula>$S$2</formula>
    </cfRule>
    <cfRule type="cellIs" dxfId="109" priority="14" stopIfTrue="1" operator="between">
      <formula>$S$4</formula>
      <formula>$S$3</formula>
    </cfRule>
  </conditionalFormatting>
  <conditionalFormatting sqref="O49:P49">
    <cfRule type="cellIs" dxfId="108" priority="3" stopIfTrue="1" operator="equal">
      <formula>"0"</formula>
    </cfRule>
    <cfRule type="cellIs" dxfId="107" priority="4" stopIfTrue="1" operator="lessThanOrEqual">
      <formula>$S$5</formula>
    </cfRule>
    <cfRule type="cellIs" dxfId="106" priority="5" stopIfTrue="1" operator="greaterThanOrEqual">
      <formula>$S$2</formula>
    </cfRule>
    <cfRule type="cellIs" dxfId="105" priority="6" stopIfTrue="1" operator="between">
      <formula>$S$4</formula>
      <formula>$S$3</formula>
    </cfRule>
  </conditionalFormatting>
  <dataValidations count="6">
    <dataValidation type="list" allowBlank="1" showInputMessage="1" showErrorMessage="1" sqref="C12:P12" xr:uid="{00000000-0002-0000-0000-000000000000}">
      <formula1>$B$138:$B$165</formula1>
    </dataValidation>
    <dataValidation type="list" allowBlank="1" showInputMessage="1" showErrorMessage="1" sqref="C18:P18" xr:uid="{00000000-0002-0000-0000-000001000000}">
      <formula1>$B$129:$B$135</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"2023,2024,2025,2026,2027"</formula1>
    </dataValidation>
    <dataValidation type="list" allowBlank="1" showInputMessage="1" showErrorMessage="1" sqref="C32:P32 C34:P34 C36:P36" xr:uid="{00000000-0002-0000-0000-000004000000}">
      <formula1>$Q$102:$Q$107</formula1>
    </dataValidation>
    <dataValidation type="list" allowBlank="1" showInputMessage="1" showErrorMessage="1" sqref="C77:P77" xr:uid="{00000000-0002-0000-0000-000005000000}">
      <formula1>$M$103:$M$105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L15"/>
  <sheetViews>
    <sheetView showGridLines="0" topLeftCell="A3" zoomScale="85" zoomScaleNormal="85" workbookViewId="0">
      <selection activeCell="Z10" activeCellId="11" sqref="D10:D11 F10:F11 H10:H11 J10:J11 L10:L11 N10:N11 P10:P11 R10:R11 T10:T11 V10:V11 X10:X11 Z10:Z11"/>
    </sheetView>
  </sheetViews>
  <sheetFormatPr baseColWidth="10" defaultColWidth="9.140625" defaultRowHeight="30" customHeight="1" x14ac:dyDescent="0.2"/>
  <cols>
    <col min="1" max="1" width="28.5703125" style="2" customWidth="1"/>
    <col min="2" max="2" width="37.140625" customWidth="1"/>
    <col min="3" max="26" width="10.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344"/>
      <c r="B1" s="345" t="s">
        <v>58</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7"/>
      <c r="AD1" s="130" t="s">
        <v>178</v>
      </c>
      <c r="AE1" s="131"/>
      <c r="AF1" s="1"/>
      <c r="AG1" s="55">
        <f>+'1_SolicitudesTramitadas'!S2</f>
        <v>0.8</v>
      </c>
      <c r="AH1" s="1"/>
      <c r="AI1" s="1"/>
      <c r="AJ1" s="1"/>
      <c r="AK1" s="1"/>
      <c r="AL1" s="1"/>
    </row>
    <row r="2" spans="1:38" ht="30" customHeight="1" x14ac:dyDescent="0.25">
      <c r="A2" s="344"/>
      <c r="B2" s="345" t="s">
        <v>81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132" t="s">
        <v>179</v>
      </c>
      <c r="AE2" s="133"/>
      <c r="AF2" s="1"/>
      <c r="AG2" s="55">
        <f>+'1_SolicitudesTramitadas'!S3</f>
        <v>0.79998999999999998</v>
      </c>
      <c r="AH2" s="1"/>
      <c r="AI2" s="1"/>
      <c r="AJ2" s="1"/>
      <c r="AK2" s="1"/>
      <c r="AL2" s="1"/>
    </row>
    <row r="3" spans="1:38" ht="30" customHeight="1" x14ac:dyDescent="0.25">
      <c r="A3" s="344"/>
      <c r="B3" s="345" t="s">
        <v>82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7"/>
      <c r="AD3" s="132" t="s">
        <v>180</v>
      </c>
      <c r="AE3" s="133"/>
      <c r="AF3" s="1"/>
      <c r="AG3" s="55">
        <f>+'1_SolicitudesTramitadas'!S4</f>
        <v>0.75</v>
      </c>
      <c r="AH3" s="1"/>
      <c r="AI3" s="1"/>
      <c r="AJ3" s="1"/>
      <c r="AK3" s="1"/>
      <c r="AL3" s="1"/>
    </row>
    <row r="4" spans="1:38" ht="30" customHeight="1" thickBot="1" x14ac:dyDescent="0.3">
      <c r="A4" s="344"/>
      <c r="B4" s="345" t="s">
        <v>83</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7"/>
      <c r="AD4" s="134" t="s">
        <v>196</v>
      </c>
      <c r="AE4" s="135"/>
      <c r="AF4" s="3"/>
      <c r="AG4" s="55">
        <f>+'1_SolicitudesTramitadas'!S5</f>
        <v>0.74999000000000005</v>
      </c>
      <c r="AH4" s="3"/>
      <c r="AI4" s="3"/>
      <c r="AJ4" s="3"/>
      <c r="AK4" s="3"/>
      <c r="AL4" s="3"/>
    </row>
    <row r="5" spans="1:38" ht="7.5" customHeight="1"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3" t="str">
        <f>'1_SolicitudesTramitadas'!C12</f>
        <v>ACTUACIONES Y AUTORIZACIONES ADMINISTRATIVAS</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row>
    <row r="7" spans="1:38" ht="10.5" customHeight="1" thickBot="1" x14ac:dyDescent="0.25"/>
    <row r="8" spans="1:38" s="13" customFormat="1" ht="30" customHeight="1" x14ac:dyDescent="0.2">
      <c r="A8" s="330" t="s">
        <v>84</v>
      </c>
      <c r="B8" s="332" t="s">
        <v>32</v>
      </c>
      <c r="C8" s="334" t="str">
        <f>+'1_SolicitudesTramitadas'!C14:P14</f>
        <v>Solicitudes tramitadas</v>
      </c>
      <c r="D8" s="335"/>
      <c r="E8" s="335"/>
      <c r="F8" s="335"/>
      <c r="G8" s="335"/>
      <c r="H8" s="335"/>
      <c r="I8" s="335"/>
      <c r="J8" s="335"/>
      <c r="K8" s="335"/>
      <c r="L8" s="335"/>
      <c r="M8" s="335"/>
      <c r="N8" s="335"/>
      <c r="O8" s="335"/>
      <c r="P8" s="335"/>
      <c r="Q8" s="335"/>
      <c r="R8" s="335"/>
      <c r="S8" s="335"/>
      <c r="T8" s="335"/>
      <c r="U8" s="335"/>
      <c r="V8" s="335"/>
      <c r="W8" s="335"/>
      <c r="X8" s="335"/>
      <c r="Y8" s="335"/>
      <c r="Z8" s="335"/>
      <c r="AA8" s="335"/>
      <c r="AB8" s="336"/>
      <c r="AC8" s="332" t="s">
        <v>85</v>
      </c>
      <c r="AD8" s="332"/>
      <c r="AE8" s="337"/>
    </row>
    <row r="9" spans="1:38" s="13" customFormat="1" ht="30" customHeight="1" thickBot="1" x14ac:dyDescent="0.25">
      <c r="A9" s="331"/>
      <c r="B9" s="333"/>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136</v>
      </c>
      <c r="R9" s="112" t="s">
        <v>121</v>
      </c>
      <c r="S9" s="95" t="s">
        <v>137</v>
      </c>
      <c r="T9" s="112" t="s">
        <v>121</v>
      </c>
      <c r="U9" s="95" t="s">
        <v>138</v>
      </c>
      <c r="V9" s="112" t="s">
        <v>121</v>
      </c>
      <c r="W9" s="95" t="s">
        <v>139</v>
      </c>
      <c r="X9" s="112" t="s">
        <v>121</v>
      </c>
      <c r="Y9" s="95" t="s">
        <v>140</v>
      </c>
      <c r="Z9" s="112" t="s">
        <v>121</v>
      </c>
      <c r="AA9" s="112" t="s">
        <v>10</v>
      </c>
      <c r="AB9" s="112" t="s">
        <v>109</v>
      </c>
      <c r="AC9" s="333"/>
      <c r="AD9" s="333"/>
      <c r="AE9" s="338"/>
    </row>
    <row r="10" spans="1:38" s="13" customFormat="1" ht="50.1" customHeight="1" thickBot="1" x14ac:dyDescent="0.25">
      <c r="A10" s="339" t="s">
        <v>166</v>
      </c>
      <c r="B10" s="106" t="s">
        <v>102</v>
      </c>
      <c r="C10" s="106">
        <f>C12+C14</f>
        <v>2</v>
      </c>
      <c r="D10" s="324">
        <f>IF(C10&lt;=1," ",C10/C11)</f>
        <v>0.66666666666666663</v>
      </c>
      <c r="E10" s="106">
        <f>E12+E14</f>
        <v>4</v>
      </c>
      <c r="F10" s="324">
        <f>IF(E10&lt;=1," ",E10/E11)</f>
        <v>1.3333333333333333</v>
      </c>
      <c r="G10" s="106">
        <f>G12+G14</f>
        <v>9</v>
      </c>
      <c r="H10" s="324">
        <f>IF(G10&lt;=1," ",G10/G11)</f>
        <v>1.5</v>
      </c>
      <c r="I10" s="106">
        <f>I12+I14</f>
        <v>1</v>
      </c>
      <c r="J10" s="324">
        <f>IF(I10&lt;=0," ",I10/I11)</f>
        <v>0.14285714285714285</v>
      </c>
      <c r="K10" s="106">
        <f>K12+K14</f>
        <v>2</v>
      </c>
      <c r="L10" s="324">
        <f>IF(K10&lt;=1," ",K10/K11)</f>
        <v>0.25</v>
      </c>
      <c r="M10" s="106">
        <f>M12+M14</f>
        <v>2</v>
      </c>
      <c r="N10" s="324">
        <f>IF(M10&lt;=1," ",M10/M11)</f>
        <v>0.5</v>
      </c>
      <c r="O10" s="106">
        <f>O12+O14</f>
        <v>4</v>
      </c>
      <c r="P10" s="324">
        <f>IF(O10&lt;=1," ",O10/O11)</f>
        <v>1.3333333333333333</v>
      </c>
      <c r="Q10" s="106">
        <f>Q12+Q14</f>
        <v>4</v>
      </c>
      <c r="R10" s="324">
        <f>IF(Q10&lt;=1," ",Q10/Q11)</f>
        <v>0.4</v>
      </c>
      <c r="S10" s="106">
        <f>S12+S14</f>
        <v>4</v>
      </c>
      <c r="T10" s="324">
        <f>IF(S10&lt;=1," ",S10/S11)</f>
        <v>1</v>
      </c>
      <c r="U10" s="106">
        <f>U12+U14</f>
        <v>1</v>
      </c>
      <c r="V10" s="324">
        <f>IF(U10&lt;=0," ",U10/U11)</f>
        <v>0.5</v>
      </c>
      <c r="W10" s="106">
        <f>W12+W14</f>
        <v>1</v>
      </c>
      <c r="X10" s="324">
        <f>IF(W10&lt;=0," ",W10/W11)</f>
        <v>0.16666666666666666</v>
      </c>
      <c r="Y10" s="106">
        <f>Y12+Y14</f>
        <v>0</v>
      </c>
      <c r="Z10" s="324" t="str">
        <f>IF(Y10&lt;=0," ",Y10/Y11)</f>
        <v xml:space="preserve"> </v>
      </c>
      <c r="AA10" s="157">
        <f t="shared" ref="AA10:AA15" si="0">C10+E10+G10+I10+K10+M10+O10+Q10+S10+U10+W10+Y10</f>
        <v>34</v>
      </c>
      <c r="AB10" s="324">
        <f>IF(AA10&lt;=1," ",AA10/AA11)</f>
        <v>0.53125</v>
      </c>
      <c r="AC10" s="318"/>
      <c r="AD10" s="319"/>
      <c r="AE10" s="341"/>
    </row>
    <row r="11" spans="1:38" s="13" customFormat="1" ht="50.1" customHeight="1" thickBot="1" x14ac:dyDescent="0.25">
      <c r="A11" s="340"/>
      <c r="B11" s="104" t="s">
        <v>103</v>
      </c>
      <c r="C11" s="104">
        <f>C13+C15</f>
        <v>3</v>
      </c>
      <c r="D11" s="325"/>
      <c r="E11" s="104">
        <f>E13+E15</f>
        <v>3</v>
      </c>
      <c r="F11" s="325"/>
      <c r="G11" s="104">
        <f>G13+G15</f>
        <v>6</v>
      </c>
      <c r="H11" s="325"/>
      <c r="I11" s="104">
        <f>I13+I15</f>
        <v>7</v>
      </c>
      <c r="J11" s="325"/>
      <c r="K11" s="104">
        <f>K13+K15</f>
        <v>8</v>
      </c>
      <c r="L11" s="325"/>
      <c r="M11" s="104">
        <f>M13+M15</f>
        <v>4</v>
      </c>
      <c r="N11" s="325"/>
      <c r="O11" s="104">
        <f>O13+O15</f>
        <v>3</v>
      </c>
      <c r="P11" s="325"/>
      <c r="Q11" s="104">
        <f>Q13+Q15</f>
        <v>10</v>
      </c>
      <c r="R11" s="325"/>
      <c r="S11" s="104">
        <f>S13+S15</f>
        <v>4</v>
      </c>
      <c r="T11" s="325"/>
      <c r="U11" s="104">
        <f>U13+U15</f>
        <v>2</v>
      </c>
      <c r="V11" s="325"/>
      <c r="W11" s="104">
        <f>W13+W15</f>
        <v>6</v>
      </c>
      <c r="X11" s="325"/>
      <c r="Y11" s="104">
        <f>Y13+Y15</f>
        <v>8</v>
      </c>
      <c r="Z11" s="325"/>
      <c r="AA11" s="158">
        <f t="shared" si="0"/>
        <v>64</v>
      </c>
      <c r="AB11" s="325"/>
      <c r="AC11" s="321"/>
      <c r="AD11" s="322"/>
      <c r="AE11" s="342"/>
    </row>
    <row r="12" spans="1:38" s="59" customFormat="1" ht="50.1" customHeight="1" thickBot="1" x14ac:dyDescent="0.25">
      <c r="A12" s="328" t="s">
        <v>108</v>
      </c>
      <c r="B12" s="106" t="s">
        <v>102</v>
      </c>
      <c r="C12" s="107">
        <v>2</v>
      </c>
      <c r="D12" s="324">
        <f>IF(C12&lt;=1," ",C12/C13)</f>
        <v>0.66666666666666663</v>
      </c>
      <c r="E12" s="107">
        <v>4</v>
      </c>
      <c r="F12" s="324">
        <f>IF(E12&lt;=1," ",E12/E13)</f>
        <v>4</v>
      </c>
      <c r="G12" s="107">
        <v>7</v>
      </c>
      <c r="H12" s="324">
        <f>IF(G12&lt;=1," ",G12/G13)</f>
        <v>1.1666666666666667</v>
      </c>
      <c r="I12" s="107">
        <v>1</v>
      </c>
      <c r="J12" s="324">
        <f>IF(I12&lt;=0," ",I12/I13)</f>
        <v>0.14285714285714285</v>
      </c>
      <c r="K12" s="107">
        <v>2</v>
      </c>
      <c r="L12" s="324">
        <f>IF(K12&lt;=1," ",K12/K13)</f>
        <v>0.25</v>
      </c>
      <c r="M12" s="107">
        <v>2</v>
      </c>
      <c r="N12" s="324">
        <f>IF(M12&lt;=1," ",M12/M13)</f>
        <v>0.5</v>
      </c>
      <c r="O12" s="107">
        <v>4</v>
      </c>
      <c r="P12" s="324">
        <f>IF(O12&lt;=1," ",O12/O13)</f>
        <v>1.3333333333333333</v>
      </c>
      <c r="Q12" s="107">
        <v>4</v>
      </c>
      <c r="R12" s="324">
        <f>IF(Q12&lt;=1," ",Q12/Q13)</f>
        <v>0.4</v>
      </c>
      <c r="S12" s="107">
        <v>2</v>
      </c>
      <c r="T12" s="324">
        <f>IF(S12&lt;=1," ",S12/S13)</f>
        <v>1</v>
      </c>
      <c r="U12" s="107">
        <v>1</v>
      </c>
      <c r="V12" s="324" t="str">
        <f>IF(U12&lt;=1," ",U12/U13)</f>
        <v xml:space="preserve"> </v>
      </c>
      <c r="W12" s="107">
        <v>1</v>
      </c>
      <c r="X12" s="324" t="str">
        <f>IF(W12&lt;=1," ",W12/W13)</f>
        <v xml:space="preserve"> </v>
      </c>
      <c r="Y12" s="107">
        <v>0</v>
      </c>
      <c r="Z12" s="324" t="str">
        <f>IF(Y12&lt;=1," ",Y12/Y13)</f>
        <v xml:space="preserve"> </v>
      </c>
      <c r="AA12" s="157">
        <f t="shared" si="0"/>
        <v>30</v>
      </c>
      <c r="AB12" s="324">
        <f>IF(AA12&lt;=1," ",AA12/AA13)</f>
        <v>0.5</v>
      </c>
      <c r="AC12" s="318" t="s">
        <v>256</v>
      </c>
      <c r="AD12" s="319"/>
      <c r="AE12" s="320"/>
    </row>
    <row r="13" spans="1:38" s="59" customFormat="1" ht="50.1" customHeight="1" thickBot="1" x14ac:dyDescent="0.25">
      <c r="A13" s="329"/>
      <c r="B13" s="104" t="s">
        <v>103</v>
      </c>
      <c r="C13" s="105">
        <v>3</v>
      </c>
      <c r="D13" s="325"/>
      <c r="E13" s="105">
        <v>1</v>
      </c>
      <c r="F13" s="325"/>
      <c r="G13" s="105">
        <v>6</v>
      </c>
      <c r="H13" s="325"/>
      <c r="I13" s="105">
        <v>7</v>
      </c>
      <c r="J13" s="325"/>
      <c r="K13" s="105">
        <v>8</v>
      </c>
      <c r="L13" s="325"/>
      <c r="M13" s="105">
        <v>4</v>
      </c>
      <c r="N13" s="325"/>
      <c r="O13" s="105">
        <v>3</v>
      </c>
      <c r="P13" s="325"/>
      <c r="Q13" s="105">
        <v>10</v>
      </c>
      <c r="R13" s="325"/>
      <c r="S13" s="105">
        <v>2</v>
      </c>
      <c r="T13" s="325"/>
      <c r="U13" s="105">
        <v>2</v>
      </c>
      <c r="V13" s="325"/>
      <c r="W13" s="105">
        <v>6</v>
      </c>
      <c r="X13" s="325"/>
      <c r="Y13" s="105">
        <v>8</v>
      </c>
      <c r="Z13" s="325"/>
      <c r="AA13" s="158">
        <f t="shared" si="0"/>
        <v>60</v>
      </c>
      <c r="AB13" s="325"/>
      <c r="AC13" s="321"/>
      <c r="AD13" s="322"/>
      <c r="AE13" s="323"/>
    </row>
    <row r="14" spans="1:38" ht="50.1" customHeight="1" thickBot="1" x14ac:dyDescent="0.25">
      <c r="A14" s="326" t="s">
        <v>165</v>
      </c>
      <c r="B14" s="106" t="s">
        <v>102</v>
      </c>
      <c r="C14" s="107">
        <v>0</v>
      </c>
      <c r="D14" s="324" t="str">
        <f>IF(C14&lt;=1," ",C14/C15)</f>
        <v xml:space="preserve"> </v>
      </c>
      <c r="E14" s="107">
        <v>0</v>
      </c>
      <c r="F14" s="324" t="str">
        <f>IF(E14&lt;=1," ",E14/E15)</f>
        <v xml:space="preserve"> </v>
      </c>
      <c r="G14" s="107">
        <v>2</v>
      </c>
      <c r="H14" s="324" t="e">
        <f>IF(G14&lt;=1," ",G14/G15)</f>
        <v>#DIV/0!</v>
      </c>
      <c r="I14" s="107">
        <v>0</v>
      </c>
      <c r="J14" s="324" t="str">
        <f>IF(I14&lt;=1," ",I14/I15)</f>
        <v xml:space="preserve"> </v>
      </c>
      <c r="K14" s="107">
        <v>0</v>
      </c>
      <c r="L14" s="324" t="str">
        <f>IF(K14&lt;=1," ",K14/K15)</f>
        <v xml:space="preserve"> </v>
      </c>
      <c r="M14" s="107">
        <v>0</v>
      </c>
      <c r="N14" s="324" t="str">
        <f>IF(M14&lt;=1," ",M14/M15)</f>
        <v xml:space="preserve"> </v>
      </c>
      <c r="O14" s="107">
        <v>0</v>
      </c>
      <c r="P14" s="324" t="str">
        <f>IF(O14&lt;=1," ",O14/O15)</f>
        <v xml:space="preserve"> </v>
      </c>
      <c r="Q14" s="107">
        <v>0</v>
      </c>
      <c r="R14" s="324" t="str">
        <f>IF(Q14&lt;=1," ",Q14/Q15)</f>
        <v xml:space="preserve"> </v>
      </c>
      <c r="S14" s="107">
        <v>2</v>
      </c>
      <c r="T14" s="324">
        <f>IF(S14&lt;=1," ",S14/S15)</f>
        <v>1</v>
      </c>
      <c r="U14" s="107">
        <v>0</v>
      </c>
      <c r="V14" s="324" t="str">
        <f>IF(U14&lt;=1," ",U14/U15)</f>
        <v xml:space="preserve"> </v>
      </c>
      <c r="W14" s="107">
        <v>0</v>
      </c>
      <c r="X14" s="324" t="str">
        <f>IF(W14&lt;=1," ",W14/W15)</f>
        <v xml:space="preserve"> </v>
      </c>
      <c r="Y14" s="107">
        <v>0</v>
      </c>
      <c r="Z14" s="324" t="str">
        <f>IF(Y14&lt;=1," ",Y14/Y15)</f>
        <v xml:space="preserve"> </v>
      </c>
      <c r="AA14" s="157">
        <f t="shared" si="0"/>
        <v>4</v>
      </c>
      <c r="AB14" s="324">
        <f>IF(AA14&lt;=1," ",AA14/AA15)</f>
        <v>1</v>
      </c>
      <c r="AC14" s="318" t="s">
        <v>247</v>
      </c>
      <c r="AD14" s="319"/>
      <c r="AE14" s="320"/>
    </row>
    <row r="15" spans="1:38" ht="50.1" customHeight="1" thickBot="1" x14ac:dyDescent="0.25">
      <c r="A15" s="327"/>
      <c r="B15" s="108" t="s">
        <v>103</v>
      </c>
      <c r="C15" s="105">
        <v>0</v>
      </c>
      <c r="D15" s="325"/>
      <c r="E15" s="105">
        <v>2</v>
      </c>
      <c r="F15" s="325"/>
      <c r="G15" s="105">
        <v>0</v>
      </c>
      <c r="H15" s="325"/>
      <c r="I15" s="105">
        <v>0</v>
      </c>
      <c r="J15" s="325"/>
      <c r="K15" s="105">
        <v>0</v>
      </c>
      <c r="L15" s="325"/>
      <c r="M15" s="105">
        <v>0</v>
      </c>
      <c r="N15" s="325"/>
      <c r="O15" s="105">
        <v>0</v>
      </c>
      <c r="P15" s="325"/>
      <c r="Q15" s="105">
        <v>0</v>
      </c>
      <c r="R15" s="325"/>
      <c r="S15" s="105">
        <v>2</v>
      </c>
      <c r="T15" s="325"/>
      <c r="U15" s="105">
        <v>0</v>
      </c>
      <c r="V15" s="325"/>
      <c r="W15" s="105">
        <v>0</v>
      </c>
      <c r="X15" s="325"/>
      <c r="Y15" s="105">
        <v>0</v>
      </c>
      <c r="Z15" s="325"/>
      <c r="AA15" s="158">
        <f t="shared" si="0"/>
        <v>4</v>
      </c>
      <c r="AB15" s="325"/>
      <c r="AC15" s="321"/>
      <c r="AD15" s="322"/>
      <c r="AE15" s="323"/>
    </row>
  </sheetData>
  <mergeCells count="55">
    <mergeCell ref="B6:AE6"/>
    <mergeCell ref="A1:A4"/>
    <mergeCell ref="B1:AC1"/>
    <mergeCell ref="B2:AC2"/>
    <mergeCell ref="B3:AC3"/>
    <mergeCell ref="B4:AC4"/>
    <mergeCell ref="A8:A9"/>
    <mergeCell ref="B8:B9"/>
    <mergeCell ref="C8:AB8"/>
    <mergeCell ref="AC8:AE9"/>
    <mergeCell ref="A10:A11"/>
    <mergeCell ref="D10:D11"/>
    <mergeCell ref="F10:F11"/>
    <mergeCell ref="H10:H11"/>
    <mergeCell ref="J10:J11"/>
    <mergeCell ref="L10:L11"/>
    <mergeCell ref="Z10:Z11"/>
    <mergeCell ref="AB10:AB11"/>
    <mergeCell ref="AC10:AE11"/>
    <mergeCell ref="T10:T11"/>
    <mergeCell ref="V10:V11"/>
    <mergeCell ref="X10:X11"/>
    <mergeCell ref="A12:A13"/>
    <mergeCell ref="D12:D13"/>
    <mergeCell ref="F12:F13"/>
    <mergeCell ref="H12:H13"/>
    <mergeCell ref="J12:J13"/>
    <mergeCell ref="L12:L13"/>
    <mergeCell ref="N12:N13"/>
    <mergeCell ref="N10:N11"/>
    <mergeCell ref="P10:P11"/>
    <mergeCell ref="R10:R11"/>
    <mergeCell ref="AB12:AB13"/>
    <mergeCell ref="AC12:AE13"/>
    <mergeCell ref="A14:A15"/>
    <mergeCell ref="D14:D15"/>
    <mergeCell ref="F14:F15"/>
    <mergeCell ref="H14:H15"/>
    <mergeCell ref="J14:J15"/>
    <mergeCell ref="L14:L15"/>
    <mergeCell ref="N14:N15"/>
    <mergeCell ref="P14:P15"/>
    <mergeCell ref="P12:P13"/>
    <mergeCell ref="R12:R13"/>
    <mergeCell ref="T12:T13"/>
    <mergeCell ref="V12:V13"/>
    <mergeCell ref="X12:X13"/>
    <mergeCell ref="Z12:Z13"/>
    <mergeCell ref="AC14:AE15"/>
    <mergeCell ref="R14:R15"/>
    <mergeCell ref="T14:T15"/>
    <mergeCell ref="V14:V15"/>
    <mergeCell ref="X14:X15"/>
    <mergeCell ref="Z14:Z15"/>
    <mergeCell ref="AB14:AB15"/>
  </mergeCells>
  <pageMargins left="0.75" right="0.75" top="1" bottom="1" header="0" footer="0"/>
  <pageSetup paperSize="14"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S176"/>
  <sheetViews>
    <sheetView topLeftCell="A12" zoomScale="85" zoomScaleNormal="85" workbookViewId="0">
      <selection activeCell="O49" sqref="D49:O49"/>
    </sheetView>
  </sheetViews>
  <sheetFormatPr baseColWidth="10" defaultColWidth="9.140625" defaultRowHeight="14.25" x14ac:dyDescent="0.2"/>
  <cols>
    <col min="1" max="1" width="1.140625" style="63" customWidth="1"/>
    <col min="2" max="2" width="31.42578125" style="63" customWidth="1"/>
    <col min="3" max="3" width="12.42578125" style="63" customWidth="1"/>
    <col min="4" max="15" width="8.7109375" style="63" customWidth="1"/>
    <col min="16" max="16" width="14.85546875" style="63" customWidth="1"/>
    <col min="17" max="18" width="11.7109375" style="63" customWidth="1"/>
    <col min="19" max="19" width="11.42578125" style="64" hidden="1" customWidth="1"/>
    <col min="20" max="20" width="9.140625" style="63" customWidth="1"/>
    <col min="21" max="16384" width="9.140625" style="63"/>
  </cols>
  <sheetData>
    <row r="1" spans="1:19" ht="4.5" customHeight="1" thickBot="1" x14ac:dyDescent="0.25"/>
    <row r="2" spans="1:19" ht="16.5" customHeight="1" x14ac:dyDescent="0.2">
      <c r="B2" s="282"/>
      <c r="C2" s="285" t="s">
        <v>58</v>
      </c>
      <c r="D2" s="286"/>
      <c r="E2" s="286"/>
      <c r="F2" s="286"/>
      <c r="G2" s="286"/>
      <c r="H2" s="286"/>
      <c r="I2" s="286"/>
      <c r="J2" s="286"/>
      <c r="K2" s="286"/>
      <c r="L2" s="286"/>
      <c r="M2" s="287"/>
      <c r="N2" s="288" t="s">
        <v>178</v>
      </c>
      <c r="O2" s="289"/>
      <c r="P2" s="290"/>
      <c r="S2" s="137">
        <v>0.8</v>
      </c>
    </row>
    <row r="3" spans="1:19" ht="15.75" customHeight="1" x14ac:dyDescent="0.2">
      <c r="B3" s="283"/>
      <c r="C3" s="291" t="s">
        <v>59</v>
      </c>
      <c r="D3" s="292"/>
      <c r="E3" s="292"/>
      <c r="F3" s="292"/>
      <c r="G3" s="292"/>
      <c r="H3" s="292"/>
      <c r="I3" s="292"/>
      <c r="J3" s="292"/>
      <c r="K3" s="292"/>
      <c r="L3" s="292"/>
      <c r="M3" s="293"/>
      <c r="N3" s="294" t="s">
        <v>179</v>
      </c>
      <c r="O3" s="295"/>
      <c r="P3" s="296"/>
      <c r="S3" s="137">
        <v>0.79998999999999998</v>
      </c>
    </row>
    <row r="4" spans="1:19" ht="15.75" customHeight="1" x14ac:dyDescent="0.2">
      <c r="B4" s="283"/>
      <c r="C4" s="291" t="s">
        <v>60</v>
      </c>
      <c r="D4" s="292"/>
      <c r="E4" s="292"/>
      <c r="F4" s="292"/>
      <c r="G4" s="292"/>
      <c r="H4" s="292"/>
      <c r="I4" s="292"/>
      <c r="J4" s="292"/>
      <c r="K4" s="292"/>
      <c r="L4" s="292"/>
      <c r="M4" s="293"/>
      <c r="N4" s="294" t="s">
        <v>180</v>
      </c>
      <c r="O4" s="295"/>
      <c r="P4" s="296"/>
      <c r="S4" s="137">
        <v>0.75</v>
      </c>
    </row>
    <row r="5" spans="1:19" ht="16.5" customHeight="1" thickBot="1" x14ac:dyDescent="0.25">
      <c r="B5" s="284"/>
      <c r="C5" s="297" t="s">
        <v>61</v>
      </c>
      <c r="D5" s="298"/>
      <c r="E5" s="298"/>
      <c r="F5" s="298"/>
      <c r="G5" s="298"/>
      <c r="H5" s="298"/>
      <c r="I5" s="298"/>
      <c r="J5" s="298"/>
      <c r="K5" s="298"/>
      <c r="L5" s="298"/>
      <c r="M5" s="299"/>
      <c r="N5" s="300" t="s">
        <v>197</v>
      </c>
      <c r="O5" s="301"/>
      <c r="P5" s="302"/>
      <c r="S5" s="137">
        <v>0.74999000000000005</v>
      </c>
    </row>
    <row r="6" spans="1:19" ht="5.25" customHeight="1" thickBot="1" x14ac:dyDescent="0.25">
      <c r="B6" s="18"/>
      <c r="C6" s="18"/>
      <c r="D6" s="18"/>
      <c r="E6" s="18"/>
      <c r="F6" s="18"/>
      <c r="G6" s="18"/>
      <c r="H6" s="18"/>
      <c r="I6" s="18"/>
      <c r="J6" s="18"/>
      <c r="K6" s="18"/>
      <c r="L6" s="18"/>
      <c r="M6" s="18"/>
      <c r="N6" s="18"/>
      <c r="O6" s="18"/>
      <c r="P6" s="18"/>
    </row>
    <row r="7" spans="1:19" ht="14.25" customHeight="1" x14ac:dyDescent="0.2">
      <c r="A7" s="65"/>
      <c r="B7" s="303" t="s">
        <v>64</v>
      </c>
      <c r="C7" s="304"/>
      <c r="D7" s="304"/>
      <c r="E7" s="304"/>
      <c r="F7" s="304"/>
      <c r="G7" s="304"/>
      <c r="H7" s="304"/>
      <c r="I7" s="304"/>
      <c r="J7" s="304"/>
      <c r="K7" s="304"/>
      <c r="L7" s="304"/>
      <c r="M7" s="304"/>
      <c r="N7" s="304"/>
      <c r="O7" s="304"/>
      <c r="P7" s="305"/>
      <c r="Q7" s="65"/>
    </row>
    <row r="8" spans="1:19" ht="15" customHeight="1" thickBot="1" x14ac:dyDescent="0.25">
      <c r="A8" s="65"/>
      <c r="B8" s="306"/>
      <c r="C8" s="307"/>
      <c r="D8" s="307"/>
      <c r="E8" s="307"/>
      <c r="F8" s="307"/>
      <c r="G8" s="307"/>
      <c r="H8" s="307"/>
      <c r="I8" s="307"/>
      <c r="J8" s="307"/>
      <c r="K8" s="307"/>
      <c r="L8" s="307"/>
      <c r="M8" s="307"/>
      <c r="N8" s="307"/>
      <c r="O8" s="307"/>
      <c r="P8" s="308"/>
      <c r="Q8" s="65"/>
    </row>
    <row r="9" spans="1:19" ht="6.75" customHeight="1" thickBot="1" x14ac:dyDescent="0.25">
      <c r="A9" s="65"/>
      <c r="B9" s="309"/>
      <c r="C9" s="309"/>
      <c r="D9" s="309"/>
      <c r="E9" s="309"/>
      <c r="F9" s="309"/>
      <c r="G9" s="309"/>
      <c r="H9" s="309"/>
      <c r="I9" s="309"/>
      <c r="J9" s="309"/>
      <c r="K9" s="309"/>
      <c r="L9" s="309"/>
      <c r="M9" s="309"/>
      <c r="N9" s="309"/>
      <c r="O9" s="309"/>
      <c r="P9" s="309"/>
      <c r="Q9" s="65"/>
    </row>
    <row r="10" spans="1:19" ht="26.25" customHeight="1" thickBot="1" x14ac:dyDescent="0.25">
      <c r="A10" s="65"/>
      <c r="B10" s="138" t="s">
        <v>74</v>
      </c>
      <c r="C10" s="310">
        <v>2024</v>
      </c>
      <c r="D10" s="311"/>
      <c r="E10" s="311"/>
      <c r="F10" s="311"/>
      <c r="G10" s="311"/>
      <c r="H10" s="311"/>
      <c r="I10" s="312"/>
      <c r="J10" s="313" t="s">
        <v>1</v>
      </c>
      <c r="K10" s="314"/>
      <c r="L10" s="314"/>
      <c r="M10" s="314"/>
      <c r="N10" s="315" t="s">
        <v>187</v>
      </c>
      <c r="O10" s="316"/>
      <c r="P10" s="317"/>
      <c r="Q10" s="65"/>
    </row>
    <row r="11" spans="1:19" ht="4.5" customHeight="1" thickBot="1" x14ac:dyDescent="0.25">
      <c r="A11" s="65"/>
      <c r="B11" s="417"/>
      <c r="C11" s="418"/>
      <c r="D11" s="418"/>
      <c r="E11" s="418"/>
      <c r="F11" s="418"/>
      <c r="G11" s="418"/>
      <c r="H11" s="418"/>
      <c r="I11" s="418"/>
      <c r="J11" s="418"/>
      <c r="K11" s="418"/>
      <c r="L11" s="418"/>
      <c r="M11" s="418"/>
      <c r="N11" s="418"/>
      <c r="O11" s="418"/>
      <c r="P11" s="419"/>
      <c r="Q11" s="65"/>
    </row>
    <row r="12" spans="1:19" s="87" customFormat="1" ht="25.5" customHeight="1" thickBot="1" x14ac:dyDescent="0.25">
      <c r="B12" s="140" t="s">
        <v>0</v>
      </c>
      <c r="C12" s="257" t="s">
        <v>57</v>
      </c>
      <c r="D12" s="257"/>
      <c r="E12" s="257"/>
      <c r="F12" s="257"/>
      <c r="G12" s="257"/>
      <c r="H12" s="257"/>
      <c r="I12" s="257"/>
      <c r="J12" s="257"/>
      <c r="K12" s="257"/>
      <c r="L12" s="257"/>
      <c r="M12" s="257"/>
      <c r="N12" s="257"/>
      <c r="O12" s="257"/>
      <c r="P12" s="258"/>
      <c r="S12" s="88"/>
    </row>
    <row r="13" spans="1:19" ht="4.5" customHeight="1" thickBot="1" x14ac:dyDescent="0.3">
      <c r="A13" s="65"/>
      <c r="B13" s="259"/>
      <c r="C13" s="260"/>
      <c r="D13" s="260"/>
      <c r="E13" s="260"/>
      <c r="F13" s="260"/>
      <c r="G13" s="260"/>
      <c r="H13" s="260"/>
      <c r="I13" s="260"/>
      <c r="J13" s="260"/>
      <c r="K13" s="260"/>
      <c r="L13" s="260"/>
      <c r="M13" s="260"/>
      <c r="N13" s="260"/>
      <c r="O13" s="260"/>
      <c r="P13" s="261"/>
      <c r="Q13" s="65"/>
    </row>
    <row r="14" spans="1:19" s="87" customFormat="1" ht="21.75" customHeight="1" thickBot="1" x14ac:dyDescent="0.25">
      <c r="B14" s="140" t="s">
        <v>6</v>
      </c>
      <c r="C14" s="262" t="s">
        <v>104</v>
      </c>
      <c r="D14" s="263"/>
      <c r="E14" s="263"/>
      <c r="F14" s="263"/>
      <c r="G14" s="263"/>
      <c r="H14" s="263"/>
      <c r="I14" s="263"/>
      <c r="J14" s="263"/>
      <c r="K14" s="263"/>
      <c r="L14" s="263"/>
      <c r="M14" s="263"/>
      <c r="N14" s="263"/>
      <c r="O14" s="263"/>
      <c r="P14" s="264"/>
      <c r="S14" s="88"/>
    </row>
    <row r="15" spans="1:19" ht="4.5" customHeight="1" thickBot="1" x14ac:dyDescent="0.3">
      <c r="A15" s="65"/>
      <c r="B15" s="265"/>
      <c r="C15" s="266"/>
      <c r="D15" s="266"/>
      <c r="E15" s="266"/>
      <c r="F15" s="266"/>
      <c r="G15" s="266"/>
      <c r="H15" s="266"/>
      <c r="I15" s="266"/>
      <c r="J15" s="266"/>
      <c r="K15" s="266"/>
      <c r="L15" s="266"/>
      <c r="M15" s="266"/>
      <c r="N15" s="266"/>
      <c r="O15" s="266"/>
      <c r="P15" s="267"/>
      <c r="Q15" s="65"/>
    </row>
    <row r="16" spans="1:19" s="87" customFormat="1" ht="24.75" customHeight="1" thickBot="1" x14ac:dyDescent="0.25">
      <c r="B16" s="140" t="s">
        <v>36</v>
      </c>
      <c r="C16" s="271" t="s">
        <v>107</v>
      </c>
      <c r="D16" s="272"/>
      <c r="E16" s="272"/>
      <c r="F16" s="272"/>
      <c r="G16" s="272"/>
      <c r="H16" s="272"/>
      <c r="I16" s="272"/>
      <c r="J16" s="272"/>
      <c r="K16" s="272"/>
      <c r="L16" s="272"/>
      <c r="M16" s="272"/>
      <c r="N16" s="272"/>
      <c r="O16" s="272"/>
      <c r="P16" s="273"/>
      <c r="S16" s="88"/>
    </row>
    <row r="17" spans="1:19" ht="4.5" customHeight="1" thickBot="1" x14ac:dyDescent="0.3">
      <c r="A17" s="65"/>
      <c r="B17" s="388"/>
      <c r="C17" s="389"/>
      <c r="D17" s="389"/>
      <c r="E17" s="389"/>
      <c r="F17" s="389"/>
      <c r="G17" s="389"/>
      <c r="H17" s="389"/>
      <c r="I17" s="389"/>
      <c r="J17" s="389"/>
      <c r="K17" s="389"/>
      <c r="L17" s="389"/>
      <c r="M17" s="389"/>
      <c r="N17" s="389"/>
      <c r="O17" s="389"/>
      <c r="P17" s="390"/>
      <c r="Q17" s="65"/>
    </row>
    <row r="18" spans="1:19" ht="26.25" customHeight="1" thickBot="1" x14ac:dyDescent="0.25">
      <c r="A18" s="65"/>
      <c r="B18" s="140" t="s">
        <v>23</v>
      </c>
      <c r="C18" s="271" t="s">
        <v>228</v>
      </c>
      <c r="D18" s="272"/>
      <c r="E18" s="272"/>
      <c r="F18" s="272"/>
      <c r="G18" s="272"/>
      <c r="H18" s="272"/>
      <c r="I18" s="272"/>
      <c r="J18" s="272"/>
      <c r="K18" s="272"/>
      <c r="L18" s="272"/>
      <c r="M18" s="272"/>
      <c r="N18" s="272"/>
      <c r="O18" s="272"/>
      <c r="P18" s="273"/>
      <c r="Q18" s="65"/>
    </row>
    <row r="19" spans="1:19" ht="4.5" customHeight="1" thickBot="1" x14ac:dyDescent="0.3">
      <c r="A19" s="65"/>
      <c r="B19" s="411"/>
      <c r="C19" s="411"/>
      <c r="D19" s="411"/>
      <c r="E19" s="411"/>
      <c r="F19" s="411"/>
      <c r="G19" s="411"/>
      <c r="H19" s="411"/>
      <c r="I19" s="411"/>
      <c r="J19" s="411"/>
      <c r="K19" s="411"/>
      <c r="L19" s="411"/>
      <c r="M19" s="411"/>
      <c r="N19" s="411"/>
      <c r="O19" s="411"/>
      <c r="P19" s="411"/>
      <c r="Q19" s="65"/>
    </row>
    <row r="20" spans="1:19" ht="17.25" customHeight="1" thickBot="1" x14ac:dyDescent="0.3">
      <c r="A20" s="65"/>
      <c r="B20" s="370" t="s">
        <v>37</v>
      </c>
      <c r="C20" s="371"/>
      <c r="D20" s="371"/>
      <c r="E20" s="371"/>
      <c r="F20" s="371"/>
      <c r="G20" s="371"/>
      <c r="H20" s="371"/>
      <c r="I20" s="371"/>
      <c r="J20" s="371"/>
      <c r="K20" s="371"/>
      <c r="L20" s="371"/>
      <c r="M20" s="371"/>
      <c r="N20" s="371"/>
      <c r="O20" s="371"/>
      <c r="P20" s="372"/>
      <c r="Q20" s="65"/>
    </row>
    <row r="21" spans="1:19" ht="4.5" customHeight="1" thickBot="1" x14ac:dyDescent="0.3">
      <c r="A21" s="65"/>
      <c r="B21" s="412"/>
      <c r="C21" s="413"/>
      <c r="D21" s="413"/>
      <c r="E21" s="413"/>
      <c r="F21" s="413"/>
      <c r="G21" s="413"/>
      <c r="H21" s="413"/>
      <c r="I21" s="413"/>
      <c r="J21" s="413"/>
      <c r="K21" s="413"/>
      <c r="L21" s="413"/>
      <c r="M21" s="413"/>
      <c r="N21" s="413"/>
      <c r="O21" s="413"/>
      <c r="P21" s="414"/>
      <c r="Q21" s="65"/>
    </row>
    <row r="22" spans="1:19" ht="51" customHeight="1" thickBot="1" x14ac:dyDescent="0.25">
      <c r="A22" s="65"/>
      <c r="B22" s="140" t="s">
        <v>3</v>
      </c>
      <c r="C22" s="268" t="s">
        <v>215</v>
      </c>
      <c r="D22" s="415"/>
      <c r="E22" s="415"/>
      <c r="F22" s="415"/>
      <c r="G22" s="415"/>
      <c r="H22" s="415"/>
      <c r="I22" s="415"/>
      <c r="J22" s="415"/>
      <c r="K22" s="415"/>
      <c r="L22" s="415"/>
      <c r="M22" s="415"/>
      <c r="N22" s="415"/>
      <c r="O22" s="415"/>
      <c r="P22" s="416"/>
      <c r="Q22" s="65"/>
    </row>
    <row r="23" spans="1:19" ht="4.5" customHeight="1" thickBot="1" x14ac:dyDescent="0.3">
      <c r="A23" s="65"/>
      <c r="B23" s="265"/>
      <c r="C23" s="266"/>
      <c r="D23" s="266"/>
      <c r="E23" s="266"/>
      <c r="F23" s="266"/>
      <c r="G23" s="266"/>
      <c r="H23" s="266"/>
      <c r="I23" s="266"/>
      <c r="J23" s="266"/>
      <c r="K23" s="266"/>
      <c r="L23" s="266"/>
      <c r="M23" s="266"/>
      <c r="N23" s="266"/>
      <c r="O23" s="266"/>
      <c r="P23" s="267"/>
      <c r="Q23" s="65"/>
    </row>
    <row r="24" spans="1:19" ht="67.5" customHeight="1" thickBot="1" x14ac:dyDescent="0.25">
      <c r="A24" s="65"/>
      <c r="B24" s="140" t="s">
        <v>24</v>
      </c>
      <c r="C24" s="396" t="s">
        <v>216</v>
      </c>
      <c r="D24" s="397"/>
      <c r="E24" s="397"/>
      <c r="F24" s="397"/>
      <c r="G24" s="397"/>
      <c r="H24" s="397"/>
      <c r="I24" s="397"/>
      <c r="J24" s="397"/>
      <c r="K24" s="397"/>
      <c r="L24" s="397"/>
      <c r="M24" s="397"/>
      <c r="N24" s="397"/>
      <c r="O24" s="397"/>
      <c r="P24" s="398"/>
      <c r="Q24" s="65"/>
    </row>
    <row r="25" spans="1:19" ht="4.5" customHeight="1" thickBot="1" x14ac:dyDescent="0.3">
      <c r="A25" s="65"/>
      <c r="B25" s="399"/>
      <c r="C25" s="400"/>
      <c r="D25" s="400"/>
      <c r="E25" s="400"/>
      <c r="F25" s="400"/>
      <c r="G25" s="400"/>
      <c r="H25" s="400"/>
      <c r="I25" s="400"/>
      <c r="J25" s="400"/>
      <c r="K25" s="400"/>
      <c r="L25" s="400"/>
      <c r="M25" s="400"/>
      <c r="N25" s="400"/>
      <c r="O25" s="400"/>
      <c r="P25" s="401"/>
      <c r="Q25" s="65"/>
    </row>
    <row r="26" spans="1:19" s="87" customFormat="1" ht="21.75" customHeight="1" thickBot="1" x14ac:dyDescent="0.25">
      <c r="B26" s="89" t="s">
        <v>2</v>
      </c>
      <c r="C26" s="402">
        <v>0.8</v>
      </c>
      <c r="D26" s="403"/>
      <c r="E26" s="403"/>
      <c r="F26" s="403"/>
      <c r="G26" s="403"/>
      <c r="H26" s="403"/>
      <c r="I26" s="403"/>
      <c r="J26" s="403"/>
      <c r="K26" s="403"/>
      <c r="L26" s="403"/>
      <c r="M26" s="403"/>
      <c r="N26" s="403"/>
      <c r="O26" s="403"/>
      <c r="P26" s="404"/>
      <c r="S26" s="88"/>
    </row>
    <row r="27" spans="1:19" ht="4.5" customHeight="1" thickBot="1" x14ac:dyDescent="0.3">
      <c r="A27" s="65"/>
      <c r="B27" s="405"/>
      <c r="C27" s="406"/>
      <c r="D27" s="406"/>
      <c r="E27" s="406"/>
      <c r="F27" s="406"/>
      <c r="G27" s="406"/>
      <c r="H27" s="406"/>
      <c r="I27" s="406"/>
      <c r="J27" s="406"/>
      <c r="K27" s="406"/>
      <c r="L27" s="406"/>
      <c r="M27" s="406"/>
      <c r="N27" s="406"/>
      <c r="O27" s="406"/>
      <c r="P27" s="407"/>
      <c r="Q27" s="65"/>
    </row>
    <row r="28" spans="1:19" s="87" customFormat="1" ht="23.25" customHeight="1" thickBot="1" x14ac:dyDescent="0.25">
      <c r="B28" s="89" t="s">
        <v>25</v>
      </c>
      <c r="C28" s="61" t="s">
        <v>26</v>
      </c>
      <c r="D28" s="244" t="s">
        <v>212</v>
      </c>
      <c r="E28" s="239"/>
      <c r="F28" s="239"/>
      <c r="G28" s="240"/>
      <c r="H28" s="245" t="s">
        <v>27</v>
      </c>
      <c r="I28" s="245"/>
      <c r="J28" s="245"/>
      <c r="K28" s="244" t="s">
        <v>184</v>
      </c>
      <c r="L28" s="239"/>
      <c r="M28" s="240"/>
      <c r="N28" s="246" t="s">
        <v>28</v>
      </c>
      <c r="O28" s="247"/>
      <c r="P28" s="62" t="s">
        <v>185</v>
      </c>
      <c r="S28" s="88"/>
    </row>
    <row r="29" spans="1:19" ht="4.5" customHeight="1" thickBot="1" x14ac:dyDescent="0.3">
      <c r="A29" s="65"/>
      <c r="B29" s="408"/>
      <c r="C29" s="409"/>
      <c r="D29" s="409"/>
      <c r="E29" s="409"/>
      <c r="F29" s="409"/>
      <c r="G29" s="409"/>
      <c r="H29" s="409"/>
      <c r="I29" s="409"/>
      <c r="J29" s="409"/>
      <c r="K29" s="409"/>
      <c r="L29" s="409"/>
      <c r="M29" s="409"/>
      <c r="N29" s="409"/>
      <c r="O29" s="409"/>
      <c r="P29" s="410"/>
      <c r="Q29" s="65"/>
    </row>
    <row r="30" spans="1:19" ht="15.75" thickBot="1" x14ac:dyDescent="0.3">
      <c r="A30" s="65"/>
      <c r="B30" s="159" t="s">
        <v>7</v>
      </c>
      <c r="C30" s="388" t="s">
        <v>105</v>
      </c>
      <c r="D30" s="389"/>
      <c r="E30" s="389"/>
      <c r="F30" s="389"/>
      <c r="G30" s="389"/>
      <c r="H30" s="389"/>
      <c r="I30" s="389"/>
      <c r="J30" s="389"/>
      <c r="K30" s="389"/>
      <c r="L30" s="389"/>
      <c r="M30" s="389"/>
      <c r="N30" s="389"/>
      <c r="O30" s="389"/>
      <c r="P30" s="390"/>
      <c r="Q30" s="65"/>
    </row>
    <row r="31" spans="1:19" ht="4.5" customHeight="1" thickBot="1" x14ac:dyDescent="0.3">
      <c r="A31" s="65"/>
      <c r="B31" s="265"/>
      <c r="C31" s="266"/>
      <c r="D31" s="266"/>
      <c r="E31" s="266"/>
      <c r="F31" s="266"/>
      <c r="G31" s="266"/>
      <c r="H31" s="266"/>
      <c r="I31" s="266"/>
      <c r="J31" s="266"/>
      <c r="K31" s="266"/>
      <c r="L31" s="266"/>
      <c r="M31" s="266"/>
      <c r="N31" s="266"/>
      <c r="O31" s="266"/>
      <c r="P31" s="267"/>
      <c r="Q31" s="65"/>
    </row>
    <row r="32" spans="1:19" ht="15.75" thickBot="1" x14ac:dyDescent="0.3">
      <c r="A32" s="65"/>
      <c r="B32" s="159" t="s">
        <v>4</v>
      </c>
      <c r="C32" s="395" t="s">
        <v>73</v>
      </c>
      <c r="D32" s="389"/>
      <c r="E32" s="389"/>
      <c r="F32" s="389"/>
      <c r="G32" s="389"/>
      <c r="H32" s="389"/>
      <c r="I32" s="389"/>
      <c r="J32" s="389"/>
      <c r="K32" s="389"/>
      <c r="L32" s="389"/>
      <c r="M32" s="389"/>
      <c r="N32" s="389"/>
      <c r="O32" s="389"/>
      <c r="P32" s="390"/>
      <c r="Q32" s="65"/>
    </row>
    <row r="33" spans="1:19" ht="4.5" customHeight="1" thickBot="1" x14ac:dyDescent="0.3">
      <c r="A33" s="65"/>
      <c r="B33" s="265"/>
      <c r="C33" s="266"/>
      <c r="D33" s="266"/>
      <c r="E33" s="266"/>
      <c r="F33" s="266"/>
      <c r="G33" s="266"/>
      <c r="H33" s="266"/>
      <c r="I33" s="266"/>
      <c r="J33" s="266"/>
      <c r="K33" s="266"/>
      <c r="L33" s="266"/>
      <c r="M33" s="266"/>
      <c r="N33" s="266"/>
      <c r="O33" s="266"/>
      <c r="P33" s="267"/>
      <c r="Q33" s="65"/>
    </row>
    <row r="34" spans="1:19" ht="15.75" thickBot="1" x14ac:dyDescent="0.3">
      <c r="A34" s="65"/>
      <c r="B34" s="159" t="s">
        <v>35</v>
      </c>
      <c r="C34" s="395" t="s">
        <v>70</v>
      </c>
      <c r="D34" s="389"/>
      <c r="E34" s="389"/>
      <c r="F34" s="389"/>
      <c r="G34" s="389"/>
      <c r="H34" s="389"/>
      <c r="I34" s="389"/>
      <c r="J34" s="389"/>
      <c r="K34" s="389"/>
      <c r="L34" s="389"/>
      <c r="M34" s="389"/>
      <c r="N34" s="389"/>
      <c r="O34" s="389"/>
      <c r="P34" s="390"/>
      <c r="Q34" s="65"/>
    </row>
    <row r="35" spans="1:19" ht="4.5" customHeight="1" thickBot="1" x14ac:dyDescent="0.3">
      <c r="A35" s="65"/>
      <c r="B35" s="259"/>
      <c r="C35" s="260"/>
      <c r="D35" s="260"/>
      <c r="E35" s="260"/>
      <c r="F35" s="260"/>
      <c r="G35" s="260"/>
      <c r="H35" s="260"/>
      <c r="I35" s="260"/>
      <c r="J35" s="260"/>
      <c r="K35" s="260"/>
      <c r="L35" s="260"/>
      <c r="M35" s="260"/>
      <c r="N35" s="260"/>
      <c r="O35" s="260"/>
      <c r="P35" s="261"/>
      <c r="Q35" s="65"/>
    </row>
    <row r="36" spans="1:19" ht="16.5" customHeight="1" thickBot="1" x14ac:dyDescent="0.3">
      <c r="A36" s="65"/>
      <c r="B36" s="159" t="s">
        <v>63</v>
      </c>
      <c r="C36" s="388" t="s">
        <v>69</v>
      </c>
      <c r="D36" s="389"/>
      <c r="E36" s="389"/>
      <c r="F36" s="389"/>
      <c r="G36" s="389"/>
      <c r="H36" s="389"/>
      <c r="I36" s="389"/>
      <c r="J36" s="389"/>
      <c r="K36" s="389"/>
      <c r="L36" s="389"/>
      <c r="M36" s="389"/>
      <c r="N36" s="389"/>
      <c r="O36" s="389"/>
      <c r="P36" s="390"/>
      <c r="Q36" s="65"/>
    </row>
    <row r="37" spans="1:19" ht="4.5" customHeight="1" thickBot="1" x14ac:dyDescent="0.3">
      <c r="A37" s="65"/>
      <c r="B37" s="66"/>
      <c r="C37" s="66"/>
      <c r="D37" s="66"/>
      <c r="E37" s="66"/>
      <c r="F37" s="66"/>
      <c r="G37" s="66"/>
      <c r="H37" s="66"/>
      <c r="I37" s="66"/>
      <c r="J37" s="66"/>
      <c r="K37" s="66"/>
      <c r="L37" s="66"/>
      <c r="M37" s="66"/>
      <c r="N37" s="66"/>
      <c r="O37" s="66"/>
      <c r="P37" s="66"/>
      <c r="Q37" s="65"/>
    </row>
    <row r="38" spans="1:19" ht="15.75" thickBot="1" x14ac:dyDescent="0.3">
      <c r="A38" s="65"/>
      <c r="B38" s="391" t="s">
        <v>29</v>
      </c>
      <c r="C38" s="392"/>
      <c r="D38" s="392"/>
      <c r="E38" s="392"/>
      <c r="F38" s="392"/>
      <c r="G38" s="392"/>
      <c r="H38" s="392"/>
      <c r="I38" s="392"/>
      <c r="J38" s="392"/>
      <c r="K38" s="392"/>
      <c r="L38" s="392"/>
      <c r="M38" s="392"/>
      <c r="N38" s="392"/>
      <c r="O38" s="393"/>
      <c r="P38" s="394"/>
      <c r="Q38" s="65"/>
    </row>
    <row r="39" spans="1:19" ht="15.75" thickBot="1" x14ac:dyDescent="0.3">
      <c r="A39" s="65"/>
      <c r="B39" s="67" t="s">
        <v>34</v>
      </c>
      <c r="C39" s="391" t="s">
        <v>30</v>
      </c>
      <c r="D39" s="392"/>
      <c r="E39" s="392"/>
      <c r="F39" s="392"/>
      <c r="G39" s="394"/>
      <c r="H39" s="391" t="s">
        <v>7</v>
      </c>
      <c r="I39" s="392"/>
      <c r="J39" s="392"/>
      <c r="K39" s="392"/>
      <c r="L39" s="394"/>
      <c r="M39" s="391" t="s">
        <v>31</v>
      </c>
      <c r="N39" s="392"/>
      <c r="O39" s="393"/>
      <c r="P39" s="394"/>
      <c r="Q39" s="65"/>
    </row>
    <row r="40" spans="1:19" ht="69.75" customHeight="1" x14ac:dyDescent="0.2">
      <c r="A40" s="65"/>
      <c r="B40" s="68" t="s">
        <v>217</v>
      </c>
      <c r="C40" s="382" t="s">
        <v>219</v>
      </c>
      <c r="D40" s="382"/>
      <c r="E40" s="382"/>
      <c r="F40" s="382"/>
      <c r="G40" s="382"/>
      <c r="H40" s="382" t="s">
        <v>106</v>
      </c>
      <c r="I40" s="382"/>
      <c r="J40" s="382"/>
      <c r="K40" s="382"/>
      <c r="L40" s="382"/>
      <c r="M40" s="383" t="s">
        <v>128</v>
      </c>
      <c r="N40" s="383"/>
      <c r="O40" s="383"/>
      <c r="P40" s="384"/>
      <c r="Q40" s="65"/>
    </row>
    <row r="41" spans="1:19" ht="60" customHeight="1" x14ac:dyDescent="0.2">
      <c r="A41" s="65"/>
      <c r="B41" s="69" t="s">
        <v>218</v>
      </c>
      <c r="C41" s="385" t="s">
        <v>219</v>
      </c>
      <c r="D41" s="385"/>
      <c r="E41" s="385"/>
      <c r="F41" s="385"/>
      <c r="G41" s="385"/>
      <c r="H41" s="385" t="s">
        <v>106</v>
      </c>
      <c r="I41" s="385"/>
      <c r="J41" s="385"/>
      <c r="K41" s="385"/>
      <c r="L41" s="385"/>
      <c r="M41" s="386" t="s">
        <v>128</v>
      </c>
      <c r="N41" s="386"/>
      <c r="O41" s="386"/>
      <c r="P41" s="387"/>
      <c r="Q41" s="65"/>
    </row>
    <row r="42" spans="1:19" ht="13.5" hidden="1" customHeight="1" x14ac:dyDescent="0.25">
      <c r="A42" s="65"/>
      <c r="B42" s="70"/>
      <c r="C42" s="373"/>
      <c r="D42" s="373"/>
      <c r="E42" s="373"/>
      <c r="F42" s="373"/>
      <c r="G42" s="373"/>
      <c r="H42" s="373"/>
      <c r="I42" s="373"/>
      <c r="J42" s="373"/>
      <c r="K42" s="373"/>
      <c r="L42" s="373"/>
      <c r="M42" s="373"/>
      <c r="N42" s="373"/>
      <c r="O42" s="373"/>
      <c r="P42" s="374"/>
      <c r="Q42" s="65"/>
    </row>
    <row r="43" spans="1:19" ht="12.75" hidden="1" customHeight="1" x14ac:dyDescent="0.25">
      <c r="A43" s="65"/>
      <c r="B43" s="70"/>
      <c r="C43" s="373"/>
      <c r="D43" s="373"/>
      <c r="E43" s="373"/>
      <c r="F43" s="373"/>
      <c r="G43" s="373"/>
      <c r="H43" s="373"/>
      <c r="I43" s="373"/>
      <c r="J43" s="373"/>
      <c r="K43" s="373"/>
      <c r="L43" s="373"/>
      <c r="M43" s="373"/>
      <c r="N43" s="373"/>
      <c r="O43" s="373"/>
      <c r="P43" s="374"/>
      <c r="Q43" s="65"/>
    </row>
    <row r="44" spans="1:19" ht="11.25" hidden="1" customHeight="1" thickBot="1" x14ac:dyDescent="0.3">
      <c r="A44" s="65"/>
      <c r="B44" s="71"/>
      <c r="C44" s="375"/>
      <c r="D44" s="375"/>
      <c r="E44" s="375"/>
      <c r="F44" s="375"/>
      <c r="G44" s="375"/>
      <c r="H44" s="375"/>
      <c r="I44" s="375"/>
      <c r="J44" s="375"/>
      <c r="K44" s="375"/>
      <c r="L44" s="375"/>
      <c r="M44" s="375"/>
      <c r="N44" s="375"/>
      <c r="O44" s="375"/>
      <c r="P44" s="376"/>
      <c r="Q44" s="65"/>
    </row>
    <row r="45" spans="1:19" ht="4.5" customHeight="1" thickBot="1" x14ac:dyDescent="0.3">
      <c r="A45" s="65"/>
      <c r="B45" s="72"/>
      <c r="C45" s="72"/>
      <c r="D45" s="72"/>
      <c r="E45" s="72"/>
      <c r="F45" s="72"/>
      <c r="G45" s="72"/>
      <c r="H45" s="72"/>
      <c r="I45" s="72"/>
      <c r="J45" s="72"/>
      <c r="K45" s="72"/>
      <c r="L45" s="72"/>
      <c r="M45" s="72"/>
      <c r="N45" s="72"/>
      <c r="O45" s="72"/>
      <c r="P45" s="72"/>
      <c r="Q45" s="65"/>
    </row>
    <row r="46" spans="1:19" s="87" customFormat="1" ht="17.25" customHeight="1" thickBot="1" x14ac:dyDescent="0.25">
      <c r="B46" s="377" t="s">
        <v>8</v>
      </c>
      <c r="C46" s="378"/>
      <c r="D46" s="378"/>
      <c r="E46" s="378"/>
      <c r="F46" s="378"/>
      <c r="G46" s="378"/>
      <c r="H46" s="378"/>
      <c r="I46" s="378"/>
      <c r="J46" s="378"/>
      <c r="K46" s="378"/>
      <c r="L46" s="378"/>
      <c r="M46" s="378"/>
      <c r="N46" s="378"/>
      <c r="O46" s="378"/>
      <c r="P46" s="379"/>
      <c r="S46" s="88"/>
    </row>
    <row r="47" spans="1:19" ht="4.5" customHeight="1" thickBot="1" x14ac:dyDescent="0.3">
      <c r="A47" s="65"/>
      <c r="B47" s="73"/>
      <c r="C47" s="66"/>
      <c r="D47" s="66"/>
      <c r="E47" s="66"/>
      <c r="F47" s="66"/>
      <c r="G47" s="66"/>
      <c r="H47" s="66"/>
      <c r="I47" s="66"/>
      <c r="J47" s="66"/>
      <c r="K47" s="66"/>
      <c r="L47" s="66"/>
      <c r="M47" s="66"/>
      <c r="N47" s="66"/>
      <c r="O47" s="66"/>
      <c r="P47" s="74"/>
      <c r="Q47" s="65"/>
    </row>
    <row r="48" spans="1:19" s="87" customFormat="1" ht="21.75" customHeight="1" x14ac:dyDescent="0.2">
      <c r="B48" s="380" t="s">
        <v>32</v>
      </c>
      <c r="C48" s="160" t="s">
        <v>9</v>
      </c>
      <c r="D48" s="161" t="s">
        <v>11</v>
      </c>
      <c r="E48" s="161" t="s">
        <v>12</v>
      </c>
      <c r="F48" s="161" t="s">
        <v>13</v>
      </c>
      <c r="G48" s="161" t="s">
        <v>14</v>
      </c>
      <c r="H48" s="161" t="s">
        <v>15</v>
      </c>
      <c r="I48" s="161" t="s">
        <v>16</v>
      </c>
      <c r="J48" s="161" t="s">
        <v>17</v>
      </c>
      <c r="K48" s="161" t="s">
        <v>18</v>
      </c>
      <c r="L48" s="161" t="s">
        <v>19</v>
      </c>
      <c r="M48" s="161" t="s">
        <v>20</v>
      </c>
      <c r="N48" s="161" t="s">
        <v>21</v>
      </c>
      <c r="O48" s="162" t="s">
        <v>22</v>
      </c>
      <c r="P48" s="163" t="s">
        <v>10</v>
      </c>
      <c r="S48" s="88"/>
    </row>
    <row r="49" spans="1:19" s="87" customFormat="1" ht="23.25" customHeight="1" thickBot="1" x14ac:dyDescent="0.25">
      <c r="B49" s="381"/>
      <c r="C49" s="153" t="s">
        <v>10</v>
      </c>
      <c r="D49" s="154">
        <f>'2_RegSolEvaluadas'!D10</f>
        <v>0.66666666666666663</v>
      </c>
      <c r="E49" s="154">
        <f>'2_RegSolEvaluadas'!F10</f>
        <v>2</v>
      </c>
      <c r="F49" s="154">
        <f>'2_RegSolEvaluadas'!H10</f>
        <v>0.5</v>
      </c>
      <c r="G49" s="154">
        <f>'2_RegSolEvaluadas'!J10</f>
        <v>0.83333333333333337</v>
      </c>
      <c r="H49" s="154">
        <f>'2_RegSolEvaluadas'!L10</f>
        <v>1.5</v>
      </c>
      <c r="I49" s="154">
        <f>'2_RegSolEvaluadas'!N10</f>
        <v>0.5</v>
      </c>
      <c r="J49" s="154">
        <f>'2_RegSolEvaluadas'!P10</f>
        <v>1.3333333333333333</v>
      </c>
      <c r="K49" s="154">
        <f>'2_RegSolEvaluadas'!R10</f>
        <v>0.4</v>
      </c>
      <c r="L49" s="154">
        <f>'2_RegSolEvaluadas'!T10</f>
        <v>1</v>
      </c>
      <c r="M49" s="154">
        <f>'2_RegSolEvaluadas'!V10</f>
        <v>0.5</v>
      </c>
      <c r="N49" s="154">
        <f>'2_RegSolEvaluadas'!X10</f>
        <v>0.16666666666666666</v>
      </c>
      <c r="O49" s="154">
        <f>'2_RegSolEvaluadas'!Z10</f>
        <v>0.125</v>
      </c>
      <c r="P49" s="154">
        <f>'2_RegSolEvaluadas'!AB10</f>
        <v>0.59322033898305082</v>
      </c>
      <c r="S49" s="88"/>
    </row>
    <row r="50" spans="1:19" ht="4.5" customHeight="1" thickBot="1" x14ac:dyDescent="0.3">
      <c r="A50" s="65"/>
      <c r="B50" s="75">
        <v>0.9</v>
      </c>
      <c r="C50" s="76"/>
      <c r="D50" s="77">
        <v>0.8</v>
      </c>
      <c r="E50" s="77">
        <v>0.8</v>
      </c>
      <c r="F50" s="77">
        <v>0.8</v>
      </c>
      <c r="G50" s="77">
        <v>0.8</v>
      </c>
      <c r="H50" s="77">
        <v>0.8</v>
      </c>
      <c r="I50" s="77">
        <v>0.8</v>
      </c>
      <c r="J50" s="77">
        <v>0.8</v>
      </c>
      <c r="K50" s="77">
        <v>0.8</v>
      </c>
      <c r="L50" s="77">
        <v>0.8</v>
      </c>
      <c r="M50" s="77">
        <v>0.8</v>
      </c>
      <c r="N50" s="77">
        <v>0.8</v>
      </c>
      <c r="O50" s="77">
        <v>0.8</v>
      </c>
      <c r="P50" s="77">
        <v>0.8</v>
      </c>
      <c r="Q50" s="65"/>
    </row>
    <row r="51" spans="1:19" ht="15.75" thickBot="1" x14ac:dyDescent="0.3">
      <c r="A51" s="65"/>
      <c r="B51" s="370" t="s">
        <v>33</v>
      </c>
      <c r="C51" s="371"/>
      <c r="D51" s="371"/>
      <c r="E51" s="371"/>
      <c r="F51" s="371"/>
      <c r="G51" s="371"/>
      <c r="H51" s="371"/>
      <c r="I51" s="371"/>
      <c r="J51" s="371"/>
      <c r="K51" s="371"/>
      <c r="L51" s="371"/>
      <c r="M51" s="371"/>
      <c r="N51" s="371"/>
      <c r="O51" s="371"/>
      <c r="P51" s="372"/>
      <c r="Q51" s="65"/>
    </row>
    <row r="52" spans="1:19" x14ac:dyDescent="0.2">
      <c r="A52" s="65"/>
      <c r="B52" s="351"/>
      <c r="C52" s="352"/>
      <c r="D52" s="352"/>
      <c r="E52" s="352"/>
      <c r="F52" s="352"/>
      <c r="G52" s="352"/>
      <c r="H52" s="352"/>
      <c r="I52" s="352"/>
      <c r="J52" s="352"/>
      <c r="K52" s="352"/>
      <c r="L52" s="352"/>
      <c r="M52" s="352"/>
      <c r="N52" s="352"/>
      <c r="O52" s="352"/>
      <c r="P52" s="353"/>
      <c r="Q52" s="65"/>
    </row>
    <row r="53" spans="1:19" x14ac:dyDescent="0.2">
      <c r="A53" s="65"/>
      <c r="B53" s="354"/>
      <c r="C53" s="355"/>
      <c r="D53" s="355"/>
      <c r="E53" s="355"/>
      <c r="F53" s="355"/>
      <c r="G53" s="355"/>
      <c r="H53" s="355"/>
      <c r="I53" s="355"/>
      <c r="J53" s="355"/>
      <c r="K53" s="355"/>
      <c r="L53" s="355"/>
      <c r="M53" s="355"/>
      <c r="N53" s="355"/>
      <c r="O53" s="355"/>
      <c r="P53" s="356"/>
      <c r="Q53" s="65"/>
    </row>
    <row r="54" spans="1:19" x14ac:dyDescent="0.2">
      <c r="A54" s="65"/>
      <c r="B54" s="354"/>
      <c r="C54" s="355"/>
      <c r="D54" s="355"/>
      <c r="E54" s="355"/>
      <c r="F54" s="355"/>
      <c r="G54" s="355"/>
      <c r="H54" s="355"/>
      <c r="I54" s="355"/>
      <c r="J54" s="355"/>
      <c r="K54" s="355"/>
      <c r="L54" s="355"/>
      <c r="M54" s="355"/>
      <c r="N54" s="355"/>
      <c r="O54" s="355"/>
      <c r="P54" s="356"/>
      <c r="Q54" s="65"/>
    </row>
    <row r="55" spans="1:19" x14ac:dyDescent="0.2">
      <c r="A55" s="65"/>
      <c r="B55" s="354"/>
      <c r="C55" s="355"/>
      <c r="D55" s="355"/>
      <c r="E55" s="355"/>
      <c r="F55" s="355"/>
      <c r="G55" s="355"/>
      <c r="H55" s="355"/>
      <c r="I55" s="355"/>
      <c r="J55" s="355"/>
      <c r="K55" s="355"/>
      <c r="L55" s="355"/>
      <c r="M55" s="355"/>
      <c r="N55" s="355"/>
      <c r="O55" s="355"/>
      <c r="P55" s="356"/>
      <c r="Q55" s="65"/>
    </row>
    <row r="56" spans="1:19" x14ac:dyDescent="0.2">
      <c r="A56" s="65"/>
      <c r="B56" s="354"/>
      <c r="C56" s="355"/>
      <c r="D56" s="355"/>
      <c r="E56" s="355"/>
      <c r="F56" s="355"/>
      <c r="G56" s="355"/>
      <c r="H56" s="355"/>
      <c r="I56" s="355"/>
      <c r="J56" s="355"/>
      <c r="K56" s="355"/>
      <c r="L56" s="355"/>
      <c r="M56" s="355"/>
      <c r="N56" s="355"/>
      <c r="O56" s="355"/>
      <c r="P56" s="356"/>
      <c r="Q56" s="65"/>
    </row>
    <row r="57" spans="1:19" x14ac:dyDescent="0.2">
      <c r="A57" s="65"/>
      <c r="B57" s="354"/>
      <c r="C57" s="355"/>
      <c r="D57" s="355"/>
      <c r="E57" s="355"/>
      <c r="F57" s="355"/>
      <c r="G57" s="355"/>
      <c r="H57" s="355"/>
      <c r="I57" s="355"/>
      <c r="J57" s="355"/>
      <c r="K57" s="355"/>
      <c r="L57" s="355"/>
      <c r="M57" s="355"/>
      <c r="N57" s="355"/>
      <c r="O57" s="355"/>
      <c r="P57" s="356"/>
      <c r="Q57" s="65"/>
    </row>
    <row r="58" spans="1:19" x14ac:dyDescent="0.2">
      <c r="A58" s="65"/>
      <c r="B58" s="354"/>
      <c r="C58" s="355"/>
      <c r="D58" s="355"/>
      <c r="E58" s="355"/>
      <c r="F58" s="355"/>
      <c r="G58" s="355"/>
      <c r="H58" s="355"/>
      <c r="I58" s="355"/>
      <c r="J58" s="355"/>
      <c r="K58" s="355"/>
      <c r="L58" s="355"/>
      <c r="M58" s="355"/>
      <c r="N58" s="355"/>
      <c r="O58" s="355"/>
      <c r="P58" s="356"/>
      <c r="Q58" s="65"/>
    </row>
    <row r="59" spans="1:19" x14ac:dyDescent="0.2">
      <c r="A59" s="65"/>
      <c r="B59" s="354"/>
      <c r="C59" s="355"/>
      <c r="D59" s="355"/>
      <c r="E59" s="355"/>
      <c r="F59" s="355"/>
      <c r="G59" s="355"/>
      <c r="H59" s="355"/>
      <c r="I59" s="355"/>
      <c r="J59" s="355"/>
      <c r="K59" s="355"/>
      <c r="L59" s="355"/>
      <c r="M59" s="355"/>
      <c r="N59" s="355"/>
      <c r="O59" s="355"/>
      <c r="P59" s="356"/>
      <c r="Q59" s="65"/>
    </row>
    <row r="60" spans="1:19" x14ac:dyDescent="0.2">
      <c r="A60" s="65"/>
      <c r="B60" s="354"/>
      <c r="C60" s="355"/>
      <c r="D60" s="355"/>
      <c r="E60" s="355"/>
      <c r="F60" s="355"/>
      <c r="G60" s="355"/>
      <c r="H60" s="355"/>
      <c r="I60" s="355"/>
      <c r="J60" s="355"/>
      <c r="K60" s="355"/>
      <c r="L60" s="355"/>
      <c r="M60" s="355"/>
      <c r="N60" s="355"/>
      <c r="O60" s="355"/>
      <c r="P60" s="356"/>
      <c r="Q60" s="65"/>
    </row>
    <row r="61" spans="1:19" x14ac:dyDescent="0.2">
      <c r="A61" s="65"/>
      <c r="B61" s="354"/>
      <c r="C61" s="355"/>
      <c r="D61" s="355"/>
      <c r="E61" s="355"/>
      <c r="F61" s="355"/>
      <c r="G61" s="355"/>
      <c r="H61" s="355"/>
      <c r="I61" s="355"/>
      <c r="J61" s="355"/>
      <c r="K61" s="355"/>
      <c r="L61" s="355"/>
      <c r="M61" s="355"/>
      <c r="N61" s="355"/>
      <c r="O61" s="355"/>
      <c r="P61" s="356"/>
      <c r="Q61" s="65"/>
    </row>
    <row r="62" spans="1:19" x14ac:dyDescent="0.2">
      <c r="A62" s="65"/>
      <c r="B62" s="354"/>
      <c r="C62" s="355"/>
      <c r="D62" s="355"/>
      <c r="E62" s="355"/>
      <c r="F62" s="355"/>
      <c r="G62" s="355"/>
      <c r="H62" s="355"/>
      <c r="I62" s="355"/>
      <c r="J62" s="355"/>
      <c r="K62" s="355"/>
      <c r="L62" s="355"/>
      <c r="M62" s="355"/>
      <c r="N62" s="355"/>
      <c r="O62" s="355"/>
      <c r="P62" s="356"/>
      <c r="Q62" s="65"/>
    </row>
    <row r="63" spans="1:19" x14ac:dyDescent="0.2">
      <c r="A63" s="65"/>
      <c r="B63" s="354"/>
      <c r="C63" s="355"/>
      <c r="D63" s="355"/>
      <c r="E63" s="355"/>
      <c r="F63" s="355"/>
      <c r="G63" s="355"/>
      <c r="H63" s="355"/>
      <c r="I63" s="355"/>
      <c r="J63" s="355"/>
      <c r="K63" s="355"/>
      <c r="L63" s="355"/>
      <c r="M63" s="355"/>
      <c r="N63" s="355"/>
      <c r="O63" s="355"/>
      <c r="P63" s="356"/>
      <c r="Q63" s="65"/>
    </row>
    <row r="64" spans="1:19" x14ac:dyDescent="0.2">
      <c r="A64" s="65"/>
      <c r="B64" s="354"/>
      <c r="C64" s="355"/>
      <c r="D64" s="355"/>
      <c r="E64" s="355"/>
      <c r="F64" s="355"/>
      <c r="G64" s="355"/>
      <c r="H64" s="355"/>
      <c r="I64" s="355"/>
      <c r="J64" s="355"/>
      <c r="K64" s="355"/>
      <c r="L64" s="355"/>
      <c r="M64" s="355"/>
      <c r="N64" s="355"/>
      <c r="O64" s="355"/>
      <c r="P64" s="356"/>
      <c r="Q64" s="65"/>
    </row>
    <row r="65" spans="1:19" x14ac:dyDescent="0.2">
      <c r="A65" s="65"/>
      <c r="B65" s="354"/>
      <c r="C65" s="355"/>
      <c r="D65" s="355"/>
      <c r="E65" s="355"/>
      <c r="F65" s="355"/>
      <c r="G65" s="355"/>
      <c r="H65" s="355"/>
      <c r="I65" s="355"/>
      <c r="J65" s="355"/>
      <c r="K65" s="355"/>
      <c r="L65" s="355"/>
      <c r="M65" s="355"/>
      <c r="N65" s="355"/>
      <c r="O65" s="355"/>
      <c r="P65" s="356"/>
      <c r="Q65" s="65"/>
    </row>
    <row r="66" spans="1:19" x14ac:dyDescent="0.2">
      <c r="A66" s="65"/>
      <c r="B66" s="354"/>
      <c r="C66" s="355"/>
      <c r="D66" s="355"/>
      <c r="E66" s="355"/>
      <c r="F66" s="355"/>
      <c r="G66" s="355"/>
      <c r="H66" s="355"/>
      <c r="I66" s="355"/>
      <c r="J66" s="355"/>
      <c r="K66" s="355"/>
      <c r="L66" s="355"/>
      <c r="M66" s="355"/>
      <c r="N66" s="355"/>
      <c r="O66" s="355"/>
      <c r="P66" s="356"/>
      <c r="Q66" s="65"/>
    </row>
    <row r="67" spans="1:19" ht="40.5" customHeight="1" thickBot="1" x14ac:dyDescent="0.25">
      <c r="A67" s="65"/>
      <c r="B67" s="357"/>
      <c r="C67" s="358"/>
      <c r="D67" s="358"/>
      <c r="E67" s="358"/>
      <c r="F67" s="358"/>
      <c r="G67" s="358"/>
      <c r="H67" s="358"/>
      <c r="I67" s="358"/>
      <c r="J67" s="358"/>
      <c r="K67" s="358"/>
      <c r="L67" s="358"/>
      <c r="M67" s="358"/>
      <c r="N67" s="358"/>
      <c r="O67" s="358"/>
      <c r="P67" s="359"/>
      <c r="Q67" s="65"/>
    </row>
    <row r="68" spans="1:19" s="78" customFormat="1" ht="4.5" customHeight="1" thickBot="1" x14ac:dyDescent="0.25">
      <c r="A68" s="360"/>
      <c r="B68" s="360"/>
      <c r="C68" s="360"/>
      <c r="D68" s="360"/>
      <c r="E68" s="360"/>
      <c r="F68" s="360"/>
      <c r="G68" s="360"/>
      <c r="H68" s="360"/>
      <c r="I68" s="360"/>
      <c r="J68" s="360"/>
      <c r="K68" s="360"/>
      <c r="L68" s="360"/>
      <c r="M68" s="360"/>
      <c r="N68" s="360"/>
      <c r="O68" s="360"/>
      <c r="P68" s="360"/>
      <c r="Q68" s="360"/>
      <c r="S68" s="79"/>
    </row>
    <row r="69" spans="1:19" ht="21" customHeight="1" x14ac:dyDescent="0.2">
      <c r="A69" s="65"/>
      <c r="B69" s="361" t="s">
        <v>5</v>
      </c>
      <c r="C69" s="364" t="s">
        <v>114</v>
      </c>
      <c r="D69" s="365"/>
      <c r="E69" s="365"/>
      <c r="F69" s="365"/>
      <c r="G69" s="365"/>
      <c r="H69" s="365"/>
      <c r="I69" s="365"/>
      <c r="J69" s="365"/>
      <c r="K69" s="365"/>
      <c r="L69" s="365"/>
      <c r="M69" s="365"/>
      <c r="N69" s="365"/>
      <c r="O69" s="365"/>
      <c r="P69" s="366"/>
      <c r="Q69" s="65"/>
      <c r="S69" s="63"/>
    </row>
    <row r="70" spans="1:19" ht="107.25" customHeight="1" x14ac:dyDescent="0.2">
      <c r="A70" s="65"/>
      <c r="B70" s="362"/>
      <c r="C70" s="202" t="s">
        <v>252</v>
      </c>
      <c r="D70" s="203"/>
      <c r="E70" s="203"/>
      <c r="F70" s="203"/>
      <c r="G70" s="203"/>
      <c r="H70" s="203"/>
      <c r="I70" s="203"/>
      <c r="J70" s="203"/>
      <c r="K70" s="203"/>
      <c r="L70" s="203"/>
      <c r="M70" s="203"/>
      <c r="N70" s="203"/>
      <c r="O70" s="203"/>
      <c r="P70" s="204"/>
      <c r="Q70" s="65"/>
      <c r="S70" s="63"/>
    </row>
    <row r="71" spans="1:19" ht="20.25" customHeight="1" x14ac:dyDescent="0.2">
      <c r="A71" s="65"/>
      <c r="B71" s="362"/>
      <c r="C71" s="367" t="s">
        <v>115</v>
      </c>
      <c r="D71" s="368"/>
      <c r="E71" s="368"/>
      <c r="F71" s="368"/>
      <c r="G71" s="368"/>
      <c r="H71" s="368"/>
      <c r="I71" s="368"/>
      <c r="J71" s="368"/>
      <c r="K71" s="368"/>
      <c r="L71" s="368"/>
      <c r="M71" s="368"/>
      <c r="N71" s="368"/>
      <c r="O71" s="368"/>
      <c r="P71" s="369"/>
      <c r="Q71" s="65"/>
      <c r="S71" s="63"/>
    </row>
    <row r="72" spans="1:19" ht="103.5" customHeight="1" thickBot="1" x14ac:dyDescent="0.25">
      <c r="A72" s="65"/>
      <c r="B72" s="363"/>
      <c r="C72" s="202"/>
      <c r="D72" s="203"/>
      <c r="E72" s="203"/>
      <c r="F72" s="203"/>
      <c r="G72" s="203"/>
      <c r="H72" s="203"/>
      <c r="I72" s="203"/>
      <c r="J72" s="203"/>
      <c r="K72" s="203"/>
      <c r="L72" s="203"/>
      <c r="M72" s="203"/>
      <c r="N72" s="203"/>
      <c r="O72" s="203"/>
      <c r="P72" s="204"/>
      <c r="Q72" s="65"/>
      <c r="S72" s="63"/>
    </row>
    <row r="73" spans="1:19" ht="41.25" customHeight="1" thickBot="1" x14ac:dyDescent="0.25">
      <c r="A73" s="65"/>
      <c r="B73" s="80" t="s">
        <v>62</v>
      </c>
      <c r="C73" s="348" t="s">
        <v>164</v>
      </c>
      <c r="D73" s="257"/>
      <c r="E73" s="257"/>
      <c r="F73" s="257"/>
      <c r="G73" s="257"/>
      <c r="H73" s="257"/>
      <c r="I73" s="257"/>
      <c r="J73" s="257"/>
      <c r="K73" s="257"/>
      <c r="L73" s="257"/>
      <c r="M73" s="257"/>
      <c r="N73" s="257"/>
      <c r="O73" s="257"/>
      <c r="P73" s="258"/>
      <c r="Q73" s="65"/>
    </row>
    <row r="74" spans="1:19" ht="27.75" customHeight="1" thickBot="1" x14ac:dyDescent="0.25">
      <c r="A74" s="65"/>
      <c r="B74" s="80" t="s">
        <v>75</v>
      </c>
      <c r="C74" s="349"/>
      <c r="D74" s="349"/>
      <c r="E74" s="349"/>
      <c r="F74" s="349"/>
      <c r="G74" s="349"/>
      <c r="H74" s="349"/>
      <c r="I74" s="349"/>
      <c r="J74" s="349"/>
      <c r="K74" s="349"/>
      <c r="L74" s="349"/>
      <c r="M74" s="349"/>
      <c r="N74" s="349"/>
      <c r="O74" s="349"/>
      <c r="P74" s="350"/>
      <c r="Q74" s="65"/>
    </row>
    <row r="77" spans="1:19" ht="19.5" customHeight="1" x14ac:dyDescent="0.2">
      <c r="C77" s="81"/>
    </row>
    <row r="78" spans="1:19" ht="27.6" hidden="1" customHeight="1" x14ac:dyDescent="0.2">
      <c r="C78" s="63">
        <v>2021</v>
      </c>
    </row>
    <row r="79" spans="1:19" ht="22.9" hidden="1" customHeight="1" x14ac:dyDescent="0.2">
      <c r="C79" s="63">
        <v>2022</v>
      </c>
    </row>
    <row r="85" s="64" customFormat="1" x14ac:dyDescent="0.2"/>
    <row r="86" s="64" customFormat="1" x14ac:dyDescent="0.2"/>
    <row r="87" s="64" customFormat="1" x14ac:dyDescent="0.2"/>
    <row r="88" s="64" customFormat="1" x14ac:dyDescent="0.2"/>
    <row r="89" s="64" customFormat="1" x14ac:dyDescent="0.2"/>
    <row r="90" s="64" customFormat="1" x14ac:dyDescent="0.2"/>
    <row r="91" s="64" customFormat="1" x14ac:dyDescent="0.2"/>
    <row r="92" s="64" customFormat="1" x14ac:dyDescent="0.2"/>
    <row r="93" s="64" customFormat="1" x14ac:dyDescent="0.2"/>
    <row r="94" s="64" customFormat="1" x14ac:dyDescent="0.2"/>
    <row r="95" s="64" customFormat="1" x14ac:dyDescent="0.2"/>
    <row r="96" s="64" customFormat="1" x14ac:dyDescent="0.2"/>
    <row r="97" spans="2:17" s="64" customFormat="1" x14ac:dyDescent="0.2"/>
    <row r="98" spans="2:17" s="64" customFormat="1" x14ac:dyDescent="0.2"/>
    <row r="99" spans="2:17" s="64" customFormat="1" ht="15" x14ac:dyDescent="0.25">
      <c r="B99" s="64" t="s">
        <v>39</v>
      </c>
      <c r="C99" s="64" t="s">
        <v>38</v>
      </c>
      <c r="D99" s="64" t="s">
        <v>40</v>
      </c>
      <c r="Q99" s="82" t="s">
        <v>68</v>
      </c>
    </row>
    <row r="100" spans="2:17" s="64" customFormat="1" ht="15" x14ac:dyDescent="0.25">
      <c r="B100" s="82" t="s">
        <v>41</v>
      </c>
      <c r="C100" s="82" t="s">
        <v>43</v>
      </c>
      <c r="D100" s="83" t="s">
        <v>86</v>
      </c>
      <c r="M100" s="82" t="s">
        <v>65</v>
      </c>
      <c r="Q100" s="82" t="s">
        <v>69</v>
      </c>
    </row>
    <row r="101" spans="2:17" s="64" customFormat="1" ht="15" x14ac:dyDescent="0.25">
      <c r="B101" s="82" t="s">
        <v>77</v>
      </c>
      <c r="C101" s="82" t="s">
        <v>44</v>
      </c>
      <c r="D101" s="83" t="s">
        <v>87</v>
      </c>
      <c r="M101" s="82" t="s">
        <v>67</v>
      </c>
      <c r="Q101" s="82" t="s">
        <v>71</v>
      </c>
    </row>
    <row r="102" spans="2:17" s="64" customFormat="1" ht="15" x14ac:dyDescent="0.25">
      <c r="B102" s="82" t="s">
        <v>42</v>
      </c>
      <c r="C102" s="82" t="s">
        <v>45</v>
      </c>
      <c r="D102" s="83" t="s">
        <v>88</v>
      </c>
      <c r="M102" s="82" t="s">
        <v>76</v>
      </c>
      <c r="Q102" s="82" t="s">
        <v>70</v>
      </c>
    </row>
    <row r="103" spans="2:17" s="64" customFormat="1" ht="15" x14ac:dyDescent="0.25">
      <c r="C103" s="82" t="s">
        <v>46</v>
      </c>
      <c r="D103" s="83" t="s">
        <v>89</v>
      </c>
      <c r="M103" s="82"/>
      <c r="Q103" s="82" t="s">
        <v>72</v>
      </c>
    </row>
    <row r="104" spans="2:17" s="64" customFormat="1" ht="15" x14ac:dyDescent="0.25">
      <c r="C104" s="82" t="s">
        <v>47</v>
      </c>
      <c r="D104" s="83" t="s">
        <v>90</v>
      </c>
      <c r="N104" s="64" t="s">
        <v>66</v>
      </c>
      <c r="Q104" s="82" t="s">
        <v>73</v>
      </c>
    </row>
    <row r="105" spans="2:17" s="64" customFormat="1" ht="15" x14ac:dyDescent="0.25">
      <c r="C105" s="82" t="s">
        <v>48</v>
      </c>
      <c r="D105" s="83" t="s">
        <v>91</v>
      </c>
    </row>
    <row r="106" spans="2:17" s="64" customFormat="1" ht="15" x14ac:dyDescent="0.25">
      <c r="C106" s="82" t="s">
        <v>49</v>
      </c>
      <c r="D106" s="83" t="s">
        <v>57</v>
      </c>
    </row>
    <row r="107" spans="2:17" s="64" customFormat="1" ht="15" x14ac:dyDescent="0.25">
      <c r="D107" s="83" t="s">
        <v>56</v>
      </c>
    </row>
    <row r="108" spans="2:17" s="64" customFormat="1" ht="15" x14ac:dyDescent="0.25">
      <c r="D108" s="83" t="s">
        <v>51</v>
      </c>
    </row>
    <row r="109" spans="2:17" s="64" customFormat="1" ht="15" x14ac:dyDescent="0.25">
      <c r="D109" s="83" t="s">
        <v>50</v>
      </c>
      <c r="Q109" s="82">
        <v>2015</v>
      </c>
    </row>
    <row r="110" spans="2:17" s="64" customFormat="1" ht="12.75" customHeight="1" x14ac:dyDescent="0.25">
      <c r="D110" s="83" t="s">
        <v>53</v>
      </c>
      <c r="Q110" s="82">
        <v>2016</v>
      </c>
    </row>
    <row r="111" spans="2:17" s="64" customFormat="1" ht="15" x14ac:dyDescent="0.25">
      <c r="D111" s="83" t="s">
        <v>52</v>
      </c>
      <c r="Q111" s="82">
        <v>2017</v>
      </c>
    </row>
    <row r="112" spans="2:17" s="64" customFormat="1" ht="15" x14ac:dyDescent="0.25">
      <c r="D112" s="83" t="s">
        <v>54</v>
      </c>
      <c r="Q112" s="82">
        <v>2018</v>
      </c>
    </row>
    <row r="113" spans="2:4" s="64" customFormat="1" ht="15" x14ac:dyDescent="0.25">
      <c r="D113" s="83" t="s">
        <v>92</v>
      </c>
    </row>
    <row r="114" spans="2:4" s="64" customFormat="1" ht="15" x14ac:dyDescent="0.25">
      <c r="D114" s="83" t="s">
        <v>79</v>
      </c>
    </row>
    <row r="115" spans="2:4" s="64" customFormat="1" ht="15" x14ac:dyDescent="0.25">
      <c r="B115" s="84"/>
      <c r="D115" s="83" t="s">
        <v>80</v>
      </c>
    </row>
    <row r="116" spans="2:4" s="64" customFormat="1" ht="15" x14ac:dyDescent="0.25">
      <c r="B116" s="84"/>
      <c r="D116" s="83" t="s">
        <v>78</v>
      </c>
    </row>
    <row r="117" spans="2:4" s="64" customFormat="1" ht="15" x14ac:dyDescent="0.25">
      <c r="B117" s="84"/>
      <c r="D117" s="83" t="s">
        <v>93</v>
      </c>
    </row>
    <row r="118" spans="2:4" s="64" customFormat="1" ht="15" x14ac:dyDescent="0.25">
      <c r="B118" s="84"/>
      <c r="D118" s="83" t="s">
        <v>94</v>
      </c>
    </row>
    <row r="119" spans="2:4" s="64" customFormat="1" ht="15" x14ac:dyDescent="0.25">
      <c r="B119" s="84"/>
      <c r="D119" s="83" t="s">
        <v>95</v>
      </c>
    </row>
    <row r="120" spans="2:4" s="64" customFormat="1" ht="15" x14ac:dyDescent="0.25">
      <c r="B120" s="84"/>
      <c r="D120" s="83" t="s">
        <v>96</v>
      </c>
    </row>
    <row r="121" spans="2:4" s="64" customFormat="1" ht="15" x14ac:dyDescent="0.25">
      <c r="B121" s="84"/>
      <c r="D121" s="83" t="s">
        <v>97</v>
      </c>
    </row>
    <row r="122" spans="2:4" s="64" customFormat="1" ht="15" x14ac:dyDescent="0.25">
      <c r="B122" s="85"/>
      <c r="D122" s="83" t="s">
        <v>98</v>
      </c>
    </row>
    <row r="123" spans="2:4" s="64" customFormat="1" ht="15" x14ac:dyDescent="0.25">
      <c r="B123" s="85"/>
      <c r="D123" s="83" t="s">
        <v>99</v>
      </c>
    </row>
    <row r="124" spans="2:4" s="64" customFormat="1" ht="15" x14ac:dyDescent="0.25">
      <c r="D124" s="83" t="s">
        <v>100</v>
      </c>
    </row>
    <row r="125" spans="2:4" s="64" customFormat="1" ht="15" x14ac:dyDescent="0.25">
      <c r="B125" s="85"/>
      <c r="D125" s="83" t="s">
        <v>55</v>
      </c>
    </row>
    <row r="126" spans="2:4" s="64" customFormat="1" x14ac:dyDescent="0.2">
      <c r="B126" s="85"/>
    </row>
    <row r="127" spans="2:4" s="64" customFormat="1" x14ac:dyDescent="0.2">
      <c r="B127" s="85"/>
    </row>
    <row r="128" spans="2:4" s="64" customFormat="1" x14ac:dyDescent="0.2">
      <c r="B128" s="85"/>
    </row>
    <row r="129" spans="2:2" s="64" customFormat="1" x14ac:dyDescent="0.2">
      <c r="B129" s="117" t="s">
        <v>226</v>
      </c>
    </row>
    <row r="130" spans="2:2" s="64" customFormat="1" x14ac:dyDescent="0.2">
      <c r="B130" s="117" t="s">
        <v>227</v>
      </c>
    </row>
    <row r="131" spans="2:2" s="64" customFormat="1" x14ac:dyDescent="0.2">
      <c r="B131" s="117" t="s">
        <v>228</v>
      </c>
    </row>
    <row r="132" spans="2:2" s="64" customFormat="1" x14ac:dyDescent="0.2">
      <c r="B132" s="117" t="s">
        <v>229</v>
      </c>
    </row>
    <row r="133" spans="2:2" s="64" customFormat="1" x14ac:dyDescent="0.2">
      <c r="B133" s="117" t="s">
        <v>230</v>
      </c>
    </row>
    <row r="134" spans="2:2" s="65" customFormat="1" x14ac:dyDescent="0.2">
      <c r="B134" s="117" t="s">
        <v>231</v>
      </c>
    </row>
    <row r="135" spans="2:2" s="65" customFormat="1" x14ac:dyDescent="0.2">
      <c r="B135" s="117" t="s">
        <v>232</v>
      </c>
    </row>
    <row r="136" spans="2:2" s="65" customFormat="1" x14ac:dyDescent="0.2">
      <c r="B136" s="86"/>
    </row>
    <row r="137" spans="2:2" s="65" customFormat="1" x14ac:dyDescent="0.2">
      <c r="B137" s="86"/>
    </row>
    <row r="138" spans="2:2" s="65" customFormat="1" x14ac:dyDescent="0.2">
      <c r="B138" s="86"/>
    </row>
    <row r="139" spans="2:2" s="65" customFormat="1" x14ac:dyDescent="0.2">
      <c r="B139" s="86"/>
    </row>
    <row r="140" spans="2:2" s="65" customFormat="1" x14ac:dyDescent="0.2">
      <c r="B140" s="86"/>
    </row>
    <row r="141" spans="2:2" s="65" customFormat="1" x14ac:dyDescent="0.2">
      <c r="B141" s="86"/>
    </row>
    <row r="142" spans="2:2" s="65" customFormat="1" x14ac:dyDescent="0.2">
      <c r="B142" s="86"/>
    </row>
    <row r="143" spans="2:2" s="65" customFormat="1" x14ac:dyDescent="0.2">
      <c r="B143" s="86"/>
    </row>
    <row r="144" spans="2:2" s="65" customFormat="1" x14ac:dyDescent="0.2">
      <c r="B144" s="86"/>
    </row>
    <row r="145" spans="2:2" x14ac:dyDescent="0.2">
      <c r="B145" s="86"/>
    </row>
    <row r="146" spans="2:2" x14ac:dyDescent="0.2">
      <c r="B146" s="86"/>
    </row>
    <row r="147" spans="2:2" x14ac:dyDescent="0.2">
      <c r="B147" s="86"/>
    </row>
    <row r="148" spans="2:2" x14ac:dyDescent="0.2">
      <c r="B148" s="86"/>
    </row>
    <row r="149" spans="2:2" x14ac:dyDescent="0.2">
      <c r="B149" s="86"/>
    </row>
    <row r="150" spans="2:2" x14ac:dyDescent="0.2">
      <c r="B150" s="86"/>
    </row>
    <row r="151" spans="2:2" x14ac:dyDescent="0.2">
      <c r="B151" s="86"/>
    </row>
    <row r="152" spans="2:2" x14ac:dyDescent="0.2">
      <c r="B152" s="86"/>
    </row>
    <row r="153" spans="2:2" x14ac:dyDescent="0.2">
      <c r="B153" s="86"/>
    </row>
    <row r="154" spans="2:2" x14ac:dyDescent="0.2">
      <c r="B154" s="86"/>
    </row>
    <row r="155" spans="2:2" x14ac:dyDescent="0.2">
      <c r="B155" s="86"/>
    </row>
    <row r="156" spans="2:2" x14ac:dyDescent="0.2">
      <c r="B156" s="86"/>
    </row>
    <row r="157" spans="2:2" x14ac:dyDescent="0.2">
      <c r="B157" s="86"/>
    </row>
    <row r="158" spans="2:2" x14ac:dyDescent="0.2">
      <c r="B158" s="86"/>
    </row>
    <row r="159" spans="2:2" x14ac:dyDescent="0.2">
      <c r="B159" s="86"/>
    </row>
    <row r="160" spans="2:2" x14ac:dyDescent="0.2">
      <c r="B160" s="86"/>
    </row>
    <row r="161" spans="2:2" x14ac:dyDescent="0.2">
      <c r="B161" s="86"/>
    </row>
    <row r="162" spans="2:2" x14ac:dyDescent="0.2">
      <c r="B162" s="86"/>
    </row>
    <row r="163" spans="2:2" x14ac:dyDescent="0.2">
      <c r="B163" s="86"/>
    </row>
    <row r="164" spans="2:2" x14ac:dyDescent="0.2">
      <c r="B164" s="86"/>
    </row>
    <row r="165" spans="2:2" x14ac:dyDescent="0.2">
      <c r="B165" s="86"/>
    </row>
    <row r="166" spans="2:2" x14ac:dyDescent="0.2">
      <c r="B166" s="86"/>
    </row>
    <row r="167" spans="2:2" x14ac:dyDescent="0.2">
      <c r="B167" s="86"/>
    </row>
    <row r="168" spans="2:2" x14ac:dyDescent="0.2">
      <c r="B168" s="86"/>
    </row>
    <row r="169" spans="2:2" x14ac:dyDescent="0.2">
      <c r="B169" s="86"/>
    </row>
    <row r="170" spans="2:2" x14ac:dyDescent="0.2">
      <c r="B170" s="86"/>
    </row>
    <row r="171" spans="2:2" x14ac:dyDescent="0.2">
      <c r="B171" s="86"/>
    </row>
    <row r="172" spans="2:2" x14ac:dyDescent="0.2">
      <c r="B172" s="86"/>
    </row>
    <row r="173" spans="2:2" x14ac:dyDescent="0.2">
      <c r="B173" s="86"/>
    </row>
    <row r="174" spans="2:2" x14ac:dyDescent="0.2">
      <c r="B174" s="86"/>
    </row>
    <row r="175" spans="2:2" x14ac:dyDescent="0.2">
      <c r="B175" s="86"/>
    </row>
    <row r="176" spans="2:2" x14ac:dyDescent="0.2">
      <c r="B176" s="86"/>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D49:P49">
    <cfRule type="cellIs" dxfId="104" priority="1" stopIfTrue="1" operator="equal">
      <formula>" "</formula>
    </cfRule>
    <cfRule type="cellIs" dxfId="103" priority="2" stopIfTrue="1" operator="equal">
      <formula>"0"</formula>
    </cfRule>
    <cfRule type="cellIs" dxfId="102" priority="3" stopIfTrue="1" operator="lessThanOrEqual">
      <formula>$S$5</formula>
    </cfRule>
    <cfRule type="cellIs" dxfId="101" priority="4" stopIfTrue="1" operator="greaterThanOrEqual">
      <formula>$S$2</formula>
    </cfRule>
    <cfRule type="cellIs" dxfId="100" priority="5" stopIfTrue="1" operator="between">
      <formula>$S$4</formula>
      <formula>$S$3</formula>
    </cfRule>
  </conditionalFormatting>
  <dataValidations count="6">
    <dataValidation type="list" allowBlank="1" showInputMessage="1" showErrorMessage="1" sqref="C18:P18" xr:uid="{00000000-0002-0000-0200-000000000000}">
      <formula1>$B$129:$B$135</formula1>
    </dataValidation>
    <dataValidation type="list" allowBlank="1" showInputMessage="1" showErrorMessage="1" sqref="C10:I10" xr:uid="{00000000-0002-0000-0200-000001000000}">
      <formula1>"2023,2024,2025,2026,2027"</formula1>
    </dataValidation>
    <dataValidation type="list" allowBlank="1" showInputMessage="1" showErrorMessage="1" sqref="N10:P10" xr:uid="{00000000-0002-0000-0200-000002000000}">
      <formula1>"Economicos,Eficiencia,Eficacia, Efectividad,Calidad"</formula1>
    </dataValidation>
    <dataValidation type="list" allowBlank="1" showInputMessage="1" showErrorMessage="1" sqref="C12:P12" xr:uid="{00000000-0002-0000-0200-000003000000}">
      <formula1>$D$100:$D$117</formula1>
    </dataValidation>
    <dataValidation type="list" allowBlank="1" showInputMessage="1" showErrorMessage="1" sqref="C32:P32 C36:P36 C34:P34" xr:uid="{00000000-0002-0000-0200-000004000000}">
      <formula1>$Q$99:$Q$104</formula1>
    </dataValidation>
    <dataValidation type="list" allowBlank="1" showInputMessage="1" showErrorMessage="1" sqref="C74:P74" xr:uid="{00000000-0002-0000-0200-000005000000}">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K12"/>
  <sheetViews>
    <sheetView showGridLines="0" tabSelected="1" topLeftCell="H1" zoomScale="85" zoomScaleNormal="85" zoomScalePageLayoutView="30" workbookViewId="0">
      <selection activeCell="Z12" sqref="Z12"/>
    </sheetView>
  </sheetViews>
  <sheetFormatPr baseColWidth="10" defaultColWidth="9.140625" defaultRowHeight="30" customHeight="1" x14ac:dyDescent="0.2"/>
  <cols>
    <col min="1" max="1" width="28.5703125" style="2" customWidth="1"/>
    <col min="2" max="2" width="27" bestFit="1" customWidth="1"/>
    <col min="3" max="26" width="10.7109375" customWidth="1"/>
    <col min="27" max="27" width="17.85546875" customWidth="1"/>
    <col min="28" max="28" width="15.7109375" customWidth="1"/>
    <col min="29" max="30" width="10.7109375" customWidth="1"/>
    <col min="31" max="31" width="47.5703125" customWidth="1"/>
    <col min="32" max="32" width="16.5703125" hidden="1" customWidth="1"/>
  </cols>
  <sheetData>
    <row r="1" spans="1:37" ht="30" customHeight="1" x14ac:dyDescent="0.25">
      <c r="A1" s="421"/>
      <c r="B1" s="424" t="s">
        <v>58</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6"/>
      <c r="AD1" s="130" t="s">
        <v>178</v>
      </c>
      <c r="AE1" s="131"/>
      <c r="AF1" s="1">
        <f>+'1_SolicitudesTramitadas'!S2</f>
        <v>0.8</v>
      </c>
      <c r="AG1" s="1"/>
      <c r="AH1" s="1"/>
      <c r="AI1" s="1"/>
      <c r="AJ1" s="1"/>
      <c r="AK1" s="1"/>
    </row>
    <row r="2" spans="1:37" ht="30" customHeight="1" x14ac:dyDescent="0.25">
      <c r="A2" s="422"/>
      <c r="B2" s="345" t="s">
        <v>81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132" t="s">
        <v>179</v>
      </c>
      <c r="AE2" s="133"/>
      <c r="AF2" s="1">
        <f>+'1_SolicitudesTramitadas'!S3</f>
        <v>0.79998999999999998</v>
      </c>
      <c r="AG2" s="1"/>
      <c r="AH2" s="1"/>
      <c r="AI2" s="1"/>
      <c r="AJ2" s="1"/>
      <c r="AK2" s="1"/>
    </row>
    <row r="3" spans="1:37" ht="30" customHeight="1" x14ac:dyDescent="0.25">
      <c r="A3" s="422"/>
      <c r="B3" s="345" t="s">
        <v>82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7"/>
      <c r="AD3" s="132" t="s">
        <v>180</v>
      </c>
      <c r="AE3" s="133"/>
      <c r="AF3" s="94">
        <f>+'1_SolicitudesTramitadas'!S4</f>
        <v>0.75</v>
      </c>
      <c r="AG3" s="1"/>
      <c r="AH3" s="1"/>
      <c r="AI3" s="1"/>
      <c r="AJ3" s="1"/>
      <c r="AK3" s="1"/>
    </row>
    <row r="4" spans="1:37" ht="30" customHeight="1" thickBot="1" x14ac:dyDescent="0.3">
      <c r="A4" s="423"/>
      <c r="B4" s="427" t="s">
        <v>83</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9"/>
      <c r="AD4" s="134" t="s">
        <v>196</v>
      </c>
      <c r="AE4" s="135"/>
      <c r="AF4" s="93">
        <f>+'1_SolicitudesTramitadas'!S5</f>
        <v>0.74999000000000005</v>
      </c>
      <c r="AG4" s="3"/>
      <c r="AH4" s="3"/>
      <c r="AI4" s="3"/>
      <c r="AJ4" s="3"/>
      <c r="AK4" s="3"/>
    </row>
    <row r="5" spans="1:37" ht="11.25" customHeight="1" x14ac:dyDescent="0.25">
      <c r="G5" s="4"/>
      <c r="H5" s="4"/>
      <c r="I5" s="4"/>
      <c r="J5" s="4"/>
      <c r="K5" s="4"/>
      <c r="L5" s="4"/>
      <c r="M5" s="4"/>
      <c r="N5" s="4"/>
      <c r="O5" s="4"/>
      <c r="P5" s="4"/>
      <c r="Q5" s="4"/>
      <c r="R5" s="4"/>
      <c r="S5" s="4"/>
      <c r="T5" s="4"/>
      <c r="U5" s="4"/>
      <c r="V5" s="4"/>
      <c r="W5" s="4"/>
      <c r="X5" s="4"/>
      <c r="Y5" s="4"/>
      <c r="Z5" s="4"/>
      <c r="AA5" s="4"/>
      <c r="AB5" s="4"/>
      <c r="AC5" s="5"/>
      <c r="AD5" s="5"/>
      <c r="AE5" s="5"/>
      <c r="AF5" s="1">
        <v>0</v>
      </c>
      <c r="AG5" s="3"/>
      <c r="AH5" s="3"/>
      <c r="AI5" s="3"/>
      <c r="AJ5" s="3"/>
      <c r="AK5" s="3"/>
    </row>
    <row r="6" spans="1:37" ht="25.5" customHeight="1" x14ac:dyDescent="0.2">
      <c r="A6" s="14" t="s">
        <v>0</v>
      </c>
      <c r="B6" s="420" t="str">
        <f>'2_SolicitudesEvaluadas'!C12</f>
        <v>ACTUACIONES Y AUTORIZACIONES ADMINISTRATIVAS</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row>
    <row r="7" spans="1:37" ht="11.25" customHeight="1" thickBot="1" x14ac:dyDescent="0.25"/>
    <row r="8" spans="1:37" s="13" customFormat="1" ht="30" customHeight="1" x14ac:dyDescent="0.2">
      <c r="A8" s="430" t="s">
        <v>84</v>
      </c>
      <c r="B8" s="332" t="s">
        <v>32</v>
      </c>
      <c r="C8" s="433" t="str">
        <f>+'2_SolicitudesEvaluadas'!C14:P14</f>
        <v>Solicitudes de reforma estatutaria evaluadas</v>
      </c>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332" t="s">
        <v>85</v>
      </c>
      <c r="AD8" s="332"/>
      <c r="AE8" s="337"/>
    </row>
    <row r="9" spans="1:37" s="13" customFormat="1" ht="30" customHeight="1" thickBot="1" x14ac:dyDescent="0.25">
      <c r="A9" s="431"/>
      <c r="B9" s="432"/>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141</v>
      </c>
      <c r="R9" s="112" t="s">
        <v>121</v>
      </c>
      <c r="S9" s="95" t="s">
        <v>142</v>
      </c>
      <c r="T9" s="112" t="s">
        <v>121</v>
      </c>
      <c r="U9" s="95" t="s">
        <v>138</v>
      </c>
      <c r="V9" s="112" t="s">
        <v>121</v>
      </c>
      <c r="W9" s="95" t="s">
        <v>139</v>
      </c>
      <c r="X9" s="112" t="s">
        <v>121</v>
      </c>
      <c r="Y9" s="95" t="s">
        <v>140</v>
      </c>
      <c r="Z9" s="112" t="s">
        <v>121</v>
      </c>
      <c r="AA9" s="112" t="s">
        <v>10</v>
      </c>
      <c r="AB9" s="112" t="s">
        <v>109</v>
      </c>
      <c r="AC9" s="432"/>
      <c r="AD9" s="432"/>
      <c r="AE9" s="434"/>
    </row>
    <row r="10" spans="1:37" s="13" customFormat="1" ht="66" customHeight="1" thickBot="1" x14ac:dyDescent="0.25">
      <c r="A10" s="435" t="s">
        <v>108</v>
      </c>
      <c r="B10" s="109" t="str">
        <f>+'2_SolicitudesEvaluadas'!B40</f>
        <v>Número de solicitudes de reforma estatutaria evaluadas dentro de los 24 días hábiles</v>
      </c>
      <c r="C10" s="107">
        <v>2</v>
      </c>
      <c r="D10" s="324">
        <f>IF(C10&lt;=1," ",C10/C11)</f>
        <v>0.66666666666666663</v>
      </c>
      <c r="E10" s="107">
        <v>2</v>
      </c>
      <c r="F10" s="324">
        <f>IF(E10&lt;=1," ",E10/E11)</f>
        <v>2</v>
      </c>
      <c r="G10" s="107">
        <v>5</v>
      </c>
      <c r="H10" s="324">
        <f>IF(G10&lt;=1," ",G10/G11)</f>
        <v>0.5</v>
      </c>
      <c r="I10" s="107">
        <v>5</v>
      </c>
      <c r="J10" s="324">
        <f>IF(I10&lt;=1," ",I10/I11)</f>
        <v>0.83333333333333337</v>
      </c>
      <c r="K10" s="107">
        <v>6</v>
      </c>
      <c r="L10" s="324">
        <f>IF(K10&lt;=1," ",K10/K11)</f>
        <v>1.5</v>
      </c>
      <c r="M10" s="107">
        <v>2</v>
      </c>
      <c r="N10" s="324">
        <f>IF(M10&lt;=1," ",M10/M11)</f>
        <v>0.5</v>
      </c>
      <c r="O10" s="107">
        <v>4</v>
      </c>
      <c r="P10" s="324">
        <f>IF(O10&lt;=1," ",O10/O11)</f>
        <v>1.3333333333333333</v>
      </c>
      <c r="Q10" s="107">
        <v>4</v>
      </c>
      <c r="R10" s="324">
        <f>IF(Q10&lt;=1," ",Q10/Q11)</f>
        <v>0.4</v>
      </c>
      <c r="S10" s="107">
        <v>2</v>
      </c>
      <c r="T10" s="324">
        <f>IF(S10&lt;=1," ",S10/S11)</f>
        <v>1</v>
      </c>
      <c r="U10" s="107">
        <v>1</v>
      </c>
      <c r="V10" s="324">
        <f>IF(U10&lt;=0," ",U10/U11)</f>
        <v>0.5</v>
      </c>
      <c r="W10" s="107">
        <v>1</v>
      </c>
      <c r="X10" s="324">
        <f>IF(W10&lt;=0," ",W10/W11)</f>
        <v>0.16666666666666666</v>
      </c>
      <c r="Y10" s="107">
        <v>1</v>
      </c>
      <c r="Z10" s="324">
        <f>IF(Y10&lt;=0," ",Y10/Y11)</f>
        <v>0.125</v>
      </c>
      <c r="AA10" s="157">
        <f>C10+E10+G10+I10+K10+M10+O10+Q10+S10+U10+W10+Y10</f>
        <v>35</v>
      </c>
      <c r="AB10" s="324">
        <f>IF(AA10&lt;=1," ",AA10/AA11)</f>
        <v>0.59322033898305082</v>
      </c>
      <c r="AC10" s="437" t="s">
        <v>257</v>
      </c>
      <c r="AD10" s="438"/>
      <c r="AE10" s="439"/>
    </row>
    <row r="11" spans="1:37" s="13" customFormat="1" ht="59.25" customHeight="1" thickBot="1" x14ac:dyDescent="0.25">
      <c r="A11" s="436"/>
      <c r="B11" s="110" t="str">
        <f>+'2_SolicitudesEvaluadas'!B41</f>
        <v>Total de solicitudes recibidas hasta 23 días hábiles del corte del periodo evaluado</v>
      </c>
      <c r="C11" s="105">
        <v>3</v>
      </c>
      <c r="D11" s="325"/>
      <c r="E11" s="105">
        <v>1</v>
      </c>
      <c r="F11" s="325"/>
      <c r="G11" s="105">
        <v>10</v>
      </c>
      <c r="H11" s="325"/>
      <c r="I11" s="105">
        <v>6</v>
      </c>
      <c r="J11" s="325"/>
      <c r="K11" s="105">
        <v>4</v>
      </c>
      <c r="L11" s="325"/>
      <c r="M11" s="105">
        <v>4</v>
      </c>
      <c r="N11" s="325"/>
      <c r="O11" s="105">
        <v>3</v>
      </c>
      <c r="P11" s="325"/>
      <c r="Q11" s="105">
        <v>10</v>
      </c>
      <c r="R11" s="325"/>
      <c r="S11" s="105">
        <v>2</v>
      </c>
      <c r="T11" s="325"/>
      <c r="U11" s="105">
        <v>2</v>
      </c>
      <c r="V11" s="325"/>
      <c r="W11" s="105">
        <v>6</v>
      </c>
      <c r="X11" s="325"/>
      <c r="Y11" s="105">
        <v>8</v>
      </c>
      <c r="Z11" s="325"/>
      <c r="AA11" s="158">
        <f>C11+E11+G11+I11+K11+M11+O11+Q11+S11+U11+W11+Y11</f>
        <v>59</v>
      </c>
      <c r="AB11" s="325"/>
      <c r="AC11" s="440"/>
      <c r="AD11" s="440"/>
      <c r="AE11" s="441"/>
    </row>
    <row r="12" spans="1:37" ht="41.25" customHeight="1" x14ac:dyDescent="0.2">
      <c r="G12" s="6"/>
      <c r="H12" s="6"/>
      <c r="I12" s="6"/>
      <c r="J12" s="6"/>
      <c r="K12" s="6"/>
      <c r="L12" s="6"/>
      <c r="M12" s="6"/>
      <c r="N12" s="6"/>
      <c r="O12" s="6"/>
      <c r="P12" s="6"/>
      <c r="Q12" s="6"/>
      <c r="R12" s="6"/>
      <c r="S12" s="6"/>
      <c r="T12" s="6"/>
      <c r="U12" s="6"/>
      <c r="V12" s="6"/>
      <c r="W12" s="6"/>
      <c r="X12" s="6"/>
      <c r="Y12" s="6"/>
      <c r="Z12" s="6"/>
      <c r="AA12" s="6"/>
      <c r="AB12" s="6"/>
    </row>
  </sheetData>
  <sheetProtection formatColumns="0" formatRows="0"/>
  <mergeCells count="25">
    <mergeCell ref="AC10:AE11"/>
    <mergeCell ref="N10:N11"/>
    <mergeCell ref="P10:P11"/>
    <mergeCell ref="R10:R11"/>
    <mergeCell ref="H10:H11"/>
    <mergeCell ref="J10:J11"/>
    <mergeCell ref="L10:L11"/>
    <mergeCell ref="Z10:Z11"/>
    <mergeCell ref="AB10:AB11"/>
    <mergeCell ref="T10:T11"/>
    <mergeCell ref="V10:V11"/>
    <mergeCell ref="X10:X11"/>
    <mergeCell ref="B6:AE6"/>
    <mergeCell ref="A1:A4"/>
    <mergeCell ref="B1:AC1"/>
    <mergeCell ref="B2:AC2"/>
    <mergeCell ref="B3:AC3"/>
    <mergeCell ref="B4:AC4"/>
    <mergeCell ref="A8:A9"/>
    <mergeCell ref="B8:B9"/>
    <mergeCell ref="C8:AB8"/>
    <mergeCell ref="AC8:AE9"/>
    <mergeCell ref="A10:A11"/>
    <mergeCell ref="D10:D11"/>
    <mergeCell ref="F10:F11"/>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176"/>
  <sheetViews>
    <sheetView topLeftCell="A57" zoomScale="145" zoomScaleNormal="145" workbookViewId="0">
      <selection activeCell="C70" sqref="C70:P70"/>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140625" style="18" customWidth="1"/>
    <col min="17" max="18" width="11.7109375" style="18" customWidth="1"/>
    <col min="19" max="19" width="11.42578125" style="42" hidden="1" customWidth="1"/>
    <col min="20" max="16384" width="9.140625" style="18"/>
  </cols>
  <sheetData>
    <row r="1" spans="1:19" ht="5.2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37">
        <v>0.9</v>
      </c>
    </row>
    <row r="3" spans="1:19" ht="15.75" customHeight="1" x14ac:dyDescent="0.2">
      <c r="A3" s="63"/>
      <c r="B3" s="283"/>
      <c r="C3" s="291" t="s">
        <v>59</v>
      </c>
      <c r="D3" s="292"/>
      <c r="E3" s="292"/>
      <c r="F3" s="292"/>
      <c r="G3" s="292"/>
      <c r="H3" s="292"/>
      <c r="I3" s="292"/>
      <c r="J3" s="292"/>
      <c r="K3" s="292"/>
      <c r="L3" s="292"/>
      <c r="M3" s="293"/>
      <c r="N3" s="294" t="s">
        <v>179</v>
      </c>
      <c r="O3" s="295"/>
      <c r="P3" s="296"/>
      <c r="S3" s="137">
        <v>0.89998999999999996</v>
      </c>
    </row>
    <row r="4" spans="1:19" ht="15.75" customHeight="1" x14ac:dyDescent="0.2">
      <c r="A4" s="63"/>
      <c r="B4" s="283"/>
      <c r="C4" s="291" t="s">
        <v>60</v>
      </c>
      <c r="D4" s="292"/>
      <c r="E4" s="292"/>
      <c r="F4" s="292"/>
      <c r="G4" s="292"/>
      <c r="H4" s="292"/>
      <c r="I4" s="292"/>
      <c r="J4" s="292"/>
      <c r="K4" s="292"/>
      <c r="L4" s="292"/>
      <c r="M4" s="293"/>
      <c r="N4" s="294" t="s">
        <v>180</v>
      </c>
      <c r="O4" s="295"/>
      <c r="P4" s="296"/>
      <c r="S4" s="137">
        <v>0.8</v>
      </c>
    </row>
    <row r="5" spans="1:19" ht="16.5" customHeight="1" thickBot="1" x14ac:dyDescent="0.25">
      <c r="A5" s="63"/>
      <c r="B5" s="284"/>
      <c r="C5" s="297" t="s">
        <v>61</v>
      </c>
      <c r="D5" s="298"/>
      <c r="E5" s="298"/>
      <c r="F5" s="298"/>
      <c r="G5" s="298"/>
      <c r="H5" s="298"/>
      <c r="I5" s="298"/>
      <c r="J5" s="298"/>
      <c r="K5" s="298"/>
      <c r="L5" s="298"/>
      <c r="M5" s="299"/>
      <c r="N5" s="300" t="s">
        <v>197</v>
      </c>
      <c r="O5" s="301"/>
      <c r="P5" s="302"/>
      <c r="S5" s="137">
        <v>0.79998999999999998</v>
      </c>
    </row>
    <row r="6" spans="1:19" ht="5.25"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4.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2024</v>
      </c>
      <c r="D10" s="311"/>
      <c r="E10" s="311"/>
      <c r="F10" s="311"/>
      <c r="G10" s="311"/>
      <c r="H10" s="311"/>
      <c r="I10" s="312"/>
      <c r="J10" s="313" t="s">
        <v>1</v>
      </c>
      <c r="K10" s="314"/>
      <c r="L10" s="314"/>
      <c r="M10" s="314"/>
      <c r="N10" s="315" t="s">
        <v>187</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ht="13.5" thickBot="1" x14ac:dyDescent="0.25">
      <c r="A12" s="137"/>
      <c r="B12" s="143" t="s">
        <v>0</v>
      </c>
      <c r="C12" s="458" t="s">
        <v>57</v>
      </c>
      <c r="D12" s="458"/>
      <c r="E12" s="458"/>
      <c r="F12" s="458"/>
      <c r="G12" s="458"/>
      <c r="H12" s="458"/>
      <c r="I12" s="458"/>
      <c r="J12" s="458"/>
      <c r="K12" s="458"/>
      <c r="L12" s="458"/>
      <c r="M12" s="458"/>
      <c r="N12" s="458"/>
      <c r="O12" s="458"/>
      <c r="P12" s="459"/>
      <c r="Q12" s="137"/>
    </row>
    <row r="13" spans="1:19" ht="4.5" customHeight="1" thickBot="1" x14ac:dyDescent="0.25">
      <c r="A13" s="137"/>
      <c r="B13" s="225"/>
      <c r="C13" s="226"/>
      <c r="D13" s="226"/>
      <c r="E13" s="226"/>
      <c r="F13" s="226"/>
      <c r="G13" s="226"/>
      <c r="H13" s="226"/>
      <c r="I13" s="226"/>
      <c r="J13" s="226"/>
      <c r="K13" s="226"/>
      <c r="L13" s="226"/>
      <c r="M13" s="226"/>
      <c r="N13" s="226"/>
      <c r="O13" s="226"/>
      <c r="P13" s="227"/>
      <c r="Q13" s="137"/>
    </row>
    <row r="14" spans="1:19" ht="13.5" thickBot="1" x14ac:dyDescent="0.25">
      <c r="A14" s="137"/>
      <c r="B14" s="143" t="s">
        <v>6</v>
      </c>
      <c r="C14" s="464" t="s">
        <v>110</v>
      </c>
      <c r="D14" s="465"/>
      <c r="E14" s="465"/>
      <c r="F14" s="465"/>
      <c r="G14" s="465"/>
      <c r="H14" s="465"/>
      <c r="I14" s="465"/>
      <c r="J14" s="465"/>
      <c r="K14" s="465"/>
      <c r="L14" s="465"/>
      <c r="M14" s="465"/>
      <c r="N14" s="465"/>
      <c r="O14" s="465"/>
      <c r="P14" s="466"/>
      <c r="Q14" s="137"/>
    </row>
    <row r="15" spans="1:19" ht="4.5" customHeight="1" thickBot="1" x14ac:dyDescent="0.25">
      <c r="A15" s="137"/>
      <c r="B15" s="251"/>
      <c r="C15" s="252"/>
      <c r="D15" s="252"/>
      <c r="E15" s="252"/>
      <c r="F15" s="252"/>
      <c r="G15" s="252"/>
      <c r="H15" s="252"/>
      <c r="I15" s="252"/>
      <c r="J15" s="252"/>
      <c r="K15" s="252"/>
      <c r="L15" s="252"/>
      <c r="M15" s="252"/>
      <c r="N15" s="252"/>
      <c r="O15" s="252"/>
      <c r="P15" s="253"/>
      <c r="Q15" s="137"/>
    </row>
    <row r="16" spans="1:19" ht="13.5" customHeight="1" thickBot="1" x14ac:dyDescent="0.25">
      <c r="A16" s="137"/>
      <c r="B16" s="143" t="s">
        <v>36</v>
      </c>
      <c r="C16" s="467" t="s">
        <v>220</v>
      </c>
      <c r="D16" s="468"/>
      <c r="E16" s="468"/>
      <c r="F16" s="468"/>
      <c r="G16" s="468"/>
      <c r="H16" s="468"/>
      <c r="I16" s="468"/>
      <c r="J16" s="468"/>
      <c r="K16" s="468"/>
      <c r="L16" s="468"/>
      <c r="M16" s="468"/>
      <c r="N16" s="468"/>
      <c r="O16" s="468"/>
      <c r="P16" s="469"/>
      <c r="Q16" s="137"/>
    </row>
    <row r="17" spans="1:17" ht="4.5" customHeight="1" thickBot="1" x14ac:dyDescent="0.25">
      <c r="A17" s="137"/>
      <c r="B17" s="251"/>
      <c r="C17" s="252"/>
      <c r="D17" s="252"/>
      <c r="E17" s="252"/>
      <c r="F17" s="252"/>
      <c r="G17" s="252"/>
      <c r="H17" s="252"/>
      <c r="I17" s="252"/>
      <c r="J17" s="252"/>
      <c r="K17" s="252"/>
      <c r="L17" s="252"/>
      <c r="M17" s="252"/>
      <c r="N17" s="252"/>
      <c r="O17" s="252"/>
      <c r="P17" s="253"/>
      <c r="Q17" s="137"/>
    </row>
    <row r="18" spans="1:17" ht="34.5" customHeight="1" thickBot="1" x14ac:dyDescent="0.25">
      <c r="A18" s="137"/>
      <c r="B18" s="143" t="s">
        <v>23</v>
      </c>
      <c r="C18" s="271" t="s">
        <v>210</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470" t="s">
        <v>221</v>
      </c>
      <c r="D22" s="471"/>
      <c r="E22" s="471"/>
      <c r="F22" s="471"/>
      <c r="G22" s="471"/>
      <c r="H22" s="471"/>
      <c r="I22" s="471"/>
      <c r="J22" s="471"/>
      <c r="K22" s="471"/>
      <c r="L22" s="471"/>
      <c r="M22" s="471"/>
      <c r="N22" s="471"/>
      <c r="O22" s="471"/>
      <c r="P22" s="472"/>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68.25" customHeight="1" thickBot="1" x14ac:dyDescent="0.25">
      <c r="A24" s="137"/>
      <c r="B24" s="143" t="s">
        <v>24</v>
      </c>
      <c r="C24" s="232" t="s">
        <v>222</v>
      </c>
      <c r="D24" s="233"/>
      <c r="E24" s="233"/>
      <c r="F24" s="233"/>
      <c r="G24" s="233"/>
      <c r="H24" s="233"/>
      <c r="I24" s="233"/>
      <c r="J24" s="233"/>
      <c r="K24" s="233"/>
      <c r="L24" s="233"/>
      <c r="M24" s="233"/>
      <c r="N24" s="233"/>
      <c r="O24" s="233"/>
      <c r="P24" s="23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ht="13.5" customHeight="1" thickBot="1" x14ac:dyDescent="0.25">
      <c r="A26" s="137"/>
      <c r="B26" s="22" t="s">
        <v>2</v>
      </c>
      <c r="C26" s="461">
        <v>0.9</v>
      </c>
      <c r="D26" s="462"/>
      <c r="E26" s="462"/>
      <c r="F26" s="462"/>
      <c r="G26" s="462"/>
      <c r="H26" s="462"/>
      <c r="I26" s="462"/>
      <c r="J26" s="462"/>
      <c r="K26" s="462"/>
      <c r="L26" s="462"/>
      <c r="M26" s="462"/>
      <c r="N26" s="462"/>
      <c r="O26" s="462"/>
      <c r="P26" s="463"/>
      <c r="Q26" s="137"/>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ht="12.75" customHeight="1" thickBot="1" x14ac:dyDescent="0.25">
      <c r="A28" s="137"/>
      <c r="B28" s="22" t="s">
        <v>25</v>
      </c>
      <c r="C28" s="23" t="s">
        <v>26</v>
      </c>
      <c r="D28" s="244" t="s">
        <v>223</v>
      </c>
      <c r="E28" s="239"/>
      <c r="F28" s="239"/>
      <c r="G28" s="240"/>
      <c r="H28" s="245" t="s">
        <v>27</v>
      </c>
      <c r="I28" s="245"/>
      <c r="J28" s="245"/>
      <c r="K28" s="244" t="s">
        <v>189</v>
      </c>
      <c r="L28" s="239"/>
      <c r="M28" s="240"/>
      <c r="N28" s="246" t="s">
        <v>28</v>
      </c>
      <c r="O28" s="247"/>
      <c r="P28" s="62" t="s">
        <v>190</v>
      </c>
      <c r="Q28" s="137"/>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57" t="s">
        <v>105</v>
      </c>
      <c r="D30" s="458"/>
      <c r="E30" s="458"/>
      <c r="F30" s="458"/>
      <c r="G30" s="458"/>
      <c r="H30" s="458"/>
      <c r="I30" s="458"/>
      <c r="J30" s="458"/>
      <c r="K30" s="458"/>
      <c r="L30" s="458"/>
      <c r="M30" s="458"/>
      <c r="N30" s="458"/>
      <c r="O30" s="458"/>
      <c r="P30" s="459"/>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460" t="s">
        <v>70</v>
      </c>
      <c r="D32" s="458"/>
      <c r="E32" s="458"/>
      <c r="F32" s="458"/>
      <c r="G32" s="458"/>
      <c r="H32" s="458"/>
      <c r="I32" s="458"/>
      <c r="J32" s="458"/>
      <c r="K32" s="458"/>
      <c r="L32" s="458"/>
      <c r="M32" s="458"/>
      <c r="N32" s="458"/>
      <c r="O32" s="458"/>
      <c r="P32" s="459"/>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60" t="s">
        <v>70</v>
      </c>
      <c r="D34" s="458"/>
      <c r="E34" s="458"/>
      <c r="F34" s="458"/>
      <c r="G34" s="458"/>
      <c r="H34" s="458"/>
      <c r="I34" s="458"/>
      <c r="J34" s="458"/>
      <c r="K34" s="458"/>
      <c r="L34" s="458"/>
      <c r="M34" s="458"/>
      <c r="N34" s="458"/>
      <c r="O34" s="458"/>
      <c r="P34" s="459"/>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4" t="s">
        <v>63</v>
      </c>
      <c r="C36" s="457" t="s">
        <v>69</v>
      </c>
      <c r="D36" s="458"/>
      <c r="E36" s="458"/>
      <c r="F36" s="458"/>
      <c r="G36" s="458"/>
      <c r="H36" s="458"/>
      <c r="I36" s="458"/>
      <c r="J36" s="458"/>
      <c r="K36" s="458"/>
      <c r="L36" s="458"/>
      <c r="M36" s="458"/>
      <c r="N36" s="458"/>
      <c r="O36" s="458"/>
      <c r="P36" s="459"/>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ht="45" customHeight="1" x14ac:dyDescent="0.2">
      <c r="A40" s="137"/>
      <c r="B40" s="164" t="s">
        <v>127</v>
      </c>
      <c r="C40" s="221" t="s">
        <v>219</v>
      </c>
      <c r="D40" s="221"/>
      <c r="E40" s="221"/>
      <c r="F40" s="221"/>
      <c r="G40" s="221"/>
      <c r="H40" s="221" t="s">
        <v>106</v>
      </c>
      <c r="I40" s="221"/>
      <c r="J40" s="221"/>
      <c r="K40" s="221"/>
      <c r="L40" s="221"/>
      <c r="M40" s="455" t="s">
        <v>111</v>
      </c>
      <c r="N40" s="455"/>
      <c r="O40" s="455"/>
      <c r="P40" s="456"/>
      <c r="Q40" s="137"/>
    </row>
    <row r="41" spans="1:17" ht="41.25" customHeight="1" x14ac:dyDescent="0.2">
      <c r="A41" s="137"/>
      <c r="B41" s="147" t="s">
        <v>116</v>
      </c>
      <c r="C41" s="222" t="s">
        <v>219</v>
      </c>
      <c r="D41" s="222"/>
      <c r="E41" s="222"/>
      <c r="F41" s="222"/>
      <c r="G41" s="222"/>
      <c r="H41" s="222" t="s">
        <v>106</v>
      </c>
      <c r="I41" s="222"/>
      <c r="J41" s="222"/>
      <c r="K41" s="222"/>
      <c r="L41" s="222"/>
      <c r="M41" s="223" t="s">
        <v>111</v>
      </c>
      <c r="N41" s="223"/>
      <c r="O41" s="223"/>
      <c r="P41" s="224"/>
      <c r="Q41" s="137"/>
    </row>
    <row r="42" spans="1:17" ht="13.5" hidden="1" customHeight="1" x14ac:dyDescent="0.2">
      <c r="A42" s="137"/>
      <c r="B42" s="50"/>
      <c r="C42" s="451"/>
      <c r="D42" s="451"/>
      <c r="E42" s="451"/>
      <c r="F42" s="451"/>
      <c r="G42" s="451"/>
      <c r="H42" s="451"/>
      <c r="I42" s="451"/>
      <c r="J42" s="451"/>
      <c r="K42" s="451"/>
      <c r="L42" s="451"/>
      <c r="M42" s="451"/>
      <c r="N42" s="451"/>
      <c r="O42" s="451"/>
      <c r="P42" s="452"/>
      <c r="Q42" s="137"/>
    </row>
    <row r="43" spans="1:17" ht="12.75" hidden="1" customHeight="1" x14ac:dyDescent="0.2">
      <c r="A43" s="137"/>
      <c r="B43" s="50"/>
      <c r="C43" s="451"/>
      <c r="D43" s="451"/>
      <c r="E43" s="451"/>
      <c r="F43" s="451"/>
      <c r="G43" s="451"/>
      <c r="H43" s="451"/>
      <c r="I43" s="451"/>
      <c r="J43" s="451"/>
      <c r="K43" s="451"/>
      <c r="L43" s="451"/>
      <c r="M43" s="451"/>
      <c r="N43" s="451"/>
      <c r="O43" s="451"/>
      <c r="P43" s="452"/>
      <c r="Q43" s="137"/>
    </row>
    <row r="44" spans="1:17" ht="11.25" hidden="1" customHeight="1" thickBot="1" x14ac:dyDescent="0.25">
      <c r="A44" s="137"/>
      <c r="B44" s="29"/>
      <c r="C44" s="453"/>
      <c r="D44" s="453"/>
      <c r="E44" s="453"/>
      <c r="F44" s="453"/>
      <c r="G44" s="453"/>
      <c r="H44" s="453"/>
      <c r="I44" s="453"/>
      <c r="J44" s="453"/>
      <c r="K44" s="453"/>
      <c r="L44" s="453"/>
      <c r="M44" s="453"/>
      <c r="N44" s="453"/>
      <c r="O44" s="453"/>
      <c r="P44" s="454"/>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ht="15.75" thickBot="1" x14ac:dyDescent="0.25">
      <c r="A49" s="137"/>
      <c r="B49" s="220"/>
      <c r="C49" s="165" t="s">
        <v>10</v>
      </c>
      <c r="D49" s="166"/>
      <c r="E49" s="166"/>
      <c r="F49" s="154">
        <f>'3_RegCalculoActuarial'!H10</f>
        <v>0.62096774193548387</v>
      </c>
      <c r="G49" s="166"/>
      <c r="H49" s="166"/>
      <c r="I49" s="154">
        <f>'3_RegCalculoActuarial'!N10</f>
        <v>0.83193277310924374</v>
      </c>
      <c r="J49" s="166"/>
      <c r="K49" s="166"/>
      <c r="L49" s="154">
        <f>'3_RegCalculoActuarial'!T10</f>
        <v>0.8571428571428571</v>
      </c>
      <c r="M49" s="166"/>
      <c r="N49" s="166"/>
      <c r="O49" s="154" t="str">
        <f>'3_RegCalculoActuarial'!Z10</f>
        <v xml:space="preserve"> </v>
      </c>
      <c r="P49" s="154">
        <f>'3_RegCalculoActuarial'!AB10</f>
        <v>0.73356401384083048</v>
      </c>
      <c r="Q49" s="137"/>
    </row>
    <row r="50" spans="1:17" ht="4.5" customHeight="1" thickBot="1" x14ac:dyDescent="0.25">
      <c r="A50" s="137"/>
      <c r="B50" s="37">
        <v>0.9</v>
      </c>
      <c r="C50" s="38"/>
      <c r="D50" s="39"/>
      <c r="E50" s="39"/>
      <c r="F50" s="39">
        <v>0.8</v>
      </c>
      <c r="G50" s="39">
        <v>0.8</v>
      </c>
      <c r="H50" s="39">
        <v>0.8</v>
      </c>
      <c r="I50" s="39">
        <v>0.8</v>
      </c>
      <c r="J50" s="39"/>
      <c r="K50" s="39"/>
      <c r="L50" s="39">
        <v>0.8</v>
      </c>
      <c r="M50" s="39"/>
      <c r="N50" s="39"/>
      <c r="O50" s="39">
        <v>0.8</v>
      </c>
      <c r="P50" s="39">
        <v>0.8</v>
      </c>
      <c r="Q50" s="137"/>
    </row>
    <row r="51" spans="1:17" ht="22.5" customHeight="1"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9" x14ac:dyDescent="0.2">
      <c r="A65" s="137"/>
      <c r="B65" s="189"/>
      <c r="C65" s="190"/>
      <c r="D65" s="190"/>
      <c r="E65" s="190"/>
      <c r="F65" s="190"/>
      <c r="G65" s="190"/>
      <c r="H65" s="190"/>
      <c r="I65" s="190"/>
      <c r="J65" s="190"/>
      <c r="K65" s="190"/>
      <c r="L65" s="190"/>
      <c r="M65" s="190"/>
      <c r="N65" s="190"/>
      <c r="O65" s="190"/>
      <c r="P65" s="191"/>
      <c r="Q65" s="137"/>
    </row>
    <row r="66" spans="1:19" x14ac:dyDescent="0.2">
      <c r="A66" s="137"/>
      <c r="B66" s="189"/>
      <c r="C66" s="190"/>
      <c r="D66" s="190"/>
      <c r="E66" s="190"/>
      <c r="F66" s="190"/>
      <c r="G66" s="190"/>
      <c r="H66" s="190"/>
      <c r="I66" s="190"/>
      <c r="J66" s="190"/>
      <c r="K66" s="190"/>
      <c r="L66" s="190"/>
      <c r="M66" s="190"/>
      <c r="N66" s="190"/>
      <c r="O66" s="190"/>
      <c r="P66" s="191"/>
      <c r="Q66" s="137"/>
    </row>
    <row r="67" spans="1:19" ht="13.5" thickBot="1" x14ac:dyDescent="0.25">
      <c r="A67" s="137"/>
      <c r="B67" s="192"/>
      <c r="C67" s="193"/>
      <c r="D67" s="193"/>
      <c r="E67" s="193"/>
      <c r="F67" s="193"/>
      <c r="G67" s="193"/>
      <c r="H67" s="193"/>
      <c r="I67" s="193"/>
      <c r="J67" s="193"/>
      <c r="K67" s="193"/>
      <c r="L67" s="193"/>
      <c r="M67" s="193"/>
      <c r="N67" s="193"/>
      <c r="O67" s="193"/>
      <c r="P67" s="194"/>
      <c r="Q67" s="137"/>
    </row>
    <row r="68" spans="1:19" customFormat="1" ht="4.5" customHeight="1" thickBot="1" x14ac:dyDescent="0.25">
      <c r="A68" s="195"/>
      <c r="B68" s="195"/>
      <c r="C68" s="195"/>
      <c r="D68" s="195"/>
      <c r="E68" s="195"/>
      <c r="F68" s="195"/>
      <c r="G68" s="195"/>
      <c r="H68" s="195"/>
      <c r="I68" s="195"/>
      <c r="J68" s="195"/>
      <c r="K68" s="195"/>
      <c r="L68" s="195"/>
      <c r="M68" s="195"/>
      <c r="N68" s="195"/>
      <c r="O68" s="195"/>
      <c r="P68" s="195"/>
      <c r="Q68" s="195"/>
      <c r="S68" s="51"/>
    </row>
    <row r="69" spans="1:19" ht="15" customHeight="1" x14ac:dyDescent="0.2">
      <c r="A69" s="137"/>
      <c r="B69" s="196" t="s">
        <v>5</v>
      </c>
      <c r="C69" s="442" t="s">
        <v>114</v>
      </c>
      <c r="D69" s="443"/>
      <c r="E69" s="443"/>
      <c r="F69" s="443"/>
      <c r="G69" s="443"/>
      <c r="H69" s="443"/>
      <c r="I69" s="443"/>
      <c r="J69" s="443"/>
      <c r="K69" s="443"/>
      <c r="L69" s="443"/>
      <c r="M69" s="443"/>
      <c r="N69" s="443"/>
      <c r="O69" s="443"/>
      <c r="P69" s="444"/>
      <c r="Q69" s="137"/>
      <c r="S69" s="18"/>
    </row>
    <row r="70" spans="1:19" ht="116.25" customHeight="1" x14ac:dyDescent="0.2">
      <c r="A70" s="137"/>
      <c r="B70" s="197"/>
      <c r="C70" s="445" t="s">
        <v>254</v>
      </c>
      <c r="D70" s="446"/>
      <c r="E70" s="446"/>
      <c r="F70" s="446"/>
      <c r="G70" s="446"/>
      <c r="H70" s="446"/>
      <c r="I70" s="446"/>
      <c r="J70" s="446"/>
      <c r="K70" s="446"/>
      <c r="L70" s="446"/>
      <c r="M70" s="446"/>
      <c r="N70" s="446"/>
      <c r="O70" s="446"/>
      <c r="P70" s="447"/>
      <c r="Q70" s="137"/>
      <c r="S70" s="18"/>
    </row>
    <row r="71" spans="1:19" ht="14.25" customHeight="1" x14ac:dyDescent="0.2">
      <c r="A71" s="137"/>
      <c r="B71" s="197"/>
      <c r="C71" s="448" t="s">
        <v>113</v>
      </c>
      <c r="D71" s="449"/>
      <c r="E71" s="449"/>
      <c r="F71" s="449"/>
      <c r="G71" s="449"/>
      <c r="H71" s="449"/>
      <c r="I71" s="449"/>
      <c r="J71" s="449"/>
      <c r="K71" s="449"/>
      <c r="L71" s="449"/>
      <c r="M71" s="449"/>
      <c r="N71" s="449"/>
      <c r="O71" s="449"/>
      <c r="P71" s="450"/>
      <c r="Q71" s="137"/>
      <c r="S71" s="18"/>
    </row>
    <row r="72" spans="1:19" ht="125.25" customHeight="1" thickBot="1" x14ac:dyDescent="0.25">
      <c r="A72" s="137"/>
      <c r="B72" s="198"/>
      <c r="C72" s="445"/>
      <c r="D72" s="446"/>
      <c r="E72" s="446"/>
      <c r="F72" s="446"/>
      <c r="G72" s="446"/>
      <c r="H72" s="446"/>
      <c r="I72" s="446"/>
      <c r="J72" s="446"/>
      <c r="K72" s="446"/>
      <c r="L72" s="446"/>
      <c r="M72" s="446"/>
      <c r="N72" s="446"/>
      <c r="O72" s="446"/>
      <c r="P72" s="447"/>
      <c r="Q72" s="137"/>
      <c r="S72" s="18"/>
    </row>
    <row r="73" spans="1:19" ht="30" customHeight="1" thickBot="1" x14ac:dyDescent="0.25">
      <c r="A73" s="137"/>
      <c r="B73" s="40" t="s">
        <v>62</v>
      </c>
      <c r="C73" s="181" t="s">
        <v>164</v>
      </c>
      <c r="D73" s="182"/>
      <c r="E73" s="182"/>
      <c r="F73" s="182"/>
      <c r="G73" s="182"/>
      <c r="H73" s="182"/>
      <c r="I73" s="182"/>
      <c r="J73" s="182"/>
      <c r="K73" s="182"/>
      <c r="L73" s="182"/>
      <c r="M73" s="182"/>
      <c r="N73" s="182"/>
      <c r="O73" s="182"/>
      <c r="P73" s="183"/>
      <c r="Q73" s="137"/>
    </row>
    <row r="74" spans="1:19" ht="27.75" customHeight="1" thickBot="1" x14ac:dyDescent="0.25">
      <c r="A74" s="137"/>
      <c r="B74" s="40" t="s">
        <v>75</v>
      </c>
      <c r="C74" s="184"/>
      <c r="D74" s="184"/>
      <c r="E74" s="184"/>
      <c r="F74" s="184"/>
      <c r="G74" s="184"/>
      <c r="H74" s="184"/>
      <c r="I74" s="184"/>
      <c r="J74" s="184"/>
      <c r="K74" s="184"/>
      <c r="L74" s="184"/>
      <c r="M74" s="184"/>
      <c r="N74" s="184"/>
      <c r="O74" s="184"/>
      <c r="P74" s="185"/>
      <c r="Q74" s="137"/>
    </row>
    <row r="77" spans="1:19" x14ac:dyDescent="0.2">
      <c r="C77" s="41"/>
    </row>
    <row r="78" spans="1:19" ht="18.600000000000001" hidden="1" customHeight="1" x14ac:dyDescent="0.2">
      <c r="C78" s="18">
        <v>2021</v>
      </c>
    </row>
    <row r="79" spans="1:19" ht="18.600000000000001" hidden="1" customHeight="1" x14ac:dyDescent="0.2">
      <c r="C79" s="18">
        <v>2022</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226</v>
      </c>
    </row>
    <row r="130" spans="2:2" s="42" customFormat="1" x14ac:dyDescent="0.2">
      <c r="B130" s="117" t="s">
        <v>227</v>
      </c>
    </row>
    <row r="131" spans="2:2" s="42" customFormat="1" x14ac:dyDescent="0.2">
      <c r="B131" s="117" t="s">
        <v>228</v>
      </c>
    </row>
    <row r="132" spans="2:2" s="42" customFormat="1" x14ac:dyDescent="0.2">
      <c r="B132" s="117" t="s">
        <v>229</v>
      </c>
    </row>
    <row r="133" spans="2:2" s="42" customFormat="1" x14ac:dyDescent="0.2">
      <c r="B133" s="117" t="s">
        <v>230</v>
      </c>
    </row>
    <row r="134" spans="2:2" s="137" customFormat="1" x14ac:dyDescent="0.2">
      <c r="B134" s="117" t="s">
        <v>231</v>
      </c>
    </row>
    <row r="135" spans="2:2" s="137" customFormat="1" x14ac:dyDescent="0.2">
      <c r="B135" s="117" t="s">
        <v>232</v>
      </c>
    </row>
    <row r="136" spans="2:2" s="137" customFormat="1" x14ac:dyDescent="0.2">
      <c r="B136" s="49"/>
    </row>
    <row r="137" spans="2:2" s="137" customFormat="1" x14ac:dyDescent="0.2">
      <c r="B137" s="49"/>
    </row>
    <row r="138" spans="2:2" s="137" customFormat="1" x14ac:dyDescent="0.2">
      <c r="B138" s="49"/>
    </row>
    <row r="139" spans="2:2" s="137" customFormat="1" x14ac:dyDescent="0.2">
      <c r="B139" s="49"/>
    </row>
    <row r="140" spans="2:2" s="137" customFormat="1" x14ac:dyDescent="0.2">
      <c r="B140" s="49"/>
    </row>
    <row r="141" spans="2:2" s="137" customFormat="1" x14ac:dyDescent="0.2">
      <c r="B141" s="49"/>
    </row>
    <row r="142" spans="2:2" s="137" customFormat="1" x14ac:dyDescent="0.2">
      <c r="B142" s="49"/>
    </row>
    <row r="143" spans="2:2" s="137" customFormat="1" x14ac:dyDescent="0.2">
      <c r="B143" s="49"/>
    </row>
    <row r="144" spans="2:2" s="137" customFormat="1" x14ac:dyDescent="0.2">
      <c r="B144" s="49"/>
    </row>
    <row r="145" spans="2:2" x14ac:dyDescent="0.2">
      <c r="B145" s="49"/>
    </row>
    <row r="146" spans="2:2" x14ac:dyDescent="0.2">
      <c r="B146" s="49"/>
    </row>
    <row r="147" spans="2:2" x14ac:dyDescent="0.2">
      <c r="B147" s="49"/>
    </row>
    <row r="148" spans="2:2" x14ac:dyDescent="0.2">
      <c r="B148" s="49"/>
    </row>
    <row r="149" spans="2:2" x14ac:dyDescent="0.2">
      <c r="B149" s="49"/>
    </row>
    <row r="150" spans="2:2" x14ac:dyDescent="0.2">
      <c r="B150" s="49"/>
    </row>
    <row r="151" spans="2:2" x14ac:dyDescent="0.2">
      <c r="B151" s="49"/>
    </row>
    <row r="152" spans="2:2" x14ac:dyDescent="0.2">
      <c r="B152" s="49"/>
    </row>
    <row r="153" spans="2:2" x14ac:dyDescent="0.2">
      <c r="B153" s="49"/>
    </row>
    <row r="154" spans="2:2" x14ac:dyDescent="0.2">
      <c r="B154" s="49"/>
    </row>
    <row r="155" spans="2:2" x14ac:dyDescent="0.2">
      <c r="B155" s="49"/>
    </row>
    <row r="156" spans="2:2" x14ac:dyDescent="0.2">
      <c r="B156" s="49"/>
    </row>
    <row r="157" spans="2:2" x14ac:dyDescent="0.2">
      <c r="B157" s="49"/>
    </row>
    <row r="158" spans="2:2" x14ac:dyDescent="0.2">
      <c r="B158" s="49"/>
    </row>
    <row r="159" spans="2:2" x14ac:dyDescent="0.2">
      <c r="B159" s="49"/>
    </row>
    <row r="160" spans="2:2" x14ac:dyDescent="0.2">
      <c r="B160" s="49"/>
    </row>
    <row r="161" spans="2:2" x14ac:dyDescent="0.2">
      <c r="B161" s="49"/>
    </row>
    <row r="162" spans="2:2" x14ac:dyDescent="0.2">
      <c r="B162" s="49"/>
    </row>
    <row r="163" spans="2:2" x14ac:dyDescent="0.2">
      <c r="B163" s="49"/>
    </row>
    <row r="164" spans="2:2" x14ac:dyDescent="0.2">
      <c r="B164" s="49"/>
    </row>
    <row r="165" spans="2:2" x14ac:dyDescent="0.2">
      <c r="B165" s="49"/>
    </row>
    <row r="166" spans="2:2" x14ac:dyDescent="0.2">
      <c r="B166" s="49"/>
    </row>
    <row r="167" spans="2:2" x14ac:dyDescent="0.2">
      <c r="B167" s="49"/>
    </row>
    <row r="168" spans="2:2" x14ac:dyDescent="0.2">
      <c r="B168" s="49"/>
    </row>
    <row r="169" spans="2:2" x14ac:dyDescent="0.2">
      <c r="B169" s="49"/>
    </row>
    <row r="170" spans="2:2" x14ac:dyDescent="0.2">
      <c r="B170" s="49"/>
    </row>
    <row r="171" spans="2:2" x14ac:dyDescent="0.2">
      <c r="B171" s="49"/>
    </row>
    <row r="172" spans="2:2" x14ac:dyDescent="0.2">
      <c r="B172" s="49"/>
    </row>
    <row r="173" spans="2:2" x14ac:dyDescent="0.2">
      <c r="B173" s="49"/>
    </row>
    <row r="174" spans="2:2" x14ac:dyDescent="0.2">
      <c r="B174" s="49"/>
    </row>
    <row r="175" spans="2:2" x14ac:dyDescent="0.2">
      <c r="B175" s="49"/>
    </row>
    <row r="176" spans="2:2" x14ac:dyDescent="0.2">
      <c r="B176" s="49"/>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99" priority="21" stopIfTrue="1" operator="equal">
      <formula>" "</formula>
    </cfRule>
    <cfRule type="cellIs" dxfId="98" priority="22" stopIfTrue="1" operator="equal">
      <formula>"0"</formula>
    </cfRule>
    <cfRule type="cellIs" dxfId="97" priority="23" stopIfTrue="1" operator="lessThanOrEqual">
      <formula>$S$5</formula>
    </cfRule>
    <cfRule type="cellIs" dxfId="96" priority="24" stopIfTrue="1" operator="greaterThanOrEqual">
      <formula>$S$2</formula>
    </cfRule>
    <cfRule type="cellIs" dxfId="95" priority="25" stopIfTrue="1" operator="between">
      <formula>$S$4</formula>
      <formula>$S$3</formula>
    </cfRule>
  </conditionalFormatting>
  <conditionalFormatting sqref="I49">
    <cfRule type="cellIs" dxfId="94" priority="16" stopIfTrue="1" operator="equal">
      <formula>" "</formula>
    </cfRule>
    <cfRule type="cellIs" dxfId="93" priority="17" stopIfTrue="1" operator="equal">
      <formula>"0"</formula>
    </cfRule>
    <cfRule type="cellIs" dxfId="92" priority="18" stopIfTrue="1" operator="lessThanOrEqual">
      <formula>$S$5</formula>
    </cfRule>
    <cfRule type="cellIs" dxfId="91" priority="19" stopIfTrue="1" operator="greaterThanOrEqual">
      <formula>$S$2</formula>
    </cfRule>
    <cfRule type="cellIs" dxfId="90" priority="20" stopIfTrue="1" operator="between">
      <formula>$S$4</formula>
      <formula>$S$3</formula>
    </cfRule>
  </conditionalFormatting>
  <conditionalFormatting sqref="L49">
    <cfRule type="cellIs" dxfId="89" priority="11" stopIfTrue="1" operator="equal">
      <formula>" "</formula>
    </cfRule>
    <cfRule type="cellIs" dxfId="88" priority="12" stopIfTrue="1" operator="equal">
      <formula>"0"</formula>
    </cfRule>
    <cfRule type="cellIs" dxfId="87" priority="13" stopIfTrue="1" operator="lessThanOrEqual">
      <formula>$S$5</formula>
    </cfRule>
    <cfRule type="cellIs" dxfId="86" priority="14" stopIfTrue="1" operator="greaterThanOrEqual">
      <formula>$S$2</formula>
    </cfRule>
    <cfRule type="cellIs" dxfId="85" priority="15" stopIfTrue="1" operator="between">
      <formula>$S$4</formula>
      <formula>$S$3</formula>
    </cfRule>
  </conditionalFormatting>
  <conditionalFormatting sqref="O49:P49">
    <cfRule type="cellIs" dxfId="84" priority="1" stopIfTrue="1" operator="equal">
      <formula>" "</formula>
    </cfRule>
    <cfRule type="cellIs" dxfId="83" priority="2" stopIfTrue="1" operator="equal">
      <formula>"0"</formula>
    </cfRule>
    <cfRule type="cellIs" dxfId="82" priority="3" stopIfTrue="1" operator="lessThanOrEqual">
      <formula>$S$5</formula>
    </cfRule>
    <cfRule type="cellIs" dxfId="81" priority="4" stopIfTrue="1" operator="greaterThanOrEqual">
      <formula>$S$2</formula>
    </cfRule>
    <cfRule type="cellIs" dxfId="80" priority="5" stopIfTrue="1" operator="between">
      <formula>$S$4</formula>
      <formula>$S$3</formula>
    </cfRule>
  </conditionalFormatting>
  <dataValidations count="6">
    <dataValidation type="list" allowBlank="1" showInputMessage="1" showErrorMessage="1" sqref="C18:P18" xr:uid="{00000000-0002-0000-0400-000000000000}">
      <formula1>$B$129:$B$135</formula1>
    </dataValidation>
    <dataValidation type="list" allowBlank="1" showInputMessage="1" showErrorMessage="1" sqref="C10:I10" xr:uid="{00000000-0002-0000-0400-000001000000}">
      <formula1>"2023,2024,2025,2026,2027"</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74:P74" xr:uid="{00000000-0002-0000-0400-000003000000}">
      <formula1>$M$100:$M$102</formula1>
    </dataValidation>
    <dataValidation type="list" allowBlank="1" showInputMessage="1" showErrorMessage="1" sqref="C32:P32 C36:P36 C34:P34" xr:uid="{00000000-0002-0000-0400-000004000000}">
      <formula1>$Q$99:$Q$104</formula1>
    </dataValidation>
    <dataValidation type="list" allowBlank="1" showInputMessage="1" showErrorMessage="1" sqref="C12:P12" xr:uid="{00000000-0002-0000-0400-000005000000}">
      <formula1>$D$100:$D$117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AL12"/>
  <sheetViews>
    <sheetView showGridLines="0" zoomScale="70" zoomScaleNormal="70" workbookViewId="0">
      <selection sqref="A1:A4"/>
    </sheetView>
  </sheetViews>
  <sheetFormatPr baseColWidth="10" defaultColWidth="9.140625" defaultRowHeight="30" customHeight="1" x14ac:dyDescent="0.2"/>
  <cols>
    <col min="1" max="1" width="28.5703125" style="2" customWidth="1"/>
    <col min="2" max="2" width="27" bestFit="1" customWidth="1"/>
    <col min="3" max="6" width="10.7109375" hidden="1" customWidth="1"/>
    <col min="7" max="8" width="12.7109375" customWidth="1"/>
    <col min="9" max="12" width="10.7109375" hidden="1" customWidth="1"/>
    <col min="13" max="14" width="12.7109375" customWidth="1"/>
    <col min="15" max="18" width="10.7109375" hidden="1" customWidth="1"/>
    <col min="19" max="20" width="12.7109375" customWidth="1"/>
    <col min="21" max="24" width="10.7109375" hidden="1" customWidth="1"/>
    <col min="25" max="28" width="12.7109375" customWidth="1"/>
    <col min="29" max="29" width="14.7109375" customWidth="1"/>
    <col min="30" max="30" width="19.42578125" customWidth="1"/>
    <col min="31" max="31" width="27.5703125" bestFit="1" customWidth="1"/>
    <col min="32" max="32" width="9.140625" hidden="1" customWidth="1"/>
    <col min="33" max="33" width="15.85546875" hidden="1" customWidth="1"/>
  </cols>
  <sheetData>
    <row r="1" spans="1:38" ht="30" customHeight="1" x14ac:dyDescent="0.25">
      <c r="A1" s="421"/>
      <c r="B1" s="424" t="s">
        <v>58</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6"/>
      <c r="AD1" s="488" t="s">
        <v>178</v>
      </c>
      <c r="AE1" s="489"/>
      <c r="AF1" s="490"/>
      <c r="AG1" s="55">
        <v>0.9</v>
      </c>
      <c r="AH1" s="1"/>
      <c r="AI1" s="1"/>
      <c r="AJ1" s="1"/>
      <c r="AK1" s="1"/>
      <c r="AL1" s="1"/>
    </row>
    <row r="2" spans="1:38" ht="30" customHeight="1" x14ac:dyDescent="0.25">
      <c r="A2" s="422"/>
      <c r="B2" s="345" t="s">
        <v>81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491" t="s">
        <v>179</v>
      </c>
      <c r="AE2" s="492"/>
      <c r="AF2" s="493"/>
      <c r="AG2" s="90">
        <v>0.89999899999999999</v>
      </c>
      <c r="AH2" s="1"/>
      <c r="AI2" s="1"/>
      <c r="AJ2" s="1"/>
      <c r="AK2" s="1"/>
      <c r="AL2" s="1"/>
    </row>
    <row r="3" spans="1:38" ht="30" customHeight="1" x14ac:dyDescent="0.25">
      <c r="A3" s="422"/>
      <c r="B3" s="345" t="s">
        <v>82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7"/>
      <c r="AD3" s="491" t="s">
        <v>180</v>
      </c>
      <c r="AE3" s="492"/>
      <c r="AF3" s="493"/>
      <c r="AG3" s="90">
        <v>0.85</v>
      </c>
      <c r="AH3" s="1"/>
      <c r="AI3" s="1"/>
      <c r="AJ3" s="1"/>
      <c r="AK3" s="1"/>
      <c r="AL3" s="1"/>
    </row>
    <row r="4" spans="1:38" ht="30" customHeight="1" thickBot="1" x14ac:dyDescent="0.3">
      <c r="A4" s="423"/>
      <c r="B4" s="427" t="s">
        <v>83</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9"/>
      <c r="AD4" s="494" t="s">
        <v>196</v>
      </c>
      <c r="AE4" s="495"/>
      <c r="AF4" s="496"/>
      <c r="AG4" s="91">
        <v>0.84999899999999995</v>
      </c>
      <c r="AH4" s="3"/>
      <c r="AI4" s="3"/>
      <c r="AJ4" s="3"/>
      <c r="AK4" s="3"/>
      <c r="AL4" s="3"/>
    </row>
    <row r="5" spans="1:38" ht="18" x14ac:dyDescent="0.25">
      <c r="C5" s="4"/>
      <c r="D5" s="4"/>
      <c r="E5" s="4"/>
      <c r="F5" s="4"/>
      <c r="G5" s="4"/>
      <c r="H5" s="4"/>
      <c r="I5" s="4"/>
      <c r="J5" s="4"/>
      <c r="K5" s="4"/>
      <c r="L5" s="4"/>
      <c r="M5" s="4"/>
      <c r="N5" s="4"/>
      <c r="O5" s="4"/>
      <c r="P5" s="4"/>
      <c r="Q5" s="4"/>
      <c r="R5" s="4"/>
      <c r="S5" s="4"/>
      <c r="T5" s="4"/>
      <c r="U5" s="4"/>
      <c r="V5" s="4"/>
      <c r="W5" s="4"/>
      <c r="X5" s="4"/>
      <c r="Y5" s="4"/>
      <c r="Z5" s="4"/>
      <c r="AA5" s="4"/>
      <c r="AB5" s="4"/>
      <c r="AC5" s="5"/>
      <c r="AD5" s="5"/>
      <c r="AE5" s="5"/>
      <c r="AF5" s="3"/>
      <c r="AG5" s="3"/>
      <c r="AH5" s="3"/>
      <c r="AI5" s="3"/>
      <c r="AJ5" s="3"/>
      <c r="AK5" s="3"/>
      <c r="AL5" s="3"/>
    </row>
    <row r="6" spans="1:38" s="8" customFormat="1" ht="24.75" customHeight="1" x14ac:dyDescent="0.2">
      <c r="A6" s="14" t="s">
        <v>0</v>
      </c>
      <c r="C6" s="477" t="str">
        <f>+'4_OtrasSolicitudes'!C12:P12</f>
        <v>ACTUACIONES Y AUTORIZACIONES ADMINISTRATIVAS</v>
      </c>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row>
    <row r="7" spans="1:38" ht="11.25" customHeight="1" thickBot="1" x14ac:dyDescent="0.25"/>
    <row r="8" spans="1:38" s="12" customFormat="1" ht="30" customHeight="1" x14ac:dyDescent="0.2">
      <c r="A8" s="430" t="s">
        <v>84</v>
      </c>
      <c r="B8" s="337" t="s">
        <v>32</v>
      </c>
      <c r="C8" s="480" t="s">
        <v>110</v>
      </c>
      <c r="D8" s="335"/>
      <c r="E8" s="335"/>
      <c r="F8" s="335"/>
      <c r="G8" s="335"/>
      <c r="H8" s="335"/>
      <c r="I8" s="335"/>
      <c r="J8" s="335"/>
      <c r="K8" s="335"/>
      <c r="L8" s="335"/>
      <c r="M8" s="335"/>
      <c r="N8" s="335"/>
      <c r="O8" s="335"/>
      <c r="P8" s="335"/>
      <c r="Q8" s="335"/>
      <c r="R8" s="335"/>
      <c r="S8" s="335"/>
      <c r="T8" s="335"/>
      <c r="U8" s="335"/>
      <c r="V8" s="335"/>
      <c r="W8" s="335"/>
      <c r="X8" s="335"/>
      <c r="Y8" s="335"/>
      <c r="Z8" s="335"/>
      <c r="AA8" s="335"/>
      <c r="AB8" s="481"/>
      <c r="AC8" s="482" t="s">
        <v>85</v>
      </c>
      <c r="AD8" s="482"/>
      <c r="AE8" s="483"/>
    </row>
    <row r="9" spans="1:38" s="11" customFormat="1" ht="30" customHeight="1" thickBot="1" x14ac:dyDescent="0.25">
      <c r="A9" s="478"/>
      <c r="B9" s="479"/>
      <c r="C9" s="92" t="s">
        <v>129</v>
      </c>
      <c r="D9" s="128" t="s">
        <v>121</v>
      </c>
      <c r="E9" s="53" t="s">
        <v>130</v>
      </c>
      <c r="F9" s="128" t="s">
        <v>121</v>
      </c>
      <c r="G9" s="53" t="s">
        <v>191</v>
      </c>
      <c r="H9" s="128" t="s">
        <v>121</v>
      </c>
      <c r="I9" s="53" t="s">
        <v>132</v>
      </c>
      <c r="J9" s="128" t="s">
        <v>121</v>
      </c>
      <c r="K9" s="53" t="s">
        <v>133</v>
      </c>
      <c r="L9" s="128" t="s">
        <v>121</v>
      </c>
      <c r="M9" s="53" t="s">
        <v>192</v>
      </c>
      <c r="N9" s="128" t="s">
        <v>121</v>
      </c>
      <c r="O9" s="53" t="s">
        <v>135</v>
      </c>
      <c r="P9" s="128" t="s">
        <v>121</v>
      </c>
      <c r="Q9" s="53">
        <v>11</v>
      </c>
      <c r="R9" s="128" t="s">
        <v>121</v>
      </c>
      <c r="S9" s="53" t="s">
        <v>193</v>
      </c>
      <c r="T9" s="128" t="s">
        <v>121</v>
      </c>
      <c r="U9" s="53" t="s">
        <v>138</v>
      </c>
      <c r="V9" s="128" t="s">
        <v>121</v>
      </c>
      <c r="W9" s="53" t="s">
        <v>139</v>
      </c>
      <c r="X9" s="128" t="s">
        <v>121</v>
      </c>
      <c r="Y9" s="53" t="s">
        <v>194</v>
      </c>
      <c r="Z9" s="128" t="s">
        <v>121</v>
      </c>
      <c r="AA9" s="112" t="s">
        <v>10</v>
      </c>
      <c r="AB9" s="129" t="s">
        <v>109</v>
      </c>
      <c r="AC9" s="484"/>
      <c r="AD9" s="484"/>
      <c r="AE9" s="485"/>
    </row>
    <row r="10" spans="1:38" ht="81" customHeight="1" thickBot="1" x14ac:dyDescent="0.25">
      <c r="A10" s="486" t="s">
        <v>108</v>
      </c>
      <c r="B10" s="167" t="str">
        <f>+'3_SolicitudCalculoActuarial'!B40</f>
        <v>Número de solicitudes de cálculos actuariales tramitados dentro de los 90 días hábiles</v>
      </c>
      <c r="C10" s="106"/>
      <c r="D10" s="324" t="str">
        <f>IF(C10&lt;=1," ",C10/C11)</f>
        <v xml:space="preserve"> </v>
      </c>
      <c r="E10" s="106"/>
      <c r="F10" s="324" t="str">
        <f>IF(E10&lt;=1," ",E10/E11)</f>
        <v xml:space="preserve"> </v>
      </c>
      <c r="G10" s="107">
        <v>77</v>
      </c>
      <c r="H10" s="324">
        <f>IF(G10&lt;=1," ",G10/G11)</f>
        <v>0.62096774193548387</v>
      </c>
      <c r="I10" s="106"/>
      <c r="J10" s="324" t="str">
        <f>IF(I10&lt;=1," ",I10/I11)</f>
        <v xml:space="preserve"> </v>
      </c>
      <c r="K10" s="106"/>
      <c r="L10" s="324" t="str">
        <f>IF(K10&lt;=1," ",K10/K11)</f>
        <v xml:space="preserve"> </v>
      </c>
      <c r="M10" s="107">
        <v>99</v>
      </c>
      <c r="N10" s="324">
        <f>IF(M10&lt;=1," ",M10/M11)</f>
        <v>0.83193277310924374</v>
      </c>
      <c r="O10" s="106"/>
      <c r="P10" s="324" t="str">
        <f>IF(O10&lt;=1," ",O10/O11)</f>
        <v xml:space="preserve"> </v>
      </c>
      <c r="Q10" s="106"/>
      <c r="R10" s="324" t="str">
        <f>IF(Q10&lt;=1," ",Q10/Q11)</f>
        <v xml:space="preserve"> </v>
      </c>
      <c r="S10" s="107">
        <v>36</v>
      </c>
      <c r="T10" s="324">
        <f>IF(S10&lt;=1," ",S10/S11)</f>
        <v>0.8571428571428571</v>
      </c>
      <c r="U10" s="106"/>
      <c r="V10" s="324" t="str">
        <f>IF(U10&lt;=1," ",U10/U11)</f>
        <v xml:space="preserve"> </v>
      </c>
      <c r="W10" s="106"/>
      <c r="X10" s="324" t="str">
        <f>IF(W10&lt;=1," ",W10/W11)</f>
        <v xml:space="preserve"> </v>
      </c>
      <c r="Y10" s="107">
        <v>0</v>
      </c>
      <c r="Z10" s="324" t="str">
        <f>IF(Y10&lt;=1," ",Y10/Y11)</f>
        <v xml:space="preserve"> </v>
      </c>
      <c r="AA10" s="157">
        <f>C10+E10+G10+I10+K10+M10+O10+Q10+S10+U10+W10+Y10</f>
        <v>212</v>
      </c>
      <c r="AB10" s="324">
        <f>IF(AA10&lt;=1," ",AA10/AA11)</f>
        <v>0.73356401384083048</v>
      </c>
      <c r="AC10" s="473" t="s">
        <v>258</v>
      </c>
      <c r="AD10" s="473"/>
      <c r="AE10" s="474"/>
    </row>
    <row r="11" spans="1:38" ht="83.25" customHeight="1" thickBot="1" x14ac:dyDescent="0.25">
      <c r="A11" s="487"/>
      <c r="B11" s="168" t="str">
        <f>+'3_SolicitudCalculoActuarial'!B41</f>
        <v>Total de solicitudes recibidas que se deben atender en el periodo evaluado</v>
      </c>
      <c r="C11" s="104"/>
      <c r="D11" s="325"/>
      <c r="E11" s="104"/>
      <c r="F11" s="325"/>
      <c r="G11" s="105">
        <v>124</v>
      </c>
      <c r="H11" s="325"/>
      <c r="I11" s="104"/>
      <c r="J11" s="325"/>
      <c r="K11" s="104"/>
      <c r="L11" s="325"/>
      <c r="M11" s="105">
        <v>119</v>
      </c>
      <c r="N11" s="325"/>
      <c r="O11" s="104"/>
      <c r="P11" s="325"/>
      <c r="Q11" s="104"/>
      <c r="R11" s="325"/>
      <c r="S11" s="105">
        <v>42</v>
      </c>
      <c r="T11" s="325"/>
      <c r="U11" s="104"/>
      <c r="V11" s="325"/>
      <c r="W11" s="104"/>
      <c r="X11" s="325"/>
      <c r="Y11" s="105">
        <v>4</v>
      </c>
      <c r="Z11" s="325"/>
      <c r="AA11" s="158">
        <f>C11+E11+G11+I11+K11+M11+O11+Q11+S11+U11+W11+Y11</f>
        <v>289</v>
      </c>
      <c r="AB11" s="325"/>
      <c r="AC11" s="475"/>
      <c r="AD11" s="475"/>
      <c r="AE11" s="476"/>
    </row>
    <row r="12" spans="1:38" ht="30" customHeight="1" x14ac:dyDescent="0.2">
      <c r="C12" s="6"/>
      <c r="D12" s="6"/>
      <c r="E12" s="6"/>
      <c r="F12" s="6"/>
      <c r="G12" s="6"/>
      <c r="H12" s="6"/>
      <c r="I12" s="6"/>
      <c r="J12" s="6"/>
      <c r="K12" s="6"/>
      <c r="L12" s="6"/>
      <c r="M12" s="6"/>
      <c r="N12" s="6"/>
      <c r="O12" s="6"/>
      <c r="P12" s="6"/>
      <c r="Q12" s="6"/>
      <c r="R12" s="6"/>
      <c r="S12" s="6"/>
      <c r="T12" s="6"/>
      <c r="U12" s="6"/>
      <c r="V12" s="6"/>
      <c r="W12" s="6"/>
      <c r="X12" s="6"/>
      <c r="Y12" s="6"/>
      <c r="Z12" s="6"/>
      <c r="AA12" s="6"/>
      <c r="AB12" s="6"/>
    </row>
  </sheetData>
  <sheetProtection password="E09B" sheet="1" formatColumns="0" formatRows="0"/>
  <mergeCells count="29">
    <mergeCell ref="A1:A4"/>
    <mergeCell ref="B1:AC1"/>
    <mergeCell ref="AD1:AF1"/>
    <mergeCell ref="B2:AC2"/>
    <mergeCell ref="AD2:AF2"/>
    <mergeCell ref="B3:AC3"/>
    <mergeCell ref="AD3:AF3"/>
    <mergeCell ref="B4:AC4"/>
    <mergeCell ref="AD4:AF4"/>
    <mergeCell ref="A10:A11"/>
    <mergeCell ref="D10:D11"/>
    <mergeCell ref="F10:F11"/>
    <mergeCell ref="H10:H11"/>
    <mergeCell ref="J10:J11"/>
    <mergeCell ref="C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S176"/>
  <sheetViews>
    <sheetView zoomScale="130" zoomScaleNormal="130" workbookViewId="0"/>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2.140625" style="18" customWidth="1"/>
    <col min="17" max="18" width="11.7109375" style="18" customWidth="1"/>
    <col min="19" max="19" width="11.42578125" style="42" hidden="1" customWidth="1"/>
    <col min="20" max="16384" width="9.140625" style="18"/>
  </cols>
  <sheetData>
    <row r="1" spans="1:19" ht="4.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37">
        <v>0.85</v>
      </c>
    </row>
    <row r="3" spans="1:19" ht="15.75" customHeight="1" x14ac:dyDescent="0.2">
      <c r="A3" s="63"/>
      <c r="B3" s="283"/>
      <c r="C3" s="291" t="s">
        <v>59</v>
      </c>
      <c r="D3" s="292"/>
      <c r="E3" s="292"/>
      <c r="F3" s="292"/>
      <c r="G3" s="292"/>
      <c r="H3" s="292"/>
      <c r="I3" s="292"/>
      <c r="J3" s="292"/>
      <c r="K3" s="292"/>
      <c r="L3" s="292"/>
      <c r="M3" s="293"/>
      <c r="N3" s="294" t="s">
        <v>179</v>
      </c>
      <c r="O3" s="295"/>
      <c r="P3" s="296"/>
      <c r="S3" s="137">
        <v>0.84999899999999995</v>
      </c>
    </row>
    <row r="4" spans="1:19" ht="15.75" customHeight="1" x14ac:dyDescent="0.2">
      <c r="A4" s="63"/>
      <c r="B4" s="283"/>
      <c r="C4" s="291" t="s">
        <v>60</v>
      </c>
      <c r="D4" s="292"/>
      <c r="E4" s="292"/>
      <c r="F4" s="292"/>
      <c r="G4" s="292"/>
      <c r="H4" s="292"/>
      <c r="I4" s="292"/>
      <c r="J4" s="292"/>
      <c r="K4" s="292"/>
      <c r="L4" s="292"/>
      <c r="M4" s="293"/>
      <c r="N4" s="294" t="s">
        <v>180</v>
      </c>
      <c r="O4" s="295"/>
      <c r="P4" s="296"/>
      <c r="S4" s="137">
        <v>0.75</v>
      </c>
    </row>
    <row r="5" spans="1:19" ht="16.5" customHeight="1" thickBot="1" x14ac:dyDescent="0.25">
      <c r="A5" s="63"/>
      <c r="B5" s="284"/>
      <c r="C5" s="297" t="s">
        <v>61</v>
      </c>
      <c r="D5" s="298"/>
      <c r="E5" s="298"/>
      <c r="F5" s="298"/>
      <c r="G5" s="298"/>
      <c r="H5" s="298"/>
      <c r="I5" s="298"/>
      <c r="J5" s="298"/>
      <c r="K5" s="298"/>
      <c r="L5" s="298"/>
      <c r="M5" s="299"/>
      <c r="N5" s="300" t="s">
        <v>197</v>
      </c>
      <c r="O5" s="301"/>
      <c r="P5" s="302"/>
      <c r="S5" s="137">
        <v>0.74999000000000005</v>
      </c>
    </row>
    <row r="6" spans="1:19" ht="3.75"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3.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2024</v>
      </c>
      <c r="D10" s="311"/>
      <c r="E10" s="311"/>
      <c r="F10" s="311"/>
      <c r="G10" s="311"/>
      <c r="H10" s="311"/>
      <c r="I10" s="312"/>
      <c r="J10" s="313" t="s">
        <v>1</v>
      </c>
      <c r="K10" s="314"/>
      <c r="L10" s="314"/>
      <c r="M10" s="314"/>
      <c r="N10" s="315" t="s">
        <v>187</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ht="13.5" thickBot="1" x14ac:dyDescent="0.25">
      <c r="A12" s="137"/>
      <c r="B12" s="143" t="s">
        <v>0</v>
      </c>
      <c r="C12" s="458" t="s">
        <v>57</v>
      </c>
      <c r="D12" s="458"/>
      <c r="E12" s="458"/>
      <c r="F12" s="458"/>
      <c r="G12" s="458"/>
      <c r="H12" s="458"/>
      <c r="I12" s="458"/>
      <c r="J12" s="458"/>
      <c r="K12" s="458"/>
      <c r="L12" s="458"/>
      <c r="M12" s="458"/>
      <c r="N12" s="458"/>
      <c r="O12" s="458"/>
      <c r="P12" s="459"/>
      <c r="Q12" s="137"/>
    </row>
    <row r="13" spans="1:19" ht="4.5" customHeight="1" thickBot="1" x14ac:dyDescent="0.25">
      <c r="A13" s="137"/>
      <c r="B13" s="225"/>
      <c r="C13" s="226"/>
      <c r="D13" s="226"/>
      <c r="E13" s="226"/>
      <c r="F13" s="226"/>
      <c r="G13" s="226"/>
      <c r="H13" s="226"/>
      <c r="I13" s="226"/>
      <c r="J13" s="226"/>
      <c r="K13" s="226"/>
      <c r="L13" s="226"/>
      <c r="M13" s="226"/>
      <c r="N13" s="226"/>
      <c r="O13" s="226"/>
      <c r="P13" s="227"/>
      <c r="Q13" s="137"/>
    </row>
    <row r="14" spans="1:19" ht="13.5" thickBot="1" x14ac:dyDescent="0.25">
      <c r="A14" s="137"/>
      <c r="B14" s="143" t="s">
        <v>6</v>
      </c>
      <c r="C14" s="464" t="s">
        <v>117</v>
      </c>
      <c r="D14" s="465"/>
      <c r="E14" s="465"/>
      <c r="F14" s="465"/>
      <c r="G14" s="465"/>
      <c r="H14" s="465"/>
      <c r="I14" s="465"/>
      <c r="J14" s="465"/>
      <c r="K14" s="465"/>
      <c r="L14" s="465"/>
      <c r="M14" s="465"/>
      <c r="N14" s="465"/>
      <c r="O14" s="465"/>
      <c r="P14" s="466"/>
      <c r="Q14" s="137"/>
    </row>
    <row r="15" spans="1:19" ht="4.5" customHeight="1" thickBot="1" x14ac:dyDescent="0.25">
      <c r="A15" s="137"/>
      <c r="B15" s="251"/>
      <c r="C15" s="252"/>
      <c r="D15" s="252"/>
      <c r="E15" s="252"/>
      <c r="F15" s="252"/>
      <c r="G15" s="252"/>
      <c r="H15" s="252"/>
      <c r="I15" s="252"/>
      <c r="J15" s="252"/>
      <c r="K15" s="252"/>
      <c r="L15" s="252"/>
      <c r="M15" s="252"/>
      <c r="N15" s="252"/>
      <c r="O15" s="252"/>
      <c r="P15" s="253"/>
      <c r="Q15" s="137"/>
    </row>
    <row r="16" spans="1:19" ht="13.5" customHeight="1" thickBot="1" x14ac:dyDescent="0.25">
      <c r="A16" s="137"/>
      <c r="B16" s="143" t="s">
        <v>36</v>
      </c>
      <c r="C16" s="470" t="s">
        <v>224</v>
      </c>
      <c r="D16" s="500"/>
      <c r="E16" s="500"/>
      <c r="F16" s="500"/>
      <c r="G16" s="500"/>
      <c r="H16" s="500"/>
      <c r="I16" s="500"/>
      <c r="J16" s="500"/>
      <c r="K16" s="500"/>
      <c r="L16" s="500"/>
      <c r="M16" s="500"/>
      <c r="N16" s="500"/>
      <c r="O16" s="500"/>
      <c r="P16" s="501"/>
      <c r="Q16" s="137"/>
    </row>
    <row r="17" spans="1:17" ht="4.5" customHeight="1" thickBot="1" x14ac:dyDescent="0.25">
      <c r="A17" s="137"/>
      <c r="B17" s="251"/>
      <c r="C17" s="252"/>
      <c r="D17" s="252"/>
      <c r="E17" s="252"/>
      <c r="F17" s="252"/>
      <c r="G17" s="252"/>
      <c r="H17" s="252"/>
      <c r="I17" s="252"/>
      <c r="J17" s="252"/>
      <c r="K17" s="252"/>
      <c r="L17" s="252"/>
      <c r="M17" s="252"/>
      <c r="N17" s="252"/>
      <c r="O17" s="252"/>
      <c r="P17" s="253"/>
      <c r="Q17" s="137"/>
    </row>
    <row r="18" spans="1:17" ht="26.25" customHeight="1" thickBot="1" x14ac:dyDescent="0.25">
      <c r="A18" s="137"/>
      <c r="B18" s="143" t="s">
        <v>23</v>
      </c>
      <c r="C18" s="271" t="s">
        <v>228</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470" t="s">
        <v>126</v>
      </c>
      <c r="D22" s="471"/>
      <c r="E22" s="471"/>
      <c r="F22" s="471"/>
      <c r="G22" s="471"/>
      <c r="H22" s="471"/>
      <c r="I22" s="471"/>
      <c r="J22" s="471"/>
      <c r="K22" s="471"/>
      <c r="L22" s="471"/>
      <c r="M22" s="471"/>
      <c r="N22" s="471"/>
      <c r="O22" s="471"/>
      <c r="P22" s="472"/>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103.5" customHeight="1" thickBot="1" x14ac:dyDescent="0.25">
      <c r="A24" s="137"/>
      <c r="B24" s="143" t="s">
        <v>24</v>
      </c>
      <c r="C24" s="497" t="s">
        <v>211</v>
      </c>
      <c r="D24" s="498"/>
      <c r="E24" s="498"/>
      <c r="F24" s="498"/>
      <c r="G24" s="498"/>
      <c r="H24" s="498"/>
      <c r="I24" s="498"/>
      <c r="J24" s="498"/>
      <c r="K24" s="498"/>
      <c r="L24" s="498"/>
      <c r="M24" s="498"/>
      <c r="N24" s="498"/>
      <c r="O24" s="498"/>
      <c r="P24" s="499"/>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ht="13.5" customHeight="1" thickBot="1" x14ac:dyDescent="0.25">
      <c r="A26" s="137"/>
      <c r="B26" s="22" t="s">
        <v>2</v>
      </c>
      <c r="C26" s="461">
        <v>0.85</v>
      </c>
      <c r="D26" s="462"/>
      <c r="E26" s="462"/>
      <c r="F26" s="462"/>
      <c r="G26" s="462"/>
      <c r="H26" s="462"/>
      <c r="I26" s="462"/>
      <c r="J26" s="462"/>
      <c r="K26" s="462"/>
      <c r="L26" s="462"/>
      <c r="M26" s="462"/>
      <c r="N26" s="462"/>
      <c r="O26" s="462"/>
      <c r="P26" s="463"/>
      <c r="Q26" s="137"/>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ht="12.75" customHeight="1" thickBot="1" x14ac:dyDescent="0.25">
      <c r="A28" s="137"/>
      <c r="B28" s="22" t="s">
        <v>25</v>
      </c>
      <c r="C28" s="61" t="s">
        <v>26</v>
      </c>
      <c r="D28" s="244" t="s">
        <v>233</v>
      </c>
      <c r="E28" s="239"/>
      <c r="F28" s="239"/>
      <c r="G28" s="240"/>
      <c r="H28" s="245" t="s">
        <v>27</v>
      </c>
      <c r="I28" s="245"/>
      <c r="J28" s="245"/>
      <c r="K28" s="244" t="s">
        <v>195</v>
      </c>
      <c r="L28" s="239"/>
      <c r="M28" s="240"/>
      <c r="N28" s="246" t="s">
        <v>28</v>
      </c>
      <c r="O28" s="247"/>
      <c r="P28" s="62" t="s">
        <v>185</v>
      </c>
      <c r="Q28" s="137"/>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181" t="s">
        <v>105</v>
      </c>
      <c r="D30" s="182"/>
      <c r="E30" s="182"/>
      <c r="F30" s="182"/>
      <c r="G30" s="182"/>
      <c r="H30" s="182"/>
      <c r="I30" s="182"/>
      <c r="J30" s="182"/>
      <c r="K30" s="182"/>
      <c r="L30" s="182"/>
      <c r="M30" s="182"/>
      <c r="N30" s="182"/>
      <c r="O30" s="182"/>
      <c r="P30" s="183"/>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254" t="s">
        <v>70</v>
      </c>
      <c r="D32" s="255"/>
      <c r="E32" s="255"/>
      <c r="F32" s="255"/>
      <c r="G32" s="255"/>
      <c r="H32" s="255"/>
      <c r="I32" s="255"/>
      <c r="J32" s="255"/>
      <c r="K32" s="255"/>
      <c r="L32" s="255"/>
      <c r="M32" s="255"/>
      <c r="N32" s="255"/>
      <c r="O32" s="255"/>
      <c r="P32" s="256"/>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181" t="s">
        <v>70</v>
      </c>
      <c r="D34" s="182"/>
      <c r="E34" s="182"/>
      <c r="F34" s="182"/>
      <c r="G34" s="182"/>
      <c r="H34" s="182"/>
      <c r="I34" s="182"/>
      <c r="J34" s="182"/>
      <c r="K34" s="182"/>
      <c r="L34" s="182"/>
      <c r="M34" s="182"/>
      <c r="N34" s="182"/>
      <c r="O34" s="182"/>
      <c r="P34" s="183"/>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4"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ht="45" customHeight="1" x14ac:dyDescent="0.2">
      <c r="A40" s="137"/>
      <c r="B40" s="169" t="s">
        <v>118</v>
      </c>
      <c r="C40" s="221" t="s">
        <v>225</v>
      </c>
      <c r="D40" s="221"/>
      <c r="E40" s="221"/>
      <c r="F40" s="221"/>
      <c r="G40" s="221"/>
      <c r="H40" s="221" t="s">
        <v>106</v>
      </c>
      <c r="I40" s="221"/>
      <c r="J40" s="221"/>
      <c r="K40" s="221"/>
      <c r="L40" s="221"/>
      <c r="M40" s="455" t="s">
        <v>111</v>
      </c>
      <c r="N40" s="455"/>
      <c r="O40" s="455"/>
      <c r="P40" s="456"/>
      <c r="Q40" s="137"/>
    </row>
    <row r="41" spans="1:17" ht="41.25" customHeight="1" x14ac:dyDescent="0.2">
      <c r="A41" s="137"/>
      <c r="B41" s="170" t="s">
        <v>119</v>
      </c>
      <c r="C41" s="222" t="s">
        <v>225</v>
      </c>
      <c r="D41" s="222"/>
      <c r="E41" s="222"/>
      <c r="F41" s="222"/>
      <c r="G41" s="222"/>
      <c r="H41" s="222" t="s">
        <v>106</v>
      </c>
      <c r="I41" s="222"/>
      <c r="J41" s="222"/>
      <c r="K41" s="222"/>
      <c r="L41" s="222"/>
      <c r="M41" s="223" t="s">
        <v>111</v>
      </c>
      <c r="N41" s="223"/>
      <c r="O41" s="223"/>
      <c r="P41" s="224"/>
      <c r="Q41" s="137"/>
    </row>
    <row r="42" spans="1:17" ht="13.5" hidden="1" customHeight="1" x14ac:dyDescent="0.2">
      <c r="A42" s="137"/>
      <c r="B42" s="50"/>
      <c r="C42" s="451"/>
      <c r="D42" s="451"/>
      <c r="E42" s="451"/>
      <c r="F42" s="451"/>
      <c r="G42" s="451"/>
      <c r="H42" s="451"/>
      <c r="I42" s="451"/>
      <c r="J42" s="451"/>
      <c r="K42" s="451"/>
      <c r="L42" s="451"/>
      <c r="M42" s="451"/>
      <c r="N42" s="451"/>
      <c r="O42" s="451"/>
      <c r="P42" s="452"/>
      <c r="Q42" s="137"/>
    </row>
    <row r="43" spans="1:17" ht="12.75" hidden="1" customHeight="1" x14ac:dyDescent="0.2">
      <c r="A43" s="137"/>
      <c r="B43" s="50"/>
      <c r="C43" s="451"/>
      <c r="D43" s="451"/>
      <c r="E43" s="451"/>
      <c r="F43" s="451"/>
      <c r="G43" s="451"/>
      <c r="H43" s="451"/>
      <c r="I43" s="451"/>
      <c r="J43" s="451"/>
      <c r="K43" s="451"/>
      <c r="L43" s="451"/>
      <c r="M43" s="451"/>
      <c r="N43" s="451"/>
      <c r="O43" s="451"/>
      <c r="P43" s="452"/>
      <c r="Q43" s="137"/>
    </row>
    <row r="44" spans="1:17" ht="11.25" hidden="1" customHeight="1" thickBot="1" x14ac:dyDescent="0.25">
      <c r="A44" s="137"/>
      <c r="B44" s="29"/>
      <c r="C44" s="453"/>
      <c r="D44" s="453"/>
      <c r="E44" s="453"/>
      <c r="F44" s="453"/>
      <c r="G44" s="453"/>
      <c r="H44" s="453"/>
      <c r="I44" s="453"/>
      <c r="J44" s="453"/>
      <c r="K44" s="453"/>
      <c r="L44" s="453"/>
      <c r="M44" s="453"/>
      <c r="N44" s="453"/>
      <c r="O44" s="453"/>
      <c r="P44" s="454"/>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ht="15.75" thickBot="1" x14ac:dyDescent="0.25">
      <c r="A49" s="137"/>
      <c r="B49" s="220"/>
      <c r="C49" s="165" t="s">
        <v>10</v>
      </c>
      <c r="D49" s="171"/>
      <c r="E49" s="171"/>
      <c r="F49" s="154">
        <f>'4_RegOtrasSolicitudes'!D10</f>
        <v>1</v>
      </c>
      <c r="G49" s="172"/>
      <c r="H49" s="172"/>
      <c r="I49" s="154">
        <f>'4_RegOtrasSolicitudes'!F10</f>
        <v>1</v>
      </c>
      <c r="J49" s="172"/>
      <c r="K49" s="172"/>
      <c r="L49" s="154">
        <f>'4_RegOtrasSolicitudes'!H10</f>
        <v>1</v>
      </c>
      <c r="M49" s="172"/>
      <c r="N49" s="172"/>
      <c r="O49" s="154">
        <f>'4_RegOtrasSolicitudes'!J10</f>
        <v>1</v>
      </c>
      <c r="P49" s="154">
        <f>'4_RegOtrasSolicitudes'!L10</f>
        <v>1</v>
      </c>
      <c r="Q49" s="137"/>
    </row>
    <row r="50" spans="1:17" ht="4.5" customHeight="1" thickBot="1" x14ac:dyDescent="0.25">
      <c r="A50" s="137"/>
      <c r="B50" s="37">
        <v>0.9</v>
      </c>
      <c r="C50" s="38"/>
      <c r="D50" s="38"/>
      <c r="E50" s="38"/>
      <c r="F50" s="39">
        <v>0.85</v>
      </c>
      <c r="G50" s="38"/>
      <c r="H50" s="38"/>
      <c r="I50" s="39">
        <v>0.85</v>
      </c>
      <c r="J50" s="38"/>
      <c r="K50" s="38"/>
      <c r="L50" s="39">
        <v>0.85</v>
      </c>
      <c r="M50" s="38"/>
      <c r="N50" s="38"/>
      <c r="O50" s="39">
        <v>0.85</v>
      </c>
      <c r="P50" s="39">
        <v>0.85</v>
      </c>
      <c r="Q50" s="137"/>
    </row>
    <row r="51" spans="1:17" ht="22.5" customHeight="1"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9" x14ac:dyDescent="0.2">
      <c r="A65" s="137"/>
      <c r="B65" s="189"/>
      <c r="C65" s="190"/>
      <c r="D65" s="190"/>
      <c r="E65" s="190"/>
      <c r="F65" s="190"/>
      <c r="G65" s="190"/>
      <c r="H65" s="190"/>
      <c r="I65" s="190"/>
      <c r="J65" s="190"/>
      <c r="K65" s="190"/>
      <c r="L65" s="190"/>
      <c r="M65" s="190"/>
      <c r="N65" s="190"/>
      <c r="O65" s="190"/>
      <c r="P65" s="191"/>
      <c r="Q65" s="137"/>
    </row>
    <row r="66" spans="1:19" x14ac:dyDescent="0.2">
      <c r="A66" s="137"/>
      <c r="B66" s="189"/>
      <c r="C66" s="190"/>
      <c r="D66" s="190"/>
      <c r="E66" s="190"/>
      <c r="F66" s="190"/>
      <c r="G66" s="190"/>
      <c r="H66" s="190"/>
      <c r="I66" s="190"/>
      <c r="J66" s="190"/>
      <c r="K66" s="190"/>
      <c r="L66" s="190"/>
      <c r="M66" s="190"/>
      <c r="N66" s="190"/>
      <c r="O66" s="190"/>
      <c r="P66" s="191"/>
      <c r="Q66" s="137"/>
    </row>
    <row r="67" spans="1:19" ht="13.5" thickBot="1" x14ac:dyDescent="0.25">
      <c r="A67" s="137"/>
      <c r="B67" s="192"/>
      <c r="C67" s="193"/>
      <c r="D67" s="193"/>
      <c r="E67" s="193"/>
      <c r="F67" s="193"/>
      <c r="G67" s="193"/>
      <c r="H67" s="193"/>
      <c r="I67" s="193"/>
      <c r="J67" s="193"/>
      <c r="K67" s="193"/>
      <c r="L67" s="193"/>
      <c r="M67" s="193"/>
      <c r="N67" s="193"/>
      <c r="O67" s="193"/>
      <c r="P67" s="194"/>
      <c r="Q67" s="137"/>
    </row>
    <row r="68" spans="1:19" customFormat="1" ht="4.5" customHeight="1" thickBot="1" x14ac:dyDescent="0.25">
      <c r="A68" s="195"/>
      <c r="B68" s="195"/>
      <c r="C68" s="195"/>
      <c r="D68" s="195"/>
      <c r="E68" s="195"/>
      <c r="F68" s="195"/>
      <c r="G68" s="195"/>
      <c r="H68" s="195"/>
      <c r="I68" s="195"/>
      <c r="J68" s="195"/>
      <c r="K68" s="195"/>
      <c r="L68" s="195"/>
      <c r="M68" s="195"/>
      <c r="N68" s="195"/>
      <c r="O68" s="195"/>
      <c r="P68" s="195"/>
      <c r="Q68" s="195"/>
      <c r="S68" s="51"/>
    </row>
    <row r="69" spans="1:19" x14ac:dyDescent="0.2">
      <c r="A69" s="137"/>
      <c r="B69" s="196" t="s">
        <v>5</v>
      </c>
      <c r="C69" s="442" t="s">
        <v>114</v>
      </c>
      <c r="D69" s="443"/>
      <c r="E69" s="443"/>
      <c r="F69" s="443"/>
      <c r="G69" s="443"/>
      <c r="H69" s="443"/>
      <c r="I69" s="443"/>
      <c r="J69" s="443"/>
      <c r="K69" s="443"/>
      <c r="L69" s="443"/>
      <c r="M69" s="443"/>
      <c r="N69" s="443"/>
      <c r="O69" s="443"/>
      <c r="P69" s="444"/>
      <c r="Q69" s="137"/>
      <c r="S69" s="18"/>
    </row>
    <row r="70" spans="1:19" ht="117" customHeight="1" x14ac:dyDescent="0.2">
      <c r="A70" s="137"/>
      <c r="B70" s="197"/>
      <c r="C70" s="202" t="s">
        <v>253</v>
      </c>
      <c r="D70" s="203"/>
      <c r="E70" s="203"/>
      <c r="F70" s="203"/>
      <c r="G70" s="203"/>
      <c r="H70" s="203"/>
      <c r="I70" s="203"/>
      <c r="J70" s="203"/>
      <c r="K70" s="203"/>
      <c r="L70" s="203"/>
      <c r="M70" s="203"/>
      <c r="N70" s="203"/>
      <c r="O70" s="203"/>
      <c r="P70" s="204"/>
      <c r="Q70" s="137"/>
      <c r="S70" s="18"/>
    </row>
    <row r="71" spans="1:19" x14ac:dyDescent="0.2">
      <c r="A71" s="137"/>
      <c r="B71" s="197"/>
      <c r="C71" s="448" t="s">
        <v>113</v>
      </c>
      <c r="D71" s="449"/>
      <c r="E71" s="449"/>
      <c r="F71" s="449"/>
      <c r="G71" s="449"/>
      <c r="H71" s="449"/>
      <c r="I71" s="449"/>
      <c r="J71" s="449"/>
      <c r="K71" s="449"/>
      <c r="L71" s="449"/>
      <c r="M71" s="449"/>
      <c r="N71" s="449"/>
      <c r="O71" s="449"/>
      <c r="P71" s="450"/>
      <c r="Q71" s="137"/>
      <c r="S71" s="18"/>
    </row>
    <row r="72" spans="1:19" ht="120.75" customHeight="1" thickBot="1" x14ac:dyDescent="0.25">
      <c r="A72" s="137"/>
      <c r="B72" s="198"/>
      <c r="C72" s="202"/>
      <c r="D72" s="203"/>
      <c r="E72" s="203"/>
      <c r="F72" s="203"/>
      <c r="G72" s="203"/>
      <c r="H72" s="203"/>
      <c r="I72" s="203"/>
      <c r="J72" s="203"/>
      <c r="K72" s="203"/>
      <c r="L72" s="203"/>
      <c r="M72" s="203"/>
      <c r="N72" s="203"/>
      <c r="O72" s="203"/>
      <c r="P72" s="204"/>
      <c r="Q72" s="137"/>
      <c r="S72" s="18"/>
    </row>
    <row r="73" spans="1:19" ht="41.25" customHeight="1" thickBot="1" x14ac:dyDescent="0.25">
      <c r="A73" s="137"/>
      <c r="B73" s="40" t="s">
        <v>62</v>
      </c>
      <c r="C73" s="181" t="s">
        <v>164</v>
      </c>
      <c r="D73" s="182"/>
      <c r="E73" s="182"/>
      <c r="F73" s="182"/>
      <c r="G73" s="182"/>
      <c r="H73" s="182"/>
      <c r="I73" s="182"/>
      <c r="J73" s="182"/>
      <c r="K73" s="182"/>
      <c r="L73" s="182"/>
      <c r="M73" s="182"/>
      <c r="N73" s="182"/>
      <c r="O73" s="182"/>
      <c r="P73" s="183"/>
      <c r="Q73" s="137"/>
    </row>
    <row r="74" spans="1:19" ht="27.75" customHeight="1" thickBot="1" x14ac:dyDescent="0.25">
      <c r="A74" s="137"/>
      <c r="B74" s="40" t="s">
        <v>75</v>
      </c>
      <c r="C74" s="184"/>
      <c r="D74" s="184"/>
      <c r="E74" s="184"/>
      <c r="F74" s="184"/>
      <c r="G74" s="184"/>
      <c r="H74" s="184"/>
      <c r="I74" s="184"/>
      <c r="J74" s="184"/>
      <c r="K74" s="184"/>
      <c r="L74" s="184"/>
      <c r="M74" s="184"/>
      <c r="N74" s="184"/>
      <c r="O74" s="184"/>
      <c r="P74" s="185"/>
      <c r="Q74" s="137"/>
    </row>
    <row r="77" spans="1:19" ht="24.6" customHeight="1" x14ac:dyDescent="0.2">
      <c r="C77" s="41"/>
    </row>
    <row r="78" spans="1:19" ht="16.899999999999999" hidden="1" customHeight="1" x14ac:dyDescent="0.2">
      <c r="C78" s="18">
        <v>2021</v>
      </c>
    </row>
    <row r="79" spans="1:19" ht="16.899999999999999" hidden="1" customHeight="1" x14ac:dyDescent="0.2">
      <c r="C79" s="18">
        <v>2022</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226</v>
      </c>
    </row>
    <row r="130" spans="2:2" s="42" customFormat="1" x14ac:dyDescent="0.2">
      <c r="B130" s="117" t="s">
        <v>227</v>
      </c>
    </row>
    <row r="131" spans="2:2" s="42" customFormat="1" x14ac:dyDescent="0.2">
      <c r="B131" s="117" t="s">
        <v>228</v>
      </c>
    </row>
    <row r="132" spans="2:2" s="42" customFormat="1" x14ac:dyDescent="0.2">
      <c r="B132" s="117" t="s">
        <v>229</v>
      </c>
    </row>
    <row r="133" spans="2:2" s="42" customFormat="1" x14ac:dyDescent="0.2">
      <c r="B133" s="117" t="s">
        <v>230</v>
      </c>
    </row>
    <row r="134" spans="2:2" s="137" customFormat="1" x14ac:dyDescent="0.2">
      <c r="B134" s="117" t="s">
        <v>231</v>
      </c>
    </row>
    <row r="135" spans="2:2" s="137" customFormat="1" x14ac:dyDescent="0.2">
      <c r="B135" s="117" t="s">
        <v>232</v>
      </c>
    </row>
    <row r="136" spans="2:2" s="137" customFormat="1" x14ac:dyDescent="0.2">
      <c r="B136" s="49"/>
    </row>
    <row r="137" spans="2:2" s="137" customFormat="1" x14ac:dyDescent="0.2">
      <c r="B137" s="49"/>
    </row>
    <row r="138" spans="2:2" s="137" customFormat="1" x14ac:dyDescent="0.2">
      <c r="B138" s="49"/>
    </row>
    <row r="139" spans="2:2" s="137" customFormat="1" x14ac:dyDescent="0.2">
      <c r="B139" s="49"/>
    </row>
    <row r="140" spans="2:2" s="137" customFormat="1" x14ac:dyDescent="0.2">
      <c r="B140" s="49"/>
    </row>
    <row r="141" spans="2:2" s="137" customFormat="1" x14ac:dyDescent="0.2">
      <c r="B141" s="49"/>
    </row>
    <row r="142" spans="2:2" s="137" customFormat="1" x14ac:dyDescent="0.2">
      <c r="B142" s="49"/>
    </row>
    <row r="143" spans="2:2" s="137" customFormat="1" x14ac:dyDescent="0.2">
      <c r="B143" s="49"/>
    </row>
    <row r="144" spans="2:2" s="137" customFormat="1" x14ac:dyDescent="0.2">
      <c r="B144" s="49"/>
    </row>
    <row r="145" spans="2:2" x14ac:dyDescent="0.2">
      <c r="B145" s="49"/>
    </row>
    <row r="146" spans="2:2" x14ac:dyDescent="0.2">
      <c r="B146" s="49"/>
    </row>
    <row r="147" spans="2:2" x14ac:dyDescent="0.2">
      <c r="B147" s="49"/>
    </row>
    <row r="148" spans="2:2" x14ac:dyDescent="0.2">
      <c r="B148" s="49"/>
    </row>
    <row r="149" spans="2:2" x14ac:dyDescent="0.2">
      <c r="B149" s="49"/>
    </row>
    <row r="150" spans="2:2" x14ac:dyDescent="0.2">
      <c r="B150" s="49"/>
    </row>
    <row r="151" spans="2:2" x14ac:dyDescent="0.2">
      <c r="B151" s="49"/>
    </row>
    <row r="152" spans="2:2" x14ac:dyDescent="0.2">
      <c r="B152" s="49"/>
    </row>
    <row r="153" spans="2:2" x14ac:dyDescent="0.2">
      <c r="B153" s="49"/>
    </row>
    <row r="154" spans="2:2" x14ac:dyDescent="0.2">
      <c r="B154" s="49"/>
    </row>
    <row r="155" spans="2:2" x14ac:dyDescent="0.2">
      <c r="B155" s="49"/>
    </row>
    <row r="156" spans="2:2" x14ac:dyDescent="0.2">
      <c r="B156" s="49"/>
    </row>
    <row r="157" spans="2:2" x14ac:dyDescent="0.2">
      <c r="B157" s="49"/>
    </row>
    <row r="158" spans="2:2" x14ac:dyDescent="0.2">
      <c r="B158" s="49"/>
    </row>
    <row r="159" spans="2:2" x14ac:dyDescent="0.2">
      <c r="B159" s="49"/>
    </row>
    <row r="160" spans="2:2" x14ac:dyDescent="0.2">
      <c r="B160" s="49"/>
    </row>
    <row r="161" spans="2:2" x14ac:dyDescent="0.2">
      <c r="B161" s="49"/>
    </row>
    <row r="162" spans="2:2" x14ac:dyDescent="0.2">
      <c r="B162" s="49"/>
    </row>
    <row r="163" spans="2:2" x14ac:dyDescent="0.2">
      <c r="B163" s="49"/>
    </row>
    <row r="164" spans="2:2" x14ac:dyDescent="0.2">
      <c r="B164" s="49"/>
    </row>
    <row r="165" spans="2:2" x14ac:dyDescent="0.2">
      <c r="B165" s="49"/>
    </row>
    <row r="166" spans="2:2" x14ac:dyDescent="0.2">
      <c r="B166" s="49"/>
    </row>
    <row r="167" spans="2:2" x14ac:dyDescent="0.2">
      <c r="B167" s="49"/>
    </row>
    <row r="168" spans="2:2" x14ac:dyDescent="0.2">
      <c r="B168" s="49"/>
    </row>
    <row r="169" spans="2:2" x14ac:dyDescent="0.2">
      <c r="B169" s="49"/>
    </row>
    <row r="170" spans="2:2" x14ac:dyDescent="0.2">
      <c r="B170" s="49"/>
    </row>
    <row r="171" spans="2:2" x14ac:dyDescent="0.2">
      <c r="B171" s="49"/>
    </row>
    <row r="172" spans="2:2" x14ac:dyDescent="0.2">
      <c r="B172" s="49"/>
    </row>
    <row r="173" spans="2:2" x14ac:dyDescent="0.2">
      <c r="B173" s="49"/>
    </row>
    <row r="174" spans="2:2" x14ac:dyDescent="0.2">
      <c r="B174" s="49"/>
    </row>
    <row r="175" spans="2:2" x14ac:dyDescent="0.2">
      <c r="B175" s="49"/>
    </row>
    <row r="176" spans="2:2" x14ac:dyDescent="0.2">
      <c r="B176" s="49"/>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79" priority="21" stopIfTrue="1" operator="equal">
      <formula>" "</formula>
    </cfRule>
    <cfRule type="cellIs" dxfId="78" priority="22" stopIfTrue="1" operator="equal">
      <formula>"0"</formula>
    </cfRule>
    <cfRule type="cellIs" dxfId="77" priority="23" stopIfTrue="1" operator="lessThanOrEqual">
      <formula>$S$5</formula>
    </cfRule>
    <cfRule type="cellIs" dxfId="76" priority="24" stopIfTrue="1" operator="greaterThanOrEqual">
      <formula>$S$2</formula>
    </cfRule>
    <cfRule type="cellIs" dxfId="75" priority="25" stopIfTrue="1" operator="between">
      <formula>$S$4</formula>
      <formula>$S$3</formula>
    </cfRule>
  </conditionalFormatting>
  <conditionalFormatting sqref="I49">
    <cfRule type="cellIs" dxfId="74" priority="16" stopIfTrue="1" operator="equal">
      <formula>" "</formula>
    </cfRule>
    <cfRule type="cellIs" dxfId="73" priority="17" stopIfTrue="1" operator="equal">
      <formula>"0"</formula>
    </cfRule>
    <cfRule type="cellIs" dxfId="72" priority="18" stopIfTrue="1" operator="lessThanOrEqual">
      <formula>$S$5</formula>
    </cfRule>
    <cfRule type="cellIs" dxfId="71" priority="19" stopIfTrue="1" operator="greaterThanOrEqual">
      <formula>$S$2</formula>
    </cfRule>
    <cfRule type="cellIs" dxfId="70" priority="20" stopIfTrue="1" operator="between">
      <formula>$S$4</formula>
      <formula>$S$3</formula>
    </cfRule>
  </conditionalFormatting>
  <conditionalFormatting sqref="L49">
    <cfRule type="cellIs" dxfId="69" priority="11" stopIfTrue="1" operator="equal">
      <formula>" "</formula>
    </cfRule>
    <cfRule type="cellIs" dxfId="68" priority="12" stopIfTrue="1" operator="equal">
      <formula>"0"</formula>
    </cfRule>
    <cfRule type="cellIs" dxfId="67" priority="13" stopIfTrue="1" operator="lessThanOrEqual">
      <formula>$S$5</formula>
    </cfRule>
    <cfRule type="cellIs" dxfId="66" priority="14" stopIfTrue="1" operator="greaterThanOrEqual">
      <formula>$S$2</formula>
    </cfRule>
    <cfRule type="cellIs" dxfId="65" priority="15" stopIfTrue="1" operator="between">
      <formula>$S$4</formula>
      <formula>$S$3</formula>
    </cfRule>
  </conditionalFormatting>
  <conditionalFormatting sqref="O49:P49">
    <cfRule type="cellIs" dxfId="64" priority="1" stopIfTrue="1" operator="equal">
      <formula>" "</formula>
    </cfRule>
    <cfRule type="cellIs" dxfId="63" priority="2" stopIfTrue="1" operator="equal">
      <formula>"0"</formula>
    </cfRule>
    <cfRule type="cellIs" dxfId="62" priority="3" stopIfTrue="1" operator="lessThanOrEqual">
      <formula>$S$5</formula>
    </cfRule>
    <cfRule type="cellIs" dxfId="61" priority="4" stopIfTrue="1" operator="greaterThanOrEqual">
      <formula>$S$2</formula>
    </cfRule>
    <cfRule type="cellIs" dxfId="60" priority="5" stopIfTrue="1" operator="between">
      <formula>$S$4</formula>
      <formula>$S$3</formula>
    </cfRule>
  </conditionalFormatting>
  <dataValidations count="5">
    <dataValidation type="list" allowBlank="1" showInputMessage="1" showErrorMessage="1" sqref="C18:P18" xr:uid="{00000000-0002-0000-0600-000000000000}">
      <formula1>$B$129:$B$135</formula1>
    </dataValidation>
    <dataValidation type="list" allowBlank="1" showInputMessage="1" showErrorMessage="1" sqref="C10:I10" xr:uid="{00000000-0002-0000-0600-000001000000}">
      <formula1>"2023,2024,2025,2026,2027"</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32:P32 C36:P36 C34:P34" xr:uid="{00000000-0002-0000-0600-000003000000}">
      <formula1>$Q$99:$Q$104</formula1>
    </dataValidation>
    <dataValidation type="list" allowBlank="1" showInputMessage="1" showErrorMessage="1" sqref="C74:P74" xr:uid="{00000000-0002-0000-0600-000004000000}">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U11"/>
  <sheetViews>
    <sheetView showGridLines="0" zoomScale="80" zoomScaleNormal="80" workbookViewId="0">
      <selection sqref="A1:A4"/>
    </sheetView>
  </sheetViews>
  <sheetFormatPr baseColWidth="10" defaultColWidth="9.140625" defaultRowHeight="30" customHeight="1" x14ac:dyDescent="0.2"/>
  <cols>
    <col min="1" max="1" width="28.5703125" style="2" customWidth="1"/>
    <col min="2" max="2" width="27" bestFit="1" customWidth="1"/>
    <col min="3" max="12" width="12.7109375" customWidth="1"/>
    <col min="13" max="13" width="5.28515625" customWidth="1"/>
    <col min="14" max="14" width="19.42578125" customWidth="1"/>
    <col min="15" max="15" width="27.5703125" bestFit="1" customWidth="1"/>
  </cols>
  <sheetData>
    <row r="1" spans="1:21" ht="30" customHeight="1" x14ac:dyDescent="0.25">
      <c r="A1" s="421"/>
      <c r="B1" s="424" t="s">
        <v>58</v>
      </c>
      <c r="C1" s="425"/>
      <c r="D1" s="425"/>
      <c r="E1" s="425"/>
      <c r="F1" s="425"/>
      <c r="G1" s="425"/>
      <c r="H1" s="425"/>
      <c r="I1" s="425"/>
      <c r="J1" s="425"/>
      <c r="K1" s="425"/>
      <c r="L1" s="425"/>
      <c r="M1" s="426"/>
      <c r="N1" s="488" t="s">
        <v>178</v>
      </c>
      <c r="O1" s="490"/>
      <c r="P1" s="1"/>
      <c r="Q1" s="1"/>
      <c r="R1" s="1"/>
      <c r="S1" s="1"/>
      <c r="T1" s="1"/>
      <c r="U1" s="1"/>
    </row>
    <row r="2" spans="1:21" ht="30" customHeight="1" x14ac:dyDescent="0.25">
      <c r="A2" s="422"/>
      <c r="B2" s="345" t="s">
        <v>81</v>
      </c>
      <c r="C2" s="346"/>
      <c r="D2" s="346"/>
      <c r="E2" s="346"/>
      <c r="F2" s="346"/>
      <c r="G2" s="346"/>
      <c r="H2" s="346"/>
      <c r="I2" s="346"/>
      <c r="J2" s="346"/>
      <c r="K2" s="346"/>
      <c r="L2" s="346"/>
      <c r="M2" s="347"/>
      <c r="N2" s="491" t="s">
        <v>179</v>
      </c>
      <c r="O2" s="493"/>
      <c r="P2" s="1"/>
      <c r="Q2" s="1"/>
      <c r="R2" s="1"/>
      <c r="S2" s="1"/>
      <c r="T2" s="1"/>
      <c r="U2" s="1"/>
    </row>
    <row r="3" spans="1:21" ht="30" customHeight="1" x14ac:dyDescent="0.25">
      <c r="A3" s="422"/>
      <c r="B3" s="345" t="s">
        <v>82</v>
      </c>
      <c r="C3" s="346"/>
      <c r="D3" s="346"/>
      <c r="E3" s="346"/>
      <c r="F3" s="346"/>
      <c r="G3" s="346"/>
      <c r="H3" s="346"/>
      <c r="I3" s="346"/>
      <c r="J3" s="346"/>
      <c r="K3" s="346"/>
      <c r="L3" s="346"/>
      <c r="M3" s="347"/>
      <c r="N3" s="491" t="s">
        <v>180</v>
      </c>
      <c r="O3" s="493"/>
      <c r="P3" s="1"/>
      <c r="Q3" s="1"/>
      <c r="R3" s="1"/>
      <c r="S3" s="1"/>
      <c r="T3" s="1"/>
      <c r="U3" s="1"/>
    </row>
    <row r="4" spans="1:21" ht="30" customHeight="1" thickBot="1" x14ac:dyDescent="0.3">
      <c r="A4" s="423"/>
      <c r="B4" s="427" t="s">
        <v>83</v>
      </c>
      <c r="C4" s="428"/>
      <c r="D4" s="428"/>
      <c r="E4" s="428"/>
      <c r="F4" s="428"/>
      <c r="G4" s="428"/>
      <c r="H4" s="428"/>
      <c r="I4" s="428"/>
      <c r="J4" s="428"/>
      <c r="K4" s="428"/>
      <c r="L4" s="428"/>
      <c r="M4" s="429"/>
      <c r="N4" s="494" t="s">
        <v>196</v>
      </c>
      <c r="O4" s="496"/>
      <c r="P4" s="3"/>
      <c r="Q4" s="3"/>
      <c r="R4" s="3"/>
      <c r="S4" s="3"/>
      <c r="T4" s="3"/>
      <c r="U4" s="3"/>
    </row>
    <row r="5" spans="1:21" ht="6" customHeight="1" x14ac:dyDescent="0.25">
      <c r="C5" s="4"/>
      <c r="D5" s="4"/>
      <c r="E5" s="4"/>
      <c r="F5" s="4"/>
      <c r="G5" s="4"/>
      <c r="H5" s="4"/>
      <c r="I5" s="4"/>
      <c r="J5" s="4"/>
      <c r="K5" s="4"/>
      <c r="L5" s="4"/>
      <c r="M5" s="5"/>
      <c r="N5" s="5"/>
      <c r="O5" s="5"/>
      <c r="P5" s="3"/>
      <c r="Q5" s="3"/>
      <c r="R5" s="3"/>
      <c r="S5" s="3"/>
      <c r="T5" s="3"/>
      <c r="U5" s="3"/>
    </row>
    <row r="6" spans="1:21" ht="25.5" customHeight="1" x14ac:dyDescent="0.2">
      <c r="A6" s="14" t="s">
        <v>0</v>
      </c>
      <c r="B6" s="477" t="str">
        <f>+'4_OtrasSolicitudes'!C12</f>
        <v>ACTUACIONES Y AUTORIZACIONES ADMINISTRATIVAS</v>
      </c>
      <c r="C6" s="477"/>
      <c r="D6" s="477"/>
      <c r="E6" s="477"/>
      <c r="F6" s="477"/>
      <c r="G6" s="477"/>
      <c r="H6" s="477"/>
      <c r="I6" s="477"/>
      <c r="J6" s="477"/>
      <c r="K6" s="477"/>
      <c r="L6" s="477"/>
      <c r="M6" s="477"/>
      <c r="N6" s="477"/>
      <c r="O6" s="477"/>
    </row>
    <row r="7" spans="1:21" ht="6.75" customHeight="1" x14ac:dyDescent="0.2"/>
    <row r="8" spans="1:21" s="12" customFormat="1" ht="30" customHeight="1" x14ac:dyDescent="0.2">
      <c r="A8" s="507" t="s">
        <v>84</v>
      </c>
      <c r="B8" s="509" t="s">
        <v>32</v>
      </c>
      <c r="C8" s="510" t="str">
        <f>+'4_OtrasSolicitudes'!C14</f>
        <v>Otras solicitudes tramitadas</v>
      </c>
      <c r="D8" s="511"/>
      <c r="E8" s="511"/>
      <c r="F8" s="511"/>
      <c r="G8" s="511"/>
      <c r="H8" s="511"/>
      <c r="I8" s="511"/>
      <c r="J8" s="511"/>
      <c r="K8" s="511"/>
      <c r="L8" s="512"/>
      <c r="M8" s="509" t="s">
        <v>85</v>
      </c>
      <c r="N8" s="509"/>
      <c r="O8" s="509"/>
    </row>
    <row r="9" spans="1:21" s="11" customFormat="1" ht="30" customHeight="1" thickBot="1" x14ac:dyDescent="0.25">
      <c r="A9" s="508"/>
      <c r="B9" s="507"/>
      <c r="C9" s="112" t="s">
        <v>122</v>
      </c>
      <c r="D9" s="112" t="s">
        <v>109</v>
      </c>
      <c r="E9" s="112" t="s">
        <v>123</v>
      </c>
      <c r="F9" s="112" t="s">
        <v>109</v>
      </c>
      <c r="G9" s="112" t="s">
        <v>124</v>
      </c>
      <c r="H9" s="112" t="s">
        <v>109</v>
      </c>
      <c r="I9" s="112" t="s">
        <v>125</v>
      </c>
      <c r="J9" s="112" t="s">
        <v>109</v>
      </c>
      <c r="K9" s="112" t="s">
        <v>10</v>
      </c>
      <c r="L9" s="112" t="s">
        <v>109</v>
      </c>
      <c r="M9" s="507"/>
      <c r="N9" s="507"/>
      <c r="O9" s="507"/>
    </row>
    <row r="10" spans="1:21" ht="60" customHeight="1" thickBot="1" x14ac:dyDescent="0.25">
      <c r="A10" s="513" t="s">
        <v>108</v>
      </c>
      <c r="B10" s="173" t="str">
        <f>+'4_OtrasSolicitudes'!B40</f>
        <v>Número de solicitudes tramitadas en tiempo oportuno del periodo evaluado</v>
      </c>
      <c r="C10" s="107">
        <v>533</v>
      </c>
      <c r="D10" s="324">
        <f>IF(C10&lt;=1," ",C10/C11)</f>
        <v>1</v>
      </c>
      <c r="E10" s="107">
        <v>590</v>
      </c>
      <c r="F10" s="324">
        <f>IF(E10&lt;=1," ",E10/E11)</f>
        <v>1</v>
      </c>
      <c r="G10" s="107">
        <v>361</v>
      </c>
      <c r="H10" s="324">
        <f>IF(G10&lt;=1," ",G10/G11)</f>
        <v>1</v>
      </c>
      <c r="I10" s="107">
        <v>284</v>
      </c>
      <c r="J10" s="324">
        <f>IF(I10&lt;=1," ",I10/I11)</f>
        <v>1</v>
      </c>
      <c r="K10" s="174">
        <f>C10+E10+G10+I10</f>
        <v>1768</v>
      </c>
      <c r="L10" s="324">
        <f>IF(K10&lt;=1," ",K10/K11)</f>
        <v>1</v>
      </c>
      <c r="M10" s="502" t="s">
        <v>255</v>
      </c>
      <c r="N10" s="503"/>
      <c r="O10" s="504"/>
    </row>
    <row r="11" spans="1:21" ht="60" customHeight="1" thickBot="1" x14ac:dyDescent="0.25">
      <c r="A11" s="514"/>
      <c r="B11" s="175" t="str">
        <f>+'4_OtrasSolicitudes'!B41</f>
        <v>Total de solicitudes recibidas que se deben tramitar en el periodo evaluado</v>
      </c>
      <c r="C11" s="105">
        <v>533</v>
      </c>
      <c r="D11" s="325"/>
      <c r="E11" s="105">
        <v>590</v>
      </c>
      <c r="F11" s="325"/>
      <c r="G11" s="105">
        <v>361</v>
      </c>
      <c r="H11" s="325"/>
      <c r="I11" s="105">
        <v>284</v>
      </c>
      <c r="J11" s="325"/>
      <c r="K11" s="176">
        <f>C11+E11+G11+I11</f>
        <v>1768</v>
      </c>
      <c r="L11" s="325"/>
      <c r="M11" s="505"/>
      <c r="N11" s="505"/>
      <c r="O11" s="506"/>
    </row>
  </sheetData>
  <sheetProtection password="E09B" sheet="1" formatColumns="0" formatRows="0"/>
  <mergeCells count="21">
    <mergeCell ref="A1:A4"/>
    <mergeCell ref="B1:M1"/>
    <mergeCell ref="N1:O1"/>
    <mergeCell ref="B2:M2"/>
    <mergeCell ref="N2:O2"/>
    <mergeCell ref="B3:M3"/>
    <mergeCell ref="N3:O3"/>
    <mergeCell ref="B4:M4"/>
    <mergeCell ref="N4:O4"/>
    <mergeCell ref="L10:L11"/>
    <mergeCell ref="M10:O11"/>
    <mergeCell ref="B6:O6"/>
    <mergeCell ref="A8:A9"/>
    <mergeCell ref="B8:B9"/>
    <mergeCell ref="C8:L8"/>
    <mergeCell ref="M8:O9"/>
    <mergeCell ref="A10:A11"/>
    <mergeCell ref="D10:D11"/>
    <mergeCell ref="F10:F11"/>
    <mergeCell ref="H10:H11"/>
    <mergeCell ref="J10:J11"/>
  </mergeCells>
  <pageMargins left="0.75" right="0.75" top="1" bottom="1" header="0" footer="0"/>
  <pageSetup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S176"/>
  <sheetViews>
    <sheetView topLeftCell="A41" zoomScaleNormal="100" workbookViewId="0">
      <selection activeCell="M44" sqref="M44:P44"/>
    </sheetView>
  </sheetViews>
  <sheetFormatPr baseColWidth="10" defaultColWidth="9.140625" defaultRowHeight="12.75" x14ac:dyDescent="0.2"/>
  <cols>
    <col min="1" max="1" width="0.7109375" style="18" customWidth="1"/>
    <col min="2" max="2" width="29.28515625" style="18" customWidth="1"/>
    <col min="3" max="3" width="16.85546875" style="18" customWidth="1"/>
    <col min="4" max="8" width="6.7109375" style="18" customWidth="1"/>
    <col min="9" max="9" width="8.7109375" style="18" customWidth="1"/>
    <col min="10" max="14" width="6.7109375" style="18" customWidth="1"/>
    <col min="15" max="15" width="8.7109375" style="18" customWidth="1"/>
    <col min="16" max="16" width="13.5703125" style="18" bestFit="1" customWidth="1"/>
    <col min="17" max="18" width="11.7109375" style="18" customWidth="1"/>
    <col min="19" max="19" width="11.42578125" style="42" hidden="1" customWidth="1"/>
    <col min="20" max="16384" width="9.140625" style="18"/>
  </cols>
  <sheetData>
    <row r="1" spans="1:19" ht="4.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9">
        <v>0.8</v>
      </c>
    </row>
    <row r="3" spans="1:19" ht="15.75" customHeight="1" x14ac:dyDescent="0.2">
      <c r="A3" s="63"/>
      <c r="B3" s="283"/>
      <c r="C3" s="291" t="s">
        <v>59</v>
      </c>
      <c r="D3" s="292"/>
      <c r="E3" s="292"/>
      <c r="F3" s="292"/>
      <c r="G3" s="292"/>
      <c r="H3" s="292"/>
      <c r="I3" s="292"/>
      <c r="J3" s="292"/>
      <c r="K3" s="292"/>
      <c r="L3" s="292"/>
      <c r="M3" s="293"/>
      <c r="N3" s="294" t="s">
        <v>179</v>
      </c>
      <c r="O3" s="295"/>
      <c r="P3" s="296"/>
      <c r="S3" s="19">
        <v>0.79990000000000006</v>
      </c>
    </row>
    <row r="4" spans="1:19" ht="15.75" customHeight="1" x14ac:dyDescent="0.2">
      <c r="A4" s="63"/>
      <c r="B4" s="283"/>
      <c r="C4" s="291" t="s">
        <v>60</v>
      </c>
      <c r="D4" s="292"/>
      <c r="E4" s="292"/>
      <c r="F4" s="292"/>
      <c r="G4" s="292"/>
      <c r="H4" s="292"/>
      <c r="I4" s="292"/>
      <c r="J4" s="292"/>
      <c r="K4" s="292"/>
      <c r="L4" s="292"/>
      <c r="M4" s="293"/>
      <c r="N4" s="294" t="s">
        <v>180</v>
      </c>
      <c r="O4" s="295"/>
      <c r="P4" s="296"/>
      <c r="S4" s="19">
        <v>0.75</v>
      </c>
    </row>
    <row r="5" spans="1:19" ht="16.5" customHeight="1" thickBot="1" x14ac:dyDescent="0.25">
      <c r="A5" s="63"/>
      <c r="B5" s="284"/>
      <c r="C5" s="297" t="s">
        <v>61</v>
      </c>
      <c r="D5" s="298"/>
      <c r="E5" s="298"/>
      <c r="F5" s="298"/>
      <c r="G5" s="298"/>
      <c r="H5" s="298"/>
      <c r="I5" s="298"/>
      <c r="J5" s="298"/>
      <c r="K5" s="298"/>
      <c r="L5" s="298"/>
      <c r="M5" s="299"/>
      <c r="N5" s="300" t="s">
        <v>197</v>
      </c>
      <c r="O5" s="301"/>
      <c r="P5" s="302"/>
      <c r="S5" s="19">
        <v>0.74999000000000005</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3" customHeight="1" thickBot="1" x14ac:dyDescent="0.25">
      <c r="A9" s="65"/>
      <c r="B9" s="309"/>
      <c r="C9" s="309"/>
      <c r="D9" s="309"/>
      <c r="E9" s="309"/>
      <c r="F9" s="309"/>
      <c r="G9" s="309"/>
      <c r="H9" s="309"/>
      <c r="I9" s="309"/>
      <c r="J9" s="309"/>
      <c r="K9" s="309"/>
      <c r="L9" s="309"/>
      <c r="M9" s="309"/>
      <c r="N9" s="309"/>
      <c r="O9" s="309"/>
      <c r="P9" s="309"/>
      <c r="Q9" s="19"/>
    </row>
    <row r="10" spans="1:19" ht="24.95" customHeight="1" thickBot="1" x14ac:dyDescent="0.25">
      <c r="A10" s="65"/>
      <c r="B10" s="20" t="s">
        <v>74</v>
      </c>
      <c r="C10" s="523">
        <v>2024</v>
      </c>
      <c r="D10" s="524"/>
      <c r="E10" s="524"/>
      <c r="F10" s="524"/>
      <c r="G10" s="524"/>
      <c r="H10" s="524"/>
      <c r="I10" s="525"/>
      <c r="J10" s="532" t="s">
        <v>1</v>
      </c>
      <c r="K10" s="533"/>
      <c r="L10" s="533"/>
      <c r="M10" s="533"/>
      <c r="N10" s="534" t="s">
        <v>186</v>
      </c>
      <c r="O10" s="535"/>
      <c r="P10" s="536"/>
      <c r="Q10" s="19"/>
    </row>
    <row r="11" spans="1:19" ht="3" customHeight="1" thickBot="1" x14ac:dyDescent="0.25">
      <c r="A11" s="19"/>
      <c r="B11" s="518"/>
      <c r="C11" s="519"/>
      <c r="D11" s="519"/>
      <c r="E11" s="519"/>
      <c r="F11" s="519"/>
      <c r="G11" s="519"/>
      <c r="H11" s="519"/>
      <c r="I11" s="519"/>
      <c r="J11" s="519"/>
      <c r="K11" s="519"/>
      <c r="L11" s="519"/>
      <c r="M11" s="519"/>
      <c r="N11" s="519"/>
      <c r="O11" s="519"/>
      <c r="P11" s="520"/>
      <c r="Q11" s="19"/>
    </row>
    <row r="12" spans="1:19" s="28" customFormat="1" ht="20.100000000000001" customHeight="1" thickBot="1" x14ac:dyDescent="0.25">
      <c r="A12" s="56"/>
      <c r="B12" s="21" t="s">
        <v>0</v>
      </c>
      <c r="C12" s="521" t="s">
        <v>57</v>
      </c>
      <c r="D12" s="521"/>
      <c r="E12" s="521"/>
      <c r="F12" s="521"/>
      <c r="G12" s="521"/>
      <c r="H12" s="521"/>
      <c r="I12" s="521"/>
      <c r="J12" s="521"/>
      <c r="K12" s="521"/>
      <c r="L12" s="521"/>
      <c r="M12" s="521"/>
      <c r="N12" s="521"/>
      <c r="O12" s="521"/>
      <c r="P12" s="522"/>
      <c r="Q12" s="56"/>
      <c r="S12" s="99"/>
    </row>
    <row r="13" spans="1:19" ht="3" customHeight="1" thickBot="1" x14ac:dyDescent="0.25">
      <c r="A13" s="19"/>
      <c r="B13" s="537"/>
      <c r="C13" s="538"/>
      <c r="D13" s="538"/>
      <c r="E13" s="538"/>
      <c r="F13" s="538"/>
      <c r="G13" s="538"/>
      <c r="H13" s="538"/>
      <c r="I13" s="538"/>
      <c r="J13" s="538"/>
      <c r="K13" s="538"/>
      <c r="L13" s="538"/>
      <c r="M13" s="538"/>
      <c r="N13" s="538"/>
      <c r="O13" s="538"/>
      <c r="P13" s="539"/>
      <c r="Q13" s="19"/>
    </row>
    <row r="14" spans="1:19" s="28" customFormat="1" ht="20.100000000000001" customHeight="1" thickBot="1" x14ac:dyDescent="0.25">
      <c r="A14" s="56"/>
      <c r="B14" s="21" t="s">
        <v>6</v>
      </c>
      <c r="C14" s="543" t="s">
        <v>149</v>
      </c>
      <c r="D14" s="530"/>
      <c r="E14" s="530"/>
      <c r="F14" s="530"/>
      <c r="G14" s="530"/>
      <c r="H14" s="530"/>
      <c r="I14" s="530"/>
      <c r="J14" s="530"/>
      <c r="K14" s="530"/>
      <c r="L14" s="530"/>
      <c r="M14" s="530"/>
      <c r="N14" s="530"/>
      <c r="O14" s="530"/>
      <c r="P14" s="531"/>
      <c r="Q14" s="56"/>
      <c r="S14" s="99"/>
    </row>
    <row r="15" spans="1:19" ht="3" customHeight="1" thickBot="1" x14ac:dyDescent="0.25">
      <c r="A15" s="19"/>
      <c r="B15" s="526"/>
      <c r="C15" s="527"/>
      <c r="D15" s="527"/>
      <c r="E15" s="527"/>
      <c r="F15" s="527"/>
      <c r="G15" s="527"/>
      <c r="H15" s="527"/>
      <c r="I15" s="527"/>
      <c r="J15" s="527"/>
      <c r="K15" s="527"/>
      <c r="L15" s="527"/>
      <c r="M15" s="527"/>
      <c r="N15" s="527"/>
      <c r="O15" s="527"/>
      <c r="P15" s="528"/>
      <c r="Q15" s="19"/>
    </row>
    <row r="16" spans="1:19" s="28" customFormat="1" ht="20.100000000000001" customHeight="1" thickBot="1" x14ac:dyDescent="0.25">
      <c r="A16" s="56"/>
      <c r="B16" s="21" t="s">
        <v>36</v>
      </c>
      <c r="C16" s="540" t="s">
        <v>234</v>
      </c>
      <c r="D16" s="541"/>
      <c r="E16" s="541"/>
      <c r="F16" s="541"/>
      <c r="G16" s="541"/>
      <c r="H16" s="541"/>
      <c r="I16" s="541"/>
      <c r="J16" s="541"/>
      <c r="K16" s="541"/>
      <c r="L16" s="541"/>
      <c r="M16" s="541"/>
      <c r="N16" s="541"/>
      <c r="O16" s="541"/>
      <c r="P16" s="542"/>
      <c r="Q16" s="56"/>
      <c r="S16" s="99"/>
    </row>
    <row r="17" spans="1:19" ht="3" customHeight="1" thickBot="1" x14ac:dyDescent="0.25">
      <c r="A17" s="19"/>
      <c r="B17" s="526"/>
      <c r="C17" s="527"/>
      <c r="D17" s="527"/>
      <c r="E17" s="527"/>
      <c r="F17" s="527"/>
      <c r="G17" s="527"/>
      <c r="H17" s="527"/>
      <c r="I17" s="527"/>
      <c r="J17" s="527"/>
      <c r="K17" s="527"/>
      <c r="L17" s="527"/>
      <c r="M17" s="527"/>
      <c r="N17" s="527"/>
      <c r="O17" s="527"/>
      <c r="P17" s="528"/>
      <c r="Q17" s="19"/>
    </row>
    <row r="18" spans="1:19" ht="37.5" customHeight="1" thickBot="1" x14ac:dyDescent="0.25">
      <c r="A18" s="19"/>
      <c r="B18" s="21" t="s">
        <v>23</v>
      </c>
      <c r="C18" s="540" t="s">
        <v>209</v>
      </c>
      <c r="D18" s="541"/>
      <c r="E18" s="541"/>
      <c r="F18" s="541"/>
      <c r="G18" s="541"/>
      <c r="H18" s="541"/>
      <c r="I18" s="541"/>
      <c r="J18" s="541"/>
      <c r="K18" s="541"/>
      <c r="L18" s="541"/>
      <c r="M18" s="541"/>
      <c r="N18" s="541"/>
      <c r="O18" s="541"/>
      <c r="P18" s="542"/>
      <c r="Q18" s="1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544" t="s">
        <v>37</v>
      </c>
      <c r="C20" s="545"/>
      <c r="D20" s="545"/>
      <c r="E20" s="545"/>
      <c r="F20" s="545"/>
      <c r="G20" s="545"/>
      <c r="H20" s="545"/>
      <c r="I20" s="545"/>
      <c r="J20" s="545"/>
      <c r="K20" s="545"/>
      <c r="L20" s="545"/>
      <c r="M20" s="545"/>
      <c r="N20" s="545"/>
      <c r="O20" s="545"/>
      <c r="P20" s="546"/>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529" t="s">
        <v>148</v>
      </c>
      <c r="D22" s="530"/>
      <c r="E22" s="530"/>
      <c r="F22" s="530"/>
      <c r="G22" s="530"/>
      <c r="H22" s="530"/>
      <c r="I22" s="530"/>
      <c r="J22" s="530"/>
      <c r="K22" s="530"/>
      <c r="L22" s="530"/>
      <c r="M22" s="530"/>
      <c r="N22" s="530"/>
      <c r="O22" s="530"/>
      <c r="P22" s="531"/>
      <c r="Q22" s="19"/>
    </row>
    <row r="23" spans="1:19" ht="3" customHeight="1" thickBot="1" x14ac:dyDescent="0.25">
      <c r="A23" s="19"/>
      <c r="B23" s="526"/>
      <c r="C23" s="527"/>
      <c r="D23" s="527"/>
      <c r="E23" s="527"/>
      <c r="F23" s="527"/>
      <c r="G23" s="527"/>
      <c r="H23" s="527"/>
      <c r="I23" s="527"/>
      <c r="J23" s="527"/>
      <c r="K23" s="527"/>
      <c r="L23" s="527"/>
      <c r="M23" s="527"/>
      <c r="N23" s="527"/>
      <c r="O23" s="527"/>
      <c r="P23" s="528"/>
      <c r="Q23" s="19"/>
    </row>
    <row r="24" spans="1:19" ht="124.5" customHeight="1" thickBot="1" x14ac:dyDescent="0.25">
      <c r="A24" s="19"/>
      <c r="B24" s="21" t="s">
        <v>24</v>
      </c>
      <c r="C24" s="515" t="s">
        <v>235</v>
      </c>
      <c r="D24" s="516"/>
      <c r="E24" s="516"/>
      <c r="F24" s="516"/>
      <c r="G24" s="516"/>
      <c r="H24" s="516"/>
      <c r="I24" s="516"/>
      <c r="J24" s="516"/>
      <c r="K24" s="516"/>
      <c r="L24" s="516"/>
      <c r="M24" s="516"/>
      <c r="N24" s="516"/>
      <c r="O24" s="516"/>
      <c r="P24" s="517"/>
      <c r="Q24" s="118"/>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s="28" customFormat="1" ht="20.100000000000001" customHeight="1" thickBot="1" x14ac:dyDescent="0.25">
      <c r="A26" s="56"/>
      <c r="B26" s="60" t="s">
        <v>2</v>
      </c>
      <c r="C26" s="238">
        <v>0.8</v>
      </c>
      <c r="D26" s="239"/>
      <c r="E26" s="239"/>
      <c r="F26" s="239"/>
      <c r="G26" s="239"/>
      <c r="H26" s="239"/>
      <c r="I26" s="239"/>
      <c r="J26" s="239"/>
      <c r="K26" s="239"/>
      <c r="L26" s="239"/>
      <c r="M26" s="239"/>
      <c r="N26" s="239"/>
      <c r="O26" s="239"/>
      <c r="P26" s="240"/>
      <c r="Q26" s="56"/>
      <c r="S26" s="9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s="28" customFormat="1" ht="20.100000000000001" customHeight="1" thickBot="1" x14ac:dyDescent="0.25">
      <c r="A28" s="56"/>
      <c r="B28" s="60" t="s">
        <v>25</v>
      </c>
      <c r="C28" s="61" t="s">
        <v>26</v>
      </c>
      <c r="D28" s="244" t="s">
        <v>183</v>
      </c>
      <c r="E28" s="239"/>
      <c r="F28" s="239"/>
      <c r="G28" s="240"/>
      <c r="H28" s="245" t="s">
        <v>27</v>
      </c>
      <c r="I28" s="245"/>
      <c r="J28" s="245"/>
      <c r="K28" s="244" t="s">
        <v>184</v>
      </c>
      <c r="L28" s="239"/>
      <c r="M28" s="240"/>
      <c r="N28" s="246" t="s">
        <v>28</v>
      </c>
      <c r="O28" s="247"/>
      <c r="P28" s="62" t="s">
        <v>185</v>
      </c>
      <c r="Q28" s="56"/>
      <c r="S28" s="99"/>
    </row>
    <row r="29" spans="1:19" ht="3" customHeight="1" thickBot="1" x14ac:dyDescent="0.25">
      <c r="A29" s="19"/>
      <c r="B29" s="548"/>
      <c r="C29" s="549"/>
      <c r="D29" s="549"/>
      <c r="E29" s="549"/>
      <c r="F29" s="549"/>
      <c r="G29" s="549"/>
      <c r="H29" s="549"/>
      <c r="I29" s="549"/>
      <c r="J29" s="549"/>
      <c r="K29" s="549"/>
      <c r="L29" s="549"/>
      <c r="M29" s="549"/>
      <c r="N29" s="549"/>
      <c r="O29" s="549"/>
      <c r="P29" s="550"/>
      <c r="Q29" s="19"/>
    </row>
    <row r="30" spans="1:19" s="28" customFormat="1" ht="20.100000000000001" customHeight="1" thickBot="1" x14ac:dyDescent="0.25">
      <c r="A30" s="56"/>
      <c r="B30" s="54" t="s">
        <v>7</v>
      </c>
      <c r="C30" s="551" t="s">
        <v>101</v>
      </c>
      <c r="D30" s="521"/>
      <c r="E30" s="521"/>
      <c r="F30" s="521"/>
      <c r="G30" s="521"/>
      <c r="H30" s="521"/>
      <c r="I30" s="521"/>
      <c r="J30" s="521"/>
      <c r="K30" s="521"/>
      <c r="L30" s="521"/>
      <c r="M30" s="521"/>
      <c r="N30" s="521"/>
      <c r="O30" s="521"/>
      <c r="P30" s="522"/>
      <c r="Q30" s="56"/>
      <c r="S30" s="99"/>
    </row>
    <row r="31" spans="1:19" ht="3" customHeight="1" thickBot="1" x14ac:dyDescent="0.25">
      <c r="A31" s="19"/>
      <c r="B31" s="526"/>
      <c r="C31" s="527"/>
      <c r="D31" s="527"/>
      <c r="E31" s="527"/>
      <c r="F31" s="527"/>
      <c r="G31" s="527"/>
      <c r="H31" s="527"/>
      <c r="I31" s="527"/>
      <c r="J31" s="527"/>
      <c r="K31" s="527"/>
      <c r="L31" s="527"/>
      <c r="M31" s="527"/>
      <c r="N31" s="527"/>
      <c r="O31" s="527"/>
      <c r="P31" s="528"/>
      <c r="Q31" s="19"/>
    </row>
    <row r="32" spans="1:19" s="28" customFormat="1" ht="20.100000000000001" customHeight="1" thickBot="1" x14ac:dyDescent="0.25">
      <c r="A32" s="56"/>
      <c r="B32" s="54" t="s">
        <v>4</v>
      </c>
      <c r="C32" s="547" t="s">
        <v>69</v>
      </c>
      <c r="D32" s="521"/>
      <c r="E32" s="521"/>
      <c r="F32" s="521"/>
      <c r="G32" s="521"/>
      <c r="H32" s="521"/>
      <c r="I32" s="521"/>
      <c r="J32" s="521"/>
      <c r="K32" s="521"/>
      <c r="L32" s="521"/>
      <c r="M32" s="521"/>
      <c r="N32" s="521"/>
      <c r="O32" s="521"/>
      <c r="P32" s="522"/>
      <c r="Q32" s="56"/>
      <c r="S32" s="99"/>
    </row>
    <row r="33" spans="1:19" ht="3" customHeight="1" thickBot="1" x14ac:dyDescent="0.25">
      <c r="A33" s="19"/>
      <c r="B33" s="526"/>
      <c r="C33" s="527"/>
      <c r="D33" s="527"/>
      <c r="E33" s="527"/>
      <c r="F33" s="527"/>
      <c r="G33" s="527"/>
      <c r="H33" s="527"/>
      <c r="I33" s="527"/>
      <c r="J33" s="527"/>
      <c r="K33" s="527"/>
      <c r="L33" s="527"/>
      <c r="M33" s="527"/>
      <c r="N33" s="527"/>
      <c r="O33" s="527"/>
      <c r="P33" s="528"/>
      <c r="Q33" s="19"/>
    </row>
    <row r="34" spans="1:19" s="28" customFormat="1" ht="20.100000000000001" customHeight="1" thickBot="1" x14ac:dyDescent="0.25">
      <c r="A34" s="56"/>
      <c r="B34" s="54" t="s">
        <v>35</v>
      </c>
      <c r="C34" s="547" t="s">
        <v>69</v>
      </c>
      <c r="D34" s="521"/>
      <c r="E34" s="521"/>
      <c r="F34" s="521"/>
      <c r="G34" s="521"/>
      <c r="H34" s="521"/>
      <c r="I34" s="521"/>
      <c r="J34" s="521"/>
      <c r="K34" s="521"/>
      <c r="L34" s="521"/>
      <c r="M34" s="521"/>
      <c r="N34" s="521"/>
      <c r="O34" s="521"/>
      <c r="P34" s="522"/>
      <c r="Q34" s="56"/>
      <c r="S34" s="99"/>
    </row>
    <row r="35" spans="1:19" ht="3" customHeight="1" thickBot="1" x14ac:dyDescent="0.25">
      <c r="A35" s="19"/>
      <c r="B35" s="537"/>
      <c r="C35" s="538"/>
      <c r="D35" s="538"/>
      <c r="E35" s="538"/>
      <c r="F35" s="538"/>
      <c r="G35" s="538"/>
      <c r="H35" s="538"/>
      <c r="I35" s="538"/>
      <c r="J35" s="538"/>
      <c r="K35" s="538"/>
      <c r="L35" s="538"/>
      <c r="M35" s="538"/>
      <c r="N35" s="538"/>
      <c r="O35" s="538"/>
      <c r="P35" s="539"/>
      <c r="Q35" s="19"/>
    </row>
    <row r="36" spans="1:19" s="28" customFormat="1" ht="20.100000000000001" customHeight="1" thickBot="1" x14ac:dyDescent="0.25">
      <c r="A36" s="56"/>
      <c r="B36" s="54" t="s">
        <v>63</v>
      </c>
      <c r="C36" s="551" t="s">
        <v>69</v>
      </c>
      <c r="D36" s="521"/>
      <c r="E36" s="521"/>
      <c r="F36" s="521"/>
      <c r="G36" s="521"/>
      <c r="H36" s="521"/>
      <c r="I36" s="521"/>
      <c r="J36" s="521"/>
      <c r="K36" s="521"/>
      <c r="L36" s="521"/>
      <c r="M36" s="521"/>
      <c r="N36" s="521"/>
      <c r="O36" s="521"/>
      <c r="P36" s="522"/>
      <c r="Q36" s="56"/>
      <c r="S36" s="9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2" t="s">
        <v>29</v>
      </c>
      <c r="C38" s="553"/>
      <c r="D38" s="553"/>
      <c r="E38" s="553"/>
      <c r="F38" s="553"/>
      <c r="G38" s="553"/>
      <c r="H38" s="553"/>
      <c r="I38" s="553"/>
      <c r="J38" s="553"/>
      <c r="K38" s="553"/>
      <c r="L38" s="553"/>
      <c r="M38" s="553"/>
      <c r="N38" s="553"/>
      <c r="O38" s="553"/>
      <c r="P38" s="554"/>
      <c r="Q38" s="56"/>
      <c r="S38" s="99"/>
    </row>
    <row r="39" spans="1:19" s="28" customFormat="1" ht="20.100000000000001" customHeight="1" x14ac:dyDescent="0.2">
      <c r="A39" s="56"/>
      <c r="B39" s="127" t="s">
        <v>34</v>
      </c>
      <c r="C39" s="555" t="s">
        <v>30</v>
      </c>
      <c r="D39" s="555"/>
      <c r="E39" s="555"/>
      <c r="F39" s="555"/>
      <c r="G39" s="555"/>
      <c r="H39" s="555" t="s">
        <v>7</v>
      </c>
      <c r="I39" s="555"/>
      <c r="J39" s="555"/>
      <c r="K39" s="555"/>
      <c r="L39" s="555"/>
      <c r="M39" s="555" t="s">
        <v>31</v>
      </c>
      <c r="N39" s="555"/>
      <c r="O39" s="555"/>
      <c r="P39" s="556"/>
      <c r="Q39" s="56"/>
      <c r="S39" s="99"/>
    </row>
    <row r="40" spans="1:19" s="28" customFormat="1" ht="54" customHeight="1" x14ac:dyDescent="0.2">
      <c r="A40" s="26"/>
      <c r="B40" s="52" t="s">
        <v>147</v>
      </c>
      <c r="C40" s="557" t="s">
        <v>145</v>
      </c>
      <c r="D40" s="557"/>
      <c r="E40" s="557"/>
      <c r="F40" s="557"/>
      <c r="G40" s="557"/>
      <c r="H40" s="557" t="s">
        <v>106</v>
      </c>
      <c r="I40" s="557"/>
      <c r="J40" s="557"/>
      <c r="K40" s="557"/>
      <c r="L40" s="557"/>
      <c r="M40" s="558" t="s">
        <v>144</v>
      </c>
      <c r="N40" s="558"/>
      <c r="O40" s="558"/>
      <c r="P40" s="559"/>
      <c r="Q40" s="26"/>
      <c r="S40" s="99"/>
    </row>
    <row r="41" spans="1:19" s="28" customFormat="1" ht="39" customHeight="1" x14ac:dyDescent="0.2">
      <c r="A41" s="26"/>
      <c r="B41" s="52" t="s">
        <v>146</v>
      </c>
      <c r="C41" s="557" t="s">
        <v>145</v>
      </c>
      <c r="D41" s="557"/>
      <c r="E41" s="557"/>
      <c r="F41" s="557"/>
      <c r="G41" s="557"/>
      <c r="H41" s="557" t="s">
        <v>106</v>
      </c>
      <c r="I41" s="557"/>
      <c r="J41" s="557"/>
      <c r="K41" s="557"/>
      <c r="L41" s="557"/>
      <c r="M41" s="558" t="s">
        <v>144</v>
      </c>
      <c r="N41" s="558"/>
      <c r="O41" s="558"/>
      <c r="P41" s="559"/>
      <c r="Q41" s="26"/>
      <c r="S41" s="99"/>
    </row>
    <row r="42" spans="1:19" ht="13.5" hidden="1" customHeight="1" x14ac:dyDescent="0.2">
      <c r="A42" s="19"/>
      <c r="B42" s="50"/>
      <c r="C42" s="451"/>
      <c r="D42" s="451"/>
      <c r="E42" s="451"/>
      <c r="F42" s="451"/>
      <c r="G42" s="451"/>
      <c r="H42" s="451"/>
      <c r="I42" s="451"/>
      <c r="J42" s="451"/>
      <c r="K42" s="451"/>
      <c r="L42" s="451"/>
      <c r="M42" s="451"/>
      <c r="N42" s="451"/>
      <c r="O42" s="451"/>
      <c r="P42" s="452"/>
      <c r="Q42" s="19"/>
    </row>
    <row r="43" spans="1:19" ht="12.75" hidden="1" customHeight="1" x14ac:dyDescent="0.2">
      <c r="A43" s="19"/>
      <c r="B43" s="50"/>
      <c r="C43" s="451"/>
      <c r="D43" s="451"/>
      <c r="E43" s="451"/>
      <c r="F43" s="451"/>
      <c r="G43" s="451"/>
      <c r="H43" s="451"/>
      <c r="I43" s="451"/>
      <c r="J43" s="451"/>
      <c r="K43" s="451"/>
      <c r="L43" s="451"/>
      <c r="M43" s="451"/>
      <c r="N43" s="451"/>
      <c r="O43" s="451"/>
      <c r="P43" s="452"/>
      <c r="Q43" s="19"/>
    </row>
    <row r="44" spans="1:19" ht="11.25" customHeight="1" thickBot="1" x14ac:dyDescent="0.25">
      <c r="A44" s="19"/>
      <c r="B44" s="29"/>
      <c r="C44" s="453"/>
      <c r="D44" s="453"/>
      <c r="E44" s="453"/>
      <c r="F44" s="453"/>
      <c r="G44" s="453"/>
      <c r="H44" s="453"/>
      <c r="I44" s="453"/>
      <c r="J44" s="453"/>
      <c r="K44" s="453"/>
      <c r="L44" s="453"/>
      <c r="M44" s="453"/>
      <c r="N44" s="453"/>
      <c r="O44" s="453"/>
      <c r="P44" s="454"/>
      <c r="Q44" s="19"/>
    </row>
    <row r="45" spans="1:19" ht="3" customHeight="1" thickBot="1" x14ac:dyDescent="0.25">
      <c r="A45" s="19"/>
      <c r="B45" s="30"/>
      <c r="C45" s="30"/>
      <c r="D45" s="30"/>
      <c r="E45" s="30"/>
      <c r="F45" s="30"/>
      <c r="G45" s="30"/>
      <c r="H45" s="30"/>
      <c r="I45" s="30"/>
      <c r="J45" s="30"/>
      <c r="K45" s="30"/>
      <c r="L45" s="30"/>
      <c r="M45" s="30"/>
      <c r="N45" s="30"/>
      <c r="O45" s="30"/>
      <c r="P45" s="30"/>
      <c r="Q45" s="19"/>
    </row>
    <row r="46" spans="1:19" s="28" customFormat="1" ht="19.5" customHeight="1" thickBot="1" x14ac:dyDescent="0.25">
      <c r="A46" s="56"/>
      <c r="B46" s="544" t="s">
        <v>8</v>
      </c>
      <c r="C46" s="545"/>
      <c r="D46" s="545"/>
      <c r="E46" s="545"/>
      <c r="F46" s="545"/>
      <c r="G46" s="545"/>
      <c r="H46" s="545"/>
      <c r="I46" s="545"/>
      <c r="J46" s="545"/>
      <c r="K46" s="545"/>
      <c r="L46" s="545"/>
      <c r="M46" s="545"/>
      <c r="N46" s="545"/>
      <c r="O46" s="545"/>
      <c r="P46" s="546"/>
      <c r="Q46" s="56"/>
      <c r="S46" s="99"/>
    </row>
    <row r="47" spans="1:19" ht="3" customHeight="1" thickBot="1" x14ac:dyDescent="0.25">
      <c r="A47" s="19"/>
      <c r="B47" s="31"/>
      <c r="C47" s="24"/>
      <c r="D47" s="24"/>
      <c r="E47" s="24"/>
      <c r="F47" s="24"/>
      <c r="G47" s="24"/>
      <c r="H47" s="24"/>
      <c r="I47" s="24"/>
      <c r="J47" s="24"/>
      <c r="K47" s="24"/>
      <c r="L47" s="24"/>
      <c r="M47" s="24"/>
      <c r="N47" s="24"/>
      <c r="O47" s="24"/>
      <c r="P47" s="32"/>
      <c r="Q47" s="19"/>
    </row>
    <row r="48" spans="1:19" ht="15" customHeight="1" x14ac:dyDescent="0.2">
      <c r="A48" s="19"/>
      <c r="B48" s="563" t="s">
        <v>32</v>
      </c>
      <c r="C48" s="119" t="s">
        <v>9</v>
      </c>
      <c r="D48" s="33" t="s">
        <v>11</v>
      </c>
      <c r="E48" s="33" t="s">
        <v>12</v>
      </c>
      <c r="F48" s="33" t="s">
        <v>13</v>
      </c>
      <c r="G48" s="33" t="s">
        <v>14</v>
      </c>
      <c r="H48" s="33" t="s">
        <v>15</v>
      </c>
      <c r="I48" s="33" t="s">
        <v>16</v>
      </c>
      <c r="J48" s="33" t="s">
        <v>17</v>
      </c>
      <c r="K48" s="33" t="s">
        <v>18</v>
      </c>
      <c r="L48" s="33" t="s">
        <v>19</v>
      </c>
      <c r="M48" s="33" t="s">
        <v>20</v>
      </c>
      <c r="N48" s="33" t="s">
        <v>21</v>
      </c>
      <c r="O48" s="34" t="s">
        <v>22</v>
      </c>
      <c r="P48" s="35" t="s">
        <v>143</v>
      </c>
      <c r="Q48" s="19"/>
    </row>
    <row r="49" spans="1:17" ht="15.75" thickBot="1" x14ac:dyDescent="0.25">
      <c r="A49" s="19"/>
      <c r="B49" s="564"/>
      <c r="C49" s="120" t="s">
        <v>10</v>
      </c>
      <c r="D49" s="36"/>
      <c r="E49" s="36"/>
      <c r="F49" s="36"/>
      <c r="G49" s="36"/>
      <c r="H49" s="36"/>
      <c r="I49" s="58">
        <f>'5_RegSocReestructuracion'!D10</f>
        <v>1</v>
      </c>
      <c r="J49" s="36"/>
      <c r="K49" s="36"/>
      <c r="L49" s="36"/>
      <c r="M49" s="36"/>
      <c r="N49" s="36"/>
      <c r="O49" s="58">
        <f>'5_RegSocReestructuracion'!F10</f>
        <v>1</v>
      </c>
      <c r="P49" s="58">
        <f>'5_RegSocReestructuracion'!H10</f>
        <v>1</v>
      </c>
      <c r="Q49" s="19"/>
    </row>
    <row r="50" spans="1:17" ht="3" customHeight="1" thickBot="1" x14ac:dyDescent="0.25">
      <c r="A50" s="19"/>
      <c r="B50" s="37">
        <v>0.9</v>
      </c>
      <c r="C50" s="38"/>
      <c r="D50" s="38"/>
      <c r="E50" s="38"/>
      <c r="F50" s="38"/>
      <c r="G50" s="38"/>
      <c r="H50" s="38"/>
      <c r="I50" s="98">
        <v>0.8</v>
      </c>
      <c r="J50" s="38"/>
      <c r="K50" s="38"/>
      <c r="L50" s="38"/>
      <c r="M50" s="38"/>
      <c r="N50" s="38"/>
      <c r="O50" s="98">
        <v>0.8</v>
      </c>
      <c r="P50" s="97">
        <v>0.8</v>
      </c>
      <c r="Q50" s="19"/>
    </row>
    <row r="51" spans="1:17" ht="22.5" customHeight="1" thickBot="1" x14ac:dyDescent="0.25">
      <c r="A51" s="19"/>
      <c r="B51" s="208" t="s">
        <v>33</v>
      </c>
      <c r="C51" s="209"/>
      <c r="D51" s="209"/>
      <c r="E51" s="209"/>
      <c r="F51" s="209"/>
      <c r="G51" s="209"/>
      <c r="H51" s="209"/>
      <c r="I51" s="209"/>
      <c r="J51" s="209"/>
      <c r="K51" s="209"/>
      <c r="L51" s="209"/>
      <c r="M51" s="209"/>
      <c r="N51" s="209"/>
      <c r="O51" s="209"/>
      <c r="P51" s="210"/>
      <c r="Q51" s="19"/>
    </row>
    <row r="52" spans="1:17" x14ac:dyDescent="0.2">
      <c r="A52" s="19"/>
      <c r="B52" s="186"/>
      <c r="C52" s="187"/>
      <c r="D52" s="187"/>
      <c r="E52" s="187"/>
      <c r="F52" s="187"/>
      <c r="G52" s="187"/>
      <c r="H52" s="187"/>
      <c r="I52" s="187"/>
      <c r="J52" s="187"/>
      <c r="K52" s="187"/>
      <c r="L52" s="187"/>
      <c r="M52" s="187"/>
      <c r="N52" s="187"/>
      <c r="O52" s="187"/>
      <c r="P52" s="188"/>
      <c r="Q52" s="19"/>
    </row>
    <row r="53" spans="1:17" x14ac:dyDescent="0.2">
      <c r="A53" s="19"/>
      <c r="B53" s="189"/>
      <c r="C53" s="190"/>
      <c r="D53" s="190"/>
      <c r="E53" s="190"/>
      <c r="F53" s="190"/>
      <c r="G53" s="190"/>
      <c r="H53" s="190"/>
      <c r="I53" s="190"/>
      <c r="J53" s="190"/>
      <c r="K53" s="190"/>
      <c r="L53" s="190"/>
      <c r="M53" s="190"/>
      <c r="N53" s="190"/>
      <c r="O53" s="190"/>
      <c r="P53" s="191"/>
      <c r="Q53" s="19"/>
    </row>
    <row r="54" spans="1:17" x14ac:dyDescent="0.2">
      <c r="A54" s="19"/>
      <c r="B54" s="189"/>
      <c r="C54" s="190"/>
      <c r="D54" s="190"/>
      <c r="E54" s="190"/>
      <c r="F54" s="190"/>
      <c r="G54" s="190"/>
      <c r="H54" s="190"/>
      <c r="I54" s="190"/>
      <c r="J54" s="190"/>
      <c r="K54" s="190"/>
      <c r="L54" s="190"/>
      <c r="M54" s="190"/>
      <c r="N54" s="190"/>
      <c r="O54" s="190"/>
      <c r="P54" s="191"/>
      <c r="Q54" s="19"/>
    </row>
    <row r="55" spans="1:17" x14ac:dyDescent="0.2">
      <c r="A55" s="19"/>
      <c r="B55" s="189"/>
      <c r="C55" s="190"/>
      <c r="D55" s="190"/>
      <c r="E55" s="190"/>
      <c r="F55" s="190"/>
      <c r="G55" s="190"/>
      <c r="H55" s="190"/>
      <c r="I55" s="190"/>
      <c r="J55" s="190"/>
      <c r="K55" s="190"/>
      <c r="L55" s="190"/>
      <c r="M55" s="190"/>
      <c r="N55" s="190"/>
      <c r="O55" s="190"/>
      <c r="P55" s="191"/>
      <c r="Q55" s="19"/>
    </row>
    <row r="56" spans="1:17" x14ac:dyDescent="0.2">
      <c r="A56" s="19"/>
      <c r="B56" s="189"/>
      <c r="C56" s="190"/>
      <c r="D56" s="190"/>
      <c r="E56" s="190"/>
      <c r="F56" s="190"/>
      <c r="G56" s="190"/>
      <c r="H56" s="190"/>
      <c r="I56" s="190"/>
      <c r="J56" s="190"/>
      <c r="K56" s="190"/>
      <c r="L56" s="190"/>
      <c r="M56" s="190"/>
      <c r="N56" s="190"/>
      <c r="O56" s="190"/>
      <c r="P56" s="191"/>
      <c r="Q56" s="19"/>
    </row>
    <row r="57" spans="1:17" x14ac:dyDescent="0.2">
      <c r="A57" s="19"/>
      <c r="B57" s="189"/>
      <c r="C57" s="190"/>
      <c r="D57" s="190"/>
      <c r="E57" s="190"/>
      <c r="F57" s="190"/>
      <c r="G57" s="190"/>
      <c r="H57" s="190"/>
      <c r="I57" s="190"/>
      <c r="J57" s="190"/>
      <c r="K57" s="190"/>
      <c r="L57" s="190"/>
      <c r="M57" s="190"/>
      <c r="N57" s="190"/>
      <c r="O57" s="190"/>
      <c r="P57" s="191"/>
      <c r="Q57" s="19"/>
    </row>
    <row r="58" spans="1:17" x14ac:dyDescent="0.2">
      <c r="A58" s="19"/>
      <c r="B58" s="189"/>
      <c r="C58" s="190"/>
      <c r="D58" s="190"/>
      <c r="E58" s="190"/>
      <c r="F58" s="190"/>
      <c r="G58" s="190"/>
      <c r="H58" s="190"/>
      <c r="I58" s="190"/>
      <c r="J58" s="190"/>
      <c r="K58" s="190"/>
      <c r="L58" s="190"/>
      <c r="M58" s="190"/>
      <c r="N58" s="190"/>
      <c r="O58" s="190"/>
      <c r="P58" s="191"/>
      <c r="Q58" s="19"/>
    </row>
    <row r="59" spans="1:17" x14ac:dyDescent="0.2">
      <c r="A59" s="19"/>
      <c r="B59" s="189"/>
      <c r="C59" s="190"/>
      <c r="D59" s="190"/>
      <c r="E59" s="190"/>
      <c r="F59" s="190"/>
      <c r="G59" s="190"/>
      <c r="H59" s="190"/>
      <c r="I59" s="190"/>
      <c r="J59" s="190"/>
      <c r="K59" s="190"/>
      <c r="L59" s="190"/>
      <c r="M59" s="190"/>
      <c r="N59" s="190"/>
      <c r="O59" s="190"/>
      <c r="P59" s="191"/>
      <c r="Q59" s="19"/>
    </row>
    <row r="60" spans="1:17" x14ac:dyDescent="0.2">
      <c r="A60" s="19"/>
      <c r="B60" s="189"/>
      <c r="C60" s="190"/>
      <c r="D60" s="190"/>
      <c r="E60" s="190"/>
      <c r="F60" s="190"/>
      <c r="G60" s="190"/>
      <c r="H60" s="190"/>
      <c r="I60" s="190"/>
      <c r="J60" s="190"/>
      <c r="K60" s="190"/>
      <c r="L60" s="190"/>
      <c r="M60" s="190"/>
      <c r="N60" s="190"/>
      <c r="O60" s="190"/>
      <c r="P60" s="191"/>
      <c r="Q60" s="19"/>
    </row>
    <row r="61" spans="1:17" x14ac:dyDescent="0.2">
      <c r="A61" s="19"/>
      <c r="B61" s="189"/>
      <c r="C61" s="190"/>
      <c r="D61" s="190"/>
      <c r="E61" s="190"/>
      <c r="F61" s="190"/>
      <c r="G61" s="190"/>
      <c r="H61" s="190"/>
      <c r="I61" s="190"/>
      <c r="J61" s="190"/>
      <c r="K61" s="190"/>
      <c r="L61" s="190"/>
      <c r="M61" s="190"/>
      <c r="N61" s="190"/>
      <c r="O61" s="190"/>
      <c r="P61" s="191"/>
      <c r="Q61" s="19"/>
    </row>
    <row r="62" spans="1:17" x14ac:dyDescent="0.2">
      <c r="A62" s="19"/>
      <c r="B62" s="189"/>
      <c r="C62" s="190"/>
      <c r="D62" s="190"/>
      <c r="E62" s="190"/>
      <c r="F62" s="190"/>
      <c r="G62" s="190"/>
      <c r="H62" s="190"/>
      <c r="I62" s="190"/>
      <c r="J62" s="190"/>
      <c r="K62" s="190"/>
      <c r="L62" s="190"/>
      <c r="M62" s="190"/>
      <c r="N62" s="190"/>
      <c r="O62" s="190"/>
      <c r="P62" s="191"/>
      <c r="Q62" s="19"/>
    </row>
    <row r="63" spans="1:17" x14ac:dyDescent="0.2">
      <c r="A63" s="19"/>
      <c r="B63" s="189"/>
      <c r="C63" s="190"/>
      <c r="D63" s="190"/>
      <c r="E63" s="190"/>
      <c r="F63" s="190"/>
      <c r="G63" s="190"/>
      <c r="H63" s="190"/>
      <c r="I63" s="190"/>
      <c r="J63" s="190"/>
      <c r="K63" s="190"/>
      <c r="L63" s="190"/>
      <c r="M63" s="190"/>
      <c r="N63" s="190"/>
      <c r="O63" s="190"/>
      <c r="P63" s="191"/>
      <c r="Q63" s="19"/>
    </row>
    <row r="64" spans="1:17"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3" customHeight="1" thickBot="1" x14ac:dyDescent="0.25">
      <c r="A68" s="560"/>
      <c r="B68" s="560"/>
      <c r="C68" s="560"/>
      <c r="D68" s="560"/>
      <c r="E68" s="560"/>
      <c r="F68" s="560"/>
      <c r="G68" s="560"/>
      <c r="H68" s="560"/>
      <c r="I68" s="560"/>
      <c r="J68" s="560"/>
      <c r="K68" s="560"/>
      <c r="L68" s="560"/>
      <c r="M68" s="560"/>
      <c r="N68" s="560"/>
      <c r="O68" s="560"/>
      <c r="P68" s="560"/>
      <c r="Q68" s="560"/>
      <c r="S68" s="51"/>
    </row>
    <row r="69" spans="1:19" x14ac:dyDescent="0.2">
      <c r="A69" s="19"/>
      <c r="B69" s="196" t="s">
        <v>5</v>
      </c>
      <c r="C69" s="565" t="s">
        <v>114</v>
      </c>
      <c r="D69" s="566"/>
      <c r="E69" s="566"/>
      <c r="F69" s="566"/>
      <c r="G69" s="566"/>
      <c r="H69" s="566"/>
      <c r="I69" s="566"/>
      <c r="J69" s="566"/>
      <c r="K69" s="566"/>
      <c r="L69" s="566"/>
      <c r="M69" s="566"/>
      <c r="N69" s="566"/>
      <c r="O69" s="566"/>
      <c r="P69" s="567"/>
      <c r="Q69" s="19"/>
      <c r="S69" s="18"/>
    </row>
    <row r="70" spans="1:19" ht="82.5" customHeight="1" x14ac:dyDescent="0.2">
      <c r="A70" s="19"/>
      <c r="B70" s="197"/>
      <c r="C70" s="568"/>
      <c r="D70" s="569"/>
      <c r="E70" s="569"/>
      <c r="F70" s="569"/>
      <c r="G70" s="569"/>
      <c r="H70" s="569"/>
      <c r="I70" s="569"/>
      <c r="J70" s="569"/>
      <c r="K70" s="569"/>
      <c r="L70" s="569"/>
      <c r="M70" s="569"/>
      <c r="N70" s="569"/>
      <c r="O70" s="569"/>
      <c r="P70" s="570"/>
      <c r="Q70" s="19"/>
      <c r="S70" s="18"/>
    </row>
    <row r="71" spans="1:19" x14ac:dyDescent="0.2">
      <c r="A71" s="19"/>
      <c r="B71" s="197"/>
      <c r="C71" s="571" t="s">
        <v>113</v>
      </c>
      <c r="D71" s="572"/>
      <c r="E71" s="572"/>
      <c r="F71" s="572"/>
      <c r="G71" s="572"/>
      <c r="H71" s="572"/>
      <c r="I71" s="572"/>
      <c r="J71" s="572"/>
      <c r="K71" s="572"/>
      <c r="L71" s="572"/>
      <c r="M71" s="572"/>
      <c r="N71" s="572"/>
      <c r="O71" s="572"/>
      <c r="P71" s="573"/>
      <c r="Q71" s="19"/>
      <c r="S71" s="18"/>
    </row>
    <row r="72" spans="1:19" ht="78" customHeight="1" thickBot="1" x14ac:dyDescent="0.25">
      <c r="A72" s="19"/>
      <c r="B72" s="198"/>
      <c r="C72" s="574"/>
      <c r="D72" s="575"/>
      <c r="E72" s="575"/>
      <c r="F72" s="575"/>
      <c r="G72" s="575"/>
      <c r="H72" s="575"/>
      <c r="I72" s="575"/>
      <c r="J72" s="575"/>
      <c r="K72" s="575"/>
      <c r="L72" s="575"/>
      <c r="M72" s="575"/>
      <c r="N72" s="575"/>
      <c r="O72" s="575"/>
      <c r="P72" s="576"/>
      <c r="Q72" s="19"/>
      <c r="S72" s="18"/>
    </row>
    <row r="73" spans="1:19" ht="41.25" customHeight="1" thickBot="1" x14ac:dyDescent="0.25">
      <c r="A73" s="19"/>
      <c r="B73" s="40" t="s">
        <v>62</v>
      </c>
      <c r="C73" s="551" t="s">
        <v>164</v>
      </c>
      <c r="D73" s="521"/>
      <c r="E73" s="521"/>
      <c r="F73" s="521"/>
      <c r="G73" s="521"/>
      <c r="H73" s="521"/>
      <c r="I73" s="521"/>
      <c r="J73" s="521"/>
      <c r="K73" s="521"/>
      <c r="L73" s="521"/>
      <c r="M73" s="521"/>
      <c r="N73" s="521"/>
      <c r="O73" s="521"/>
      <c r="P73" s="522"/>
      <c r="Q73" s="19"/>
    </row>
    <row r="74" spans="1:19" ht="27.75" customHeight="1" thickBot="1" x14ac:dyDescent="0.25">
      <c r="A74" s="19"/>
      <c r="B74" s="40" t="s">
        <v>75</v>
      </c>
      <c r="C74" s="561" t="s">
        <v>76</v>
      </c>
      <c r="D74" s="561"/>
      <c r="E74" s="561"/>
      <c r="F74" s="561"/>
      <c r="G74" s="561"/>
      <c r="H74" s="561"/>
      <c r="I74" s="561"/>
      <c r="J74" s="561"/>
      <c r="K74" s="561"/>
      <c r="L74" s="561"/>
      <c r="M74" s="561"/>
      <c r="N74" s="561"/>
      <c r="O74" s="561"/>
      <c r="P74" s="562"/>
      <c r="Q74" s="19"/>
    </row>
    <row r="77" spans="1:19" x14ac:dyDescent="0.2">
      <c r="C77" s="41"/>
    </row>
    <row r="78" spans="1:19" ht="24" hidden="1" customHeight="1" x14ac:dyDescent="0.2">
      <c r="C78" s="18">
        <v>2018</v>
      </c>
    </row>
    <row r="79" spans="1:19" ht="23.45" hidden="1" customHeight="1" x14ac:dyDescent="0.2">
      <c r="C79" s="18">
        <v>2021</v>
      </c>
    </row>
    <row r="80" spans="1:19" ht="18.600000000000001" hidden="1" customHeight="1" x14ac:dyDescent="0.2">
      <c r="C80" s="18">
        <v>2022</v>
      </c>
    </row>
    <row r="81" ht="28.15" customHeigh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226</v>
      </c>
    </row>
    <row r="130" spans="2:2" s="42" customFormat="1" x14ac:dyDescent="0.2">
      <c r="B130" s="117" t="s">
        <v>227</v>
      </c>
    </row>
    <row r="131" spans="2:2" s="42" customFormat="1" x14ac:dyDescent="0.2">
      <c r="B131" s="117" t="s">
        <v>228</v>
      </c>
    </row>
    <row r="132" spans="2:2" s="42" customFormat="1" x14ac:dyDescent="0.2">
      <c r="B132" s="117" t="s">
        <v>229</v>
      </c>
    </row>
    <row r="133" spans="2:2" s="42" customFormat="1" x14ac:dyDescent="0.2">
      <c r="B133" s="117" t="s">
        <v>230</v>
      </c>
    </row>
    <row r="134" spans="2:2" s="19" customFormat="1" x14ac:dyDescent="0.2">
      <c r="B134" s="117" t="s">
        <v>231</v>
      </c>
    </row>
    <row r="135" spans="2:2" s="19" customFormat="1" x14ac:dyDescent="0.2">
      <c r="B135" s="117" t="s">
        <v>232</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sheetProtection sheet="1"/>
  <mergeCells count="74">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5:P25"/>
    <mergeCell ref="C26:P26"/>
    <mergeCell ref="B27:P27"/>
    <mergeCell ref="D28:G28"/>
    <mergeCell ref="H28:J28"/>
    <mergeCell ref="K28:M28"/>
    <mergeCell ref="N28:O28"/>
    <mergeCell ref="B29:P29"/>
    <mergeCell ref="C30:P30"/>
    <mergeCell ref="B31:P31"/>
    <mergeCell ref="C32:P32"/>
    <mergeCell ref="B33:P33"/>
    <mergeCell ref="C22:P22"/>
    <mergeCell ref="J10:M10"/>
    <mergeCell ref="N10:P10"/>
    <mergeCell ref="B13:P13"/>
    <mergeCell ref="B15:P15"/>
    <mergeCell ref="C16:P16"/>
    <mergeCell ref="B17:P17"/>
    <mergeCell ref="C18:P18"/>
    <mergeCell ref="C14:P14"/>
    <mergeCell ref="B19:P19"/>
    <mergeCell ref="B20:P20"/>
    <mergeCell ref="B21:P21"/>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s>
  <conditionalFormatting sqref="I49">
    <cfRule type="cellIs" dxfId="59" priority="11" stopIfTrue="1" operator="equal">
      <formula>" "</formula>
    </cfRule>
    <cfRule type="cellIs" dxfId="58" priority="12" stopIfTrue="1" operator="equal">
      <formula>"0"</formula>
    </cfRule>
    <cfRule type="cellIs" dxfId="57" priority="13" stopIfTrue="1" operator="lessThanOrEqual">
      <formula>$S$5</formula>
    </cfRule>
    <cfRule type="cellIs" dxfId="56" priority="14" stopIfTrue="1" operator="greaterThanOrEqual">
      <formula>$S$2</formula>
    </cfRule>
    <cfRule type="cellIs" dxfId="55" priority="15" stopIfTrue="1" operator="between">
      <formula>$S$4</formula>
      <formula>$S$3</formula>
    </cfRule>
  </conditionalFormatting>
  <conditionalFormatting sqref="O49:P49">
    <cfRule type="cellIs" dxfId="54" priority="1" stopIfTrue="1" operator="equal">
      <formula>" "</formula>
    </cfRule>
    <cfRule type="cellIs" dxfId="53" priority="2" stopIfTrue="1" operator="equal">
      <formula>"0"</formula>
    </cfRule>
    <cfRule type="cellIs" dxfId="52" priority="3" stopIfTrue="1" operator="lessThanOrEqual">
      <formula>$S$5</formula>
    </cfRule>
    <cfRule type="cellIs" dxfId="51" priority="4" stopIfTrue="1" operator="greaterThanOrEqual">
      <formula>$S$2</formula>
    </cfRule>
    <cfRule type="cellIs" dxfId="50" priority="5" stopIfTrue="1" operator="between">
      <formula>$S$4</formula>
      <formula>$S$3</formula>
    </cfRule>
  </conditionalFormatting>
  <dataValidations count="6">
    <dataValidation type="list" allowBlank="1" showInputMessage="1" showErrorMessage="1" sqref="C12:P12" xr:uid="{00000000-0002-0000-0800-000000000000}">
      <formula1>$D$100:$D$117</formula1>
    </dataValidation>
    <dataValidation type="list" allowBlank="1" showInputMessage="1" showErrorMessage="1" sqref="C32:P32 C36:P36 C34:P34" xr:uid="{00000000-0002-0000-0800-000001000000}">
      <formula1>$Q$99:$Q$104</formula1>
    </dataValidation>
    <dataValidation type="list" allowBlank="1" showInputMessage="1" showErrorMessage="1" sqref="C74:P74" xr:uid="{00000000-0002-0000-0800-000002000000}">
      <formula1>$M$100:$M$102</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12"/>
  <sheetViews>
    <sheetView showGridLines="0" topLeftCell="C7" zoomScaleNormal="100" workbookViewId="0">
      <selection activeCell="L11" sqref="L11"/>
    </sheetView>
  </sheetViews>
  <sheetFormatPr baseColWidth="10" defaultColWidth="9.140625" defaultRowHeight="30" customHeight="1" x14ac:dyDescent="0.2"/>
  <cols>
    <col min="1" max="1" width="28.5703125" style="2" customWidth="1"/>
    <col min="2" max="2" width="40" customWidth="1"/>
    <col min="3" max="3" width="16.7109375" customWidth="1"/>
    <col min="4" max="4" width="14.85546875" customWidth="1"/>
    <col min="5" max="5" width="16.7109375" customWidth="1"/>
    <col min="6" max="6" width="14.85546875" customWidth="1"/>
    <col min="7" max="8" width="20.7109375" customWidth="1"/>
    <col min="9" max="9" width="5.28515625" customWidth="1"/>
    <col min="10" max="10" width="18.28515625" customWidth="1"/>
    <col min="11" max="11" width="27.5703125" bestFit="1" customWidth="1"/>
  </cols>
  <sheetData>
    <row r="1" spans="1:17" ht="30" customHeight="1" x14ac:dyDescent="0.25">
      <c r="A1" s="421"/>
      <c r="B1" s="424" t="s">
        <v>58</v>
      </c>
      <c r="C1" s="425"/>
      <c r="D1" s="425"/>
      <c r="E1" s="425"/>
      <c r="F1" s="425"/>
      <c r="G1" s="425"/>
      <c r="H1" s="425"/>
      <c r="I1" s="426"/>
      <c r="J1" s="488" t="s">
        <v>178</v>
      </c>
      <c r="K1" s="490"/>
      <c r="L1" s="1"/>
      <c r="M1" s="1"/>
      <c r="N1" s="1"/>
      <c r="O1" s="1"/>
      <c r="P1" s="1"/>
      <c r="Q1" s="1"/>
    </row>
    <row r="2" spans="1:17" ht="30" customHeight="1" x14ac:dyDescent="0.25">
      <c r="A2" s="422"/>
      <c r="B2" s="345" t="s">
        <v>81</v>
      </c>
      <c r="C2" s="346"/>
      <c r="D2" s="346"/>
      <c r="E2" s="346"/>
      <c r="F2" s="346"/>
      <c r="G2" s="346"/>
      <c r="H2" s="346"/>
      <c r="I2" s="347"/>
      <c r="J2" s="491" t="s">
        <v>179</v>
      </c>
      <c r="K2" s="493"/>
      <c r="L2" s="1"/>
      <c r="M2" s="1"/>
      <c r="N2" s="1"/>
      <c r="O2" s="1"/>
      <c r="P2" s="1"/>
      <c r="Q2" s="1"/>
    </row>
    <row r="3" spans="1:17" ht="30" customHeight="1" x14ac:dyDescent="0.25">
      <c r="A3" s="422"/>
      <c r="B3" s="345" t="s">
        <v>82</v>
      </c>
      <c r="C3" s="346"/>
      <c r="D3" s="346"/>
      <c r="E3" s="346"/>
      <c r="F3" s="346"/>
      <c r="G3" s="346"/>
      <c r="H3" s="346"/>
      <c r="I3" s="347"/>
      <c r="J3" s="491" t="s">
        <v>180</v>
      </c>
      <c r="K3" s="493"/>
      <c r="L3" s="1"/>
      <c r="M3" s="1"/>
      <c r="N3" s="1"/>
      <c r="O3" s="1"/>
      <c r="P3" s="1"/>
      <c r="Q3" s="1"/>
    </row>
    <row r="4" spans="1:17" ht="30" customHeight="1" thickBot="1" x14ac:dyDescent="0.3">
      <c r="A4" s="423"/>
      <c r="B4" s="427" t="s">
        <v>83</v>
      </c>
      <c r="C4" s="428"/>
      <c r="D4" s="428"/>
      <c r="E4" s="428"/>
      <c r="F4" s="428"/>
      <c r="G4" s="428"/>
      <c r="H4" s="428"/>
      <c r="I4" s="429"/>
      <c r="J4" s="494" t="s">
        <v>196</v>
      </c>
      <c r="K4" s="496"/>
      <c r="L4" s="3"/>
      <c r="M4" s="3"/>
      <c r="N4" s="3"/>
      <c r="O4" s="3"/>
      <c r="P4" s="3"/>
      <c r="Q4" s="3"/>
    </row>
    <row r="5" spans="1:17" ht="18" x14ac:dyDescent="0.25">
      <c r="C5" s="4"/>
      <c r="D5" s="4"/>
      <c r="E5" s="4"/>
      <c r="F5" s="4"/>
      <c r="G5" s="4"/>
      <c r="H5" s="4"/>
      <c r="I5" s="5"/>
      <c r="J5" s="5"/>
      <c r="K5" s="5"/>
      <c r="L5" s="3"/>
      <c r="M5" s="3"/>
      <c r="N5" s="3"/>
      <c r="O5" s="3"/>
      <c r="P5" s="3"/>
      <c r="Q5" s="3"/>
    </row>
    <row r="6" spans="1:17" s="8" customFormat="1" ht="23.25" customHeight="1" x14ac:dyDescent="0.2">
      <c r="A6" s="14" t="s">
        <v>0</v>
      </c>
      <c r="B6" s="586" t="str">
        <f>+'5_SociedadesReestructura'!C12</f>
        <v>ACTUACIONES Y AUTORIZACIONES ADMINISTRATIVAS</v>
      </c>
      <c r="C6" s="586"/>
      <c r="D6" s="586"/>
      <c r="E6" s="586"/>
      <c r="F6" s="586"/>
      <c r="G6" s="586"/>
      <c r="H6" s="586"/>
      <c r="I6" s="586"/>
      <c r="J6" s="586"/>
      <c r="K6" s="586"/>
    </row>
    <row r="7" spans="1:17" ht="11.25" customHeight="1" x14ac:dyDescent="0.2"/>
    <row r="8" spans="1:17" s="12" customFormat="1" ht="46.5" customHeight="1" x14ac:dyDescent="0.2">
      <c r="A8" s="432" t="s">
        <v>84</v>
      </c>
      <c r="B8" s="578" t="s">
        <v>32</v>
      </c>
      <c r="C8" s="583" t="str">
        <f>+'5_SociedadesReestructura'!C14:P14</f>
        <v>Cumplimiento al envío de información periódica por parte de las sociedades en acuerdo reestructuración</v>
      </c>
      <c r="D8" s="584"/>
      <c r="E8" s="584"/>
      <c r="F8" s="584"/>
      <c r="G8" s="584"/>
      <c r="H8" s="585"/>
      <c r="I8" s="578" t="s">
        <v>85</v>
      </c>
      <c r="J8" s="578"/>
      <c r="K8" s="578"/>
    </row>
    <row r="9" spans="1:17" s="11" customFormat="1" ht="30" customHeight="1" thickBot="1" x14ac:dyDescent="0.25">
      <c r="A9" s="587"/>
      <c r="B9" s="432"/>
      <c r="C9" s="112" t="s">
        <v>152</v>
      </c>
      <c r="D9" s="112" t="s">
        <v>109</v>
      </c>
      <c r="E9" s="112" t="s">
        <v>151</v>
      </c>
      <c r="F9" s="112" t="s">
        <v>109</v>
      </c>
      <c r="G9" s="112" t="s">
        <v>10</v>
      </c>
      <c r="H9" s="112" t="s">
        <v>109</v>
      </c>
      <c r="I9" s="432"/>
      <c r="J9" s="432"/>
      <c r="K9" s="432"/>
    </row>
    <row r="10" spans="1:17" ht="78" customHeight="1" x14ac:dyDescent="0.2">
      <c r="A10" s="577" t="s">
        <v>259</v>
      </c>
      <c r="B10" s="101" t="str">
        <f>+'5_SociedadesReestructura'!B40</f>
        <v>Total de sociedades requeridas por incumplimiento en la remisión de información periódica</v>
      </c>
      <c r="C10" s="17">
        <v>11</v>
      </c>
      <c r="D10" s="324">
        <f>IF(C10&lt;=0," ",C10/C11)</f>
        <v>1</v>
      </c>
      <c r="E10" s="17">
        <v>12</v>
      </c>
      <c r="F10" s="324">
        <f>IF(E10&lt;=1," ",E10/E11)</f>
        <v>1</v>
      </c>
      <c r="G10" s="7">
        <f>+C10+E10</f>
        <v>23</v>
      </c>
      <c r="H10" s="324">
        <f>IF(G10&lt;=1," ",G10/G11)</f>
        <v>1</v>
      </c>
      <c r="I10" s="502" t="s">
        <v>263</v>
      </c>
      <c r="J10" s="579"/>
      <c r="K10" s="580"/>
    </row>
    <row r="11" spans="1:17" ht="92.25" customHeight="1" thickBot="1" x14ac:dyDescent="0.25">
      <c r="A11" s="514"/>
      <c r="B11" s="100" t="str">
        <f>+'5_SociedadesReestructura'!B41</f>
        <v xml:space="preserve">Total de sociedades que no remitieron la información periódica </v>
      </c>
      <c r="C11" s="16">
        <v>11</v>
      </c>
      <c r="D11" s="325"/>
      <c r="E11" s="16">
        <v>12</v>
      </c>
      <c r="F11" s="325"/>
      <c r="G11" s="9">
        <f>+C11+E11</f>
        <v>23</v>
      </c>
      <c r="H11" s="325"/>
      <c r="I11" s="581"/>
      <c r="J11" s="581"/>
      <c r="K11" s="582"/>
    </row>
    <row r="12" spans="1:17" ht="30" customHeight="1" x14ac:dyDescent="0.2">
      <c r="C12" s="6"/>
      <c r="D12" s="6"/>
      <c r="E12" s="6"/>
      <c r="F12" s="6"/>
      <c r="G12" s="6"/>
      <c r="H12" s="6"/>
    </row>
  </sheetData>
  <mergeCells count="19">
    <mergeCell ref="B2:I2"/>
    <mergeCell ref="A8:A9"/>
    <mergeCell ref="B8:B9"/>
    <mergeCell ref="A10:A11"/>
    <mergeCell ref="A1:A4"/>
    <mergeCell ref="B1:I1"/>
    <mergeCell ref="H10:H11"/>
    <mergeCell ref="I8:K9"/>
    <mergeCell ref="D10:D11"/>
    <mergeCell ref="B3:I3"/>
    <mergeCell ref="J1:K1"/>
    <mergeCell ref="J2:K2"/>
    <mergeCell ref="J3:K3"/>
    <mergeCell ref="J4:K4"/>
    <mergeCell ref="I10:K11"/>
    <mergeCell ref="F10:F11"/>
    <mergeCell ref="B4:I4"/>
    <mergeCell ref="C8:H8"/>
    <mergeCell ref="B6:K6"/>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S176"/>
  <sheetViews>
    <sheetView topLeftCell="A40" zoomScale="85" zoomScaleNormal="85" workbookViewId="0">
      <selection activeCell="B48" sqref="B48:B49"/>
    </sheetView>
  </sheetViews>
  <sheetFormatPr baseColWidth="10" defaultColWidth="9.140625" defaultRowHeight="12.75" x14ac:dyDescent="0.2"/>
  <cols>
    <col min="1" max="1" width="1" style="18" customWidth="1"/>
    <col min="2" max="2" width="29.85546875" style="18" customWidth="1"/>
    <col min="3" max="3" width="16.85546875" style="18" customWidth="1"/>
    <col min="4" max="5" width="6.7109375" style="18" customWidth="1"/>
    <col min="6" max="6" width="9.5703125" style="18" bestFit="1" customWidth="1"/>
    <col min="7" max="8" width="6.7109375" style="18" customWidth="1"/>
    <col min="9" max="9" width="9.5703125" style="18" bestFit="1" customWidth="1"/>
    <col min="10" max="11" width="6.7109375" style="18" customWidth="1"/>
    <col min="12" max="12" width="9.5703125" style="18" bestFit="1" customWidth="1"/>
    <col min="13" max="14" width="6.7109375" style="18" customWidth="1"/>
    <col min="15" max="15" width="11" style="18" customWidth="1"/>
    <col min="16" max="16" width="12.140625" style="18" customWidth="1"/>
    <col min="17" max="18" width="11.7109375" style="18" customWidth="1"/>
    <col min="19" max="19" width="11.42578125" style="42"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9">
        <v>0.9</v>
      </c>
    </row>
    <row r="3" spans="1:19" ht="15.75" customHeight="1" x14ac:dyDescent="0.2">
      <c r="A3" s="63"/>
      <c r="B3" s="283"/>
      <c r="C3" s="291" t="s">
        <v>59</v>
      </c>
      <c r="D3" s="292"/>
      <c r="E3" s="292"/>
      <c r="F3" s="292"/>
      <c r="G3" s="292"/>
      <c r="H3" s="292"/>
      <c r="I3" s="292"/>
      <c r="J3" s="292"/>
      <c r="K3" s="292"/>
      <c r="L3" s="292"/>
      <c r="M3" s="293"/>
      <c r="N3" s="294" t="s">
        <v>179</v>
      </c>
      <c r="O3" s="295"/>
      <c r="P3" s="296"/>
      <c r="S3" s="19">
        <v>0.89998999999999996</v>
      </c>
    </row>
    <row r="4" spans="1:19" ht="15.75" customHeight="1" x14ac:dyDescent="0.2">
      <c r="A4" s="63"/>
      <c r="B4" s="283"/>
      <c r="C4" s="291" t="s">
        <v>60</v>
      </c>
      <c r="D4" s="292"/>
      <c r="E4" s="292"/>
      <c r="F4" s="292"/>
      <c r="G4" s="292"/>
      <c r="H4" s="292"/>
      <c r="I4" s="292"/>
      <c r="J4" s="292"/>
      <c r="K4" s="292"/>
      <c r="L4" s="292"/>
      <c r="M4" s="293"/>
      <c r="N4" s="294" t="s">
        <v>180</v>
      </c>
      <c r="O4" s="295"/>
      <c r="P4" s="296"/>
      <c r="S4" s="19">
        <v>0.8</v>
      </c>
    </row>
    <row r="5" spans="1:19" ht="16.5" customHeight="1" thickBot="1" x14ac:dyDescent="0.25">
      <c r="A5" s="63"/>
      <c r="B5" s="284"/>
      <c r="C5" s="297" t="s">
        <v>61</v>
      </c>
      <c r="D5" s="298"/>
      <c r="E5" s="298"/>
      <c r="F5" s="298"/>
      <c r="G5" s="298"/>
      <c r="H5" s="298"/>
      <c r="I5" s="298"/>
      <c r="J5" s="298"/>
      <c r="K5" s="298"/>
      <c r="L5" s="298"/>
      <c r="M5" s="299"/>
      <c r="N5" s="300" t="s">
        <v>197</v>
      </c>
      <c r="O5" s="301"/>
      <c r="P5" s="302"/>
      <c r="S5" s="19">
        <v>0.79998999999999998</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2.25" customHeight="1" thickBot="1" x14ac:dyDescent="0.25">
      <c r="A9" s="65"/>
      <c r="B9" s="309"/>
      <c r="C9" s="309"/>
      <c r="D9" s="309"/>
      <c r="E9" s="309"/>
      <c r="F9" s="309"/>
      <c r="G9" s="309"/>
      <c r="H9" s="309"/>
      <c r="I9" s="309"/>
      <c r="J9" s="309"/>
      <c r="K9" s="309"/>
      <c r="L9" s="309"/>
      <c r="M9" s="309"/>
      <c r="N9" s="309"/>
      <c r="O9" s="309"/>
      <c r="P9" s="309"/>
      <c r="Q9" s="19"/>
    </row>
    <row r="10" spans="1:19" ht="24" customHeight="1" thickBot="1" x14ac:dyDescent="0.25">
      <c r="A10" s="65"/>
      <c r="B10" s="20" t="s">
        <v>74</v>
      </c>
      <c r="C10" s="523">
        <v>2024</v>
      </c>
      <c r="D10" s="524"/>
      <c r="E10" s="524"/>
      <c r="F10" s="524"/>
      <c r="G10" s="524"/>
      <c r="H10" s="524"/>
      <c r="I10" s="525"/>
      <c r="J10" s="532" t="s">
        <v>1</v>
      </c>
      <c r="K10" s="533"/>
      <c r="L10" s="533"/>
      <c r="M10" s="533"/>
      <c r="N10" s="534" t="s">
        <v>186</v>
      </c>
      <c r="O10" s="535"/>
      <c r="P10" s="536"/>
      <c r="Q10" s="19"/>
    </row>
    <row r="11" spans="1:19" ht="3" customHeight="1" thickBot="1" x14ac:dyDescent="0.25">
      <c r="A11" s="19"/>
      <c r="B11" s="518"/>
      <c r="C11" s="519"/>
      <c r="D11" s="519"/>
      <c r="E11" s="519"/>
      <c r="F11" s="519"/>
      <c r="G11" s="519"/>
      <c r="H11" s="519"/>
      <c r="I11" s="519"/>
      <c r="J11" s="519"/>
      <c r="K11" s="519"/>
      <c r="L11" s="519"/>
      <c r="M11" s="519"/>
      <c r="N11" s="519"/>
      <c r="O11" s="519"/>
      <c r="P11" s="520"/>
      <c r="Q11" s="19"/>
    </row>
    <row r="12" spans="1:19" s="28" customFormat="1" ht="20.100000000000001" customHeight="1" thickBot="1" x14ac:dyDescent="0.25">
      <c r="A12" s="56"/>
      <c r="B12" s="21" t="s">
        <v>0</v>
      </c>
      <c r="C12" s="521" t="s">
        <v>57</v>
      </c>
      <c r="D12" s="521"/>
      <c r="E12" s="521"/>
      <c r="F12" s="521"/>
      <c r="G12" s="521"/>
      <c r="H12" s="521"/>
      <c r="I12" s="521"/>
      <c r="J12" s="521"/>
      <c r="K12" s="521"/>
      <c r="L12" s="521"/>
      <c r="M12" s="521"/>
      <c r="N12" s="521"/>
      <c r="O12" s="521"/>
      <c r="P12" s="522"/>
      <c r="Q12" s="56"/>
      <c r="S12" s="99"/>
    </row>
    <row r="13" spans="1:19" ht="3" customHeight="1" thickBot="1" x14ac:dyDescent="0.25">
      <c r="A13" s="19"/>
      <c r="B13" s="537"/>
      <c r="C13" s="538"/>
      <c r="D13" s="538"/>
      <c r="E13" s="538"/>
      <c r="F13" s="538"/>
      <c r="G13" s="538"/>
      <c r="H13" s="538"/>
      <c r="I13" s="538"/>
      <c r="J13" s="538"/>
      <c r="K13" s="538"/>
      <c r="L13" s="538"/>
      <c r="M13" s="538"/>
      <c r="N13" s="538"/>
      <c r="O13" s="538"/>
      <c r="P13" s="539"/>
      <c r="Q13" s="19"/>
    </row>
    <row r="14" spans="1:19" s="28" customFormat="1" ht="20.100000000000001" customHeight="1" thickBot="1" x14ac:dyDescent="0.25">
      <c r="A14" s="56"/>
      <c r="B14" s="21" t="s">
        <v>6</v>
      </c>
      <c r="C14" s="543" t="s">
        <v>157</v>
      </c>
      <c r="D14" s="530"/>
      <c r="E14" s="530"/>
      <c r="F14" s="530"/>
      <c r="G14" s="530"/>
      <c r="H14" s="530"/>
      <c r="I14" s="530"/>
      <c r="J14" s="530"/>
      <c r="K14" s="530"/>
      <c r="L14" s="530"/>
      <c r="M14" s="530"/>
      <c r="N14" s="530"/>
      <c r="O14" s="530"/>
      <c r="P14" s="531"/>
      <c r="Q14" s="56"/>
      <c r="S14" s="99"/>
    </row>
    <row r="15" spans="1:19" ht="3" customHeight="1" thickBot="1" x14ac:dyDescent="0.25">
      <c r="A15" s="19"/>
      <c r="B15" s="526"/>
      <c r="C15" s="527"/>
      <c r="D15" s="527"/>
      <c r="E15" s="527"/>
      <c r="F15" s="527"/>
      <c r="G15" s="527"/>
      <c r="H15" s="527"/>
      <c r="I15" s="527"/>
      <c r="J15" s="527"/>
      <c r="K15" s="527"/>
      <c r="L15" s="527"/>
      <c r="M15" s="527"/>
      <c r="N15" s="527"/>
      <c r="O15" s="527"/>
      <c r="P15" s="528"/>
      <c r="Q15" s="19"/>
    </row>
    <row r="16" spans="1:19" ht="20.100000000000001" customHeight="1" thickBot="1" x14ac:dyDescent="0.25">
      <c r="A16" s="19"/>
      <c r="B16" s="21" t="s">
        <v>36</v>
      </c>
      <c r="C16" s="540" t="s">
        <v>156</v>
      </c>
      <c r="D16" s="541"/>
      <c r="E16" s="541"/>
      <c r="F16" s="541"/>
      <c r="G16" s="541"/>
      <c r="H16" s="541"/>
      <c r="I16" s="541"/>
      <c r="J16" s="541"/>
      <c r="K16" s="541"/>
      <c r="L16" s="541"/>
      <c r="M16" s="541"/>
      <c r="N16" s="541"/>
      <c r="O16" s="541"/>
      <c r="P16" s="542"/>
      <c r="Q16" s="19"/>
    </row>
    <row r="17" spans="1:19" ht="3" customHeight="1" thickBot="1" x14ac:dyDescent="0.25">
      <c r="A17" s="19"/>
      <c r="B17" s="526"/>
      <c r="C17" s="527"/>
      <c r="D17" s="527"/>
      <c r="E17" s="527"/>
      <c r="F17" s="527"/>
      <c r="G17" s="527"/>
      <c r="H17" s="527"/>
      <c r="I17" s="527"/>
      <c r="J17" s="527"/>
      <c r="K17" s="527"/>
      <c r="L17" s="527"/>
      <c r="M17" s="527"/>
      <c r="N17" s="527"/>
      <c r="O17" s="527"/>
      <c r="P17" s="528"/>
      <c r="Q17" s="19"/>
    </row>
    <row r="18" spans="1:19" ht="26.25" customHeight="1" thickBot="1" x14ac:dyDescent="0.25">
      <c r="A18" s="19"/>
      <c r="B18" s="21" t="s">
        <v>23</v>
      </c>
      <c r="C18" s="540" t="s">
        <v>228</v>
      </c>
      <c r="D18" s="541"/>
      <c r="E18" s="541"/>
      <c r="F18" s="541"/>
      <c r="G18" s="541"/>
      <c r="H18" s="541"/>
      <c r="I18" s="541"/>
      <c r="J18" s="541"/>
      <c r="K18" s="541"/>
      <c r="L18" s="541"/>
      <c r="M18" s="541"/>
      <c r="N18" s="541"/>
      <c r="O18" s="541"/>
      <c r="P18" s="542"/>
      <c r="Q18" s="1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208" t="s">
        <v>37</v>
      </c>
      <c r="C20" s="209"/>
      <c r="D20" s="209"/>
      <c r="E20" s="209"/>
      <c r="F20" s="209"/>
      <c r="G20" s="209"/>
      <c r="H20" s="209"/>
      <c r="I20" s="209"/>
      <c r="J20" s="209"/>
      <c r="K20" s="209"/>
      <c r="L20" s="209"/>
      <c r="M20" s="209"/>
      <c r="N20" s="209"/>
      <c r="O20" s="209"/>
      <c r="P20" s="210"/>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529" t="s">
        <v>155</v>
      </c>
      <c r="D22" s="530"/>
      <c r="E22" s="530"/>
      <c r="F22" s="530"/>
      <c r="G22" s="530"/>
      <c r="H22" s="530"/>
      <c r="I22" s="530"/>
      <c r="J22" s="530"/>
      <c r="K22" s="530"/>
      <c r="L22" s="530"/>
      <c r="M22" s="530"/>
      <c r="N22" s="530"/>
      <c r="O22" s="530"/>
      <c r="P22" s="531"/>
      <c r="Q22" s="19"/>
    </row>
    <row r="23" spans="1:19" ht="3" customHeight="1" thickBot="1" x14ac:dyDescent="0.25">
      <c r="A23" s="19"/>
      <c r="B23" s="526"/>
      <c r="C23" s="527"/>
      <c r="D23" s="527"/>
      <c r="E23" s="527"/>
      <c r="F23" s="527"/>
      <c r="G23" s="527"/>
      <c r="H23" s="527"/>
      <c r="I23" s="527"/>
      <c r="J23" s="527"/>
      <c r="K23" s="527"/>
      <c r="L23" s="527"/>
      <c r="M23" s="527"/>
      <c r="N23" s="527"/>
      <c r="O23" s="527"/>
      <c r="P23" s="528"/>
      <c r="Q23" s="19"/>
    </row>
    <row r="24" spans="1:19" ht="66.75" customHeight="1" thickBot="1" x14ac:dyDescent="0.25">
      <c r="A24" s="19"/>
      <c r="B24" s="21" t="s">
        <v>24</v>
      </c>
      <c r="C24" s="588" t="s">
        <v>236</v>
      </c>
      <c r="D24" s="589"/>
      <c r="E24" s="589"/>
      <c r="F24" s="589"/>
      <c r="G24" s="589"/>
      <c r="H24" s="589"/>
      <c r="I24" s="589"/>
      <c r="J24" s="589"/>
      <c r="K24" s="589"/>
      <c r="L24" s="589"/>
      <c r="M24" s="589"/>
      <c r="N24" s="589"/>
      <c r="O24" s="589"/>
      <c r="P24" s="590"/>
      <c r="Q24" s="19"/>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s="28" customFormat="1" ht="20.100000000000001" customHeight="1" thickBot="1" x14ac:dyDescent="0.25">
      <c r="A26" s="56"/>
      <c r="B26" s="60" t="s">
        <v>2</v>
      </c>
      <c r="C26" s="238">
        <v>0.9</v>
      </c>
      <c r="D26" s="239"/>
      <c r="E26" s="239"/>
      <c r="F26" s="239"/>
      <c r="G26" s="239"/>
      <c r="H26" s="239"/>
      <c r="I26" s="239"/>
      <c r="J26" s="239"/>
      <c r="K26" s="239"/>
      <c r="L26" s="239"/>
      <c r="M26" s="239"/>
      <c r="N26" s="239"/>
      <c r="O26" s="239"/>
      <c r="P26" s="240"/>
      <c r="Q26" s="56"/>
      <c r="S26" s="9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s="28" customFormat="1" ht="20.100000000000001" customHeight="1" thickBot="1" x14ac:dyDescent="0.25">
      <c r="A28" s="56"/>
      <c r="B28" s="60" t="s">
        <v>25</v>
      </c>
      <c r="C28" s="61" t="s">
        <v>26</v>
      </c>
      <c r="D28" s="244" t="s">
        <v>188</v>
      </c>
      <c r="E28" s="239"/>
      <c r="F28" s="239"/>
      <c r="G28" s="240"/>
      <c r="H28" s="245" t="s">
        <v>27</v>
      </c>
      <c r="I28" s="245"/>
      <c r="J28" s="245"/>
      <c r="K28" s="244" t="s">
        <v>189</v>
      </c>
      <c r="L28" s="239"/>
      <c r="M28" s="240"/>
      <c r="N28" s="246" t="s">
        <v>28</v>
      </c>
      <c r="O28" s="247"/>
      <c r="P28" s="62" t="s">
        <v>190</v>
      </c>
      <c r="Q28" s="56"/>
      <c r="S28" s="99"/>
    </row>
    <row r="29" spans="1:19" ht="3" customHeight="1" thickBot="1" x14ac:dyDescent="0.25">
      <c r="A29" s="19"/>
      <c r="B29" s="548"/>
      <c r="C29" s="549"/>
      <c r="D29" s="549"/>
      <c r="E29" s="549"/>
      <c r="F29" s="549"/>
      <c r="G29" s="549"/>
      <c r="H29" s="549"/>
      <c r="I29" s="549"/>
      <c r="J29" s="549"/>
      <c r="K29" s="549"/>
      <c r="L29" s="549"/>
      <c r="M29" s="549"/>
      <c r="N29" s="549"/>
      <c r="O29" s="549"/>
      <c r="P29" s="550"/>
      <c r="Q29" s="19"/>
    </row>
    <row r="30" spans="1:19" s="28" customFormat="1" ht="20.100000000000001" customHeight="1" thickBot="1" x14ac:dyDescent="0.25">
      <c r="A30" s="56"/>
      <c r="B30" s="54" t="s">
        <v>7</v>
      </c>
      <c r="C30" s="551" t="s">
        <v>101</v>
      </c>
      <c r="D30" s="521"/>
      <c r="E30" s="521"/>
      <c r="F30" s="521"/>
      <c r="G30" s="521"/>
      <c r="H30" s="521"/>
      <c r="I30" s="521"/>
      <c r="J30" s="521"/>
      <c r="K30" s="521"/>
      <c r="L30" s="521"/>
      <c r="M30" s="521"/>
      <c r="N30" s="521"/>
      <c r="O30" s="521"/>
      <c r="P30" s="522"/>
      <c r="Q30" s="56"/>
      <c r="S30" s="99"/>
    </row>
    <row r="31" spans="1:19" ht="3" customHeight="1" thickBot="1" x14ac:dyDescent="0.25">
      <c r="A31" s="19"/>
      <c r="B31" s="526"/>
      <c r="C31" s="527"/>
      <c r="D31" s="527"/>
      <c r="E31" s="527"/>
      <c r="F31" s="527"/>
      <c r="G31" s="527"/>
      <c r="H31" s="527"/>
      <c r="I31" s="527"/>
      <c r="J31" s="527"/>
      <c r="K31" s="527"/>
      <c r="L31" s="527"/>
      <c r="M31" s="527"/>
      <c r="N31" s="527"/>
      <c r="O31" s="527"/>
      <c r="P31" s="528"/>
      <c r="Q31" s="19"/>
    </row>
    <row r="32" spans="1:19" s="28" customFormat="1" ht="20.100000000000001" customHeight="1" thickBot="1" x14ac:dyDescent="0.25">
      <c r="A32" s="56"/>
      <c r="B32" s="54" t="s">
        <v>4</v>
      </c>
      <c r="C32" s="547" t="s">
        <v>70</v>
      </c>
      <c r="D32" s="521"/>
      <c r="E32" s="521"/>
      <c r="F32" s="521"/>
      <c r="G32" s="521"/>
      <c r="H32" s="521"/>
      <c r="I32" s="521"/>
      <c r="J32" s="521"/>
      <c r="K32" s="521"/>
      <c r="L32" s="521"/>
      <c r="M32" s="521"/>
      <c r="N32" s="521"/>
      <c r="O32" s="521"/>
      <c r="P32" s="522"/>
      <c r="Q32" s="56"/>
      <c r="S32" s="99"/>
    </row>
    <row r="33" spans="1:19" ht="3" customHeight="1" thickBot="1" x14ac:dyDescent="0.25">
      <c r="A33" s="19"/>
      <c r="B33" s="526"/>
      <c r="C33" s="527"/>
      <c r="D33" s="527"/>
      <c r="E33" s="527"/>
      <c r="F33" s="527"/>
      <c r="G33" s="527"/>
      <c r="H33" s="527"/>
      <c r="I33" s="527"/>
      <c r="J33" s="527"/>
      <c r="K33" s="527"/>
      <c r="L33" s="527"/>
      <c r="M33" s="527"/>
      <c r="N33" s="527"/>
      <c r="O33" s="527"/>
      <c r="P33" s="528"/>
      <c r="Q33" s="19"/>
    </row>
    <row r="34" spans="1:19" s="28" customFormat="1" ht="20.100000000000001" customHeight="1" thickBot="1" x14ac:dyDescent="0.25">
      <c r="A34" s="56"/>
      <c r="B34" s="54" t="s">
        <v>35</v>
      </c>
      <c r="C34" s="547" t="s">
        <v>70</v>
      </c>
      <c r="D34" s="521"/>
      <c r="E34" s="521"/>
      <c r="F34" s="521"/>
      <c r="G34" s="521"/>
      <c r="H34" s="521"/>
      <c r="I34" s="521"/>
      <c r="J34" s="521"/>
      <c r="K34" s="521"/>
      <c r="L34" s="521"/>
      <c r="M34" s="521"/>
      <c r="N34" s="521"/>
      <c r="O34" s="521"/>
      <c r="P34" s="522"/>
      <c r="Q34" s="56"/>
      <c r="S34" s="99"/>
    </row>
    <row r="35" spans="1:19" ht="3" customHeight="1" thickBot="1" x14ac:dyDescent="0.25">
      <c r="A35" s="19"/>
      <c r="B35" s="537"/>
      <c r="C35" s="538"/>
      <c r="D35" s="538"/>
      <c r="E35" s="538"/>
      <c r="F35" s="538"/>
      <c r="G35" s="538"/>
      <c r="H35" s="538"/>
      <c r="I35" s="538"/>
      <c r="J35" s="538"/>
      <c r="K35" s="538"/>
      <c r="L35" s="538"/>
      <c r="M35" s="538"/>
      <c r="N35" s="538"/>
      <c r="O35" s="538"/>
      <c r="P35" s="539"/>
      <c r="Q35" s="19"/>
    </row>
    <row r="36" spans="1:19" s="28" customFormat="1" ht="20.100000000000001" customHeight="1" thickBot="1" x14ac:dyDescent="0.25">
      <c r="A36" s="56"/>
      <c r="B36" s="54" t="s">
        <v>63</v>
      </c>
      <c r="C36" s="551" t="s">
        <v>69</v>
      </c>
      <c r="D36" s="521"/>
      <c r="E36" s="521"/>
      <c r="F36" s="521"/>
      <c r="G36" s="521"/>
      <c r="H36" s="521"/>
      <c r="I36" s="521"/>
      <c r="J36" s="521"/>
      <c r="K36" s="521"/>
      <c r="L36" s="521"/>
      <c r="M36" s="521"/>
      <c r="N36" s="521"/>
      <c r="O36" s="521"/>
      <c r="P36" s="522"/>
      <c r="Q36" s="56"/>
      <c r="S36" s="9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2" t="s">
        <v>29</v>
      </c>
      <c r="C38" s="553"/>
      <c r="D38" s="553"/>
      <c r="E38" s="553"/>
      <c r="F38" s="553"/>
      <c r="G38" s="553"/>
      <c r="H38" s="553"/>
      <c r="I38" s="553"/>
      <c r="J38" s="553"/>
      <c r="K38" s="553"/>
      <c r="L38" s="553"/>
      <c r="M38" s="553"/>
      <c r="N38" s="553"/>
      <c r="O38" s="553"/>
      <c r="P38" s="554"/>
      <c r="Q38" s="56"/>
      <c r="S38" s="99"/>
    </row>
    <row r="39" spans="1:19" s="28" customFormat="1" ht="20.100000000000001" customHeight="1" x14ac:dyDescent="0.2">
      <c r="A39" s="56"/>
      <c r="B39" s="127" t="s">
        <v>34</v>
      </c>
      <c r="C39" s="555" t="s">
        <v>30</v>
      </c>
      <c r="D39" s="555"/>
      <c r="E39" s="555"/>
      <c r="F39" s="555"/>
      <c r="G39" s="555"/>
      <c r="H39" s="555" t="s">
        <v>7</v>
      </c>
      <c r="I39" s="555"/>
      <c r="J39" s="555"/>
      <c r="K39" s="555"/>
      <c r="L39" s="555"/>
      <c r="M39" s="555" t="s">
        <v>31</v>
      </c>
      <c r="N39" s="555"/>
      <c r="O39" s="555"/>
      <c r="P39" s="556"/>
      <c r="Q39" s="56"/>
      <c r="S39" s="99"/>
    </row>
    <row r="40" spans="1:19" ht="54" customHeight="1" x14ac:dyDescent="0.2">
      <c r="A40" s="19"/>
      <c r="B40" s="27" t="s">
        <v>154</v>
      </c>
      <c r="C40" s="557" t="s">
        <v>145</v>
      </c>
      <c r="D40" s="557"/>
      <c r="E40" s="557"/>
      <c r="F40" s="557"/>
      <c r="G40" s="557"/>
      <c r="H40" s="557" t="s">
        <v>106</v>
      </c>
      <c r="I40" s="557"/>
      <c r="J40" s="557"/>
      <c r="K40" s="557"/>
      <c r="L40" s="557"/>
      <c r="M40" s="558" t="s">
        <v>144</v>
      </c>
      <c r="N40" s="558"/>
      <c r="O40" s="558"/>
      <c r="P40" s="559"/>
      <c r="Q40" s="19"/>
    </row>
    <row r="41" spans="1:19" ht="55.5" customHeight="1" thickBot="1" x14ac:dyDescent="0.25">
      <c r="A41" s="19"/>
      <c r="B41" s="126" t="s">
        <v>153</v>
      </c>
      <c r="C41" s="591" t="s">
        <v>145</v>
      </c>
      <c r="D41" s="591"/>
      <c r="E41" s="591"/>
      <c r="F41" s="591"/>
      <c r="G41" s="591"/>
      <c r="H41" s="591" t="s">
        <v>106</v>
      </c>
      <c r="I41" s="591"/>
      <c r="J41" s="591"/>
      <c r="K41" s="591"/>
      <c r="L41" s="591"/>
      <c r="M41" s="592" t="s">
        <v>144</v>
      </c>
      <c r="N41" s="592"/>
      <c r="O41" s="592"/>
      <c r="P41" s="593"/>
      <c r="Q41" s="19"/>
    </row>
    <row r="42" spans="1:19" ht="13.5" hidden="1" customHeight="1" x14ac:dyDescent="0.2">
      <c r="A42" s="19"/>
      <c r="B42" s="125"/>
      <c r="C42" s="594"/>
      <c r="D42" s="594"/>
      <c r="E42" s="594"/>
      <c r="F42" s="594"/>
      <c r="G42" s="594"/>
      <c r="H42" s="594"/>
      <c r="I42" s="594"/>
      <c r="J42" s="594"/>
      <c r="K42" s="594"/>
      <c r="L42" s="594"/>
      <c r="M42" s="594"/>
      <c r="N42" s="594"/>
      <c r="O42" s="594"/>
      <c r="P42" s="595"/>
      <c r="Q42" s="19"/>
    </row>
    <row r="43" spans="1:19" ht="12.75" hidden="1" customHeight="1" x14ac:dyDescent="0.2">
      <c r="A43" s="19"/>
      <c r="B43" s="50"/>
      <c r="C43" s="451"/>
      <c r="D43" s="451"/>
      <c r="E43" s="451"/>
      <c r="F43" s="451"/>
      <c r="G43" s="451"/>
      <c r="H43" s="451"/>
      <c r="I43" s="451"/>
      <c r="J43" s="451"/>
      <c r="K43" s="451"/>
      <c r="L43" s="451"/>
      <c r="M43" s="451"/>
      <c r="N43" s="451"/>
      <c r="O43" s="451"/>
      <c r="P43" s="452"/>
      <c r="Q43" s="19"/>
    </row>
    <row r="44" spans="1:19" ht="11.25" hidden="1" customHeight="1" thickBot="1" x14ac:dyDescent="0.25">
      <c r="A44" s="19"/>
      <c r="B44" s="29"/>
      <c r="C44" s="453"/>
      <c r="D44" s="453"/>
      <c r="E44" s="453"/>
      <c r="F44" s="453"/>
      <c r="G44" s="453"/>
      <c r="H44" s="453"/>
      <c r="I44" s="453"/>
      <c r="J44" s="453"/>
      <c r="K44" s="453"/>
      <c r="L44" s="453"/>
      <c r="M44" s="453"/>
      <c r="N44" s="453"/>
      <c r="O44" s="453"/>
      <c r="P44" s="454"/>
      <c r="Q44" s="19"/>
    </row>
    <row r="45" spans="1:19" ht="4.5" customHeight="1" thickBot="1" x14ac:dyDescent="0.25">
      <c r="A45" s="19"/>
      <c r="B45" s="30"/>
      <c r="C45" s="30"/>
      <c r="D45" s="30"/>
      <c r="E45" s="30"/>
      <c r="F45" s="30"/>
      <c r="G45" s="30"/>
      <c r="H45" s="30"/>
      <c r="I45" s="30"/>
      <c r="J45" s="30"/>
      <c r="K45" s="30"/>
      <c r="L45" s="30"/>
      <c r="M45" s="30"/>
      <c r="N45" s="30"/>
      <c r="O45" s="30"/>
      <c r="P45" s="30"/>
      <c r="Q45" s="19"/>
    </row>
    <row r="46" spans="1:19" s="28" customFormat="1" ht="21.75" customHeight="1" thickBot="1" x14ac:dyDescent="0.25">
      <c r="A46" s="26"/>
      <c r="B46" s="544" t="s">
        <v>8</v>
      </c>
      <c r="C46" s="545"/>
      <c r="D46" s="545"/>
      <c r="E46" s="545"/>
      <c r="F46" s="545"/>
      <c r="G46" s="545"/>
      <c r="H46" s="545"/>
      <c r="I46" s="545"/>
      <c r="J46" s="545"/>
      <c r="K46" s="545"/>
      <c r="L46" s="545"/>
      <c r="M46" s="545"/>
      <c r="N46" s="545"/>
      <c r="O46" s="545"/>
      <c r="P46" s="546"/>
      <c r="Q46" s="26"/>
      <c r="S46" s="99"/>
    </row>
    <row r="47" spans="1:19" ht="4.5" customHeight="1" thickBot="1" x14ac:dyDescent="0.25">
      <c r="A47" s="19"/>
      <c r="B47" s="31"/>
      <c r="C47" s="24"/>
      <c r="D47" s="24"/>
      <c r="E47" s="24"/>
      <c r="F47" s="24"/>
      <c r="G47" s="24"/>
      <c r="H47" s="24"/>
      <c r="I47" s="24"/>
      <c r="J47" s="24"/>
      <c r="K47" s="24"/>
      <c r="L47" s="24"/>
      <c r="M47" s="24"/>
      <c r="N47" s="24"/>
      <c r="O47" s="24"/>
      <c r="P47" s="32"/>
      <c r="Q47" s="19"/>
    </row>
    <row r="48" spans="1:19" s="28" customFormat="1" ht="15" customHeight="1" x14ac:dyDescent="0.2">
      <c r="A48" s="56"/>
      <c r="B48" s="563" t="s">
        <v>32</v>
      </c>
      <c r="C48" s="111" t="s">
        <v>9</v>
      </c>
      <c r="D48" s="121" t="s">
        <v>11</v>
      </c>
      <c r="E48" s="121" t="s">
        <v>12</v>
      </c>
      <c r="F48" s="121" t="s">
        <v>13</v>
      </c>
      <c r="G48" s="121" t="s">
        <v>14</v>
      </c>
      <c r="H48" s="121" t="s">
        <v>15</v>
      </c>
      <c r="I48" s="121" t="s">
        <v>16</v>
      </c>
      <c r="J48" s="121" t="s">
        <v>17</v>
      </c>
      <c r="K48" s="121" t="s">
        <v>18</v>
      </c>
      <c r="L48" s="121" t="s">
        <v>19</v>
      </c>
      <c r="M48" s="121" t="s">
        <v>20</v>
      </c>
      <c r="N48" s="121" t="s">
        <v>21</v>
      </c>
      <c r="O48" s="122" t="s">
        <v>22</v>
      </c>
      <c r="P48" s="123" t="s">
        <v>10</v>
      </c>
      <c r="Q48" s="56"/>
      <c r="S48" s="99"/>
    </row>
    <row r="49" spans="1:19" s="28" customFormat="1" ht="15" customHeight="1" thickBot="1" x14ac:dyDescent="0.25">
      <c r="A49" s="56"/>
      <c r="B49" s="564"/>
      <c r="C49" s="57" t="s">
        <v>10</v>
      </c>
      <c r="D49" s="124"/>
      <c r="E49" s="124"/>
      <c r="F49" s="58">
        <f>'6_RegSolicitudesAtendidas'!D10</f>
        <v>1</v>
      </c>
      <c r="G49" s="124"/>
      <c r="H49" s="124"/>
      <c r="I49" s="58">
        <f>'6_RegSolicitudesAtendidas'!F10</f>
        <v>1</v>
      </c>
      <c r="J49" s="124"/>
      <c r="K49" s="124"/>
      <c r="L49" s="58">
        <f>'6_RegSolicitudesAtendidas'!H10</f>
        <v>1</v>
      </c>
      <c r="M49" s="124"/>
      <c r="N49" s="124"/>
      <c r="O49" s="58">
        <f>'6_RegSolicitudesAtendidas'!J10</f>
        <v>1</v>
      </c>
      <c r="P49" s="58">
        <f>'6_RegSolicitudesAtendidas'!L10</f>
        <v>1</v>
      </c>
      <c r="Q49" s="56"/>
      <c r="S49" s="99"/>
    </row>
    <row r="50" spans="1:19" ht="4.5" customHeight="1" thickBot="1" x14ac:dyDescent="0.25">
      <c r="A50" s="19"/>
      <c r="B50" s="37">
        <v>0.9</v>
      </c>
      <c r="C50" s="38"/>
      <c r="D50" s="38"/>
      <c r="E50" s="38"/>
      <c r="F50" s="38">
        <v>0.9</v>
      </c>
      <c r="G50" s="38"/>
      <c r="H50" s="38"/>
      <c r="I50" s="38">
        <v>0.9</v>
      </c>
      <c r="J50" s="38"/>
      <c r="K50" s="38"/>
      <c r="L50" s="38">
        <v>0.9</v>
      </c>
      <c r="M50" s="38"/>
      <c r="N50" s="38"/>
      <c r="O50" s="38">
        <v>0.9</v>
      </c>
      <c r="P50" s="38">
        <v>0.9</v>
      </c>
      <c r="Q50" s="19"/>
    </row>
    <row r="51" spans="1:19" ht="22.5" customHeight="1" thickBot="1" x14ac:dyDescent="0.25">
      <c r="A51" s="19"/>
      <c r="B51" s="544" t="s">
        <v>33</v>
      </c>
      <c r="C51" s="545"/>
      <c r="D51" s="545"/>
      <c r="E51" s="545"/>
      <c r="F51" s="545"/>
      <c r="G51" s="545"/>
      <c r="H51" s="545"/>
      <c r="I51" s="545"/>
      <c r="J51" s="545"/>
      <c r="K51" s="545"/>
      <c r="L51" s="545"/>
      <c r="M51" s="545"/>
      <c r="N51" s="545"/>
      <c r="O51" s="545"/>
      <c r="P51" s="546"/>
      <c r="Q51" s="19"/>
    </row>
    <row r="52" spans="1:19" x14ac:dyDescent="0.2">
      <c r="A52" s="19"/>
      <c r="B52" s="186"/>
      <c r="C52" s="187"/>
      <c r="D52" s="187"/>
      <c r="E52" s="187"/>
      <c r="F52" s="187"/>
      <c r="G52" s="187"/>
      <c r="H52" s="187"/>
      <c r="I52" s="187"/>
      <c r="J52" s="187"/>
      <c r="K52" s="187"/>
      <c r="L52" s="187"/>
      <c r="M52" s="187"/>
      <c r="N52" s="187"/>
      <c r="O52" s="187"/>
      <c r="P52" s="188"/>
      <c r="Q52" s="19"/>
    </row>
    <row r="53" spans="1:19" x14ac:dyDescent="0.2">
      <c r="A53" s="19"/>
      <c r="B53" s="189"/>
      <c r="C53" s="190"/>
      <c r="D53" s="190"/>
      <c r="E53" s="190"/>
      <c r="F53" s="190"/>
      <c r="G53" s="190"/>
      <c r="H53" s="190"/>
      <c r="I53" s="190"/>
      <c r="J53" s="190"/>
      <c r="K53" s="190"/>
      <c r="L53" s="190"/>
      <c r="M53" s="190"/>
      <c r="N53" s="190"/>
      <c r="O53" s="190"/>
      <c r="P53" s="191"/>
      <c r="Q53" s="19"/>
    </row>
    <row r="54" spans="1:19" x14ac:dyDescent="0.2">
      <c r="A54" s="19"/>
      <c r="B54" s="189"/>
      <c r="C54" s="190"/>
      <c r="D54" s="190"/>
      <c r="E54" s="190"/>
      <c r="F54" s="190"/>
      <c r="G54" s="190"/>
      <c r="H54" s="190"/>
      <c r="I54" s="190"/>
      <c r="J54" s="190"/>
      <c r="K54" s="190"/>
      <c r="L54" s="190"/>
      <c r="M54" s="190"/>
      <c r="N54" s="190"/>
      <c r="O54" s="190"/>
      <c r="P54" s="191"/>
      <c r="Q54" s="19"/>
    </row>
    <row r="55" spans="1:19" x14ac:dyDescent="0.2">
      <c r="A55" s="19"/>
      <c r="B55" s="189"/>
      <c r="C55" s="190"/>
      <c r="D55" s="190"/>
      <c r="E55" s="190"/>
      <c r="F55" s="190"/>
      <c r="G55" s="190"/>
      <c r="H55" s="190"/>
      <c r="I55" s="190"/>
      <c r="J55" s="190"/>
      <c r="K55" s="190"/>
      <c r="L55" s="190"/>
      <c r="M55" s="190"/>
      <c r="N55" s="190"/>
      <c r="O55" s="190"/>
      <c r="P55" s="191"/>
      <c r="Q55" s="19"/>
    </row>
    <row r="56" spans="1:19" x14ac:dyDescent="0.2">
      <c r="A56" s="19"/>
      <c r="B56" s="189"/>
      <c r="C56" s="190"/>
      <c r="D56" s="190"/>
      <c r="E56" s="190"/>
      <c r="F56" s="190"/>
      <c r="G56" s="190"/>
      <c r="H56" s="190"/>
      <c r="I56" s="190"/>
      <c r="J56" s="190"/>
      <c r="K56" s="190"/>
      <c r="L56" s="190"/>
      <c r="M56" s="190"/>
      <c r="N56" s="190"/>
      <c r="O56" s="190"/>
      <c r="P56" s="191"/>
      <c r="Q56" s="19"/>
    </row>
    <row r="57" spans="1:19" x14ac:dyDescent="0.2">
      <c r="A57" s="19"/>
      <c r="B57" s="189"/>
      <c r="C57" s="190"/>
      <c r="D57" s="190"/>
      <c r="E57" s="190"/>
      <c r="F57" s="190"/>
      <c r="G57" s="190"/>
      <c r="H57" s="190"/>
      <c r="I57" s="190"/>
      <c r="J57" s="190"/>
      <c r="K57" s="190"/>
      <c r="L57" s="190"/>
      <c r="M57" s="190"/>
      <c r="N57" s="190"/>
      <c r="O57" s="190"/>
      <c r="P57" s="191"/>
      <c r="Q57" s="19"/>
    </row>
    <row r="58" spans="1:19" x14ac:dyDescent="0.2">
      <c r="A58" s="19"/>
      <c r="B58" s="189"/>
      <c r="C58" s="190"/>
      <c r="D58" s="190"/>
      <c r="E58" s="190"/>
      <c r="F58" s="190"/>
      <c r="G58" s="190"/>
      <c r="H58" s="190"/>
      <c r="I58" s="190"/>
      <c r="J58" s="190"/>
      <c r="K58" s="190"/>
      <c r="L58" s="190"/>
      <c r="M58" s="190"/>
      <c r="N58" s="190"/>
      <c r="O58" s="190"/>
      <c r="P58" s="191"/>
      <c r="Q58" s="19"/>
    </row>
    <row r="59" spans="1:19" x14ac:dyDescent="0.2">
      <c r="A59" s="19"/>
      <c r="B59" s="189"/>
      <c r="C59" s="190"/>
      <c r="D59" s="190"/>
      <c r="E59" s="190"/>
      <c r="F59" s="190"/>
      <c r="G59" s="190"/>
      <c r="H59" s="190"/>
      <c r="I59" s="190"/>
      <c r="J59" s="190"/>
      <c r="K59" s="190"/>
      <c r="L59" s="190"/>
      <c r="M59" s="190"/>
      <c r="N59" s="190"/>
      <c r="O59" s="190"/>
      <c r="P59" s="191"/>
      <c r="Q59" s="19"/>
    </row>
    <row r="60" spans="1:19" x14ac:dyDescent="0.2">
      <c r="A60" s="19"/>
      <c r="B60" s="189"/>
      <c r="C60" s="190"/>
      <c r="D60" s="190"/>
      <c r="E60" s="190"/>
      <c r="F60" s="190"/>
      <c r="G60" s="190"/>
      <c r="H60" s="190"/>
      <c r="I60" s="190"/>
      <c r="J60" s="190"/>
      <c r="K60" s="190"/>
      <c r="L60" s="190"/>
      <c r="M60" s="190"/>
      <c r="N60" s="190"/>
      <c r="O60" s="190"/>
      <c r="P60" s="191"/>
      <c r="Q60" s="19"/>
    </row>
    <row r="61" spans="1:19" x14ac:dyDescent="0.2">
      <c r="A61" s="19"/>
      <c r="B61" s="189"/>
      <c r="C61" s="190"/>
      <c r="D61" s="190"/>
      <c r="E61" s="190"/>
      <c r="F61" s="190"/>
      <c r="G61" s="190"/>
      <c r="H61" s="190"/>
      <c r="I61" s="190"/>
      <c r="J61" s="190"/>
      <c r="K61" s="190"/>
      <c r="L61" s="190"/>
      <c r="M61" s="190"/>
      <c r="N61" s="190"/>
      <c r="O61" s="190"/>
      <c r="P61" s="191"/>
      <c r="Q61" s="19"/>
    </row>
    <row r="62" spans="1:19" x14ac:dyDescent="0.2">
      <c r="A62" s="19"/>
      <c r="B62" s="189"/>
      <c r="C62" s="190"/>
      <c r="D62" s="190"/>
      <c r="E62" s="190"/>
      <c r="F62" s="190"/>
      <c r="G62" s="190"/>
      <c r="H62" s="190"/>
      <c r="I62" s="190"/>
      <c r="J62" s="190"/>
      <c r="K62" s="190"/>
      <c r="L62" s="190"/>
      <c r="M62" s="190"/>
      <c r="N62" s="190"/>
      <c r="O62" s="190"/>
      <c r="P62" s="191"/>
      <c r="Q62" s="19"/>
    </row>
    <row r="63" spans="1:19" x14ac:dyDescent="0.2">
      <c r="A63" s="19"/>
      <c r="B63" s="189"/>
      <c r="C63" s="190"/>
      <c r="D63" s="190"/>
      <c r="E63" s="190"/>
      <c r="F63" s="190"/>
      <c r="G63" s="190"/>
      <c r="H63" s="190"/>
      <c r="I63" s="190"/>
      <c r="J63" s="190"/>
      <c r="K63" s="190"/>
      <c r="L63" s="190"/>
      <c r="M63" s="190"/>
      <c r="N63" s="190"/>
      <c r="O63" s="190"/>
      <c r="P63" s="191"/>
      <c r="Q63" s="19"/>
    </row>
    <row r="64" spans="1:19"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2.25" customHeight="1" thickBot="1" x14ac:dyDescent="0.25">
      <c r="A68" s="560"/>
      <c r="B68" s="560"/>
      <c r="C68" s="560"/>
      <c r="D68" s="560"/>
      <c r="E68" s="560"/>
      <c r="F68" s="560"/>
      <c r="G68" s="560"/>
      <c r="H68" s="560"/>
      <c r="I68" s="560"/>
      <c r="J68" s="560"/>
      <c r="K68" s="560"/>
      <c r="L68" s="560"/>
      <c r="M68" s="560"/>
      <c r="N68" s="560"/>
      <c r="O68" s="560"/>
      <c r="P68" s="560"/>
      <c r="Q68" s="560"/>
      <c r="S68" s="51"/>
    </row>
    <row r="69" spans="1:19" x14ac:dyDescent="0.2">
      <c r="A69" s="19"/>
      <c r="B69" s="196" t="s">
        <v>5</v>
      </c>
      <c r="C69" s="565" t="s">
        <v>114</v>
      </c>
      <c r="D69" s="566"/>
      <c r="E69" s="566"/>
      <c r="F69" s="566"/>
      <c r="G69" s="566"/>
      <c r="H69" s="566"/>
      <c r="I69" s="566"/>
      <c r="J69" s="566"/>
      <c r="K69" s="566"/>
      <c r="L69" s="566"/>
      <c r="M69" s="566"/>
      <c r="N69" s="566"/>
      <c r="O69" s="566"/>
      <c r="P69" s="567"/>
      <c r="Q69" s="19"/>
      <c r="S69" s="18"/>
    </row>
    <row r="70" spans="1:19" ht="102.75" customHeight="1" x14ac:dyDescent="0.2">
      <c r="A70" s="19"/>
      <c r="B70" s="197"/>
      <c r="C70" s="568"/>
      <c r="D70" s="569"/>
      <c r="E70" s="569"/>
      <c r="F70" s="569"/>
      <c r="G70" s="569"/>
      <c r="H70" s="569"/>
      <c r="I70" s="569"/>
      <c r="J70" s="569"/>
      <c r="K70" s="569"/>
      <c r="L70" s="569"/>
      <c r="M70" s="569"/>
      <c r="N70" s="569"/>
      <c r="O70" s="569"/>
      <c r="P70" s="570"/>
      <c r="Q70" s="19"/>
      <c r="S70" s="18"/>
    </row>
    <row r="71" spans="1:19" x14ac:dyDescent="0.2">
      <c r="A71" s="19"/>
      <c r="B71" s="197"/>
      <c r="C71" s="571" t="s">
        <v>113</v>
      </c>
      <c r="D71" s="572"/>
      <c r="E71" s="572"/>
      <c r="F71" s="572"/>
      <c r="G71" s="572"/>
      <c r="H71" s="572"/>
      <c r="I71" s="572"/>
      <c r="J71" s="572"/>
      <c r="K71" s="572"/>
      <c r="L71" s="572"/>
      <c r="M71" s="572"/>
      <c r="N71" s="572"/>
      <c r="O71" s="572"/>
      <c r="P71" s="573"/>
      <c r="Q71" s="19"/>
      <c r="S71" s="18"/>
    </row>
    <row r="72" spans="1:19" ht="99" customHeight="1" thickBot="1" x14ac:dyDescent="0.25">
      <c r="A72" s="19"/>
      <c r="B72" s="198"/>
      <c r="C72" s="574"/>
      <c r="D72" s="575"/>
      <c r="E72" s="575"/>
      <c r="F72" s="575"/>
      <c r="G72" s="575"/>
      <c r="H72" s="575"/>
      <c r="I72" s="575"/>
      <c r="J72" s="575"/>
      <c r="K72" s="575"/>
      <c r="L72" s="575"/>
      <c r="M72" s="575"/>
      <c r="N72" s="575"/>
      <c r="O72" s="575"/>
      <c r="P72" s="576"/>
      <c r="Q72" s="19"/>
      <c r="S72" s="18"/>
    </row>
    <row r="73" spans="1:19" ht="26.25" thickBot="1" x14ac:dyDescent="0.25">
      <c r="A73" s="19"/>
      <c r="B73" s="40" t="s">
        <v>62</v>
      </c>
      <c r="C73" s="551" t="s">
        <v>164</v>
      </c>
      <c r="D73" s="521"/>
      <c r="E73" s="521"/>
      <c r="F73" s="521"/>
      <c r="G73" s="521"/>
      <c r="H73" s="521"/>
      <c r="I73" s="521"/>
      <c r="J73" s="521"/>
      <c r="K73" s="521"/>
      <c r="L73" s="521"/>
      <c r="M73" s="521"/>
      <c r="N73" s="521"/>
      <c r="O73" s="521"/>
      <c r="P73" s="522"/>
      <c r="Q73" s="19"/>
    </row>
    <row r="74" spans="1:19" ht="27.75" customHeight="1" thickBot="1" x14ac:dyDescent="0.25">
      <c r="A74" s="19"/>
      <c r="B74" s="40" t="s">
        <v>75</v>
      </c>
      <c r="C74" s="596" t="s">
        <v>76</v>
      </c>
      <c r="D74" s="596"/>
      <c r="E74" s="596"/>
      <c r="F74" s="596"/>
      <c r="G74" s="596"/>
      <c r="H74" s="596"/>
      <c r="I74" s="596"/>
      <c r="J74" s="596"/>
      <c r="K74" s="596"/>
      <c r="L74" s="596"/>
      <c r="M74" s="596"/>
      <c r="N74" s="596"/>
      <c r="O74" s="596"/>
      <c r="P74" s="597"/>
      <c r="Q74" s="19"/>
    </row>
    <row r="77" spans="1:19" ht="39" customHeight="1" x14ac:dyDescent="0.2">
      <c r="C77" s="41"/>
    </row>
    <row r="78" spans="1:19" ht="9.6" hidden="1" customHeight="1" x14ac:dyDescent="0.2">
      <c r="C78" s="18">
        <v>2021</v>
      </c>
    </row>
    <row r="79" spans="1:19" ht="10.15" hidden="1" customHeight="1" x14ac:dyDescent="0.2">
      <c r="C79" s="18">
        <v>2022</v>
      </c>
    </row>
    <row r="80" spans="1:19" ht="13.15" hidden="1" customHeight="1" x14ac:dyDescent="0.2">
      <c r="C80" s="18">
        <v>2023</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226</v>
      </c>
    </row>
    <row r="130" spans="2:2" s="42" customFormat="1" x14ac:dyDescent="0.2">
      <c r="B130" s="117" t="s">
        <v>227</v>
      </c>
    </row>
    <row r="131" spans="2:2" s="42" customFormat="1" x14ac:dyDescent="0.2">
      <c r="B131" s="117" t="s">
        <v>228</v>
      </c>
    </row>
    <row r="132" spans="2:2" s="42" customFormat="1" x14ac:dyDescent="0.2">
      <c r="B132" s="117" t="s">
        <v>229</v>
      </c>
    </row>
    <row r="133" spans="2:2" s="42" customFormat="1" x14ac:dyDescent="0.2">
      <c r="B133" s="117" t="s">
        <v>230</v>
      </c>
    </row>
    <row r="134" spans="2:2" s="19" customFormat="1" x14ac:dyDescent="0.2">
      <c r="B134" s="117" t="s">
        <v>231</v>
      </c>
    </row>
    <row r="135" spans="2:2" s="19" customFormat="1" x14ac:dyDescent="0.2">
      <c r="B135" s="117" t="s">
        <v>232</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sheetProtection sheet="1"/>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49" priority="21" stopIfTrue="1" operator="equal">
      <formula>" "</formula>
    </cfRule>
    <cfRule type="cellIs" dxfId="48" priority="22" stopIfTrue="1" operator="equal">
      <formula>"0"</formula>
    </cfRule>
    <cfRule type="cellIs" dxfId="47" priority="23" stopIfTrue="1" operator="lessThanOrEqual">
      <formula>$S$5</formula>
    </cfRule>
    <cfRule type="cellIs" dxfId="46" priority="24" stopIfTrue="1" operator="greaterThanOrEqual">
      <formula>$S$2</formula>
    </cfRule>
    <cfRule type="cellIs" dxfId="45" priority="25" stopIfTrue="1" operator="between">
      <formula>$S$4</formula>
      <formula>$S$3</formula>
    </cfRule>
  </conditionalFormatting>
  <conditionalFormatting sqref="I49">
    <cfRule type="cellIs" dxfId="44" priority="16" stopIfTrue="1" operator="equal">
      <formula>" "</formula>
    </cfRule>
    <cfRule type="cellIs" dxfId="43" priority="17" stopIfTrue="1" operator="equal">
      <formula>"0"</formula>
    </cfRule>
    <cfRule type="cellIs" dxfId="42" priority="18" stopIfTrue="1" operator="lessThanOrEqual">
      <formula>$S$5</formula>
    </cfRule>
    <cfRule type="cellIs" dxfId="41" priority="19" stopIfTrue="1" operator="greaterThanOrEqual">
      <formula>$S$2</formula>
    </cfRule>
    <cfRule type="cellIs" dxfId="40" priority="20" stopIfTrue="1" operator="between">
      <formula>$S$4</formula>
      <formula>$S$3</formula>
    </cfRule>
  </conditionalFormatting>
  <conditionalFormatting sqref="L49">
    <cfRule type="cellIs" dxfId="39" priority="11" stopIfTrue="1" operator="equal">
      <formula>" "</formula>
    </cfRule>
    <cfRule type="cellIs" dxfId="38" priority="12" stopIfTrue="1" operator="equal">
      <formula>"0"</formula>
    </cfRule>
    <cfRule type="cellIs" dxfId="37" priority="13" stopIfTrue="1" operator="lessThanOrEqual">
      <formula>$S$5</formula>
    </cfRule>
    <cfRule type="cellIs" dxfId="36" priority="14" stopIfTrue="1" operator="greaterThanOrEqual">
      <formula>$S$2</formula>
    </cfRule>
    <cfRule type="cellIs" dxfId="35" priority="15" stopIfTrue="1" operator="between">
      <formula>$S$4</formula>
      <formula>$S$3</formula>
    </cfRule>
  </conditionalFormatting>
  <conditionalFormatting sqref="O49:P49">
    <cfRule type="cellIs" dxfId="34" priority="1" stopIfTrue="1" operator="equal">
      <formula>" "</formula>
    </cfRule>
    <cfRule type="cellIs" dxfId="33" priority="2" stopIfTrue="1" operator="equal">
      <formula>"0"</formula>
    </cfRule>
    <cfRule type="cellIs" dxfId="32" priority="3" stopIfTrue="1" operator="lessThanOrEqual">
      <formula>$S$5</formula>
    </cfRule>
    <cfRule type="cellIs" dxfId="31" priority="4" stopIfTrue="1" operator="greaterThanOrEqual">
      <formula>$S$2</formula>
    </cfRule>
    <cfRule type="cellIs" dxfId="30" priority="5" stopIfTrue="1" operator="between">
      <formula>$S$4</formula>
      <formula>$S$3</formula>
    </cfRule>
  </conditionalFormatting>
  <dataValidations count="6">
    <dataValidation type="list" allowBlank="1" showInputMessage="1" showErrorMessage="1" sqref="C74:P74" xr:uid="{00000000-0002-0000-0A00-000000000000}">
      <formula1>$M$100:$M$102</formula1>
    </dataValidation>
    <dataValidation type="list" allowBlank="1" showInputMessage="1" showErrorMessage="1" sqref="C32:P32 C36:P36 C34:P34" xr:uid="{00000000-0002-0000-0A00-000001000000}">
      <formula1>$Q$99:$Q$104</formula1>
    </dataValidation>
    <dataValidation type="list" allowBlank="1" showInputMessage="1" showErrorMessage="1" sqref="C12:P12" xr:uid="{00000000-0002-0000-0A00-000002000000}">
      <formula1>$D$100:$D$117</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10:I10" xr:uid="{00000000-0002-0000-0A00-000004000000}">
      <formula1>"2023,2024,2025,2026,2027"</formula1>
    </dataValidation>
    <dataValidation type="list" allowBlank="1" showInputMessage="1" showErrorMessage="1" sqref="C18:P18" xr:uid="{00000000-0002-0000-0A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U12"/>
  <sheetViews>
    <sheetView showGridLines="0" topLeftCell="C3" zoomScale="85" zoomScaleNormal="85" workbookViewId="0">
      <selection activeCell="M10" sqref="M10:O11"/>
    </sheetView>
  </sheetViews>
  <sheetFormatPr baseColWidth="10" defaultColWidth="9.140625" defaultRowHeight="30" customHeight="1" x14ac:dyDescent="0.2"/>
  <cols>
    <col min="1" max="1" width="28.5703125" style="2" customWidth="1"/>
    <col min="2" max="2" width="27" bestFit="1" customWidth="1"/>
    <col min="3" max="3" width="14.85546875" bestFit="1" customWidth="1"/>
    <col min="4" max="8" width="14.85546875" customWidth="1"/>
    <col min="9" max="9" width="15.7109375" bestFit="1" customWidth="1"/>
    <col min="10" max="12" width="15.7109375" customWidth="1"/>
    <col min="13" max="13" width="5.28515625" customWidth="1"/>
    <col min="14" max="14" width="10.7109375" customWidth="1"/>
    <col min="15" max="15" width="27.5703125" bestFit="1" customWidth="1"/>
  </cols>
  <sheetData>
    <row r="1" spans="1:21" ht="30" customHeight="1" x14ac:dyDescent="0.25">
      <c r="A1" s="421"/>
      <c r="B1" s="424" t="s">
        <v>58</v>
      </c>
      <c r="C1" s="425"/>
      <c r="D1" s="425"/>
      <c r="E1" s="425"/>
      <c r="F1" s="425"/>
      <c r="G1" s="425"/>
      <c r="H1" s="425"/>
      <c r="I1" s="425"/>
      <c r="J1" s="425"/>
      <c r="K1" s="425"/>
      <c r="L1" s="425"/>
      <c r="M1" s="426"/>
      <c r="N1" s="488" t="s">
        <v>178</v>
      </c>
      <c r="O1" s="490"/>
      <c r="P1" s="1"/>
      <c r="Q1" s="1"/>
      <c r="R1" s="1"/>
      <c r="S1" s="1"/>
      <c r="T1" s="1"/>
      <c r="U1" s="1"/>
    </row>
    <row r="2" spans="1:21" ht="30" customHeight="1" x14ac:dyDescent="0.25">
      <c r="A2" s="422"/>
      <c r="B2" s="345" t="s">
        <v>81</v>
      </c>
      <c r="C2" s="346"/>
      <c r="D2" s="346"/>
      <c r="E2" s="346"/>
      <c r="F2" s="346"/>
      <c r="G2" s="346"/>
      <c r="H2" s="346"/>
      <c r="I2" s="346"/>
      <c r="J2" s="346"/>
      <c r="K2" s="346"/>
      <c r="L2" s="346"/>
      <c r="M2" s="347"/>
      <c r="N2" s="491" t="s">
        <v>179</v>
      </c>
      <c r="O2" s="493"/>
      <c r="P2" s="1"/>
      <c r="Q2" s="1"/>
      <c r="R2" s="1"/>
      <c r="S2" s="1"/>
      <c r="T2" s="1"/>
      <c r="U2" s="1"/>
    </row>
    <row r="3" spans="1:21" ht="30" customHeight="1" x14ac:dyDescent="0.25">
      <c r="A3" s="422"/>
      <c r="B3" s="345" t="s">
        <v>82</v>
      </c>
      <c r="C3" s="346"/>
      <c r="D3" s="346"/>
      <c r="E3" s="346"/>
      <c r="F3" s="346"/>
      <c r="G3" s="346"/>
      <c r="H3" s="346"/>
      <c r="I3" s="346"/>
      <c r="J3" s="346"/>
      <c r="K3" s="346"/>
      <c r="L3" s="346"/>
      <c r="M3" s="347"/>
      <c r="N3" s="491" t="s">
        <v>180</v>
      </c>
      <c r="O3" s="493"/>
      <c r="P3" s="1"/>
      <c r="Q3" s="1"/>
      <c r="R3" s="1"/>
      <c r="S3" s="1"/>
      <c r="T3" s="1"/>
      <c r="U3" s="1"/>
    </row>
    <row r="4" spans="1:21" ht="30" customHeight="1" thickBot="1" x14ac:dyDescent="0.3">
      <c r="A4" s="423"/>
      <c r="B4" s="427" t="s">
        <v>83</v>
      </c>
      <c r="C4" s="428"/>
      <c r="D4" s="428"/>
      <c r="E4" s="428"/>
      <c r="F4" s="428"/>
      <c r="G4" s="428"/>
      <c r="H4" s="428"/>
      <c r="I4" s="428"/>
      <c r="J4" s="428"/>
      <c r="K4" s="428"/>
      <c r="L4" s="428"/>
      <c r="M4" s="429"/>
      <c r="N4" s="494" t="s">
        <v>196</v>
      </c>
      <c r="O4" s="496"/>
      <c r="P4" s="3"/>
      <c r="Q4" s="3"/>
      <c r="R4" s="3"/>
      <c r="S4" s="3"/>
      <c r="T4" s="3"/>
      <c r="U4" s="3"/>
    </row>
    <row r="5" spans="1:21" ht="18" x14ac:dyDescent="0.25">
      <c r="C5" s="4"/>
      <c r="D5" s="4"/>
      <c r="E5" s="4"/>
      <c r="F5" s="4"/>
      <c r="G5" s="4"/>
      <c r="H5" s="4"/>
      <c r="I5" s="4"/>
      <c r="J5" s="4"/>
      <c r="K5" s="4"/>
      <c r="L5" s="4"/>
      <c r="M5" s="5"/>
      <c r="N5" s="5"/>
      <c r="O5" s="5"/>
      <c r="P5" s="3"/>
      <c r="Q5" s="3"/>
      <c r="R5" s="3"/>
      <c r="S5" s="3"/>
      <c r="T5" s="3"/>
      <c r="U5" s="3"/>
    </row>
    <row r="6" spans="1:21" ht="13.5" customHeight="1" x14ac:dyDescent="0.25">
      <c r="A6" s="14" t="s">
        <v>0</v>
      </c>
      <c r="C6" s="598" t="str">
        <f>+'6_SolicitudesAtendidas'!C12:P12</f>
        <v>ACTUACIONES Y AUTORIZACIONES ADMINISTRATIVAS</v>
      </c>
      <c r="D6" s="598"/>
      <c r="E6" s="598"/>
      <c r="F6" s="598"/>
      <c r="G6" s="598"/>
      <c r="H6" s="598"/>
      <c r="I6" s="598"/>
      <c r="J6" s="598"/>
      <c r="K6" s="598"/>
      <c r="L6" s="598"/>
      <c r="M6" s="598"/>
      <c r="N6" s="598"/>
      <c r="O6" s="598"/>
    </row>
    <row r="7" spans="1:21" ht="11.25" customHeight="1" x14ac:dyDescent="0.2"/>
    <row r="8" spans="1:21" s="12" customFormat="1" ht="30" customHeight="1" x14ac:dyDescent="0.2">
      <c r="A8" s="432" t="s">
        <v>84</v>
      </c>
      <c r="B8" s="578" t="s">
        <v>32</v>
      </c>
      <c r="C8" s="583" t="str">
        <f>+'6_SolicitudesAtendidas'!C14:P14</f>
        <v>Solicitudes Atendidas en control y en seguimiento a acuerdos de reestructuración</v>
      </c>
      <c r="D8" s="584"/>
      <c r="E8" s="584"/>
      <c r="F8" s="584"/>
      <c r="G8" s="584"/>
      <c r="H8" s="584"/>
      <c r="I8" s="584"/>
      <c r="J8" s="584"/>
      <c r="K8" s="584"/>
      <c r="L8" s="585"/>
      <c r="M8" s="578" t="s">
        <v>85</v>
      </c>
      <c r="N8" s="578"/>
      <c r="O8" s="578"/>
    </row>
    <row r="9" spans="1:21" s="11" customFormat="1" ht="30" customHeight="1" thickBot="1" x14ac:dyDescent="0.25">
      <c r="A9" s="587"/>
      <c r="B9" s="432"/>
      <c r="C9" s="112" t="s">
        <v>122</v>
      </c>
      <c r="D9" s="112" t="s">
        <v>109</v>
      </c>
      <c r="E9" s="112" t="s">
        <v>158</v>
      </c>
      <c r="F9" s="112" t="s">
        <v>109</v>
      </c>
      <c r="G9" s="112" t="s">
        <v>124</v>
      </c>
      <c r="H9" s="112" t="s">
        <v>109</v>
      </c>
      <c r="I9" s="112" t="s">
        <v>125</v>
      </c>
      <c r="J9" s="112" t="s">
        <v>109</v>
      </c>
      <c r="K9" s="112" t="s">
        <v>10</v>
      </c>
      <c r="L9" s="112" t="s">
        <v>109</v>
      </c>
      <c r="M9" s="432"/>
      <c r="N9" s="432"/>
      <c r="O9" s="432"/>
    </row>
    <row r="10" spans="1:21" ht="69.95" customHeight="1" thickBot="1" x14ac:dyDescent="0.25">
      <c r="A10" s="577" t="s">
        <v>259</v>
      </c>
      <c r="B10" s="15" t="str">
        <f>+'6_SolicitudesAtendidas'!B40</f>
        <v>Numero de solicitudes atendidas en control y reestructuración</v>
      </c>
      <c r="C10" s="107">
        <v>203</v>
      </c>
      <c r="D10" s="324">
        <f>IF(C10&lt;=1," ",C10/C11)</f>
        <v>1</v>
      </c>
      <c r="E10" s="107">
        <v>219</v>
      </c>
      <c r="F10" s="324">
        <f>IF(E10&lt;=1," ",E10/E11)</f>
        <v>1</v>
      </c>
      <c r="G10" s="107">
        <v>115</v>
      </c>
      <c r="H10" s="324">
        <f>IF(G10&lt;=1," ",G10/G11)</f>
        <v>1</v>
      </c>
      <c r="I10" s="107">
        <v>187</v>
      </c>
      <c r="J10" s="324">
        <f>IF(I10&lt;=1," ",I10/I11)</f>
        <v>1</v>
      </c>
      <c r="K10" s="102">
        <f>C10+E10+G10+I10</f>
        <v>724</v>
      </c>
      <c r="L10" s="324">
        <f>IF(K10&lt;=1," ",K10/K11)</f>
        <v>1</v>
      </c>
      <c r="M10" s="502" t="s">
        <v>264</v>
      </c>
      <c r="N10" s="579"/>
      <c r="O10" s="580"/>
    </row>
    <row r="11" spans="1:21" ht="69.95" customHeight="1" thickBot="1" x14ac:dyDescent="0.25">
      <c r="A11" s="514"/>
      <c r="B11" s="10" t="str">
        <f>+'6_SolicitudesAtendidas'!B41</f>
        <v>Numero de solicitudes recibidas en control y reestructuración</v>
      </c>
      <c r="C11" s="105">
        <v>203</v>
      </c>
      <c r="D11" s="325"/>
      <c r="E11" s="105">
        <v>219</v>
      </c>
      <c r="F11" s="325"/>
      <c r="G11" s="105">
        <v>115</v>
      </c>
      <c r="H11" s="325"/>
      <c r="I11" s="105">
        <v>187</v>
      </c>
      <c r="J11" s="325"/>
      <c r="K11" s="103">
        <f>C11+E11+G11+I11</f>
        <v>724</v>
      </c>
      <c r="L11" s="325"/>
      <c r="M11" s="581"/>
      <c r="N11" s="581"/>
      <c r="O11" s="582"/>
    </row>
    <row r="12" spans="1:21" ht="30" customHeight="1" x14ac:dyDescent="0.2">
      <c r="C12" s="6"/>
      <c r="D12" s="6"/>
      <c r="E12" s="6"/>
      <c r="F12" s="6"/>
      <c r="G12" s="6"/>
      <c r="H12" s="6"/>
      <c r="I12" s="6"/>
      <c r="J12" s="6"/>
      <c r="K12" s="6"/>
      <c r="L12" s="6"/>
    </row>
  </sheetData>
  <sheetProtection formatColumns="0" formatRows="0"/>
  <mergeCells count="21">
    <mergeCell ref="B3:M3"/>
    <mergeCell ref="C8:L8"/>
    <mergeCell ref="M8:O9"/>
    <mergeCell ref="B4:M4"/>
    <mergeCell ref="N3:O3"/>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S176"/>
  <sheetViews>
    <sheetView topLeftCell="A18" zoomScale="85" zoomScaleNormal="85" workbookViewId="0"/>
  </sheetViews>
  <sheetFormatPr baseColWidth="10" defaultColWidth="9.140625" defaultRowHeight="12.75" x14ac:dyDescent="0.2"/>
  <cols>
    <col min="1" max="1" width="1" style="18" customWidth="1"/>
    <col min="2" max="2" width="29.7109375" style="18" customWidth="1"/>
    <col min="3" max="3" width="16.85546875" style="18" customWidth="1"/>
    <col min="4" max="4" width="5" style="18" bestFit="1" customWidth="1"/>
    <col min="5" max="5" width="4.7109375" style="18" bestFit="1" customWidth="1"/>
    <col min="6" max="6" width="9.5703125" style="18" bestFit="1" customWidth="1"/>
    <col min="7" max="7" width="5.42578125" style="18" bestFit="1" customWidth="1"/>
    <col min="8" max="8" width="5.140625" style="18" bestFit="1" customWidth="1"/>
    <col min="9" max="9" width="9.5703125" style="18" bestFit="1" customWidth="1"/>
    <col min="10" max="10" width="4.140625" style="18" bestFit="1" customWidth="1"/>
    <col min="11" max="11" width="6.42578125" style="18" bestFit="1" customWidth="1"/>
    <col min="12" max="12" width="9.5703125" style="18" bestFit="1" customWidth="1"/>
    <col min="13" max="13" width="8.42578125" style="18" customWidth="1"/>
    <col min="14" max="14" width="6.42578125" style="18" customWidth="1"/>
    <col min="15" max="15" width="11" style="18" customWidth="1"/>
    <col min="16" max="16" width="12.140625" style="18" customWidth="1"/>
    <col min="17" max="18" width="11.7109375" style="18" customWidth="1"/>
    <col min="19" max="19" width="11.42578125" style="42" hidden="1" customWidth="1"/>
    <col min="20" max="16384" width="9.140625" style="18"/>
  </cols>
  <sheetData>
    <row r="1" spans="1:19" ht="2.2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9">
        <v>0.9</v>
      </c>
    </row>
    <row r="3" spans="1:19" ht="15.75" customHeight="1" x14ac:dyDescent="0.2">
      <c r="A3" s="63"/>
      <c r="B3" s="283"/>
      <c r="C3" s="291" t="s">
        <v>59</v>
      </c>
      <c r="D3" s="292"/>
      <c r="E3" s="292"/>
      <c r="F3" s="292"/>
      <c r="G3" s="292"/>
      <c r="H3" s="292"/>
      <c r="I3" s="292"/>
      <c r="J3" s="292"/>
      <c r="K3" s="292"/>
      <c r="L3" s="292"/>
      <c r="M3" s="293"/>
      <c r="N3" s="294" t="s">
        <v>179</v>
      </c>
      <c r="O3" s="295"/>
      <c r="P3" s="296"/>
      <c r="S3" s="19">
        <v>0.89998999999999996</v>
      </c>
    </row>
    <row r="4" spans="1:19" ht="15.75" customHeight="1" x14ac:dyDescent="0.2">
      <c r="A4" s="63"/>
      <c r="B4" s="283"/>
      <c r="C4" s="291" t="s">
        <v>60</v>
      </c>
      <c r="D4" s="292"/>
      <c r="E4" s="292"/>
      <c r="F4" s="292"/>
      <c r="G4" s="292"/>
      <c r="H4" s="292"/>
      <c r="I4" s="292"/>
      <c r="J4" s="292"/>
      <c r="K4" s="292"/>
      <c r="L4" s="292"/>
      <c r="M4" s="293"/>
      <c r="N4" s="294" t="s">
        <v>180</v>
      </c>
      <c r="O4" s="295"/>
      <c r="P4" s="296"/>
      <c r="S4" s="19">
        <v>0.8</v>
      </c>
    </row>
    <row r="5" spans="1:19" ht="16.5" customHeight="1" thickBot="1" x14ac:dyDescent="0.25">
      <c r="A5" s="63"/>
      <c r="B5" s="284"/>
      <c r="C5" s="297" t="s">
        <v>61</v>
      </c>
      <c r="D5" s="298"/>
      <c r="E5" s="298"/>
      <c r="F5" s="298"/>
      <c r="G5" s="298"/>
      <c r="H5" s="298"/>
      <c r="I5" s="298"/>
      <c r="J5" s="298"/>
      <c r="K5" s="298"/>
      <c r="L5" s="298"/>
      <c r="M5" s="299"/>
      <c r="N5" s="300" t="s">
        <v>197</v>
      </c>
      <c r="O5" s="301"/>
      <c r="P5" s="302"/>
      <c r="S5" s="19">
        <v>0.79998999999999998</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3" customHeight="1" thickBot="1" x14ac:dyDescent="0.25">
      <c r="A9" s="65"/>
      <c r="B9" s="309"/>
      <c r="C9" s="309"/>
      <c r="D9" s="309"/>
      <c r="E9" s="309"/>
      <c r="F9" s="309"/>
      <c r="G9" s="309"/>
      <c r="H9" s="309"/>
      <c r="I9" s="309"/>
      <c r="J9" s="309"/>
      <c r="K9" s="309"/>
      <c r="L9" s="309"/>
      <c r="M9" s="309"/>
      <c r="N9" s="309"/>
      <c r="O9" s="309"/>
      <c r="P9" s="309"/>
      <c r="Q9" s="19"/>
    </row>
    <row r="10" spans="1:19" ht="24" customHeight="1" thickBot="1" x14ac:dyDescent="0.25">
      <c r="A10" s="65"/>
      <c r="B10" s="20" t="s">
        <v>74</v>
      </c>
      <c r="C10" s="523">
        <v>2024</v>
      </c>
      <c r="D10" s="524"/>
      <c r="E10" s="524"/>
      <c r="F10" s="524"/>
      <c r="G10" s="524"/>
      <c r="H10" s="524"/>
      <c r="I10" s="525"/>
      <c r="J10" s="532" t="s">
        <v>1</v>
      </c>
      <c r="K10" s="533"/>
      <c r="L10" s="533"/>
      <c r="M10" s="533"/>
      <c r="N10" s="534" t="s">
        <v>186</v>
      </c>
      <c r="O10" s="535"/>
      <c r="P10" s="536"/>
      <c r="Q10" s="19"/>
    </row>
    <row r="11" spans="1:19" ht="3" customHeight="1" thickBot="1" x14ac:dyDescent="0.25">
      <c r="A11" s="19"/>
      <c r="B11" s="518"/>
      <c r="C11" s="519"/>
      <c r="D11" s="519"/>
      <c r="E11" s="519"/>
      <c r="F11" s="519"/>
      <c r="G11" s="519"/>
      <c r="H11" s="519"/>
      <c r="I11" s="519"/>
      <c r="J11" s="519"/>
      <c r="K11" s="519"/>
      <c r="L11" s="519"/>
      <c r="M11" s="519"/>
      <c r="N11" s="519"/>
      <c r="O11" s="519"/>
      <c r="P11" s="520"/>
      <c r="Q11" s="19"/>
    </row>
    <row r="12" spans="1:19" s="28" customFormat="1" ht="20.100000000000001" customHeight="1" thickBot="1" x14ac:dyDescent="0.25">
      <c r="A12" s="56"/>
      <c r="B12" s="21" t="s">
        <v>0</v>
      </c>
      <c r="C12" s="521" t="s">
        <v>57</v>
      </c>
      <c r="D12" s="521"/>
      <c r="E12" s="521"/>
      <c r="F12" s="521"/>
      <c r="G12" s="521"/>
      <c r="H12" s="521"/>
      <c r="I12" s="521"/>
      <c r="J12" s="521"/>
      <c r="K12" s="521"/>
      <c r="L12" s="521"/>
      <c r="M12" s="521"/>
      <c r="N12" s="521"/>
      <c r="O12" s="521"/>
      <c r="P12" s="522"/>
      <c r="Q12" s="56"/>
      <c r="S12" s="99"/>
    </row>
    <row r="13" spans="1:19" ht="3" customHeight="1" thickBot="1" x14ac:dyDescent="0.25">
      <c r="A13" s="19"/>
      <c r="B13" s="537"/>
      <c r="C13" s="538"/>
      <c r="D13" s="538"/>
      <c r="E13" s="538"/>
      <c r="F13" s="538"/>
      <c r="G13" s="538"/>
      <c r="H13" s="538"/>
      <c r="I13" s="538"/>
      <c r="J13" s="538"/>
      <c r="K13" s="538"/>
      <c r="L13" s="538"/>
      <c r="M13" s="538"/>
      <c r="N13" s="538"/>
      <c r="O13" s="538"/>
      <c r="P13" s="539"/>
      <c r="Q13" s="19"/>
    </row>
    <row r="14" spans="1:19" s="28" customFormat="1" ht="20.100000000000001" customHeight="1" thickBot="1" x14ac:dyDescent="0.25">
      <c r="A14" s="56"/>
      <c r="B14" s="21" t="s">
        <v>6</v>
      </c>
      <c r="C14" s="543" t="s">
        <v>163</v>
      </c>
      <c r="D14" s="530"/>
      <c r="E14" s="530"/>
      <c r="F14" s="530"/>
      <c r="G14" s="530"/>
      <c r="H14" s="530"/>
      <c r="I14" s="530"/>
      <c r="J14" s="530"/>
      <c r="K14" s="530"/>
      <c r="L14" s="530"/>
      <c r="M14" s="530"/>
      <c r="N14" s="530"/>
      <c r="O14" s="530"/>
      <c r="P14" s="531"/>
      <c r="Q14" s="56"/>
      <c r="S14" s="99"/>
    </row>
    <row r="15" spans="1:19" ht="3" customHeight="1" thickBot="1" x14ac:dyDescent="0.25">
      <c r="A15" s="19"/>
      <c r="B15" s="526"/>
      <c r="C15" s="527"/>
      <c r="D15" s="527"/>
      <c r="E15" s="527"/>
      <c r="F15" s="527"/>
      <c r="G15" s="527"/>
      <c r="H15" s="527"/>
      <c r="I15" s="527"/>
      <c r="J15" s="527"/>
      <c r="K15" s="527"/>
      <c r="L15" s="527"/>
      <c r="M15" s="527"/>
      <c r="N15" s="527"/>
      <c r="O15" s="527"/>
      <c r="P15" s="528"/>
      <c r="Q15" s="19"/>
    </row>
    <row r="16" spans="1:19" s="28" customFormat="1" ht="20.100000000000001" customHeight="1" thickBot="1" x14ac:dyDescent="0.25">
      <c r="A16" s="56"/>
      <c r="B16" s="21" t="s">
        <v>36</v>
      </c>
      <c r="C16" s="540" t="s">
        <v>162</v>
      </c>
      <c r="D16" s="541"/>
      <c r="E16" s="541"/>
      <c r="F16" s="541"/>
      <c r="G16" s="541"/>
      <c r="H16" s="541"/>
      <c r="I16" s="541"/>
      <c r="J16" s="541"/>
      <c r="K16" s="541"/>
      <c r="L16" s="541"/>
      <c r="M16" s="541"/>
      <c r="N16" s="541"/>
      <c r="O16" s="541"/>
      <c r="P16" s="542"/>
      <c r="Q16" s="56"/>
      <c r="S16" s="99"/>
    </row>
    <row r="17" spans="1:19" ht="3" customHeight="1" thickBot="1" x14ac:dyDescent="0.25">
      <c r="A17" s="19"/>
      <c r="B17" s="526"/>
      <c r="C17" s="527"/>
      <c r="D17" s="527"/>
      <c r="E17" s="527"/>
      <c r="F17" s="527"/>
      <c r="G17" s="527"/>
      <c r="H17" s="527"/>
      <c r="I17" s="527"/>
      <c r="J17" s="527"/>
      <c r="K17" s="527"/>
      <c r="L17" s="527"/>
      <c r="M17" s="527"/>
      <c r="N17" s="527"/>
      <c r="O17" s="527"/>
      <c r="P17" s="528"/>
      <c r="Q17" s="19"/>
    </row>
    <row r="18" spans="1:19" s="28" customFormat="1" ht="20.100000000000001" customHeight="1" thickBot="1" x14ac:dyDescent="0.25">
      <c r="A18" s="56"/>
      <c r="B18" s="21" t="s">
        <v>23</v>
      </c>
      <c r="C18" s="540" t="s">
        <v>228</v>
      </c>
      <c r="D18" s="541"/>
      <c r="E18" s="541"/>
      <c r="F18" s="541"/>
      <c r="G18" s="541"/>
      <c r="H18" s="541"/>
      <c r="I18" s="541"/>
      <c r="J18" s="541"/>
      <c r="K18" s="541"/>
      <c r="L18" s="541"/>
      <c r="M18" s="541"/>
      <c r="N18" s="541"/>
      <c r="O18" s="541"/>
      <c r="P18" s="542"/>
      <c r="Q18" s="56"/>
      <c r="S18" s="9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544" t="s">
        <v>37</v>
      </c>
      <c r="C20" s="545"/>
      <c r="D20" s="545"/>
      <c r="E20" s="545"/>
      <c r="F20" s="545"/>
      <c r="G20" s="545"/>
      <c r="H20" s="545"/>
      <c r="I20" s="545"/>
      <c r="J20" s="545"/>
      <c r="K20" s="545"/>
      <c r="L20" s="545"/>
      <c r="M20" s="545"/>
      <c r="N20" s="545"/>
      <c r="O20" s="545"/>
      <c r="P20" s="546"/>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607" t="s">
        <v>161</v>
      </c>
      <c r="D22" s="530"/>
      <c r="E22" s="530"/>
      <c r="F22" s="530"/>
      <c r="G22" s="530"/>
      <c r="H22" s="530"/>
      <c r="I22" s="530"/>
      <c r="J22" s="530"/>
      <c r="K22" s="530"/>
      <c r="L22" s="530"/>
      <c r="M22" s="530"/>
      <c r="N22" s="530"/>
      <c r="O22" s="530"/>
      <c r="P22" s="531"/>
      <c r="Q22" s="19"/>
    </row>
    <row r="23" spans="1:19" ht="3" customHeight="1" thickBot="1" x14ac:dyDescent="0.25">
      <c r="A23" s="19"/>
      <c r="B23" s="526"/>
      <c r="C23" s="527"/>
      <c r="D23" s="527"/>
      <c r="E23" s="527"/>
      <c r="F23" s="527"/>
      <c r="G23" s="527"/>
      <c r="H23" s="527"/>
      <c r="I23" s="527"/>
      <c r="J23" s="527"/>
      <c r="K23" s="527"/>
      <c r="L23" s="527"/>
      <c r="M23" s="527"/>
      <c r="N23" s="527"/>
      <c r="O23" s="527"/>
      <c r="P23" s="528"/>
      <c r="Q23" s="19"/>
    </row>
    <row r="24" spans="1:19" ht="61.5" customHeight="1" thickBot="1" x14ac:dyDescent="0.25">
      <c r="A24" s="19"/>
      <c r="B24" s="21" t="s">
        <v>24</v>
      </c>
      <c r="C24" s="588" t="s">
        <v>237</v>
      </c>
      <c r="D24" s="605"/>
      <c r="E24" s="605"/>
      <c r="F24" s="605"/>
      <c r="G24" s="605"/>
      <c r="H24" s="605"/>
      <c r="I24" s="605"/>
      <c r="J24" s="605"/>
      <c r="K24" s="605"/>
      <c r="L24" s="605"/>
      <c r="M24" s="605"/>
      <c r="N24" s="605"/>
      <c r="O24" s="605"/>
      <c r="P24" s="606"/>
      <c r="Q24" s="19"/>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ht="20.100000000000001" customHeight="1" thickBot="1" x14ac:dyDescent="0.25">
      <c r="A26" s="19"/>
      <c r="B26" s="60" t="s">
        <v>2</v>
      </c>
      <c r="C26" s="238">
        <v>0.9</v>
      </c>
      <c r="D26" s="239"/>
      <c r="E26" s="239"/>
      <c r="F26" s="239"/>
      <c r="G26" s="239"/>
      <c r="H26" s="239"/>
      <c r="I26" s="239"/>
      <c r="J26" s="239"/>
      <c r="K26" s="239"/>
      <c r="L26" s="239"/>
      <c r="M26" s="239"/>
      <c r="N26" s="239"/>
      <c r="O26" s="239"/>
      <c r="P26" s="240"/>
      <c r="Q26" s="1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ht="20.100000000000001" customHeight="1" thickBot="1" x14ac:dyDescent="0.25">
      <c r="A28" s="19"/>
      <c r="B28" s="60" t="s">
        <v>25</v>
      </c>
      <c r="C28" s="23" t="s">
        <v>26</v>
      </c>
      <c r="D28" s="244" t="s">
        <v>188</v>
      </c>
      <c r="E28" s="239"/>
      <c r="F28" s="239"/>
      <c r="G28" s="240"/>
      <c r="H28" s="245" t="s">
        <v>27</v>
      </c>
      <c r="I28" s="245"/>
      <c r="J28" s="245"/>
      <c r="K28" s="244" t="s">
        <v>189</v>
      </c>
      <c r="L28" s="239"/>
      <c r="M28" s="240"/>
      <c r="N28" s="246" t="s">
        <v>28</v>
      </c>
      <c r="O28" s="247"/>
      <c r="P28" s="62" t="s">
        <v>190</v>
      </c>
      <c r="Q28" s="19"/>
    </row>
    <row r="29" spans="1:19" ht="3" customHeight="1" thickBot="1" x14ac:dyDescent="0.25">
      <c r="A29" s="19"/>
      <c r="B29" s="548"/>
      <c r="C29" s="549"/>
      <c r="D29" s="549"/>
      <c r="E29" s="549"/>
      <c r="F29" s="549"/>
      <c r="G29" s="549"/>
      <c r="H29" s="549"/>
      <c r="I29" s="549"/>
      <c r="J29" s="549"/>
      <c r="K29" s="549"/>
      <c r="L29" s="549"/>
      <c r="M29" s="549"/>
      <c r="N29" s="549"/>
      <c r="O29" s="549"/>
      <c r="P29" s="550"/>
      <c r="Q29" s="19"/>
    </row>
    <row r="30" spans="1:19" ht="20.100000000000001" customHeight="1" thickBot="1" x14ac:dyDescent="0.25">
      <c r="A30" s="19"/>
      <c r="B30" s="54" t="s">
        <v>7</v>
      </c>
      <c r="C30" s="551" t="s">
        <v>101</v>
      </c>
      <c r="D30" s="521"/>
      <c r="E30" s="521"/>
      <c r="F30" s="521"/>
      <c r="G30" s="521"/>
      <c r="H30" s="521"/>
      <c r="I30" s="521"/>
      <c r="J30" s="521"/>
      <c r="K30" s="521"/>
      <c r="L30" s="521"/>
      <c r="M30" s="521"/>
      <c r="N30" s="521"/>
      <c r="O30" s="521"/>
      <c r="P30" s="522"/>
      <c r="Q30" s="19"/>
    </row>
    <row r="31" spans="1:19" ht="3" customHeight="1" thickBot="1" x14ac:dyDescent="0.25">
      <c r="A31" s="19"/>
      <c r="B31" s="602"/>
      <c r="C31" s="603"/>
      <c r="D31" s="603"/>
      <c r="E31" s="603"/>
      <c r="F31" s="603"/>
      <c r="G31" s="603"/>
      <c r="H31" s="603"/>
      <c r="I31" s="603"/>
      <c r="J31" s="603"/>
      <c r="K31" s="603"/>
      <c r="L31" s="603"/>
      <c r="M31" s="603"/>
      <c r="N31" s="603"/>
      <c r="O31" s="603"/>
      <c r="P31" s="604"/>
      <c r="Q31" s="19"/>
    </row>
    <row r="32" spans="1:19" ht="20.100000000000001" customHeight="1" thickBot="1" x14ac:dyDescent="0.25">
      <c r="A32" s="19"/>
      <c r="B32" s="54" t="s">
        <v>4</v>
      </c>
      <c r="C32" s="547" t="s">
        <v>70</v>
      </c>
      <c r="D32" s="521"/>
      <c r="E32" s="521"/>
      <c r="F32" s="521"/>
      <c r="G32" s="521"/>
      <c r="H32" s="521"/>
      <c r="I32" s="521"/>
      <c r="J32" s="521"/>
      <c r="K32" s="521"/>
      <c r="L32" s="521"/>
      <c r="M32" s="521"/>
      <c r="N32" s="521"/>
      <c r="O32" s="521"/>
      <c r="P32" s="522"/>
      <c r="Q32" s="19"/>
    </row>
    <row r="33" spans="1:19" ht="3" customHeight="1" thickBot="1" x14ac:dyDescent="0.25">
      <c r="A33" s="19"/>
      <c r="B33" s="602"/>
      <c r="C33" s="603"/>
      <c r="D33" s="603"/>
      <c r="E33" s="603"/>
      <c r="F33" s="603"/>
      <c r="G33" s="603"/>
      <c r="H33" s="603"/>
      <c r="I33" s="603"/>
      <c r="J33" s="603"/>
      <c r="K33" s="603"/>
      <c r="L33" s="603"/>
      <c r="M33" s="603"/>
      <c r="N33" s="603"/>
      <c r="O33" s="603"/>
      <c r="P33" s="604"/>
      <c r="Q33" s="19"/>
    </row>
    <row r="34" spans="1:19" ht="20.100000000000001" customHeight="1" thickBot="1" x14ac:dyDescent="0.25">
      <c r="A34" s="19"/>
      <c r="B34" s="54" t="s">
        <v>35</v>
      </c>
      <c r="C34" s="547" t="s">
        <v>70</v>
      </c>
      <c r="D34" s="521"/>
      <c r="E34" s="521"/>
      <c r="F34" s="521"/>
      <c r="G34" s="521"/>
      <c r="H34" s="521"/>
      <c r="I34" s="521"/>
      <c r="J34" s="521"/>
      <c r="K34" s="521"/>
      <c r="L34" s="521"/>
      <c r="M34" s="521"/>
      <c r="N34" s="521"/>
      <c r="O34" s="521"/>
      <c r="P34" s="522"/>
      <c r="Q34" s="19"/>
    </row>
    <row r="35" spans="1:19" ht="3" customHeight="1" thickBot="1" x14ac:dyDescent="0.25">
      <c r="A35" s="19"/>
      <c r="B35" s="599"/>
      <c r="C35" s="600"/>
      <c r="D35" s="600"/>
      <c r="E35" s="600"/>
      <c r="F35" s="600"/>
      <c r="G35" s="600"/>
      <c r="H35" s="600"/>
      <c r="I35" s="600"/>
      <c r="J35" s="600"/>
      <c r="K35" s="600"/>
      <c r="L35" s="600"/>
      <c r="M35" s="600"/>
      <c r="N35" s="600"/>
      <c r="O35" s="600"/>
      <c r="P35" s="601"/>
      <c r="Q35" s="19"/>
    </row>
    <row r="36" spans="1:19" ht="20.100000000000001" customHeight="1" thickBot="1" x14ac:dyDescent="0.25">
      <c r="A36" s="19"/>
      <c r="B36" s="54" t="s">
        <v>63</v>
      </c>
      <c r="C36" s="551" t="s">
        <v>69</v>
      </c>
      <c r="D36" s="521"/>
      <c r="E36" s="521"/>
      <c r="F36" s="521"/>
      <c r="G36" s="521"/>
      <c r="H36" s="521"/>
      <c r="I36" s="521"/>
      <c r="J36" s="521"/>
      <c r="K36" s="521"/>
      <c r="L36" s="521"/>
      <c r="M36" s="521"/>
      <c r="N36" s="521"/>
      <c r="O36" s="521"/>
      <c r="P36" s="522"/>
      <c r="Q36" s="1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2" t="s">
        <v>29</v>
      </c>
      <c r="C38" s="553"/>
      <c r="D38" s="553"/>
      <c r="E38" s="553"/>
      <c r="F38" s="553"/>
      <c r="G38" s="553"/>
      <c r="H38" s="553"/>
      <c r="I38" s="553"/>
      <c r="J38" s="553"/>
      <c r="K38" s="553"/>
      <c r="L38" s="553"/>
      <c r="M38" s="553"/>
      <c r="N38" s="553"/>
      <c r="O38" s="553"/>
      <c r="P38" s="554"/>
      <c r="Q38" s="56"/>
      <c r="S38" s="99"/>
    </row>
    <row r="39" spans="1:19" s="28" customFormat="1" ht="20.100000000000001" customHeight="1" x14ac:dyDescent="0.2">
      <c r="A39" s="56"/>
      <c r="B39" s="127" t="s">
        <v>34</v>
      </c>
      <c r="C39" s="555" t="s">
        <v>30</v>
      </c>
      <c r="D39" s="555"/>
      <c r="E39" s="555"/>
      <c r="F39" s="555"/>
      <c r="G39" s="555"/>
      <c r="H39" s="555" t="s">
        <v>7</v>
      </c>
      <c r="I39" s="555"/>
      <c r="J39" s="555"/>
      <c r="K39" s="555"/>
      <c r="L39" s="555"/>
      <c r="M39" s="555" t="s">
        <v>31</v>
      </c>
      <c r="N39" s="555"/>
      <c r="O39" s="555"/>
      <c r="P39" s="556"/>
      <c r="Q39" s="56"/>
      <c r="S39" s="99"/>
    </row>
    <row r="40" spans="1:19" ht="54" customHeight="1" x14ac:dyDescent="0.2">
      <c r="A40" s="19"/>
      <c r="B40" s="27" t="s">
        <v>160</v>
      </c>
      <c r="C40" s="557" t="s">
        <v>145</v>
      </c>
      <c r="D40" s="557"/>
      <c r="E40" s="557"/>
      <c r="F40" s="557"/>
      <c r="G40" s="557"/>
      <c r="H40" s="557" t="s">
        <v>106</v>
      </c>
      <c r="I40" s="557"/>
      <c r="J40" s="557"/>
      <c r="K40" s="557"/>
      <c r="L40" s="557"/>
      <c r="M40" s="558" t="s">
        <v>144</v>
      </c>
      <c r="N40" s="558"/>
      <c r="O40" s="558"/>
      <c r="P40" s="559"/>
      <c r="Q40" s="19"/>
    </row>
    <row r="41" spans="1:19" ht="55.5" customHeight="1" x14ac:dyDescent="0.2">
      <c r="A41" s="19"/>
      <c r="B41" s="27" t="s">
        <v>159</v>
      </c>
      <c r="C41" s="557" t="s">
        <v>145</v>
      </c>
      <c r="D41" s="557"/>
      <c r="E41" s="557"/>
      <c r="F41" s="557"/>
      <c r="G41" s="557"/>
      <c r="H41" s="557" t="s">
        <v>106</v>
      </c>
      <c r="I41" s="557"/>
      <c r="J41" s="557"/>
      <c r="K41" s="557"/>
      <c r="L41" s="557"/>
      <c r="M41" s="558" t="s">
        <v>144</v>
      </c>
      <c r="N41" s="558"/>
      <c r="O41" s="558"/>
      <c r="P41" s="559"/>
      <c r="Q41" s="19"/>
    </row>
    <row r="42" spans="1:19" ht="13.5" hidden="1" customHeight="1" x14ac:dyDescent="0.2">
      <c r="A42" s="19"/>
      <c r="B42" s="50"/>
      <c r="C42" s="451"/>
      <c r="D42" s="451"/>
      <c r="E42" s="451"/>
      <c r="F42" s="451"/>
      <c r="G42" s="451"/>
      <c r="H42" s="451"/>
      <c r="I42" s="451"/>
      <c r="J42" s="451"/>
      <c r="K42" s="451"/>
      <c r="L42" s="451"/>
      <c r="M42" s="451"/>
      <c r="N42" s="451"/>
      <c r="O42" s="451"/>
      <c r="P42" s="452"/>
      <c r="Q42" s="19"/>
    </row>
    <row r="43" spans="1:19" ht="12.75" hidden="1" customHeight="1" x14ac:dyDescent="0.2">
      <c r="A43" s="19"/>
      <c r="B43" s="50"/>
      <c r="C43" s="451"/>
      <c r="D43" s="451"/>
      <c r="E43" s="451"/>
      <c r="F43" s="451"/>
      <c r="G43" s="451"/>
      <c r="H43" s="451"/>
      <c r="I43" s="451"/>
      <c r="J43" s="451"/>
      <c r="K43" s="451"/>
      <c r="L43" s="451"/>
      <c r="M43" s="451"/>
      <c r="N43" s="451"/>
      <c r="O43" s="451"/>
      <c r="P43" s="452"/>
      <c r="Q43" s="19"/>
    </row>
    <row r="44" spans="1:19" ht="11.25" hidden="1" customHeight="1" thickBot="1" x14ac:dyDescent="0.25">
      <c r="A44" s="19"/>
      <c r="B44" s="29"/>
      <c r="C44" s="453"/>
      <c r="D44" s="453"/>
      <c r="E44" s="453"/>
      <c r="F44" s="453"/>
      <c r="G44" s="453"/>
      <c r="H44" s="453"/>
      <c r="I44" s="453"/>
      <c r="J44" s="453"/>
      <c r="K44" s="453"/>
      <c r="L44" s="453"/>
      <c r="M44" s="453"/>
      <c r="N44" s="453"/>
      <c r="O44" s="453"/>
      <c r="P44" s="454"/>
      <c r="Q44" s="19"/>
    </row>
    <row r="45" spans="1:19" ht="3" customHeight="1" thickBot="1" x14ac:dyDescent="0.25">
      <c r="A45" s="19"/>
      <c r="B45" s="30"/>
      <c r="C45" s="30"/>
      <c r="D45" s="30"/>
      <c r="E45" s="30"/>
      <c r="F45" s="30"/>
      <c r="G45" s="30"/>
      <c r="H45" s="30"/>
      <c r="I45" s="30"/>
      <c r="J45" s="30"/>
      <c r="K45" s="30"/>
      <c r="L45" s="30"/>
      <c r="M45" s="30"/>
      <c r="N45" s="30"/>
      <c r="O45" s="30"/>
      <c r="P45" s="30"/>
      <c r="Q45" s="19"/>
    </row>
    <row r="46" spans="1:19" s="28" customFormat="1" ht="20.100000000000001" customHeight="1" thickBot="1" x14ac:dyDescent="0.25">
      <c r="A46" s="56"/>
      <c r="B46" s="544" t="s">
        <v>8</v>
      </c>
      <c r="C46" s="545"/>
      <c r="D46" s="545"/>
      <c r="E46" s="545"/>
      <c r="F46" s="545"/>
      <c r="G46" s="545"/>
      <c r="H46" s="545"/>
      <c r="I46" s="545"/>
      <c r="J46" s="545"/>
      <c r="K46" s="545"/>
      <c r="L46" s="545"/>
      <c r="M46" s="545"/>
      <c r="N46" s="545"/>
      <c r="O46" s="545"/>
      <c r="P46" s="546"/>
      <c r="Q46" s="56"/>
      <c r="S46" s="99"/>
    </row>
    <row r="47" spans="1:19" ht="3" customHeight="1" thickBot="1" x14ac:dyDescent="0.25">
      <c r="A47" s="19"/>
      <c r="B47" s="31"/>
      <c r="C47" s="24"/>
      <c r="D47" s="24"/>
      <c r="E47" s="24"/>
      <c r="F47" s="24"/>
      <c r="G47" s="24"/>
      <c r="H47" s="24"/>
      <c r="I47" s="24"/>
      <c r="J47" s="24"/>
      <c r="K47" s="24"/>
      <c r="L47" s="24"/>
      <c r="M47" s="24"/>
      <c r="N47" s="24"/>
      <c r="O47" s="24"/>
      <c r="P47" s="32"/>
      <c r="Q47" s="19"/>
    </row>
    <row r="48" spans="1:19" s="28" customFormat="1" ht="15" customHeight="1" x14ac:dyDescent="0.2">
      <c r="A48" s="56"/>
      <c r="B48" s="563" t="s">
        <v>32</v>
      </c>
      <c r="C48" s="111" t="s">
        <v>9</v>
      </c>
      <c r="D48" s="121" t="s">
        <v>11</v>
      </c>
      <c r="E48" s="121" t="s">
        <v>12</v>
      </c>
      <c r="F48" s="121" t="s">
        <v>13</v>
      </c>
      <c r="G48" s="121" t="s">
        <v>14</v>
      </c>
      <c r="H48" s="121" t="s">
        <v>15</v>
      </c>
      <c r="I48" s="121" t="s">
        <v>16</v>
      </c>
      <c r="J48" s="121" t="s">
        <v>17</v>
      </c>
      <c r="K48" s="121" t="s">
        <v>18</v>
      </c>
      <c r="L48" s="121" t="s">
        <v>19</v>
      </c>
      <c r="M48" s="121" t="s">
        <v>20</v>
      </c>
      <c r="N48" s="121" t="s">
        <v>21</v>
      </c>
      <c r="O48" s="122" t="s">
        <v>22</v>
      </c>
      <c r="P48" s="123" t="s">
        <v>10</v>
      </c>
      <c r="Q48" s="56"/>
      <c r="S48" s="99"/>
    </row>
    <row r="49" spans="1:19" s="28" customFormat="1" ht="15" customHeight="1" thickBot="1" x14ac:dyDescent="0.25">
      <c r="A49" s="56"/>
      <c r="B49" s="564"/>
      <c r="C49" s="57" t="s">
        <v>10</v>
      </c>
      <c r="D49" s="124"/>
      <c r="E49" s="124"/>
      <c r="F49" s="58">
        <f>'7_RegDenunciasIncumplimiento'!D10</f>
        <v>1</v>
      </c>
      <c r="G49" s="124"/>
      <c r="H49" s="124"/>
      <c r="I49" s="58">
        <f>'7_RegDenunciasIncumplimiento'!F10</f>
        <v>1</v>
      </c>
      <c r="J49" s="124"/>
      <c r="K49" s="124"/>
      <c r="L49" s="58">
        <f>'7_RegDenunciasIncumplimiento'!H10</f>
        <v>1</v>
      </c>
      <c r="M49" s="124"/>
      <c r="N49" s="124"/>
      <c r="O49" s="58">
        <f>'7_RegDenunciasIncumplimiento'!J10</f>
        <v>1</v>
      </c>
      <c r="P49" s="58">
        <f>'7_RegDenunciasIncumplimiento'!L10</f>
        <v>1</v>
      </c>
      <c r="Q49" s="56"/>
      <c r="S49" s="99"/>
    </row>
    <row r="50" spans="1:19" ht="3" customHeight="1" thickBot="1" x14ac:dyDescent="0.25">
      <c r="A50" s="19"/>
      <c r="B50" s="37">
        <v>0.9</v>
      </c>
      <c r="C50" s="38" t="s">
        <v>2</v>
      </c>
      <c r="D50" s="39"/>
      <c r="E50" s="39"/>
      <c r="F50" s="39">
        <v>0.9</v>
      </c>
      <c r="G50" s="39"/>
      <c r="H50" s="39"/>
      <c r="I50" s="39">
        <v>0.9</v>
      </c>
      <c r="J50" s="39"/>
      <c r="K50" s="39"/>
      <c r="L50" s="39">
        <v>0.9</v>
      </c>
      <c r="M50" s="39"/>
      <c r="N50" s="39"/>
      <c r="O50" s="39">
        <v>0.9</v>
      </c>
      <c r="P50" s="38">
        <v>0.9</v>
      </c>
      <c r="Q50" s="19"/>
    </row>
    <row r="51" spans="1:19" ht="22.5" customHeight="1" thickBot="1" x14ac:dyDescent="0.25">
      <c r="A51" s="19"/>
      <c r="B51" s="208" t="s">
        <v>33</v>
      </c>
      <c r="C51" s="209"/>
      <c r="D51" s="209"/>
      <c r="E51" s="209"/>
      <c r="F51" s="209"/>
      <c r="G51" s="209"/>
      <c r="H51" s="209"/>
      <c r="I51" s="209"/>
      <c r="J51" s="209"/>
      <c r="K51" s="209"/>
      <c r="L51" s="209"/>
      <c r="M51" s="209"/>
      <c r="N51" s="209"/>
      <c r="O51" s="209"/>
      <c r="P51" s="210"/>
      <c r="Q51" s="19"/>
    </row>
    <row r="52" spans="1:19" x14ac:dyDescent="0.2">
      <c r="A52" s="19"/>
      <c r="B52" s="186"/>
      <c r="C52" s="187"/>
      <c r="D52" s="187"/>
      <c r="E52" s="187"/>
      <c r="F52" s="187"/>
      <c r="G52" s="187"/>
      <c r="H52" s="187"/>
      <c r="I52" s="187"/>
      <c r="J52" s="187"/>
      <c r="K52" s="187"/>
      <c r="L52" s="187"/>
      <c r="M52" s="187"/>
      <c r="N52" s="187"/>
      <c r="O52" s="187"/>
      <c r="P52" s="188"/>
      <c r="Q52" s="19"/>
    </row>
    <row r="53" spans="1:19" x14ac:dyDescent="0.2">
      <c r="A53" s="19"/>
      <c r="B53" s="189"/>
      <c r="C53" s="190"/>
      <c r="D53" s="190"/>
      <c r="E53" s="190"/>
      <c r="F53" s="190"/>
      <c r="G53" s="190"/>
      <c r="H53" s="190"/>
      <c r="I53" s="190"/>
      <c r="J53" s="190"/>
      <c r="K53" s="190"/>
      <c r="L53" s="190"/>
      <c r="M53" s="190"/>
      <c r="N53" s="190"/>
      <c r="O53" s="190"/>
      <c r="P53" s="191"/>
      <c r="Q53" s="19"/>
    </row>
    <row r="54" spans="1:19" x14ac:dyDescent="0.2">
      <c r="A54" s="19"/>
      <c r="B54" s="189"/>
      <c r="C54" s="190"/>
      <c r="D54" s="190"/>
      <c r="E54" s="190"/>
      <c r="F54" s="190"/>
      <c r="G54" s="190"/>
      <c r="H54" s="190"/>
      <c r="I54" s="190"/>
      <c r="J54" s="190"/>
      <c r="K54" s="190"/>
      <c r="L54" s="190"/>
      <c r="M54" s="190"/>
      <c r="N54" s="190"/>
      <c r="O54" s="190"/>
      <c r="P54" s="191"/>
      <c r="Q54" s="19"/>
    </row>
    <row r="55" spans="1:19" x14ac:dyDescent="0.2">
      <c r="A55" s="19"/>
      <c r="B55" s="189"/>
      <c r="C55" s="190"/>
      <c r="D55" s="190"/>
      <c r="E55" s="190"/>
      <c r="F55" s="190"/>
      <c r="G55" s="190"/>
      <c r="H55" s="190"/>
      <c r="I55" s="190"/>
      <c r="J55" s="190"/>
      <c r="K55" s="190"/>
      <c r="L55" s="190"/>
      <c r="M55" s="190"/>
      <c r="N55" s="190"/>
      <c r="O55" s="190"/>
      <c r="P55" s="191"/>
      <c r="Q55" s="19"/>
    </row>
    <row r="56" spans="1:19" x14ac:dyDescent="0.2">
      <c r="A56" s="19"/>
      <c r="B56" s="189"/>
      <c r="C56" s="190"/>
      <c r="D56" s="190"/>
      <c r="E56" s="190"/>
      <c r="F56" s="190"/>
      <c r="G56" s="190"/>
      <c r="H56" s="190"/>
      <c r="I56" s="190"/>
      <c r="J56" s="190"/>
      <c r="K56" s="190"/>
      <c r="L56" s="190"/>
      <c r="M56" s="190"/>
      <c r="N56" s="190"/>
      <c r="O56" s="190"/>
      <c r="P56" s="191"/>
      <c r="Q56" s="19"/>
    </row>
    <row r="57" spans="1:19" x14ac:dyDescent="0.2">
      <c r="A57" s="19"/>
      <c r="B57" s="189"/>
      <c r="C57" s="190"/>
      <c r="D57" s="190"/>
      <c r="E57" s="190"/>
      <c r="F57" s="190"/>
      <c r="G57" s="190"/>
      <c r="H57" s="190"/>
      <c r="I57" s="190"/>
      <c r="J57" s="190"/>
      <c r="K57" s="190"/>
      <c r="L57" s="190"/>
      <c r="M57" s="190"/>
      <c r="N57" s="190"/>
      <c r="O57" s="190"/>
      <c r="P57" s="191"/>
      <c r="Q57" s="19"/>
    </row>
    <row r="58" spans="1:19" x14ac:dyDescent="0.2">
      <c r="A58" s="19"/>
      <c r="B58" s="189"/>
      <c r="C58" s="190"/>
      <c r="D58" s="190"/>
      <c r="E58" s="190"/>
      <c r="F58" s="190"/>
      <c r="G58" s="190"/>
      <c r="H58" s="190"/>
      <c r="I58" s="190"/>
      <c r="J58" s="190"/>
      <c r="K58" s="190"/>
      <c r="L58" s="190"/>
      <c r="M58" s="190"/>
      <c r="N58" s="190"/>
      <c r="O58" s="190"/>
      <c r="P58" s="191"/>
      <c r="Q58" s="19"/>
    </row>
    <row r="59" spans="1:19" x14ac:dyDescent="0.2">
      <c r="A59" s="19"/>
      <c r="B59" s="189"/>
      <c r="C59" s="190"/>
      <c r="D59" s="190"/>
      <c r="E59" s="190"/>
      <c r="F59" s="190"/>
      <c r="G59" s="190"/>
      <c r="H59" s="190"/>
      <c r="I59" s="190"/>
      <c r="J59" s="190"/>
      <c r="K59" s="190"/>
      <c r="L59" s="190"/>
      <c r="M59" s="190"/>
      <c r="N59" s="190"/>
      <c r="O59" s="190"/>
      <c r="P59" s="191"/>
      <c r="Q59" s="19"/>
    </row>
    <row r="60" spans="1:19" x14ac:dyDescent="0.2">
      <c r="A60" s="19"/>
      <c r="B60" s="189"/>
      <c r="C60" s="190"/>
      <c r="D60" s="190"/>
      <c r="E60" s="190"/>
      <c r="F60" s="190"/>
      <c r="G60" s="190"/>
      <c r="H60" s="190"/>
      <c r="I60" s="190"/>
      <c r="J60" s="190"/>
      <c r="K60" s="190"/>
      <c r="L60" s="190"/>
      <c r="M60" s="190"/>
      <c r="N60" s="190"/>
      <c r="O60" s="190"/>
      <c r="P60" s="191"/>
      <c r="Q60" s="19"/>
    </row>
    <row r="61" spans="1:19" x14ac:dyDescent="0.2">
      <c r="A61" s="19"/>
      <c r="B61" s="189"/>
      <c r="C61" s="190"/>
      <c r="D61" s="190"/>
      <c r="E61" s="190"/>
      <c r="F61" s="190"/>
      <c r="G61" s="190"/>
      <c r="H61" s="190"/>
      <c r="I61" s="190"/>
      <c r="J61" s="190"/>
      <c r="K61" s="190"/>
      <c r="L61" s="190"/>
      <c r="M61" s="190"/>
      <c r="N61" s="190"/>
      <c r="O61" s="190"/>
      <c r="P61" s="191"/>
      <c r="Q61" s="19"/>
    </row>
    <row r="62" spans="1:19" x14ac:dyDescent="0.2">
      <c r="A62" s="19"/>
      <c r="B62" s="189"/>
      <c r="C62" s="190"/>
      <c r="D62" s="190"/>
      <c r="E62" s="190"/>
      <c r="F62" s="190"/>
      <c r="G62" s="190"/>
      <c r="H62" s="190"/>
      <c r="I62" s="190"/>
      <c r="J62" s="190"/>
      <c r="K62" s="190"/>
      <c r="L62" s="190"/>
      <c r="M62" s="190"/>
      <c r="N62" s="190"/>
      <c r="O62" s="190"/>
      <c r="P62" s="191"/>
      <c r="Q62" s="19"/>
    </row>
    <row r="63" spans="1:19" x14ac:dyDescent="0.2">
      <c r="A63" s="19"/>
      <c r="B63" s="189"/>
      <c r="C63" s="190"/>
      <c r="D63" s="190"/>
      <c r="E63" s="190"/>
      <c r="F63" s="190"/>
      <c r="G63" s="190"/>
      <c r="H63" s="190"/>
      <c r="I63" s="190"/>
      <c r="J63" s="190"/>
      <c r="K63" s="190"/>
      <c r="L63" s="190"/>
      <c r="M63" s="190"/>
      <c r="N63" s="190"/>
      <c r="O63" s="190"/>
      <c r="P63" s="191"/>
      <c r="Q63" s="19"/>
    </row>
    <row r="64" spans="1:19"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3" customHeight="1" thickBot="1" x14ac:dyDescent="0.25">
      <c r="A68" s="560"/>
      <c r="B68" s="560"/>
      <c r="C68" s="560"/>
      <c r="D68" s="560"/>
      <c r="E68" s="560"/>
      <c r="F68" s="560"/>
      <c r="G68" s="560"/>
      <c r="H68" s="560"/>
      <c r="I68" s="560"/>
      <c r="J68" s="560"/>
      <c r="K68" s="560"/>
      <c r="L68" s="560"/>
      <c r="M68" s="560"/>
      <c r="N68" s="560"/>
      <c r="O68" s="560"/>
      <c r="P68" s="560"/>
      <c r="Q68" s="560"/>
      <c r="S68" s="51"/>
    </row>
    <row r="69" spans="1:19" x14ac:dyDescent="0.2">
      <c r="A69" s="19"/>
      <c r="B69" s="196" t="s">
        <v>5</v>
      </c>
      <c r="C69" s="565" t="s">
        <v>114</v>
      </c>
      <c r="D69" s="566"/>
      <c r="E69" s="566"/>
      <c r="F69" s="566"/>
      <c r="G69" s="566"/>
      <c r="H69" s="566"/>
      <c r="I69" s="566"/>
      <c r="J69" s="566"/>
      <c r="K69" s="566"/>
      <c r="L69" s="566"/>
      <c r="M69" s="566"/>
      <c r="N69" s="566"/>
      <c r="O69" s="566"/>
      <c r="P69" s="567"/>
      <c r="Q69" s="19"/>
      <c r="S69" s="18"/>
    </row>
    <row r="70" spans="1:19" ht="102" customHeight="1" x14ac:dyDescent="0.2">
      <c r="A70" s="19"/>
      <c r="B70" s="197"/>
      <c r="C70" s="568"/>
      <c r="D70" s="569"/>
      <c r="E70" s="569"/>
      <c r="F70" s="569"/>
      <c r="G70" s="569"/>
      <c r="H70" s="569"/>
      <c r="I70" s="569"/>
      <c r="J70" s="569"/>
      <c r="K70" s="569"/>
      <c r="L70" s="569"/>
      <c r="M70" s="569"/>
      <c r="N70" s="569"/>
      <c r="O70" s="569"/>
      <c r="P70" s="570"/>
      <c r="Q70" s="19"/>
      <c r="S70" s="18"/>
    </row>
    <row r="71" spans="1:19" x14ac:dyDescent="0.2">
      <c r="A71" s="19"/>
      <c r="B71" s="197"/>
      <c r="C71" s="571" t="s">
        <v>113</v>
      </c>
      <c r="D71" s="572"/>
      <c r="E71" s="572"/>
      <c r="F71" s="572"/>
      <c r="G71" s="572"/>
      <c r="H71" s="572"/>
      <c r="I71" s="572"/>
      <c r="J71" s="572"/>
      <c r="K71" s="572"/>
      <c r="L71" s="572"/>
      <c r="M71" s="572"/>
      <c r="N71" s="572"/>
      <c r="O71" s="572"/>
      <c r="P71" s="573"/>
      <c r="Q71" s="19"/>
      <c r="S71" s="18"/>
    </row>
    <row r="72" spans="1:19" ht="105.75" customHeight="1" thickBot="1" x14ac:dyDescent="0.25">
      <c r="A72" s="19"/>
      <c r="B72" s="198"/>
      <c r="C72" s="574"/>
      <c r="D72" s="575"/>
      <c r="E72" s="575"/>
      <c r="F72" s="575"/>
      <c r="G72" s="575"/>
      <c r="H72" s="575"/>
      <c r="I72" s="575"/>
      <c r="J72" s="575"/>
      <c r="K72" s="575"/>
      <c r="L72" s="575"/>
      <c r="M72" s="575"/>
      <c r="N72" s="575"/>
      <c r="O72" s="575"/>
      <c r="P72" s="576"/>
      <c r="Q72" s="19"/>
      <c r="S72" s="18"/>
    </row>
    <row r="73" spans="1:19" ht="41.25" customHeight="1" thickBot="1" x14ac:dyDescent="0.25">
      <c r="A73" s="19"/>
      <c r="B73" s="40" t="s">
        <v>62</v>
      </c>
      <c r="C73" s="551" t="s">
        <v>164</v>
      </c>
      <c r="D73" s="521"/>
      <c r="E73" s="521"/>
      <c r="F73" s="521"/>
      <c r="G73" s="521"/>
      <c r="H73" s="521"/>
      <c r="I73" s="521"/>
      <c r="J73" s="521"/>
      <c r="K73" s="521"/>
      <c r="L73" s="521"/>
      <c r="M73" s="521"/>
      <c r="N73" s="521"/>
      <c r="O73" s="521"/>
      <c r="P73" s="522"/>
      <c r="Q73" s="19"/>
    </row>
    <row r="74" spans="1:19" ht="27.75" customHeight="1" thickBot="1" x14ac:dyDescent="0.25">
      <c r="A74" s="19"/>
      <c r="B74" s="40" t="s">
        <v>75</v>
      </c>
      <c r="C74" s="596" t="s">
        <v>76</v>
      </c>
      <c r="D74" s="596"/>
      <c r="E74" s="596"/>
      <c r="F74" s="596"/>
      <c r="G74" s="596"/>
      <c r="H74" s="596"/>
      <c r="I74" s="596"/>
      <c r="J74" s="596"/>
      <c r="K74" s="596"/>
      <c r="L74" s="596"/>
      <c r="M74" s="596"/>
      <c r="N74" s="596"/>
      <c r="O74" s="596"/>
      <c r="P74" s="597"/>
      <c r="Q74" s="19"/>
    </row>
    <row r="77" spans="1:19" x14ac:dyDescent="0.2">
      <c r="C77" s="41"/>
    </row>
    <row r="78" spans="1:19" ht="19.899999999999999" hidden="1" customHeight="1" x14ac:dyDescent="0.2">
      <c r="C78" s="18">
        <v>2021</v>
      </c>
    </row>
    <row r="79" spans="1:19" ht="16.149999999999999" hidden="1" customHeight="1" x14ac:dyDescent="0.2">
      <c r="C79" s="18">
        <v>2022</v>
      </c>
    </row>
    <row r="80" spans="1:19" ht="12.6" hidden="1" customHeight="1" x14ac:dyDescent="0.2">
      <c r="C80" s="18">
        <v>2023</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226</v>
      </c>
    </row>
    <row r="130" spans="2:2" s="42" customFormat="1" x14ac:dyDescent="0.2">
      <c r="B130" s="117" t="s">
        <v>227</v>
      </c>
    </row>
    <row r="131" spans="2:2" s="42" customFormat="1" x14ac:dyDescent="0.2">
      <c r="B131" s="117" t="s">
        <v>228</v>
      </c>
    </row>
    <row r="132" spans="2:2" s="42" customFormat="1" x14ac:dyDescent="0.2">
      <c r="B132" s="117" t="s">
        <v>229</v>
      </c>
    </row>
    <row r="133" spans="2:2" s="42" customFormat="1" x14ac:dyDescent="0.2">
      <c r="B133" s="117" t="s">
        <v>230</v>
      </c>
    </row>
    <row r="134" spans="2:2" s="19" customFormat="1" x14ac:dyDescent="0.2">
      <c r="B134" s="117" t="s">
        <v>231</v>
      </c>
    </row>
    <row r="135" spans="2:2" s="19" customFormat="1" x14ac:dyDescent="0.2">
      <c r="B135" s="117" t="s">
        <v>232</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sheetProtection sheet="1"/>
  <mergeCells count="74">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C73:P73"/>
    <mergeCell ref="C74:P74"/>
    <mergeCell ref="B52:P67"/>
    <mergeCell ref="A68:Q68"/>
    <mergeCell ref="B69:B72"/>
    <mergeCell ref="C69:P69"/>
    <mergeCell ref="C70:P70"/>
    <mergeCell ref="C71:P71"/>
    <mergeCell ref="C72:P72"/>
  </mergeCells>
  <conditionalFormatting sqref="F49">
    <cfRule type="cellIs" dxfId="29" priority="21" stopIfTrue="1" operator="equal">
      <formula>" "</formula>
    </cfRule>
    <cfRule type="cellIs" dxfId="28" priority="22" stopIfTrue="1" operator="equal">
      <formula>"0"</formula>
    </cfRule>
    <cfRule type="cellIs" dxfId="27" priority="23" stopIfTrue="1" operator="lessThanOrEqual">
      <formula>$S$5</formula>
    </cfRule>
    <cfRule type="cellIs" dxfId="26" priority="24" stopIfTrue="1" operator="greaterThanOrEqual">
      <formula>$S$2</formula>
    </cfRule>
    <cfRule type="cellIs" dxfId="25" priority="25" stopIfTrue="1" operator="between">
      <formula>$S$4</formula>
      <formula>$S$3</formula>
    </cfRule>
  </conditionalFormatting>
  <conditionalFormatting sqref="I49">
    <cfRule type="cellIs" dxfId="24" priority="16" stopIfTrue="1" operator="equal">
      <formula>" "</formula>
    </cfRule>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L49">
    <cfRule type="cellIs" dxfId="19" priority="11" stopIfTrue="1" operator="equal">
      <formula>" "</formula>
    </cfRule>
    <cfRule type="cellIs" dxfId="18" priority="12" stopIfTrue="1" operator="equal">
      <formula>"0"</formula>
    </cfRule>
    <cfRule type="cellIs" dxfId="17" priority="13" stopIfTrue="1" operator="lessThanOrEqual">
      <formula>$S$5</formula>
    </cfRule>
    <cfRule type="cellIs" dxfId="16" priority="14" stopIfTrue="1" operator="greaterThanOrEqual">
      <formula>$S$2</formula>
    </cfRule>
    <cfRule type="cellIs" dxfId="15" priority="15" stopIfTrue="1" operator="between">
      <formula>$S$4</formula>
      <formula>$S$3</formula>
    </cfRule>
  </conditionalFormatting>
  <conditionalFormatting sqref="O49:P49">
    <cfRule type="cellIs" dxfId="14" priority="1" stopIfTrue="1" operator="equal">
      <formula>" "</formula>
    </cfRule>
    <cfRule type="cellIs" dxfId="13" priority="2" stopIfTrue="1" operator="equal">
      <formula>"0"</formula>
    </cfRule>
    <cfRule type="cellIs" dxfId="12" priority="3" stopIfTrue="1" operator="lessThanOrEqual">
      <formula>$S$5</formula>
    </cfRule>
    <cfRule type="cellIs" dxfId="11" priority="4" stopIfTrue="1" operator="greaterThanOrEqual">
      <formula>$S$2</formula>
    </cfRule>
    <cfRule type="cellIs" dxfId="10" priority="5" stopIfTrue="1" operator="between">
      <formula>$S$4</formula>
      <formula>$S$3</formula>
    </cfRule>
  </conditionalFormatting>
  <dataValidations count="6">
    <dataValidation type="list" allowBlank="1" showInputMessage="1" showErrorMessage="1" sqref="C12:P12" xr:uid="{00000000-0002-0000-0C00-000000000000}">
      <formula1>$D$100:$D$117</formula1>
    </dataValidation>
    <dataValidation type="list" allowBlank="1" showInputMessage="1" showErrorMessage="1" sqref="C32:P32 C36:P36 C34:P34" xr:uid="{00000000-0002-0000-0C00-000001000000}">
      <formula1>$Q$99:$Q$104</formula1>
    </dataValidation>
    <dataValidation type="list" allowBlank="1" showInputMessage="1" showErrorMessage="1" sqref="C74:P74" xr:uid="{00000000-0002-0000-0C00-000002000000}">
      <formula1>$M$100:$M$102</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10:I10" xr:uid="{00000000-0002-0000-0C00-000004000000}">
      <formula1>"2023,2024,2025,2026,2027"</formula1>
    </dataValidation>
    <dataValidation type="list" allowBlank="1" showInputMessage="1" showErrorMessage="1" sqref="C18:P18" xr:uid="{00000000-0002-0000-0C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U12"/>
  <sheetViews>
    <sheetView showGridLines="0" topLeftCell="B2" zoomScale="85" zoomScaleNormal="85" workbookViewId="0">
      <selection activeCell="E13" sqref="E13"/>
    </sheetView>
  </sheetViews>
  <sheetFormatPr baseColWidth="10" defaultColWidth="9.140625" defaultRowHeight="30" customHeight="1" x14ac:dyDescent="0.2"/>
  <cols>
    <col min="1" max="1" width="28.5703125" style="2" customWidth="1"/>
    <col min="2" max="2" width="31.7109375" customWidth="1"/>
    <col min="3" max="12" width="12.7109375" customWidth="1"/>
    <col min="13" max="13" width="5.28515625" customWidth="1"/>
    <col min="14" max="14" width="10.7109375" customWidth="1"/>
    <col min="15" max="15" width="27.5703125" bestFit="1" customWidth="1"/>
  </cols>
  <sheetData>
    <row r="1" spans="1:21" ht="30" customHeight="1" x14ac:dyDescent="0.25">
      <c r="A1" s="421"/>
      <c r="B1" s="424" t="s">
        <v>58</v>
      </c>
      <c r="C1" s="425"/>
      <c r="D1" s="425"/>
      <c r="E1" s="425"/>
      <c r="F1" s="425"/>
      <c r="G1" s="425"/>
      <c r="H1" s="425"/>
      <c r="I1" s="425"/>
      <c r="J1" s="425"/>
      <c r="K1" s="425"/>
      <c r="L1" s="425"/>
      <c r="M1" s="426"/>
      <c r="N1" s="488" t="s">
        <v>178</v>
      </c>
      <c r="O1" s="490"/>
      <c r="P1" s="1"/>
      <c r="Q1" s="1"/>
      <c r="R1" s="1"/>
      <c r="S1" s="1"/>
      <c r="T1" s="1"/>
      <c r="U1" s="1"/>
    </row>
    <row r="2" spans="1:21" ht="30" customHeight="1" x14ac:dyDescent="0.25">
      <c r="A2" s="422"/>
      <c r="B2" s="345" t="s">
        <v>81</v>
      </c>
      <c r="C2" s="346"/>
      <c r="D2" s="346"/>
      <c r="E2" s="346"/>
      <c r="F2" s="346"/>
      <c r="G2" s="346"/>
      <c r="H2" s="346"/>
      <c r="I2" s="346"/>
      <c r="J2" s="346"/>
      <c r="K2" s="346"/>
      <c r="L2" s="346"/>
      <c r="M2" s="347"/>
      <c r="N2" s="491" t="s">
        <v>179</v>
      </c>
      <c r="O2" s="493"/>
      <c r="P2" s="1"/>
      <c r="Q2" s="1"/>
      <c r="R2" s="1"/>
      <c r="S2" s="1"/>
      <c r="T2" s="1"/>
      <c r="U2" s="1"/>
    </row>
    <row r="3" spans="1:21" ht="30" customHeight="1" x14ac:dyDescent="0.25">
      <c r="A3" s="422"/>
      <c r="B3" s="345" t="s">
        <v>82</v>
      </c>
      <c r="C3" s="346"/>
      <c r="D3" s="346"/>
      <c r="E3" s="346"/>
      <c r="F3" s="346"/>
      <c r="G3" s="346"/>
      <c r="H3" s="346"/>
      <c r="I3" s="346"/>
      <c r="J3" s="346"/>
      <c r="K3" s="346"/>
      <c r="L3" s="346"/>
      <c r="M3" s="347"/>
      <c r="N3" s="491" t="s">
        <v>180</v>
      </c>
      <c r="O3" s="493"/>
      <c r="P3" s="1"/>
      <c r="Q3" s="1"/>
      <c r="R3" s="1"/>
      <c r="S3" s="1"/>
      <c r="T3" s="1"/>
      <c r="U3" s="1"/>
    </row>
    <row r="4" spans="1:21" ht="30" customHeight="1" thickBot="1" x14ac:dyDescent="0.3">
      <c r="A4" s="423"/>
      <c r="B4" s="427" t="s">
        <v>83</v>
      </c>
      <c r="C4" s="428"/>
      <c r="D4" s="428"/>
      <c r="E4" s="428"/>
      <c r="F4" s="428"/>
      <c r="G4" s="428"/>
      <c r="H4" s="428"/>
      <c r="I4" s="428"/>
      <c r="J4" s="428"/>
      <c r="K4" s="428"/>
      <c r="L4" s="428"/>
      <c r="M4" s="429"/>
      <c r="N4" s="494" t="s">
        <v>196</v>
      </c>
      <c r="O4" s="496"/>
      <c r="P4" s="3"/>
      <c r="Q4" s="3"/>
      <c r="R4" s="3"/>
      <c r="S4" s="3"/>
      <c r="T4" s="3"/>
      <c r="U4" s="3"/>
    </row>
    <row r="5" spans="1:21" ht="9.75" customHeight="1" x14ac:dyDescent="0.25">
      <c r="C5" s="4"/>
      <c r="D5" s="4"/>
      <c r="E5" s="4"/>
      <c r="F5" s="4"/>
      <c r="G5" s="4"/>
      <c r="H5" s="4"/>
      <c r="I5" s="4"/>
      <c r="J5" s="4"/>
      <c r="K5" s="4"/>
      <c r="L5" s="4"/>
      <c r="M5" s="5"/>
      <c r="N5" s="5"/>
      <c r="O5" s="5"/>
      <c r="P5" s="3"/>
      <c r="Q5" s="3"/>
      <c r="R5" s="3"/>
      <c r="S5" s="3"/>
      <c r="T5" s="3"/>
      <c r="U5" s="3"/>
    </row>
    <row r="6" spans="1:21" ht="13.5" customHeight="1" x14ac:dyDescent="0.25">
      <c r="A6" s="14" t="s">
        <v>0</v>
      </c>
      <c r="C6" s="598" t="str">
        <f>+'7_DenunciasIncumplimiento'!C12:P12</f>
        <v>ACTUACIONES Y AUTORIZACIONES ADMINISTRATIVAS</v>
      </c>
      <c r="D6" s="598"/>
      <c r="E6" s="598"/>
      <c r="F6" s="598"/>
      <c r="G6" s="598"/>
      <c r="H6" s="598"/>
      <c r="I6" s="598"/>
      <c r="J6" s="598"/>
      <c r="K6" s="598"/>
      <c r="L6" s="598"/>
      <c r="M6" s="598"/>
      <c r="N6" s="598"/>
      <c r="O6" s="598"/>
    </row>
    <row r="7" spans="1:21" ht="7.5" customHeight="1" x14ac:dyDescent="0.2"/>
    <row r="8" spans="1:21" s="12" customFormat="1" ht="30" customHeight="1" x14ac:dyDescent="0.2">
      <c r="A8" s="432" t="s">
        <v>84</v>
      </c>
      <c r="B8" s="578" t="s">
        <v>32</v>
      </c>
      <c r="C8" s="583" t="str">
        <f>+'7_DenunciasIncumplimiento'!C14:P14</f>
        <v>Atención de denuncias de incumplimiento de obligaciones del acuerdo de reestructuración o posteriores a éste</v>
      </c>
      <c r="D8" s="584"/>
      <c r="E8" s="584"/>
      <c r="F8" s="584"/>
      <c r="G8" s="584"/>
      <c r="H8" s="584"/>
      <c r="I8" s="584"/>
      <c r="J8" s="584"/>
      <c r="K8" s="584"/>
      <c r="L8" s="585"/>
      <c r="M8" s="578" t="s">
        <v>85</v>
      </c>
      <c r="N8" s="578"/>
      <c r="O8" s="578"/>
    </row>
    <row r="9" spans="1:21" s="11" customFormat="1" ht="30" customHeight="1" thickBot="1" x14ac:dyDescent="0.25">
      <c r="A9" s="587"/>
      <c r="B9" s="432"/>
      <c r="C9" s="112" t="s">
        <v>122</v>
      </c>
      <c r="D9" s="112" t="s">
        <v>109</v>
      </c>
      <c r="E9" s="112" t="s">
        <v>158</v>
      </c>
      <c r="F9" s="112" t="s">
        <v>109</v>
      </c>
      <c r="G9" s="112" t="s">
        <v>124</v>
      </c>
      <c r="H9" s="112" t="s">
        <v>109</v>
      </c>
      <c r="I9" s="112" t="s">
        <v>125</v>
      </c>
      <c r="J9" s="112" t="s">
        <v>109</v>
      </c>
      <c r="K9" s="112" t="s">
        <v>10</v>
      </c>
      <c r="L9" s="112" t="s">
        <v>109</v>
      </c>
      <c r="M9" s="432"/>
      <c r="N9" s="432"/>
      <c r="O9" s="432"/>
    </row>
    <row r="10" spans="1:21" ht="69.95" customHeight="1" thickBot="1" x14ac:dyDescent="0.25">
      <c r="A10" s="608" t="s">
        <v>150</v>
      </c>
      <c r="B10" s="101" t="str">
        <f>+'7_DenunciasIncumplimiento'!B40</f>
        <v xml:space="preserve">Total de denuncias de incumplimiento del acuerdo tramitadas el periodo evaluado </v>
      </c>
      <c r="C10" s="107">
        <v>4</v>
      </c>
      <c r="D10" s="324">
        <f>IF(C10&lt;=1," ",C10/C11)</f>
        <v>1</v>
      </c>
      <c r="E10" s="107">
        <v>4</v>
      </c>
      <c r="F10" s="324">
        <f>IF(E10&lt;=1," ",E10/E11)</f>
        <v>1</v>
      </c>
      <c r="G10" s="107">
        <v>4</v>
      </c>
      <c r="H10" s="324">
        <f>IF(G10&lt;=1," ",G10/G11)</f>
        <v>1</v>
      </c>
      <c r="I10" s="107">
        <v>3</v>
      </c>
      <c r="J10" s="324">
        <f>IF(I10&lt;=1," ",I10/I11)</f>
        <v>1</v>
      </c>
      <c r="K10" s="102">
        <f>C10+E10+G10+I10</f>
        <v>15</v>
      </c>
      <c r="L10" s="324">
        <f>IF(K10&lt;=1," ",K10/K11)</f>
        <v>1</v>
      </c>
      <c r="M10" s="502" t="s">
        <v>265</v>
      </c>
      <c r="N10" s="579"/>
      <c r="O10" s="580"/>
    </row>
    <row r="11" spans="1:21" ht="69.95" customHeight="1" thickBot="1" x14ac:dyDescent="0.25">
      <c r="A11" s="514"/>
      <c r="B11" s="100" t="str">
        <f>+'7_DenunciasIncumplimiento'!B41</f>
        <v>Total de denuncias por incumplimiento del acuerdo recibidas en el periodo evaluado</v>
      </c>
      <c r="C11" s="105">
        <v>4</v>
      </c>
      <c r="D11" s="325"/>
      <c r="E11" s="105">
        <v>4</v>
      </c>
      <c r="F11" s="325"/>
      <c r="G11" s="105">
        <v>4</v>
      </c>
      <c r="H11" s="325"/>
      <c r="I11" s="105">
        <v>3</v>
      </c>
      <c r="J11" s="325"/>
      <c r="K11" s="103">
        <f>C11+E11+G11+I11</f>
        <v>15</v>
      </c>
      <c r="L11" s="325"/>
      <c r="M11" s="581"/>
      <c r="N11" s="581"/>
      <c r="O11" s="582"/>
    </row>
    <row r="12" spans="1:21" ht="30" customHeight="1" x14ac:dyDescent="0.2">
      <c r="C12" s="6"/>
      <c r="D12" s="6"/>
      <c r="E12" s="6"/>
      <c r="F12" s="6"/>
      <c r="G12" s="6"/>
      <c r="H12" s="6"/>
      <c r="I12" s="6"/>
      <c r="J12" s="6"/>
      <c r="K12" s="6"/>
      <c r="L12" s="6"/>
    </row>
  </sheetData>
  <sheetProtection sheet="1"/>
  <mergeCells count="21">
    <mergeCell ref="N3:O3"/>
    <mergeCell ref="N4:O4"/>
    <mergeCell ref="B2:M2"/>
    <mergeCell ref="N1:O1"/>
    <mergeCell ref="B4:M4"/>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V179"/>
  <sheetViews>
    <sheetView topLeftCell="A60" zoomScale="85" zoomScaleNormal="85" workbookViewId="0">
      <selection activeCell="V75" sqref="V75"/>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85546875" style="18" customWidth="1"/>
    <col min="17" max="17" width="19.5703125" style="18" customWidth="1"/>
    <col min="18" max="18" width="6.85546875" style="18" customWidth="1"/>
    <col min="19" max="19" width="9.42578125" style="18"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37">
        <v>1</v>
      </c>
    </row>
    <row r="3" spans="1:19" ht="15.75" customHeight="1" x14ac:dyDescent="0.2">
      <c r="A3" s="63"/>
      <c r="B3" s="283"/>
      <c r="C3" s="291" t="s">
        <v>59</v>
      </c>
      <c r="D3" s="292"/>
      <c r="E3" s="292"/>
      <c r="F3" s="292"/>
      <c r="G3" s="292"/>
      <c r="H3" s="292"/>
      <c r="I3" s="292"/>
      <c r="J3" s="292"/>
      <c r="K3" s="292"/>
      <c r="L3" s="292"/>
      <c r="M3" s="293"/>
      <c r="N3" s="294" t="s">
        <v>179</v>
      </c>
      <c r="O3" s="295"/>
      <c r="P3" s="296"/>
      <c r="S3" s="137">
        <v>0.99999000000000005</v>
      </c>
    </row>
    <row r="4" spans="1:19" ht="15.75" customHeight="1" x14ac:dyDescent="0.2">
      <c r="A4" s="63"/>
      <c r="B4" s="283"/>
      <c r="C4" s="291" t="s">
        <v>60</v>
      </c>
      <c r="D4" s="292"/>
      <c r="E4" s="292"/>
      <c r="F4" s="292"/>
      <c r="G4" s="292"/>
      <c r="H4" s="292"/>
      <c r="I4" s="292"/>
      <c r="J4" s="292"/>
      <c r="K4" s="292"/>
      <c r="L4" s="292"/>
      <c r="M4" s="293"/>
      <c r="N4" s="294" t="s">
        <v>180</v>
      </c>
      <c r="O4" s="295"/>
      <c r="P4" s="296"/>
      <c r="S4" s="137">
        <v>0.9</v>
      </c>
    </row>
    <row r="5" spans="1:19" ht="16.5" customHeight="1" thickBot="1" x14ac:dyDescent="0.25">
      <c r="A5" s="63"/>
      <c r="B5" s="284"/>
      <c r="C5" s="297" t="s">
        <v>61</v>
      </c>
      <c r="D5" s="298"/>
      <c r="E5" s="298"/>
      <c r="F5" s="298"/>
      <c r="G5" s="298"/>
      <c r="H5" s="298"/>
      <c r="I5" s="298"/>
      <c r="J5" s="298"/>
      <c r="K5" s="298"/>
      <c r="L5" s="298"/>
      <c r="M5" s="299"/>
      <c r="N5" s="300" t="s">
        <v>197</v>
      </c>
      <c r="O5" s="301"/>
      <c r="P5" s="302"/>
      <c r="S5" s="137">
        <v>0.89998999999999996</v>
      </c>
    </row>
    <row r="6" spans="1:19" ht="5.25" customHeight="1" thickBot="1" x14ac:dyDescent="0.25">
      <c r="A6" s="63"/>
      <c r="S6" s="137"/>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6.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2024</v>
      </c>
      <c r="D10" s="311"/>
      <c r="E10" s="311"/>
      <c r="F10" s="311"/>
      <c r="G10" s="311"/>
      <c r="H10" s="311"/>
      <c r="I10" s="312"/>
      <c r="J10" s="313" t="s">
        <v>1</v>
      </c>
      <c r="K10" s="314"/>
      <c r="L10" s="314"/>
      <c r="M10" s="314"/>
      <c r="N10" s="315" t="s">
        <v>187</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row>
    <row r="13" spans="1:19" ht="4.5" customHeight="1" thickBot="1" x14ac:dyDescent="0.3">
      <c r="A13" s="137"/>
      <c r="B13" s="259"/>
      <c r="C13" s="260"/>
      <c r="D13" s="260"/>
      <c r="E13" s="260"/>
      <c r="F13" s="260"/>
      <c r="G13" s="260"/>
      <c r="H13" s="260"/>
      <c r="I13" s="260"/>
      <c r="J13" s="260"/>
      <c r="K13" s="260"/>
      <c r="L13" s="260"/>
      <c r="M13" s="260"/>
      <c r="N13" s="260"/>
      <c r="O13" s="260"/>
      <c r="P13" s="261"/>
      <c r="Q13" s="137"/>
    </row>
    <row r="14" spans="1:19" s="28" customFormat="1" ht="22.5" customHeight="1" thickBot="1" x14ac:dyDescent="0.25">
      <c r="A14" s="139"/>
      <c r="B14" s="140" t="s">
        <v>6</v>
      </c>
      <c r="C14" s="262" t="s">
        <v>167</v>
      </c>
      <c r="D14" s="263"/>
      <c r="E14" s="263"/>
      <c r="F14" s="263"/>
      <c r="G14" s="263"/>
      <c r="H14" s="263"/>
      <c r="I14" s="263"/>
      <c r="J14" s="263"/>
      <c r="K14" s="263"/>
      <c r="L14" s="263"/>
      <c r="M14" s="263"/>
      <c r="N14" s="263"/>
      <c r="O14" s="263"/>
      <c r="P14" s="264"/>
      <c r="Q14" s="139"/>
    </row>
    <row r="15" spans="1:19" ht="4.5" customHeight="1" thickBot="1" x14ac:dyDescent="0.3">
      <c r="A15" s="137"/>
      <c r="B15" s="265"/>
      <c r="C15" s="266"/>
      <c r="D15" s="266"/>
      <c r="E15" s="266"/>
      <c r="F15" s="266"/>
      <c r="G15" s="266"/>
      <c r="H15" s="266"/>
      <c r="I15" s="266"/>
      <c r="J15" s="266"/>
      <c r="K15" s="266"/>
      <c r="L15" s="266"/>
      <c r="M15" s="266"/>
      <c r="N15" s="266"/>
      <c r="O15" s="266"/>
      <c r="P15" s="267"/>
      <c r="Q15" s="137"/>
    </row>
    <row r="16" spans="1:19" ht="21" customHeight="1" thickBot="1" x14ac:dyDescent="0.25">
      <c r="A16" s="137"/>
      <c r="B16" s="140" t="s">
        <v>36</v>
      </c>
      <c r="C16" s="396" t="s">
        <v>168</v>
      </c>
      <c r="D16" s="613"/>
      <c r="E16" s="613"/>
      <c r="F16" s="613"/>
      <c r="G16" s="613"/>
      <c r="H16" s="613"/>
      <c r="I16" s="613"/>
      <c r="J16" s="613"/>
      <c r="K16" s="613"/>
      <c r="L16" s="613"/>
      <c r="M16" s="613"/>
      <c r="N16" s="613"/>
      <c r="O16" s="613"/>
      <c r="P16" s="614"/>
      <c r="Q16" s="137"/>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615" t="s">
        <v>210</v>
      </c>
      <c r="D18" s="616"/>
      <c r="E18" s="616"/>
      <c r="F18" s="616"/>
      <c r="G18" s="616"/>
      <c r="H18" s="616"/>
      <c r="I18" s="616"/>
      <c r="J18" s="616"/>
      <c r="K18" s="616"/>
      <c r="L18" s="616"/>
      <c r="M18" s="616"/>
      <c r="N18" s="616"/>
      <c r="O18" s="616"/>
      <c r="P18" s="617"/>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169</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43.5" customHeight="1" thickBot="1" x14ac:dyDescent="0.25">
      <c r="A24" s="137"/>
      <c r="B24" s="143" t="s">
        <v>24</v>
      </c>
      <c r="C24" s="609" t="s">
        <v>174</v>
      </c>
      <c r="D24" s="397"/>
      <c r="E24" s="397"/>
      <c r="F24" s="397"/>
      <c r="G24" s="397"/>
      <c r="H24" s="397"/>
      <c r="I24" s="397"/>
      <c r="J24" s="397"/>
      <c r="K24" s="397"/>
      <c r="L24" s="397"/>
      <c r="M24" s="397"/>
      <c r="N24" s="397"/>
      <c r="O24" s="397"/>
      <c r="P24" s="398"/>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1</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170</v>
      </c>
      <c r="E28" s="239"/>
      <c r="F28" s="239"/>
      <c r="G28" s="240"/>
      <c r="H28" s="245" t="s">
        <v>27</v>
      </c>
      <c r="I28" s="245"/>
      <c r="J28" s="245"/>
      <c r="K28" s="244" t="s">
        <v>171</v>
      </c>
      <c r="L28" s="239"/>
      <c r="M28" s="240"/>
      <c r="N28" s="246" t="s">
        <v>28</v>
      </c>
      <c r="O28" s="247"/>
      <c r="P28" s="62" t="s">
        <v>172</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57" t="s">
        <v>105</v>
      </c>
      <c r="D30" s="458"/>
      <c r="E30" s="458"/>
      <c r="F30" s="458"/>
      <c r="G30" s="458"/>
      <c r="H30" s="458"/>
      <c r="I30" s="458"/>
      <c r="J30" s="458"/>
      <c r="K30" s="458"/>
      <c r="L30" s="458"/>
      <c r="M30" s="458"/>
      <c r="N30" s="458"/>
      <c r="O30" s="458"/>
      <c r="P30" s="459"/>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610" t="s">
        <v>73</v>
      </c>
      <c r="D32" s="611"/>
      <c r="E32" s="611"/>
      <c r="F32" s="611"/>
      <c r="G32" s="611"/>
      <c r="H32" s="611"/>
      <c r="I32" s="611"/>
      <c r="J32" s="611"/>
      <c r="K32" s="611"/>
      <c r="L32" s="611"/>
      <c r="M32" s="611"/>
      <c r="N32" s="611"/>
      <c r="O32" s="611"/>
      <c r="P32" s="612"/>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57" t="s">
        <v>73</v>
      </c>
      <c r="D34" s="458"/>
      <c r="E34" s="458"/>
      <c r="F34" s="458"/>
      <c r="G34" s="458"/>
      <c r="H34" s="458"/>
      <c r="I34" s="458"/>
      <c r="J34" s="458"/>
      <c r="K34" s="458"/>
      <c r="L34" s="458"/>
      <c r="M34" s="458"/>
      <c r="N34" s="458"/>
      <c r="O34" s="458"/>
      <c r="P34" s="459"/>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x14ac:dyDescent="0.2">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46"/>
      <c r="B40" s="147" t="s">
        <v>175</v>
      </c>
      <c r="C40" s="222" t="s">
        <v>173</v>
      </c>
      <c r="D40" s="222"/>
      <c r="E40" s="222"/>
      <c r="F40" s="222"/>
      <c r="G40" s="222"/>
      <c r="H40" s="222" t="s">
        <v>106</v>
      </c>
      <c r="I40" s="222"/>
      <c r="J40" s="222"/>
      <c r="K40" s="222"/>
      <c r="L40" s="222"/>
      <c r="M40" s="223" t="s">
        <v>202</v>
      </c>
      <c r="N40" s="223"/>
      <c r="O40" s="223"/>
      <c r="P40" s="224"/>
      <c r="Q40" s="146"/>
    </row>
    <row r="41" spans="1:17" s="28" customFormat="1" ht="36" customHeight="1" x14ac:dyDescent="0.2">
      <c r="A41" s="146"/>
      <c r="B41" s="147" t="s">
        <v>176</v>
      </c>
      <c r="C41" s="222" t="s">
        <v>173</v>
      </c>
      <c r="D41" s="222"/>
      <c r="E41" s="222"/>
      <c r="F41" s="222"/>
      <c r="G41" s="222"/>
      <c r="H41" s="222" t="s">
        <v>106</v>
      </c>
      <c r="I41" s="222"/>
      <c r="J41" s="222"/>
      <c r="K41" s="222"/>
      <c r="L41" s="222"/>
      <c r="M41" s="223" t="s">
        <v>202</v>
      </c>
      <c r="N41" s="223"/>
      <c r="O41" s="223"/>
      <c r="P41" s="224"/>
      <c r="Q41" s="146"/>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54">
        <f>'8_RegRecursosRevocaCC'!D10</f>
        <v>1</v>
      </c>
      <c r="E49" s="154">
        <f>'8_RegRecursosRevocaCC'!F10</f>
        <v>1</v>
      </c>
      <c r="F49" s="154">
        <f>'8_RegRecursosRevocaCC'!H10</f>
        <v>1</v>
      </c>
      <c r="G49" s="154">
        <f>'8_RegRecursosRevocaCC'!J10</f>
        <v>1</v>
      </c>
      <c r="H49" s="154">
        <f>'8_RegRecursosRevocaCC'!L10</f>
        <v>1</v>
      </c>
      <c r="I49" s="154">
        <f>'8_RegRecursosRevocaCC'!N10</f>
        <v>1</v>
      </c>
      <c r="J49" s="154">
        <f>'8_RegRecursosRevocaCC'!P10</f>
        <v>1</v>
      </c>
      <c r="K49" s="154">
        <f>'8_RegRecursosRevocaCC'!R10</f>
        <v>1</v>
      </c>
      <c r="L49" s="154">
        <f>'8_RegRecursosRevocaCC'!T10</f>
        <v>1</v>
      </c>
      <c r="M49" s="154">
        <f>'8_RegRecursosRevocaCC'!V10</f>
        <v>1</v>
      </c>
      <c r="N49" s="154">
        <f>'8_RegRecursosRevocaCC'!X10</f>
        <v>1</v>
      </c>
      <c r="O49" s="154">
        <f>'8_RegRecursosRevocaCC'!Z10</f>
        <v>1</v>
      </c>
      <c r="P49" s="154">
        <f>'8_RegRecursosRevocaCC'!AB10</f>
        <v>1</v>
      </c>
      <c r="Q49" s="139"/>
    </row>
    <row r="50" spans="1:17" ht="4.5" customHeight="1" thickBot="1" x14ac:dyDescent="0.25">
      <c r="A50" s="137"/>
      <c r="B50" s="37">
        <v>0.9</v>
      </c>
      <c r="C50" s="38"/>
      <c r="D50" s="39">
        <v>1</v>
      </c>
      <c r="E50" s="39">
        <v>1</v>
      </c>
      <c r="F50" s="39">
        <v>1</v>
      </c>
      <c r="G50" s="39">
        <v>1</v>
      </c>
      <c r="H50" s="39">
        <v>1</v>
      </c>
      <c r="I50" s="39">
        <v>1</v>
      </c>
      <c r="J50" s="39">
        <v>1</v>
      </c>
      <c r="K50" s="39">
        <v>1</v>
      </c>
      <c r="L50" s="39">
        <v>1</v>
      </c>
      <c r="M50" s="39">
        <v>1</v>
      </c>
      <c r="N50" s="39">
        <v>1</v>
      </c>
      <c r="O50" s="39">
        <v>1</v>
      </c>
      <c r="P50" s="39">
        <v>1</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56.75" customHeight="1" x14ac:dyDescent="0.2">
      <c r="A73" s="137"/>
      <c r="B73" s="197"/>
      <c r="C73" s="202" t="s">
        <v>249</v>
      </c>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32.75" customHeight="1" thickBot="1" x14ac:dyDescent="0.25">
      <c r="A75" s="137"/>
      <c r="B75" s="198"/>
      <c r="C75" s="202" t="s">
        <v>261</v>
      </c>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164</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226</v>
      </c>
    </row>
    <row r="130" spans="2:6" s="42" customFormat="1" x14ac:dyDescent="0.2">
      <c r="B130" s="117" t="s">
        <v>227</v>
      </c>
    </row>
    <row r="131" spans="2:6" s="42" customFormat="1" x14ac:dyDescent="0.2">
      <c r="B131" s="117" t="s">
        <v>228</v>
      </c>
    </row>
    <row r="132" spans="2:6" s="42" customFormat="1" x14ac:dyDescent="0.2">
      <c r="B132" s="117" t="s">
        <v>229</v>
      </c>
    </row>
    <row r="133" spans="2:6" s="42" customFormat="1" x14ac:dyDescent="0.2">
      <c r="B133" s="117" t="s">
        <v>230</v>
      </c>
    </row>
    <row r="134" spans="2:6" s="42" customFormat="1" x14ac:dyDescent="0.2">
      <c r="B134" s="117" t="s">
        <v>231</v>
      </c>
      <c r="C134" s="43"/>
      <c r="D134" s="43"/>
      <c r="E134" s="43"/>
      <c r="F134" s="43"/>
    </row>
    <row r="135" spans="2:6" s="42" customFormat="1" x14ac:dyDescent="0.2">
      <c r="B135" s="117" t="s">
        <v>232</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240</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241</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9" priority="1" stopIfTrue="1" operator="equal">
      <formula>" "</formula>
    </cfRule>
    <cfRule type="cellIs" dxfId="8" priority="2" stopIfTrue="1" operator="equal">
      <formula>"0"</formula>
    </cfRule>
    <cfRule type="cellIs" dxfId="7" priority="3" stopIfTrue="1" operator="lessThanOrEqual">
      <formula>$S$5</formula>
    </cfRule>
    <cfRule type="cellIs" dxfId="6" priority="4" stopIfTrue="1" operator="greaterThanOrEqual">
      <formula>$S$2</formula>
    </cfRule>
    <cfRule type="cellIs" dxfId="5" priority="5" stopIfTrue="1" operator="between">
      <formula>$S$4</formula>
      <formula>$S$3</formula>
    </cfRule>
  </conditionalFormatting>
  <dataValidations count="6">
    <dataValidation type="list" allowBlank="1" showInputMessage="1" showErrorMessage="1" sqref="C12:P12" xr:uid="{00000000-0002-0000-0E00-000000000000}">
      <formula1>$B$138:$B$165</formula1>
    </dataValidation>
    <dataValidation type="list" allowBlank="1" showInputMessage="1" showErrorMessage="1" sqref="C18:P18" xr:uid="{00000000-0002-0000-0E00-000001000000}">
      <formula1>$B$129:$B$135</formula1>
    </dataValidation>
    <dataValidation type="list" allowBlank="1" showInputMessage="1" showErrorMessage="1" sqref="C10:I10" xr:uid="{00000000-0002-0000-0E00-000002000000}">
      <formula1>"2023,2024,2025,2026,2027"</formula1>
    </dataValidation>
    <dataValidation type="list" allowBlank="1" showInputMessage="1" showErrorMessage="1" sqref="N10:P10" xr:uid="{00000000-0002-0000-0E00-000003000000}">
      <formula1>"Economicos,Eficiencia,Eficacia, Efectividad,Calidad"</formula1>
    </dataValidation>
    <dataValidation type="list" allowBlank="1" showInputMessage="1" showErrorMessage="1" sqref="C77:P77" xr:uid="{00000000-0002-0000-0E00-000004000000}">
      <formula1>$M$103:$M$105</formula1>
    </dataValidation>
    <dataValidation type="list" allowBlank="1" showInputMessage="1" showErrorMessage="1" sqref="C32:P32 C34:P34 C36:P36" xr:uid="{00000000-0002-0000-0E00-000005000000}">
      <formula1>$Q$102:$Q$107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L15"/>
  <sheetViews>
    <sheetView showGridLines="0" topLeftCell="P1" zoomScale="85" zoomScaleNormal="85" workbookViewId="0">
      <selection activeCell="AA14" sqref="AA14"/>
    </sheetView>
  </sheetViews>
  <sheetFormatPr baseColWidth="10" defaultColWidth="9.140625" defaultRowHeight="30" customHeight="1" x14ac:dyDescent="0.2"/>
  <cols>
    <col min="1" max="1" width="28.5703125" style="2" customWidth="1"/>
    <col min="2" max="2" width="37.140625" customWidth="1"/>
    <col min="3" max="26" width="10.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421"/>
      <c r="B1" s="424" t="s">
        <v>58</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6"/>
      <c r="AD1" s="488" t="s">
        <v>178</v>
      </c>
      <c r="AE1" s="490"/>
      <c r="AF1" s="1"/>
      <c r="AG1" s="55">
        <f>+'8_RecursosRevocatoriaCC'!S2</f>
        <v>1</v>
      </c>
      <c r="AH1" s="1"/>
      <c r="AI1" s="1"/>
      <c r="AJ1" s="1"/>
      <c r="AK1" s="1"/>
      <c r="AL1" s="1"/>
    </row>
    <row r="2" spans="1:38" ht="30" customHeight="1" x14ac:dyDescent="0.25">
      <c r="A2" s="422"/>
      <c r="B2" s="345" t="s">
        <v>81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491" t="s">
        <v>179</v>
      </c>
      <c r="AE2" s="493"/>
      <c r="AF2" s="1"/>
      <c r="AG2" s="55">
        <f>+'8_RecursosRevocatoriaCC'!S3</f>
        <v>0.99999000000000005</v>
      </c>
      <c r="AH2" s="1"/>
      <c r="AI2" s="1"/>
      <c r="AJ2" s="1"/>
      <c r="AK2" s="1"/>
      <c r="AL2" s="1"/>
    </row>
    <row r="3" spans="1:38" ht="30" customHeight="1" x14ac:dyDescent="0.25">
      <c r="A3" s="422"/>
      <c r="B3" s="345" t="s">
        <v>82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7"/>
      <c r="AD3" s="491" t="s">
        <v>180</v>
      </c>
      <c r="AE3" s="493"/>
      <c r="AF3" s="1"/>
      <c r="AG3" s="55">
        <f>+'8_RecursosRevocatoriaCC'!S4</f>
        <v>0.9</v>
      </c>
      <c r="AH3" s="1"/>
      <c r="AI3" s="1"/>
      <c r="AJ3" s="1"/>
      <c r="AK3" s="1"/>
      <c r="AL3" s="1"/>
    </row>
    <row r="4" spans="1:38" ht="30" customHeight="1" thickBot="1" x14ac:dyDescent="0.3">
      <c r="A4" s="423"/>
      <c r="B4" s="427" t="s">
        <v>83</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9"/>
      <c r="AD4" s="494" t="s">
        <v>196</v>
      </c>
      <c r="AE4" s="496"/>
      <c r="AF4" s="3"/>
      <c r="AG4" s="55">
        <f>+'8_RecursosRevocatoriaCC'!S5</f>
        <v>0.89998999999999996</v>
      </c>
      <c r="AH4" s="3"/>
      <c r="AI4" s="3"/>
      <c r="AJ4" s="3"/>
      <c r="AK4" s="3"/>
      <c r="AL4" s="3"/>
    </row>
    <row r="5" spans="1:38" ht="18"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3" t="str">
        <f>'8_RecursosRevocatoriaCC'!C12</f>
        <v>ACTUACIONES Y AUTORIZACIONES ADMINISTRATIVAS</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row>
    <row r="7" spans="1:38" ht="11.25" customHeight="1" thickBot="1" x14ac:dyDescent="0.25"/>
    <row r="8" spans="1:38" s="13" customFormat="1" ht="30" customHeight="1" x14ac:dyDescent="0.2">
      <c r="A8" s="430" t="s">
        <v>84</v>
      </c>
      <c r="B8" s="332" t="s">
        <v>32</v>
      </c>
      <c r="C8" s="433" t="str">
        <f>+'8_RecursosRevocatoriaCC'!C14:P14</f>
        <v>Recursos y revocatorias tramitadas</v>
      </c>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332" t="s">
        <v>85</v>
      </c>
      <c r="AD8" s="332"/>
      <c r="AE8" s="337"/>
    </row>
    <row r="9" spans="1:38" s="13" customFormat="1" ht="30" customHeight="1" thickBot="1" x14ac:dyDescent="0.25">
      <c r="A9" s="431"/>
      <c r="B9" s="432"/>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136</v>
      </c>
      <c r="R9" s="112" t="s">
        <v>121</v>
      </c>
      <c r="S9" s="95" t="s">
        <v>137</v>
      </c>
      <c r="T9" s="112" t="s">
        <v>121</v>
      </c>
      <c r="U9" s="95" t="s">
        <v>138</v>
      </c>
      <c r="V9" s="112" t="s">
        <v>121</v>
      </c>
      <c r="W9" s="95" t="s">
        <v>139</v>
      </c>
      <c r="X9" s="112" t="s">
        <v>121</v>
      </c>
      <c r="Y9" s="95" t="s">
        <v>140</v>
      </c>
      <c r="Z9" s="112" t="s">
        <v>121</v>
      </c>
      <c r="AA9" s="112" t="s">
        <v>10</v>
      </c>
      <c r="AB9" s="112" t="s">
        <v>109</v>
      </c>
      <c r="AC9" s="432"/>
      <c r="AD9" s="432"/>
      <c r="AE9" s="434"/>
    </row>
    <row r="10" spans="1:38" s="13" customFormat="1" ht="50.1" customHeight="1" x14ac:dyDescent="0.2">
      <c r="A10" s="626" t="s">
        <v>198</v>
      </c>
      <c r="B10" s="113" t="str">
        <f>'8_RecursosRevocatoriaCC'!B40</f>
        <v>Número de recursos y revocatorias resueltos</v>
      </c>
      <c r="C10" s="114">
        <v>25</v>
      </c>
      <c r="D10" s="618">
        <f>IF(C10&lt;=0," ",C10/C11)</f>
        <v>1</v>
      </c>
      <c r="E10" s="114">
        <v>31</v>
      </c>
      <c r="F10" s="618">
        <f>IF(E10&lt;=0," ",E10/E11)</f>
        <v>1</v>
      </c>
      <c r="G10" s="114">
        <v>21</v>
      </c>
      <c r="H10" s="618">
        <f>IF(G10&lt;=0," ",G10/G11)</f>
        <v>1</v>
      </c>
      <c r="I10" s="114">
        <v>20</v>
      </c>
      <c r="J10" s="618">
        <f>IF(I10&lt;=0," ",I10/I11)</f>
        <v>1</v>
      </c>
      <c r="K10" s="114">
        <v>32</v>
      </c>
      <c r="L10" s="618">
        <f>IF(K10&lt;=0," ",K10/K11)</f>
        <v>1</v>
      </c>
      <c r="M10" s="114">
        <v>32</v>
      </c>
      <c r="N10" s="618">
        <f>IF(M10&lt;=0," ",M10/M11)</f>
        <v>1</v>
      </c>
      <c r="O10" s="114">
        <v>20</v>
      </c>
      <c r="P10" s="618">
        <f>IF(O10&lt;=0," ",O10/O11)</f>
        <v>1</v>
      </c>
      <c r="Q10" s="114">
        <v>36</v>
      </c>
      <c r="R10" s="618">
        <f>IF(Q10&lt;=0," ",Q10/Q11)</f>
        <v>1</v>
      </c>
      <c r="S10" s="114">
        <v>20</v>
      </c>
      <c r="T10" s="618">
        <f>IF(S10&lt;=0," ",S10/S11)</f>
        <v>1</v>
      </c>
      <c r="U10" s="114">
        <v>32</v>
      </c>
      <c r="V10" s="618">
        <f>IF(U10&lt;=0," ",U10/U11)</f>
        <v>1</v>
      </c>
      <c r="W10" s="114">
        <v>20</v>
      </c>
      <c r="X10" s="618">
        <f>IF(W10&lt;=0," ",W10/W11)</f>
        <v>1</v>
      </c>
      <c r="Y10" s="114">
        <v>10</v>
      </c>
      <c r="Z10" s="618">
        <f>IF(Y10&lt;=0," ",Y10/Y11)</f>
        <v>1</v>
      </c>
      <c r="AA10" s="177">
        <f>C10+E10+G10+I10+K10+M10+O10+Q10+S10+U10+W10+Y10</f>
        <v>299</v>
      </c>
      <c r="AB10" s="618">
        <f>IF(AA10&lt;=1," ",AA10/AA11)</f>
        <v>1</v>
      </c>
      <c r="AC10" s="620" t="s">
        <v>248</v>
      </c>
      <c r="AD10" s="621"/>
      <c r="AE10" s="622"/>
    </row>
    <row r="11" spans="1:38" s="13" customFormat="1" ht="50.1" customHeight="1" thickBot="1" x14ac:dyDescent="0.25">
      <c r="A11" s="627"/>
      <c r="B11" s="104" t="str">
        <f>'8_RecursosRevocatoriaCC'!B41</f>
        <v>Total de recursos y revocatorias que se vencen dentro del periodo</v>
      </c>
      <c r="C11" s="105">
        <v>25</v>
      </c>
      <c r="D11" s="619"/>
      <c r="E11" s="105">
        <v>31</v>
      </c>
      <c r="F11" s="619"/>
      <c r="G11" s="105">
        <v>21</v>
      </c>
      <c r="H11" s="619"/>
      <c r="I11" s="105">
        <v>20</v>
      </c>
      <c r="J11" s="619"/>
      <c r="K11" s="105">
        <v>32</v>
      </c>
      <c r="L11" s="619"/>
      <c r="M11" s="105">
        <v>32</v>
      </c>
      <c r="N11" s="619"/>
      <c r="O11" s="105">
        <v>20</v>
      </c>
      <c r="P11" s="619"/>
      <c r="Q11" s="105">
        <v>36</v>
      </c>
      <c r="R11" s="619"/>
      <c r="S11" s="105">
        <v>20</v>
      </c>
      <c r="T11" s="619"/>
      <c r="U11" s="105">
        <v>32</v>
      </c>
      <c r="V11" s="619"/>
      <c r="W11" s="105">
        <v>20</v>
      </c>
      <c r="X11" s="619"/>
      <c r="Y11" s="105">
        <v>10</v>
      </c>
      <c r="Z11" s="619"/>
      <c r="AA11" s="178">
        <f>C11+E11+G11+I11+K11+M11+O11+Q11+S11+U11+W11+Y11</f>
        <v>299</v>
      </c>
      <c r="AB11" s="619"/>
      <c r="AC11" s="623"/>
      <c r="AD11" s="624"/>
      <c r="AE11" s="625"/>
    </row>
    <row r="15" spans="1:38" ht="4.5" customHeight="1" x14ac:dyDescent="0.2"/>
  </sheetData>
  <sheetProtection sheet="1" formatColumns="0" formatRows="0"/>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V179"/>
  <sheetViews>
    <sheetView topLeftCell="A71" zoomScale="130" zoomScaleNormal="130" workbookViewId="0">
      <selection activeCell="C76" sqref="C76:P76"/>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85546875" style="18" customWidth="1"/>
    <col min="17" max="17" width="19.5703125" style="18" customWidth="1"/>
    <col min="18" max="18" width="6.85546875" style="18" customWidth="1"/>
    <col min="19" max="19" width="9.42578125" style="18"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178</v>
      </c>
      <c r="O2" s="289"/>
      <c r="P2" s="290"/>
      <c r="S2" s="137">
        <v>1</v>
      </c>
    </row>
    <row r="3" spans="1:19" ht="15.75" customHeight="1" x14ac:dyDescent="0.2">
      <c r="A3" s="63"/>
      <c r="B3" s="283"/>
      <c r="C3" s="291" t="s">
        <v>59</v>
      </c>
      <c r="D3" s="292"/>
      <c r="E3" s="292"/>
      <c r="F3" s="292"/>
      <c r="G3" s="292"/>
      <c r="H3" s="292"/>
      <c r="I3" s="292"/>
      <c r="J3" s="292"/>
      <c r="K3" s="292"/>
      <c r="L3" s="292"/>
      <c r="M3" s="293"/>
      <c r="N3" s="294" t="s">
        <v>179</v>
      </c>
      <c r="O3" s="295"/>
      <c r="P3" s="296"/>
      <c r="S3" s="137">
        <v>0.99999000000000005</v>
      </c>
    </row>
    <row r="4" spans="1:19" ht="15.75" customHeight="1" x14ac:dyDescent="0.2">
      <c r="A4" s="63"/>
      <c r="B4" s="283"/>
      <c r="C4" s="291" t="s">
        <v>60</v>
      </c>
      <c r="D4" s="292"/>
      <c r="E4" s="292"/>
      <c r="F4" s="292"/>
      <c r="G4" s="292"/>
      <c r="H4" s="292"/>
      <c r="I4" s="292"/>
      <c r="J4" s="292"/>
      <c r="K4" s="292"/>
      <c r="L4" s="292"/>
      <c r="M4" s="293"/>
      <c r="N4" s="294" t="s">
        <v>180</v>
      </c>
      <c r="O4" s="295"/>
      <c r="P4" s="296"/>
      <c r="S4" s="137">
        <v>0.9</v>
      </c>
    </row>
    <row r="5" spans="1:19" ht="16.5" customHeight="1" thickBot="1" x14ac:dyDescent="0.25">
      <c r="A5" s="63"/>
      <c r="B5" s="284"/>
      <c r="C5" s="297" t="s">
        <v>61</v>
      </c>
      <c r="D5" s="298"/>
      <c r="E5" s="298"/>
      <c r="F5" s="298"/>
      <c r="G5" s="298"/>
      <c r="H5" s="298"/>
      <c r="I5" s="298"/>
      <c r="J5" s="298"/>
      <c r="K5" s="298"/>
      <c r="L5" s="298"/>
      <c r="M5" s="299"/>
      <c r="N5" s="300" t="s">
        <v>197</v>
      </c>
      <c r="O5" s="301"/>
      <c r="P5" s="302"/>
      <c r="S5" s="137">
        <v>0.89998999999999996</v>
      </c>
    </row>
    <row r="6" spans="1:19" ht="5.25" customHeight="1" thickBot="1" x14ac:dyDescent="0.25">
      <c r="A6" s="63"/>
      <c r="S6" s="137"/>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6.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2024</v>
      </c>
      <c r="D10" s="311"/>
      <c r="E10" s="311"/>
      <c r="F10" s="311"/>
      <c r="G10" s="311"/>
      <c r="H10" s="311"/>
      <c r="I10" s="312"/>
      <c r="J10" s="313" t="s">
        <v>1</v>
      </c>
      <c r="K10" s="314"/>
      <c r="L10" s="314"/>
      <c r="M10" s="314"/>
      <c r="N10" s="315" t="s">
        <v>187</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row>
    <row r="13" spans="1:19" ht="4.5" customHeight="1" thickBot="1" x14ac:dyDescent="0.3">
      <c r="A13" s="137"/>
      <c r="B13" s="259"/>
      <c r="C13" s="260"/>
      <c r="D13" s="260"/>
      <c r="E13" s="260"/>
      <c r="F13" s="260"/>
      <c r="G13" s="260"/>
      <c r="H13" s="260"/>
      <c r="I13" s="260"/>
      <c r="J13" s="260"/>
      <c r="K13" s="260"/>
      <c r="L13" s="260"/>
      <c r="M13" s="260"/>
      <c r="N13" s="260"/>
      <c r="O13" s="260"/>
      <c r="P13" s="261"/>
      <c r="Q13" s="137"/>
    </row>
    <row r="14" spans="1:19" s="28" customFormat="1" ht="22.5" customHeight="1" thickBot="1" x14ac:dyDescent="0.25">
      <c r="A14" s="139"/>
      <c r="B14" s="140" t="s">
        <v>6</v>
      </c>
      <c r="C14" s="262" t="s">
        <v>177</v>
      </c>
      <c r="D14" s="263"/>
      <c r="E14" s="263"/>
      <c r="F14" s="263"/>
      <c r="G14" s="263"/>
      <c r="H14" s="263"/>
      <c r="I14" s="263"/>
      <c r="J14" s="263"/>
      <c r="K14" s="263"/>
      <c r="L14" s="263"/>
      <c r="M14" s="263"/>
      <c r="N14" s="263"/>
      <c r="O14" s="263"/>
      <c r="P14" s="264"/>
      <c r="Q14" s="139"/>
    </row>
    <row r="15" spans="1:19" ht="4.5" customHeight="1" thickBot="1" x14ac:dyDescent="0.3">
      <c r="A15" s="137"/>
      <c r="B15" s="265"/>
      <c r="C15" s="266"/>
      <c r="D15" s="266"/>
      <c r="E15" s="266"/>
      <c r="F15" s="266"/>
      <c r="G15" s="266"/>
      <c r="H15" s="266"/>
      <c r="I15" s="266"/>
      <c r="J15" s="266"/>
      <c r="K15" s="266"/>
      <c r="L15" s="266"/>
      <c r="M15" s="266"/>
      <c r="N15" s="266"/>
      <c r="O15" s="266"/>
      <c r="P15" s="267"/>
      <c r="Q15" s="137"/>
    </row>
    <row r="16" spans="1:19" ht="39.75" customHeight="1" thickBot="1" x14ac:dyDescent="0.25">
      <c r="A16" s="137"/>
      <c r="B16" s="140" t="s">
        <v>36</v>
      </c>
      <c r="C16" s="396" t="s">
        <v>199</v>
      </c>
      <c r="D16" s="613"/>
      <c r="E16" s="613"/>
      <c r="F16" s="613"/>
      <c r="G16" s="613"/>
      <c r="H16" s="613"/>
      <c r="I16" s="613"/>
      <c r="J16" s="613"/>
      <c r="K16" s="613"/>
      <c r="L16" s="613"/>
      <c r="M16" s="613"/>
      <c r="N16" s="613"/>
      <c r="O16" s="613"/>
      <c r="P16" s="614"/>
      <c r="Q16" s="137"/>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628" t="s">
        <v>210</v>
      </c>
      <c r="D18" s="629"/>
      <c r="E18" s="629"/>
      <c r="F18" s="629"/>
      <c r="G18" s="629"/>
      <c r="H18" s="629"/>
      <c r="I18" s="629"/>
      <c r="J18" s="629"/>
      <c r="K18" s="629"/>
      <c r="L18" s="629"/>
      <c r="M18" s="629"/>
      <c r="N18" s="629"/>
      <c r="O18" s="629"/>
      <c r="P18" s="630"/>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200</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64.5" customHeight="1" thickBot="1" x14ac:dyDescent="0.25">
      <c r="A24" s="137"/>
      <c r="B24" s="143" t="s">
        <v>24</v>
      </c>
      <c r="C24" s="609" t="s">
        <v>201</v>
      </c>
      <c r="D24" s="397"/>
      <c r="E24" s="397"/>
      <c r="F24" s="397"/>
      <c r="G24" s="397"/>
      <c r="H24" s="397"/>
      <c r="I24" s="397"/>
      <c r="J24" s="397"/>
      <c r="K24" s="397"/>
      <c r="L24" s="397"/>
      <c r="M24" s="397"/>
      <c r="N24" s="397"/>
      <c r="O24" s="397"/>
      <c r="P24" s="398"/>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1</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170</v>
      </c>
      <c r="E28" s="239"/>
      <c r="F28" s="239"/>
      <c r="G28" s="240"/>
      <c r="H28" s="245" t="s">
        <v>27</v>
      </c>
      <c r="I28" s="245"/>
      <c r="J28" s="245"/>
      <c r="K28" s="244" t="s">
        <v>171</v>
      </c>
      <c r="L28" s="239"/>
      <c r="M28" s="240"/>
      <c r="N28" s="246" t="s">
        <v>28</v>
      </c>
      <c r="O28" s="247"/>
      <c r="P28" s="62" t="s">
        <v>172</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57" t="s">
        <v>105</v>
      </c>
      <c r="D30" s="458"/>
      <c r="E30" s="458"/>
      <c r="F30" s="458"/>
      <c r="G30" s="458"/>
      <c r="H30" s="458"/>
      <c r="I30" s="458"/>
      <c r="J30" s="458"/>
      <c r="K30" s="458"/>
      <c r="L30" s="458"/>
      <c r="M30" s="458"/>
      <c r="N30" s="458"/>
      <c r="O30" s="458"/>
      <c r="P30" s="459"/>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610" t="s">
        <v>70</v>
      </c>
      <c r="D32" s="611"/>
      <c r="E32" s="611"/>
      <c r="F32" s="611"/>
      <c r="G32" s="611"/>
      <c r="H32" s="611"/>
      <c r="I32" s="611"/>
      <c r="J32" s="611"/>
      <c r="K32" s="611"/>
      <c r="L32" s="611"/>
      <c r="M32" s="611"/>
      <c r="N32" s="611"/>
      <c r="O32" s="611"/>
      <c r="P32" s="612"/>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57" t="s">
        <v>70</v>
      </c>
      <c r="D34" s="458"/>
      <c r="E34" s="458"/>
      <c r="F34" s="458"/>
      <c r="G34" s="458"/>
      <c r="H34" s="458"/>
      <c r="I34" s="458"/>
      <c r="J34" s="458"/>
      <c r="K34" s="458"/>
      <c r="L34" s="458"/>
      <c r="M34" s="458"/>
      <c r="N34" s="458"/>
      <c r="O34" s="458"/>
      <c r="P34" s="459"/>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x14ac:dyDescent="0.2">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39"/>
      <c r="B40" s="147" t="s">
        <v>203</v>
      </c>
      <c r="C40" s="222" t="s">
        <v>173</v>
      </c>
      <c r="D40" s="222"/>
      <c r="E40" s="222"/>
      <c r="F40" s="222"/>
      <c r="G40" s="222"/>
      <c r="H40" s="222" t="s">
        <v>106</v>
      </c>
      <c r="I40" s="222"/>
      <c r="J40" s="222"/>
      <c r="K40" s="222"/>
      <c r="L40" s="222"/>
      <c r="M40" s="223" t="s">
        <v>205</v>
      </c>
      <c r="N40" s="223"/>
      <c r="O40" s="223"/>
      <c r="P40" s="224"/>
      <c r="Q40" s="139"/>
    </row>
    <row r="41" spans="1:17" s="28" customFormat="1" ht="36" customHeight="1" x14ac:dyDescent="0.2">
      <c r="A41" s="139"/>
      <c r="B41" s="147" t="s">
        <v>204</v>
      </c>
      <c r="C41" s="222" t="s">
        <v>173</v>
      </c>
      <c r="D41" s="222"/>
      <c r="E41" s="222"/>
      <c r="F41" s="222"/>
      <c r="G41" s="222"/>
      <c r="H41" s="222" t="s">
        <v>106</v>
      </c>
      <c r="I41" s="222"/>
      <c r="J41" s="222"/>
      <c r="K41" s="222"/>
      <c r="L41" s="222"/>
      <c r="M41" s="223" t="s">
        <v>205</v>
      </c>
      <c r="N41" s="223"/>
      <c r="O41" s="223"/>
      <c r="P41" s="224"/>
      <c r="Q41" s="139"/>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79" t="str">
        <f>'9_RegImpugnacionesCC'!D10</f>
        <v xml:space="preserve"> </v>
      </c>
      <c r="E49" s="179" t="str">
        <f>'9_RegImpugnacionesCC'!F10</f>
        <v xml:space="preserve"> </v>
      </c>
      <c r="F49" s="154">
        <f>'9_RegImpugnacionesCC'!H10</f>
        <v>1</v>
      </c>
      <c r="G49" s="179" t="str">
        <f>'9_RegImpugnacionesCC'!J10</f>
        <v xml:space="preserve"> </v>
      </c>
      <c r="H49" s="179" t="str">
        <f>'9_RegImpugnacionesCC'!L10</f>
        <v xml:space="preserve"> </v>
      </c>
      <c r="I49" s="154">
        <f>'9_RegImpugnacionesCC'!N10</f>
        <v>1</v>
      </c>
      <c r="J49" s="179" t="str">
        <f>'9_RegImpugnacionesCC'!P10</f>
        <v xml:space="preserve"> </v>
      </c>
      <c r="K49" s="179" t="str">
        <f>'9_RegImpugnacionesCC'!R10</f>
        <v xml:space="preserve"> </v>
      </c>
      <c r="L49" s="154">
        <f>'9_RegImpugnacionesCC'!T10</f>
        <v>1</v>
      </c>
      <c r="M49" s="179" t="str">
        <f>'9_RegImpugnacionesCC'!V10</f>
        <v xml:space="preserve"> </v>
      </c>
      <c r="N49" s="179" t="str">
        <f>'9_RegImpugnacionesCC'!X10</f>
        <v xml:space="preserve"> </v>
      </c>
      <c r="O49" s="154">
        <f>'9_RegImpugnacionesCC'!Z10</f>
        <v>1</v>
      </c>
      <c r="P49" s="154">
        <f>'9_RegImpugnacionesCC'!AB10</f>
        <v>1</v>
      </c>
      <c r="Q49" s="139"/>
    </row>
    <row r="50" spans="1:17" ht="4.5" customHeight="1" thickBot="1" x14ac:dyDescent="0.25">
      <c r="A50" s="137"/>
      <c r="B50" s="37">
        <v>0.9</v>
      </c>
      <c r="C50" s="38"/>
      <c r="D50" s="39">
        <v>1</v>
      </c>
      <c r="E50" s="39">
        <v>1</v>
      </c>
      <c r="F50" s="39">
        <v>1</v>
      </c>
      <c r="G50" s="39">
        <v>1</v>
      </c>
      <c r="H50" s="39">
        <v>1</v>
      </c>
      <c r="I50" s="39">
        <v>1</v>
      </c>
      <c r="J50" s="39">
        <v>1</v>
      </c>
      <c r="K50" s="39">
        <v>1</v>
      </c>
      <c r="L50" s="39">
        <v>1</v>
      </c>
      <c r="M50" s="39">
        <v>1</v>
      </c>
      <c r="N50" s="39">
        <v>1</v>
      </c>
      <c r="O50" s="39">
        <v>1</v>
      </c>
      <c r="P50" s="39">
        <v>1</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14.75" customHeight="1" x14ac:dyDescent="0.2">
      <c r="A73" s="137"/>
      <c r="B73" s="197"/>
      <c r="C73" s="202" t="s">
        <v>250</v>
      </c>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23" customHeight="1" thickBot="1" x14ac:dyDescent="0.25">
      <c r="A75" s="137"/>
      <c r="B75" s="198"/>
      <c r="C75" s="202" t="s">
        <v>262</v>
      </c>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164</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226</v>
      </c>
    </row>
    <row r="130" spans="2:6" s="42" customFormat="1" x14ac:dyDescent="0.2">
      <c r="B130" s="117" t="s">
        <v>227</v>
      </c>
    </row>
    <row r="131" spans="2:6" s="42" customFormat="1" x14ac:dyDescent="0.2">
      <c r="B131" s="117" t="s">
        <v>228</v>
      </c>
    </row>
    <row r="132" spans="2:6" s="42" customFormat="1" x14ac:dyDescent="0.2">
      <c r="B132" s="117" t="s">
        <v>229</v>
      </c>
    </row>
    <row r="133" spans="2:6" s="42" customFormat="1" x14ac:dyDescent="0.2">
      <c r="B133" s="117" t="s">
        <v>230</v>
      </c>
    </row>
    <row r="134" spans="2:6" s="42" customFormat="1" x14ac:dyDescent="0.2">
      <c r="B134" s="117" t="s">
        <v>231</v>
      </c>
      <c r="C134" s="43"/>
      <c r="D134" s="43"/>
      <c r="E134" s="43"/>
      <c r="F134" s="43"/>
    </row>
    <row r="135" spans="2:6" s="42" customFormat="1" x14ac:dyDescent="0.2">
      <c r="B135" s="117" t="s">
        <v>232</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240</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241</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F49 I49 L49 O49:P49">
    <cfRule type="cellIs" dxfId="4" priority="1" stopIfTrue="1" operator="equal">
      <formula>" "</formula>
    </cfRule>
    <cfRule type="cellIs" dxfId="3" priority="2" stopIfTrue="1" operator="equal">
      <formula>"0"</formula>
    </cfRule>
    <cfRule type="cellIs" dxfId="2" priority="3" stopIfTrue="1" operator="lessThanOrEqual">
      <formula>$S$5</formula>
    </cfRule>
    <cfRule type="cellIs" dxfId="1" priority="4" stopIfTrue="1" operator="greaterThanOrEqual">
      <formula>$S$2</formula>
    </cfRule>
    <cfRule type="cellIs" dxfId="0" priority="5" stopIfTrue="1" operator="between">
      <formula>$S$4</formula>
      <formula>$S$3</formula>
    </cfRule>
  </conditionalFormatting>
  <dataValidations count="6">
    <dataValidation type="list" allowBlank="1" showInputMessage="1" showErrorMessage="1" sqref="C12:P12" xr:uid="{00000000-0002-0000-1000-000000000000}">
      <formula1>$B$134:$B$165</formula1>
    </dataValidation>
    <dataValidation type="list" allowBlank="1" showInputMessage="1" showErrorMessage="1" sqref="C18:P18" xr:uid="{00000000-0002-0000-1000-000001000000}">
      <formula1>$B$129:$B$135</formula1>
    </dataValidation>
    <dataValidation type="list" allowBlank="1" showInputMessage="1" showErrorMessage="1" sqref="C10:I10" xr:uid="{00000000-0002-0000-1000-000002000000}">
      <formula1>"2023,2024,2025,2026,2027"</formula1>
    </dataValidation>
    <dataValidation type="list" allowBlank="1" showInputMessage="1" showErrorMessage="1" sqref="C32:P32 C34:P34 C36:P36" xr:uid="{00000000-0002-0000-1000-000003000000}">
      <formula1>$Q$102:$Q$107</formula1>
    </dataValidation>
    <dataValidation type="list" allowBlank="1" showInputMessage="1" showErrorMessage="1" sqref="C77:P77" xr:uid="{00000000-0002-0000-1000-000004000000}">
      <formula1>$M$103:$M$105</formula1>
    </dataValidation>
    <dataValidation type="list" allowBlank="1" showInputMessage="1" showErrorMessage="1" sqref="N10:P10" xr:uid="{00000000-0002-0000-1000-00000500000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AL11"/>
  <sheetViews>
    <sheetView showGridLines="0" topLeftCell="A4" zoomScaleNormal="100" workbookViewId="0">
      <selection activeCell="AA14" sqref="A14:AA15"/>
    </sheetView>
  </sheetViews>
  <sheetFormatPr baseColWidth="10" defaultColWidth="9.140625" defaultRowHeight="30" customHeight="1" x14ac:dyDescent="0.2"/>
  <cols>
    <col min="1" max="1" width="28.5703125" style="2" customWidth="1"/>
    <col min="2" max="2" width="37.140625" customWidth="1"/>
    <col min="3" max="6" width="10.7109375" hidden="1" customWidth="1"/>
    <col min="7" max="8" width="13.7109375" customWidth="1"/>
    <col min="9" max="12" width="10.7109375" hidden="1" customWidth="1"/>
    <col min="13" max="14" width="13.7109375" customWidth="1"/>
    <col min="15" max="18" width="10.7109375" hidden="1" customWidth="1"/>
    <col min="19" max="20" width="13.7109375" customWidth="1"/>
    <col min="21" max="24" width="10.7109375" hidden="1" customWidth="1"/>
    <col min="25" max="26" width="13.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421"/>
      <c r="B1" s="424" t="s">
        <v>58</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6"/>
      <c r="AD1" s="488" t="s">
        <v>178</v>
      </c>
      <c r="AE1" s="490"/>
      <c r="AF1" s="1"/>
      <c r="AG1" s="55">
        <f>+'9_ImpugnacionesCC'!S2</f>
        <v>1</v>
      </c>
      <c r="AH1" s="1"/>
      <c r="AI1" s="1"/>
      <c r="AJ1" s="1"/>
      <c r="AK1" s="1"/>
      <c r="AL1" s="1"/>
    </row>
    <row r="2" spans="1:38" ht="30" customHeight="1" x14ac:dyDescent="0.25">
      <c r="A2" s="422"/>
      <c r="B2" s="345" t="s">
        <v>81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491" t="s">
        <v>179</v>
      </c>
      <c r="AE2" s="493"/>
      <c r="AF2" s="1"/>
      <c r="AG2" s="55">
        <f>+'9_ImpugnacionesCC'!S3</f>
        <v>0.99999000000000005</v>
      </c>
      <c r="AH2" s="1"/>
      <c r="AI2" s="1"/>
      <c r="AJ2" s="1"/>
      <c r="AK2" s="1"/>
      <c r="AL2" s="1"/>
    </row>
    <row r="3" spans="1:38" ht="30" customHeight="1" x14ac:dyDescent="0.25">
      <c r="A3" s="422"/>
      <c r="B3" s="345" t="s">
        <v>82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7"/>
      <c r="AD3" s="491" t="s">
        <v>180</v>
      </c>
      <c r="AE3" s="493"/>
      <c r="AF3" s="1"/>
      <c r="AG3" s="55">
        <f>+'9_ImpugnacionesCC'!S4</f>
        <v>0.9</v>
      </c>
      <c r="AH3" s="1"/>
      <c r="AI3" s="1"/>
      <c r="AJ3" s="1"/>
      <c r="AK3" s="1"/>
      <c r="AL3" s="1"/>
    </row>
    <row r="4" spans="1:38" ht="30" customHeight="1" thickBot="1" x14ac:dyDescent="0.3">
      <c r="A4" s="423"/>
      <c r="B4" s="427" t="s">
        <v>83</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9"/>
      <c r="AD4" s="494" t="s">
        <v>196</v>
      </c>
      <c r="AE4" s="496"/>
      <c r="AF4" s="3"/>
      <c r="AG4" s="55">
        <f>+'9_ImpugnacionesCC'!S5</f>
        <v>0.89998999999999996</v>
      </c>
      <c r="AH4" s="3"/>
      <c r="AI4" s="3"/>
      <c r="AJ4" s="3"/>
      <c r="AK4" s="3"/>
      <c r="AL4" s="3"/>
    </row>
    <row r="5" spans="1:38" ht="18"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3" t="str">
        <f>'9_ImpugnacionesCC'!C12</f>
        <v>ACTUACIONES Y AUTORIZACIONES ADMINISTRATIVAS</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row>
    <row r="7" spans="1:38" ht="11.25" customHeight="1" thickBot="1" x14ac:dyDescent="0.25"/>
    <row r="8" spans="1:38" s="13" customFormat="1" ht="30" customHeight="1" x14ac:dyDescent="0.2">
      <c r="A8" s="430" t="s">
        <v>84</v>
      </c>
      <c r="B8" s="332" t="s">
        <v>32</v>
      </c>
      <c r="C8" s="433" t="str">
        <f>+'9_ImpugnacionesCC'!C14:P14</f>
        <v>Impugnaciones tramitadas</v>
      </c>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332" t="s">
        <v>85</v>
      </c>
      <c r="AD8" s="332"/>
      <c r="AE8" s="337"/>
    </row>
    <row r="9" spans="1:38" s="13" customFormat="1" ht="30" customHeight="1" x14ac:dyDescent="0.2">
      <c r="A9" s="478"/>
      <c r="B9" s="578"/>
      <c r="C9" s="115" t="s">
        <v>129</v>
      </c>
      <c r="D9" s="136" t="s">
        <v>121</v>
      </c>
      <c r="E9" s="115" t="s">
        <v>130</v>
      </c>
      <c r="F9" s="136" t="s">
        <v>121</v>
      </c>
      <c r="G9" s="115" t="s">
        <v>242</v>
      </c>
      <c r="H9" s="136" t="s">
        <v>121</v>
      </c>
      <c r="I9" s="115" t="s">
        <v>132</v>
      </c>
      <c r="J9" s="136" t="s">
        <v>121</v>
      </c>
      <c r="K9" s="115" t="s">
        <v>133</v>
      </c>
      <c r="L9" s="136" t="s">
        <v>121</v>
      </c>
      <c r="M9" s="115" t="s">
        <v>243</v>
      </c>
      <c r="N9" s="136" t="s">
        <v>121</v>
      </c>
      <c r="O9" s="115" t="s">
        <v>135</v>
      </c>
      <c r="P9" s="136" t="s">
        <v>121</v>
      </c>
      <c r="Q9" s="115" t="s">
        <v>136</v>
      </c>
      <c r="R9" s="136" t="s">
        <v>121</v>
      </c>
      <c r="S9" s="115" t="s">
        <v>244</v>
      </c>
      <c r="T9" s="136" t="s">
        <v>121</v>
      </c>
      <c r="U9" s="115" t="s">
        <v>138</v>
      </c>
      <c r="V9" s="136" t="s">
        <v>121</v>
      </c>
      <c r="W9" s="115" t="s">
        <v>139</v>
      </c>
      <c r="X9" s="136" t="s">
        <v>121</v>
      </c>
      <c r="Y9" s="115" t="s">
        <v>245</v>
      </c>
      <c r="Z9" s="136" t="s">
        <v>121</v>
      </c>
      <c r="AA9" s="136" t="s">
        <v>10</v>
      </c>
      <c r="AB9" s="136" t="s">
        <v>109</v>
      </c>
      <c r="AC9" s="578"/>
      <c r="AD9" s="578"/>
      <c r="AE9" s="479"/>
    </row>
    <row r="10" spans="1:38" s="13" customFormat="1" ht="60" customHeight="1" x14ac:dyDescent="0.2">
      <c r="A10" s="636" t="s">
        <v>165</v>
      </c>
      <c r="B10" s="108" t="str">
        <f>'9_ImpugnacionesCC'!B40</f>
        <v>Número de actos administrativos que resolvieron las impugnaciones presentadas dentro del periodo</v>
      </c>
      <c r="C10" s="116"/>
      <c r="D10" s="631" t="str">
        <f>IF(C10&lt;=0," ",C10/C11)</f>
        <v xml:space="preserve"> </v>
      </c>
      <c r="E10" s="116"/>
      <c r="F10" s="631" t="str">
        <f>IF(E10&lt;=0," ",E10/E11)</f>
        <v xml:space="preserve"> </v>
      </c>
      <c r="G10" s="116">
        <v>1</v>
      </c>
      <c r="H10" s="631">
        <f>IF(G10&lt;=0," ",G10/G11)</f>
        <v>1</v>
      </c>
      <c r="I10" s="116"/>
      <c r="J10" s="631" t="str">
        <f>IF(I10&lt;=0," ",I10/I11)</f>
        <v xml:space="preserve"> </v>
      </c>
      <c r="K10" s="116"/>
      <c r="L10" s="631" t="str">
        <f>IF(K10&lt;=0," ",K10/K11)</f>
        <v xml:space="preserve"> </v>
      </c>
      <c r="M10" s="116">
        <v>1</v>
      </c>
      <c r="N10" s="631">
        <f>IF(M10&lt;=0," ",M10/M11)</f>
        <v>1</v>
      </c>
      <c r="O10" s="116"/>
      <c r="P10" s="631" t="str">
        <f>IF(O10&lt;=0," ",O10/O11)</f>
        <v xml:space="preserve"> </v>
      </c>
      <c r="Q10" s="116"/>
      <c r="R10" s="631" t="str">
        <f>IF(Q10&lt;=0," ",Q10/Q11)</f>
        <v xml:space="preserve"> </v>
      </c>
      <c r="S10" s="116">
        <v>2</v>
      </c>
      <c r="T10" s="631">
        <f>IF(S10&lt;=0," ",S10/S11)</f>
        <v>1</v>
      </c>
      <c r="U10" s="116"/>
      <c r="V10" s="631" t="str">
        <f>IF(U10&lt;=0," ",U10/U11)</f>
        <v xml:space="preserve"> </v>
      </c>
      <c r="W10" s="116"/>
      <c r="X10" s="631" t="str">
        <f>IF(W10&lt;=0," ",W10/W11)</f>
        <v xml:space="preserve"> </v>
      </c>
      <c r="Y10" s="116">
        <v>1</v>
      </c>
      <c r="Z10" s="631">
        <f>IF(Y10&lt;=0," ",Y10/Y11)</f>
        <v>1</v>
      </c>
      <c r="AA10" s="180">
        <f>C10+E10+G10+I10+K10+M10+O10+Q10+S10+U10+W10+Y10</f>
        <v>5</v>
      </c>
      <c r="AB10" s="631">
        <f>IF(AA10&lt;=0," ",AA10/AA11)</f>
        <v>1</v>
      </c>
      <c r="AC10" s="632" t="s">
        <v>246</v>
      </c>
      <c r="AD10" s="632"/>
      <c r="AE10" s="633"/>
    </row>
    <row r="11" spans="1:38" s="13" customFormat="1" ht="60" customHeight="1" thickBot="1" x14ac:dyDescent="0.25">
      <c r="A11" s="627"/>
      <c r="B11" s="104" t="str">
        <f>'9_ImpugnacionesCC'!B41</f>
        <v>Total de impugnaciones con vencimientos dentro del periodo</v>
      </c>
      <c r="C11" s="105"/>
      <c r="D11" s="619"/>
      <c r="E11" s="105"/>
      <c r="F11" s="619"/>
      <c r="G11" s="105">
        <v>1</v>
      </c>
      <c r="H11" s="619"/>
      <c r="I11" s="105"/>
      <c r="J11" s="619"/>
      <c r="K11" s="105"/>
      <c r="L11" s="619"/>
      <c r="M11" s="105">
        <v>1</v>
      </c>
      <c r="N11" s="619"/>
      <c r="O11" s="105"/>
      <c r="P11" s="619"/>
      <c r="Q11" s="105"/>
      <c r="R11" s="619"/>
      <c r="S11" s="105">
        <v>2</v>
      </c>
      <c r="T11" s="619"/>
      <c r="U11" s="105"/>
      <c r="V11" s="619"/>
      <c r="W11" s="105"/>
      <c r="X11" s="619"/>
      <c r="Y11" s="105">
        <v>1</v>
      </c>
      <c r="Z11" s="619"/>
      <c r="AA11" s="178">
        <f>C11+E11+G11+I11+K11+M11+O11+Q11+S11+U11+W11+Y11</f>
        <v>5</v>
      </c>
      <c r="AB11" s="619"/>
      <c r="AC11" s="634"/>
      <c r="AD11" s="634"/>
      <c r="AE11" s="635"/>
    </row>
  </sheetData>
  <sheetProtection sheet="1"/>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customXsn xmlns="http://schemas.microsoft.com/office/2006/metadata/customXsn">
  <xsnLocation/>
  <cached>True</cached>
  <openByDefault>True</openByDefault>
  <xsnScope/>
</customXsn>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987B44-AF41-42CC-B75D-30FF82FC79F0}">
  <ds:schemaRefs>
    <ds:schemaRef ds:uri="ff8e3638-9d45-4162-afb4-6d390653d547"/>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sharepoint/v4"/>
    <ds:schemaRef ds:uri="http://schemas.microsoft.com/sharepoint/v3"/>
    <ds:schemaRef ds:uri="http://purl.org/dc/dcmitype/"/>
  </ds:schemaRefs>
</ds:datastoreItem>
</file>

<file path=customXml/itemProps3.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4.xml><?xml version="1.0" encoding="utf-8"?>
<ds:datastoreItem xmlns:ds="http://schemas.openxmlformats.org/officeDocument/2006/customXml" ds:itemID="{0CBA4032-819B-475C-A733-683242F1AE1D}">
  <ds:schemaRefs>
    <ds:schemaRef ds:uri="office.server.policy"/>
  </ds:schemaRefs>
</ds:datastoreItem>
</file>

<file path=customXml/itemProps5.xml><?xml version="1.0" encoding="utf-8"?>
<ds:datastoreItem xmlns:ds="http://schemas.openxmlformats.org/officeDocument/2006/customXml" ds:itemID="{BBC233A5-72BE-4B3F-9DC6-C062248E9DB9}">
  <ds:schemaRefs>
    <ds:schemaRef ds:uri="http://schemas.microsoft.com/office/2006/metadata/customXsn"/>
  </ds:schemaRefs>
</ds:datastoreItem>
</file>

<file path=customXml/itemProps6.xml><?xml version="1.0" encoding="utf-8"?>
<ds:datastoreItem xmlns:ds="http://schemas.openxmlformats.org/officeDocument/2006/customXml" ds:itemID="{200E348F-9FE7-4279-A70C-72493CB47CF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1_SolicitudesTramitadas</vt:lpstr>
      <vt:lpstr>1_RegSolTramitadas</vt:lpstr>
      <vt:lpstr>2_SolicitudesEvaluadas</vt:lpstr>
      <vt:lpstr>2_RegSolEvaluadas</vt:lpstr>
      <vt:lpstr>3_SolicitudCalculoActuarial</vt:lpstr>
      <vt:lpstr>3_RegCalculoActuarial</vt:lpstr>
      <vt:lpstr>4_OtrasSolicitudes</vt:lpstr>
      <vt:lpstr>4_RegOtrasSolicitudes</vt:lpstr>
      <vt:lpstr>5_SociedadesReestructura</vt:lpstr>
      <vt:lpstr>5_RegSocReestructuracion</vt:lpstr>
      <vt:lpstr>6_SolicitudesAtendidas</vt:lpstr>
      <vt:lpstr>6_RegSolicitudesAtendidas</vt:lpstr>
      <vt:lpstr>7_DenunciasIncumplimiento</vt:lpstr>
      <vt:lpstr>7_RegDenunciasIncumplimiento</vt:lpstr>
      <vt:lpstr>8_RecursosRevocatoriaCC</vt:lpstr>
      <vt:lpstr>8_RegRecursosRevocaCC</vt:lpstr>
      <vt:lpstr>9_ImpugnacionesCC</vt:lpstr>
      <vt:lpstr>9_RegImpugnacionesCC</vt:lpstr>
      <vt:lpstr>'1_SolicitudesTramitadas'!Área_de_impresión</vt:lpstr>
      <vt:lpstr>'2_SolicitudesEvaluadas'!Área_de_impresión</vt:lpstr>
      <vt:lpstr>'3_SolicitudCalculoActuarial'!Área_de_impresión</vt:lpstr>
      <vt:lpstr>'4_OtrasSolicitudes'!Área_de_impresión</vt:lpstr>
      <vt:lpstr>'5_SociedadesReestructura'!Área_de_impresión</vt:lpstr>
      <vt:lpstr>'6_SolicitudesAtendidas'!Área_de_impresión</vt:lpstr>
      <vt:lpstr>'7_DenunciasIncumplimiento'!Área_de_impresión</vt:lpstr>
      <vt:lpstr>'8_RecursosRevocatoriaCC'!Área_de_impresión</vt:lpstr>
      <vt:lpstr>'9_ImpugnacionesCC'!Área_de_impresión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Ruben Dario Moreno Posada</cp:lastModifiedBy>
  <cp:lastPrinted>2017-09-08T20:52:53Z</cp:lastPrinted>
  <dcterms:created xsi:type="dcterms:W3CDTF">2012-02-20T19:54:14Z</dcterms:created>
  <dcterms:modified xsi:type="dcterms:W3CDTF">2025-01-20T13:56:07Z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