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http://intranet/DSS/OAP/DOCS/Documentos/Año_2024/02_IndicadoresdeGestion/20_AtencionAlCiudadano/"/>
    </mc:Choice>
  </mc:AlternateContent>
  <xr:revisionPtr revIDLastSave="0" documentId="13_ncr:1_{40DD9CA5-2192-4A49-8D4C-68B034F1793D}" xr6:coauthVersionLast="47" xr6:coauthVersionMax="47" xr10:uidLastSave="{00000000-0000-0000-0000-000000000000}"/>
  <bookViews>
    <workbookView xWindow="-120" yWindow="-120" windowWidth="29040" windowHeight="15840" firstSheet="4" activeTab="8" xr2:uid="{00000000-000D-0000-FFFF-FFFF00000000}"/>
  </bookViews>
  <sheets>
    <sheet name="Lista desplegables" sheetId="3" state="hidden" r:id="rId1"/>
    <sheet name="1_OportunidadPQRSF" sheetId="9" r:id="rId2"/>
    <sheet name="1_RegistroOportunidad" sheetId="13" r:id="rId3"/>
    <sheet name="2_ExperienciaCiudadano" sheetId="11" r:id="rId4"/>
    <sheet name="2_RegistroExperienciaC" sheetId="14" r:id="rId5"/>
    <sheet name="3_CumplimientoMultas" sheetId="15" r:id="rId6"/>
    <sheet name="3_RegCumplimientoMultas" sheetId="16" r:id="rId7"/>
    <sheet name="4_EficaciaNotificacion" sheetId="17" r:id="rId8"/>
    <sheet name="4_RegEficaciaNotificacion" sheetId="18" r:id="rId9"/>
  </sheets>
  <externalReferences>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4" l="1"/>
  <c r="K25" i="18" l="1"/>
  <c r="K24" i="18"/>
  <c r="J24" i="18"/>
  <c r="H24" i="18"/>
  <c r="F24" i="18"/>
  <c r="D24" i="18"/>
  <c r="K23" i="18"/>
  <c r="K22" i="18"/>
  <c r="J22" i="18"/>
  <c r="H22" i="18"/>
  <c r="F22" i="18"/>
  <c r="D22" i="18"/>
  <c r="K21" i="18"/>
  <c r="K20" i="18"/>
  <c r="J20" i="18"/>
  <c r="H20" i="18"/>
  <c r="F20" i="18"/>
  <c r="D20" i="18"/>
  <c r="K19" i="18"/>
  <c r="K18" i="18"/>
  <c r="J18" i="18"/>
  <c r="H18" i="18"/>
  <c r="F18" i="18"/>
  <c r="D18" i="18"/>
  <c r="K17" i="18"/>
  <c r="K16" i="18"/>
  <c r="J16" i="18"/>
  <c r="H16" i="18"/>
  <c r="F16" i="18"/>
  <c r="D16" i="18"/>
  <c r="K15" i="18"/>
  <c r="K14" i="18"/>
  <c r="J14" i="18"/>
  <c r="H14" i="18"/>
  <c r="F14" i="18"/>
  <c r="D14" i="18"/>
  <c r="K13" i="18"/>
  <c r="K12" i="18"/>
  <c r="J12" i="18"/>
  <c r="H12" i="18"/>
  <c r="F12" i="18"/>
  <c r="D12" i="18"/>
  <c r="I11" i="18"/>
  <c r="G11" i="18"/>
  <c r="E11" i="18"/>
  <c r="C11" i="18"/>
  <c r="B11" i="18"/>
  <c r="B13" i="18" s="1"/>
  <c r="B15" i="18" s="1"/>
  <c r="B17" i="18" s="1"/>
  <c r="B19" i="18" s="1"/>
  <c r="B21" i="18" s="1"/>
  <c r="B23" i="18" s="1"/>
  <c r="B25" i="18" s="1"/>
  <c r="I10" i="18"/>
  <c r="G10" i="18"/>
  <c r="E10" i="18"/>
  <c r="C10" i="18"/>
  <c r="B10" i="18"/>
  <c r="B12" i="18" s="1"/>
  <c r="B14" i="18" s="1"/>
  <c r="B16" i="18" s="1"/>
  <c r="B18" i="18" s="1"/>
  <c r="B20" i="18" s="1"/>
  <c r="B22" i="18" s="1"/>
  <c r="B24" i="18" s="1"/>
  <c r="C8" i="18"/>
  <c r="C6" i="18"/>
  <c r="P47" i="17"/>
  <c r="O47" i="17"/>
  <c r="L47" i="17"/>
  <c r="I47" i="17"/>
  <c r="F47" i="17"/>
  <c r="K25" i="16"/>
  <c r="K24" i="16"/>
  <c r="J24" i="16"/>
  <c r="H24" i="16"/>
  <c r="F24" i="16"/>
  <c r="D24" i="16"/>
  <c r="K23" i="16"/>
  <c r="K22" i="16"/>
  <c r="L22" i="16" s="1"/>
  <c r="J22" i="16"/>
  <c r="H22" i="16"/>
  <c r="F22" i="16"/>
  <c r="D22" i="16"/>
  <c r="K21" i="16"/>
  <c r="K20" i="16"/>
  <c r="J20" i="16"/>
  <c r="H20" i="16"/>
  <c r="F20" i="16"/>
  <c r="D20" i="16"/>
  <c r="K19" i="16"/>
  <c r="K18" i="16"/>
  <c r="L18" i="16" s="1"/>
  <c r="J18" i="16"/>
  <c r="H18" i="16"/>
  <c r="F18" i="16"/>
  <c r="D18" i="16"/>
  <c r="K17" i="16"/>
  <c r="K16" i="16"/>
  <c r="J16" i="16"/>
  <c r="H16" i="16"/>
  <c r="F16" i="16"/>
  <c r="D16" i="16"/>
  <c r="K15" i="16"/>
  <c r="K14" i="16"/>
  <c r="J14" i="16"/>
  <c r="H14" i="16"/>
  <c r="F14" i="16"/>
  <c r="D14" i="16"/>
  <c r="K13" i="16"/>
  <c r="K12" i="16"/>
  <c r="J12" i="16"/>
  <c r="H12" i="16"/>
  <c r="F12" i="16"/>
  <c r="D12" i="16"/>
  <c r="I11" i="16"/>
  <c r="G11" i="16"/>
  <c r="E11" i="16"/>
  <c r="C11" i="16"/>
  <c r="B11" i="16"/>
  <c r="B13" i="16" s="1"/>
  <c r="B15" i="16" s="1"/>
  <c r="B17" i="16" s="1"/>
  <c r="B19" i="16" s="1"/>
  <c r="B21" i="16" s="1"/>
  <c r="B23" i="16" s="1"/>
  <c r="B25" i="16" s="1"/>
  <c r="I10" i="16"/>
  <c r="G10" i="16"/>
  <c r="E10" i="16"/>
  <c r="C10" i="16"/>
  <c r="B10" i="16"/>
  <c r="B12" i="16" s="1"/>
  <c r="B14" i="16" s="1"/>
  <c r="B16" i="16" s="1"/>
  <c r="B18" i="16" s="1"/>
  <c r="B20" i="16" s="1"/>
  <c r="B22" i="16" s="1"/>
  <c r="B24" i="16" s="1"/>
  <c r="C8" i="16"/>
  <c r="C6" i="16"/>
  <c r="P47" i="15"/>
  <c r="O47" i="15"/>
  <c r="L47" i="15"/>
  <c r="I47" i="15"/>
  <c r="F47" i="15"/>
  <c r="L22" i="18" l="1"/>
  <c r="J10" i="18"/>
  <c r="O46" i="17" s="1"/>
  <c r="L12" i="18"/>
  <c r="D10" i="18"/>
  <c r="F46" i="17" s="1"/>
  <c r="L16" i="16"/>
  <c r="L20" i="16"/>
  <c r="D10" i="16"/>
  <c r="F46" i="15" s="1"/>
  <c r="L24" i="16"/>
  <c r="L14" i="18"/>
  <c r="L16" i="18"/>
  <c r="L14" i="16"/>
  <c r="L18" i="18"/>
  <c r="L20" i="18"/>
  <c r="L24" i="18"/>
  <c r="K10" i="16"/>
  <c r="K11" i="16"/>
  <c r="K11" i="18"/>
  <c r="H10" i="18"/>
  <c r="L46" i="17" s="1"/>
  <c r="F10" i="18"/>
  <c r="I46" i="17" s="1"/>
  <c r="F10" i="16"/>
  <c r="I46" i="15" s="1"/>
  <c r="L12" i="16"/>
  <c r="K10" i="18"/>
  <c r="H10" i="16"/>
  <c r="L46" i="15" s="1"/>
  <c r="J10" i="16"/>
  <c r="O46" i="15" s="1"/>
  <c r="K25" i="14"/>
  <c r="K24" i="14"/>
  <c r="J24" i="14"/>
  <c r="H24" i="14"/>
  <c r="F24" i="14"/>
  <c r="D24" i="14"/>
  <c r="K23" i="14"/>
  <c r="K22" i="14"/>
  <c r="J22" i="14"/>
  <c r="H22" i="14"/>
  <c r="F22" i="14"/>
  <c r="D22" i="14"/>
  <c r="K21" i="14"/>
  <c r="K20" i="14"/>
  <c r="J20" i="14"/>
  <c r="H20" i="14"/>
  <c r="F20" i="14"/>
  <c r="D20" i="14"/>
  <c r="K19" i="14"/>
  <c r="J18" i="14"/>
  <c r="H18" i="14"/>
  <c r="F18" i="14"/>
  <c r="D18" i="14"/>
  <c r="K17" i="14"/>
  <c r="K16" i="14"/>
  <c r="J16" i="14"/>
  <c r="H16" i="14"/>
  <c r="F16" i="14"/>
  <c r="D16" i="14"/>
  <c r="K15" i="14"/>
  <c r="K14" i="14"/>
  <c r="J14" i="14"/>
  <c r="H14" i="14"/>
  <c r="F14" i="14"/>
  <c r="D14" i="14"/>
  <c r="K13" i="14"/>
  <c r="B13" i="14"/>
  <c r="B15" i="14" s="1"/>
  <c r="B17" i="14" s="1"/>
  <c r="B19" i="14" s="1"/>
  <c r="B21" i="14" s="1"/>
  <c r="B23" i="14" s="1"/>
  <c r="B25" i="14" s="1"/>
  <c r="K12" i="14"/>
  <c r="J12" i="14"/>
  <c r="H12" i="14"/>
  <c r="F12" i="14"/>
  <c r="D12" i="14"/>
  <c r="I11" i="14"/>
  <c r="G11" i="14"/>
  <c r="E11" i="14"/>
  <c r="C11" i="14"/>
  <c r="B11" i="14"/>
  <c r="I10" i="14"/>
  <c r="G10" i="14"/>
  <c r="E10" i="14"/>
  <c r="C10" i="14"/>
  <c r="B10" i="14"/>
  <c r="B12" i="14" s="1"/>
  <c r="B14" i="14" s="1"/>
  <c r="B16" i="14" s="1"/>
  <c r="B18" i="14" s="1"/>
  <c r="B20" i="14" s="1"/>
  <c r="B22" i="14" s="1"/>
  <c r="B24" i="14" s="1"/>
  <c r="A10" i="14"/>
  <c r="C8" i="14"/>
  <c r="B6" i="14"/>
  <c r="K25" i="13"/>
  <c r="K24" i="13"/>
  <c r="J24" i="13"/>
  <c r="H24" i="13"/>
  <c r="F24" i="13"/>
  <c r="D24" i="13"/>
  <c r="K23" i="13"/>
  <c r="K22" i="13"/>
  <c r="J22" i="13"/>
  <c r="H22" i="13"/>
  <c r="F22" i="13"/>
  <c r="D22" i="13"/>
  <c r="K21" i="13"/>
  <c r="K20" i="13"/>
  <c r="J20" i="13"/>
  <c r="H20" i="13"/>
  <c r="F20" i="13"/>
  <c r="D20" i="13"/>
  <c r="K19" i="13"/>
  <c r="K18" i="13"/>
  <c r="J18" i="13"/>
  <c r="H18" i="13"/>
  <c r="F18" i="13"/>
  <c r="D18" i="13"/>
  <c r="K17" i="13"/>
  <c r="K16" i="13"/>
  <c r="J16" i="13"/>
  <c r="H16" i="13"/>
  <c r="F16" i="13"/>
  <c r="D16" i="13"/>
  <c r="K15" i="13"/>
  <c r="K14" i="13"/>
  <c r="J14" i="13"/>
  <c r="H14" i="13"/>
  <c r="F14" i="13"/>
  <c r="D14" i="13"/>
  <c r="K13" i="13"/>
  <c r="K12" i="13"/>
  <c r="J12" i="13"/>
  <c r="H12" i="13"/>
  <c r="F12" i="13"/>
  <c r="D12" i="13"/>
  <c r="I11" i="13"/>
  <c r="G11" i="13"/>
  <c r="E11" i="13"/>
  <c r="C11" i="13"/>
  <c r="B11" i="13"/>
  <c r="B13" i="13" s="1"/>
  <c r="B15" i="13" s="1"/>
  <c r="B17" i="13" s="1"/>
  <c r="B19" i="13" s="1"/>
  <c r="B21" i="13" s="1"/>
  <c r="B23" i="13" s="1"/>
  <c r="B25" i="13" s="1"/>
  <c r="I10" i="13"/>
  <c r="G10" i="13"/>
  <c r="E10" i="13"/>
  <c r="C10" i="13"/>
  <c r="B10" i="13"/>
  <c r="B12" i="13" s="1"/>
  <c r="B14" i="13" s="1"/>
  <c r="B16" i="13" s="1"/>
  <c r="B18" i="13" s="1"/>
  <c r="B20" i="13" s="1"/>
  <c r="B22" i="13" s="1"/>
  <c r="B24" i="13" s="1"/>
  <c r="A10" i="13"/>
  <c r="C8" i="13"/>
  <c r="B6" i="13"/>
  <c r="J10" i="14" l="1"/>
  <c r="O46" i="11" s="1"/>
  <c r="L22" i="13"/>
  <c r="J10" i="13"/>
  <c r="O46" i="9" s="1"/>
  <c r="L14" i="14"/>
  <c r="L12" i="13"/>
  <c r="H10" i="13"/>
  <c r="L46" i="9" s="1"/>
  <c r="L24" i="13"/>
  <c r="L20" i="14"/>
  <c r="P46" i="15"/>
  <c r="P46" i="17"/>
  <c r="L14" i="13"/>
  <c r="L22" i="14"/>
  <c r="H10" i="14"/>
  <c r="L46" i="11" s="1"/>
  <c r="K10" i="14"/>
  <c r="L12" i="14"/>
  <c r="L16" i="13"/>
  <c r="K11" i="13"/>
  <c r="L24" i="14"/>
  <c r="F10" i="14"/>
  <c r="I46" i="11" s="1"/>
  <c r="K11" i="14"/>
  <c r="F10" i="13"/>
  <c r="I46" i="9" s="1"/>
  <c r="L10" i="16"/>
  <c r="L10" i="18"/>
  <c r="L16" i="14"/>
  <c r="L20" i="13"/>
  <c r="D10" i="13"/>
  <c r="F46" i="9" s="1"/>
  <c r="L18" i="13"/>
  <c r="L18" i="14"/>
  <c r="D10" i="14"/>
  <c r="F46" i="11" s="1"/>
  <c r="K10" i="13"/>
  <c r="P46" i="9" l="1"/>
  <c r="P46" i="11"/>
  <c r="L10" i="13"/>
  <c r="L10" i="14"/>
  <c r="P47" i="11"/>
  <c r="O47" i="11"/>
  <c r="L47" i="11"/>
  <c r="I47" i="11"/>
  <c r="F47" i="11"/>
  <c r="P47" i="9"/>
  <c r="O47" i="9"/>
  <c r="L47" i="9"/>
  <c r="I47" i="9"/>
  <c r="F4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40" authorId="0" shapeId="0" xr:uid="{00000000-0006-0000-0100-000001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24" authorId="0" shapeId="0" xr:uid="{00000000-0006-0000-0300-000001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40" authorId="0" shapeId="0" xr:uid="{00000000-0006-0000-0300-000002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300-000003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300-000004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300-000005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300-000006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300-000007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<sst xmlns="http://schemas.openxmlformats.org/spreadsheetml/2006/main" count="717" uniqueCount="237">
  <si>
    <t>SUPERINTENDENCIA DE SOCIEDADES</t>
  </si>
  <si>
    <t>Código: GC-F-006</t>
  </si>
  <si>
    <t>SISTEMA DE GESTIÓN INTEGRADO</t>
  </si>
  <si>
    <t>Fecha: 14 de junio de 2019</t>
  </si>
  <si>
    <t>PROCESO: GESTIÓN INTEGRAL</t>
  </si>
  <si>
    <t>Versión 004</t>
  </si>
  <si>
    <t>FORMATO: HOJA DE VIDA INDICADORES</t>
  </si>
  <si>
    <t>Pagina 1 de 1</t>
  </si>
  <si>
    <t>HOJA DE VIDA DE INDICADORES</t>
  </si>
  <si>
    <t>AÑO</t>
  </si>
  <si>
    <t>TIPO DE INDICADOR</t>
  </si>
  <si>
    <t>PROCESO</t>
  </si>
  <si>
    <t>NOMBRE DEL INDICADOR</t>
  </si>
  <si>
    <t>OBJETIVO DEL INDICADOR</t>
  </si>
  <si>
    <t>OBJETIVO ESTRATEGICO</t>
  </si>
  <si>
    <t>COMO SE MIDE EL INDICADOR</t>
  </si>
  <si>
    <t>FORMULACIÓN</t>
  </si>
  <si>
    <t>DEFINICIÓN DE LAS VARIABLES</t>
  </si>
  <si>
    <t>META</t>
  </si>
  <si>
    <t>RANGO</t>
  </si>
  <si>
    <t>VERDE</t>
  </si>
  <si>
    <t>AMARILLO</t>
  </si>
  <si>
    <t>ROJO</t>
  </si>
  <si>
    <t>UNIDAD DE MEDIDA</t>
  </si>
  <si>
    <t>PORCENTAJE</t>
  </si>
  <si>
    <t>FRECUENCIA DE MEDICION</t>
  </si>
  <si>
    <t>TRIMESTRAL</t>
  </si>
  <si>
    <t>FRECUENCIA DE SEGUIMIENTO</t>
  </si>
  <si>
    <t>PERIODO DE ANALISIS</t>
  </si>
  <si>
    <t>DATOS DE LAS VARIABLES</t>
  </si>
  <si>
    <t>NOMBRE DE LA VARIABLE</t>
  </si>
  <si>
    <t>FUENTE</t>
  </si>
  <si>
    <t>RESPONSABLE</t>
  </si>
  <si>
    <t>MEDICIÓN</t>
  </si>
  <si>
    <t>DATOS</t>
  </si>
  <si>
    <t>MES</t>
  </si>
  <si>
    <t>ENE</t>
  </si>
  <si>
    <t>FEB</t>
  </si>
  <si>
    <t>MAR</t>
  </si>
  <si>
    <t>ABR</t>
  </si>
  <si>
    <t>MAY</t>
  </si>
  <si>
    <t>JUN</t>
  </si>
  <si>
    <t>JUL</t>
  </si>
  <si>
    <t>AGOS</t>
  </si>
  <si>
    <t>SEP</t>
  </si>
  <si>
    <t>OCT</t>
  </si>
  <si>
    <t>NOV</t>
  </si>
  <si>
    <t>DIC</t>
  </si>
  <si>
    <t>PROMEDIO</t>
  </si>
  <si>
    <t>RESULTADO</t>
  </si>
  <si>
    <t>GRAFICA DE INDICADOR</t>
  </si>
  <si>
    <t>ANALISIS DE INFORMACIÓN</t>
  </si>
  <si>
    <t>Análisis Trimestre 1:</t>
  </si>
  <si>
    <t>Análisis Trimestre 2:</t>
  </si>
  <si>
    <t>Análisis Trimestre 3:</t>
  </si>
  <si>
    <t>Análisis Trimestre 4:</t>
  </si>
  <si>
    <t>LIDER DEL PROCESO
(cargo)</t>
  </si>
  <si>
    <t>ACCIÓN A TOMAR</t>
  </si>
  <si>
    <t>NINGUNA</t>
  </si>
  <si>
    <t>PROCESOS</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</si>
  <si>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</si>
  <si>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</si>
  <si>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</si>
  <si>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</si>
  <si>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</si>
  <si>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</si>
  <si>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</si>
  <si>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</si>
  <si>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</si>
  <si>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</si>
  <si>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</si>
  <si>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</si>
  <si>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</si>
  <si>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</si>
  <si>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</si>
  <si>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</si>
  <si>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</si>
  <si>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</si>
  <si>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</si>
  <si>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</si>
  <si>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</si>
  <si>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</si>
  <si>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</si>
  <si>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</si>
  <si>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</si>
  <si>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</si>
  <si>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</si>
  <si>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</si>
  <si>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eficientes, que apoyen la toma de decisiones basada en evidencias.</t>
  </si>
  <si>
    <t>3. Mejorar la experiencia de los usuarios frente a  los servicios que presta la Entidad.</t>
  </si>
  <si>
    <t>4. Posicionar la imagen de la Superintendencia de Sociedades en la mente de sus grupos de interés.</t>
  </si>
  <si>
    <t>5. Mejorar la gestión Institucional con el uso y apropiación de las TIC.</t>
  </si>
  <si>
    <t>6. Implementar un proceso continuo de gestión de conocimiento e innovación.</t>
  </si>
  <si>
    <t>7. Fortalecer entornos de trabajo adaptables a las nuevas realidades que buscan el equilibrio de la vida personal, familiar y laboral, promoviendo mecanismos de inclusión social y espacios colaborativos.</t>
  </si>
  <si>
    <t>Calidad</t>
  </si>
  <si>
    <t>EXPERIENCIA DEL CIUDADANO</t>
  </si>
  <si>
    <t xml:space="preserve">Total de Peticiones atendidas dentro de los términos de Ley.
------------------------------------------------------------------------------------------------------------------
Total de peticiones radicadas al GREC e Intendencias hasta quince (15) días hábiles, antes de la fecha de corte </t>
  </si>
  <si>
    <t>Medir Ia satisfacción de experiencia del ciudadano</t>
  </si>
  <si>
    <t>Total clientes que califican entre excelente(Superó mis Expectativas)  y bueno (Cumplió mis Expectativas) el servicio</t>
  </si>
  <si>
    <t>Cantidad</t>
  </si>
  <si>
    <t>Total de Usuarios que presentaron la encuesta</t>
  </si>
  <si>
    <t>Total de Peticiones atendidas dentro de los términos de Ley</t>
  </si>
  <si>
    <t>Total de peticiones radicadas al GREC e Intendencias hasta quince (15) días hábiles antes de la fecha de corte</t>
  </si>
  <si>
    <t>SECRETARIA GENERAL</t>
  </si>
  <si>
    <t>Total usuarios que califican entre excelente y bueno el servicio / 
Total de Usuarios que presentaron la encuesta</t>
  </si>
  <si>
    <t>Porcentaje</t>
  </si>
  <si>
    <t>Sistema de Información Documental (Radicador)</t>
  </si>
  <si>
    <t>Eficiencia</t>
  </si>
  <si>
    <t>Mensual</t>
  </si>
  <si>
    <t>Bimensual</t>
  </si>
  <si>
    <t>Trimestral</t>
  </si>
  <si>
    <t>Cuatrimestral</t>
  </si>
  <si>
    <t>Semestral</t>
  </si>
  <si>
    <t>Coordinador Grupo Relación Estado - Ciudadano e 
Intendentes Regionales</t>
  </si>
  <si>
    <t>Coordinador Grupo Relación Estado - Ciudadano e Intendentes Regionales</t>
  </si>
  <si>
    <r>
      <rPr>
        <b/>
        <sz val="10"/>
        <rFont val="Calibri Light"/>
        <family val="2"/>
        <scheme val="major"/>
      </rPr>
      <t>Total de Peticiones atendidas dentro de los términos de Ley</t>
    </r>
    <r>
      <rPr>
        <sz val="10"/>
        <rFont val="Calibri Light"/>
        <family val="2"/>
        <scheme val="major"/>
      </rPr>
      <t xml:space="preserve">: Se refiere al total de las peticiones (General (codigo 92000), Información o copia (codigo 99000), Certificaciones (codigo 90000), Certificaciones de cámaras de comercio (codigo 90054), certificaciones representantes legales cámaras de comercio (codigo 90053), Reclamos (codigo 94001), Sugerencias (codigo 94002), Felicitaciones (codigo 94049),  atendidas en los términos de Ley.
</t>
    </r>
    <r>
      <rPr>
        <b/>
        <sz val="10"/>
        <rFont val="Calibri Light"/>
        <family val="2"/>
        <scheme val="major"/>
      </rPr>
      <t xml:space="preserve">
Total de peticiones radicadas al GREC e Intendencias hasta quince (15) días hábiles antes de la fecha de corte</t>
    </r>
    <r>
      <rPr>
        <sz val="10"/>
        <rFont val="Calibri Light"/>
        <family val="2"/>
        <scheme val="major"/>
      </rPr>
      <t>: Se refiere al número total de peticiones (General (codigo 92000), Información o copia (codigo 99000), Certificaciones (codigo 90000), Certificaciones de cámaras de comercio (codigo90054), certificaciones representantes legales cámaras de comercio (codigo 90053), Reclamos (codigo 94001), Sugerencias (codigo 94002), Felicitaciones (codigo 94049), radicadas al GREC e Intendencias Regionales con quince (15) días hábiles de anticipación a las fechas de corte del trimestre.</t>
    </r>
  </si>
  <si>
    <t>ATC-F-003 Encuesta satisfación al cliente
Reporte de los calificadores de servicio
Reporte encuesta telefónica
Reporte encuesta virtual chat</t>
  </si>
  <si>
    <r>
      <rPr>
        <b/>
        <sz val="11"/>
        <rFont val="Calibri Light"/>
        <family val="2"/>
        <scheme val="major"/>
      </rPr>
      <t xml:space="preserve">Total clientes que califican entre excelente y bueno el servicio: </t>
    </r>
    <r>
      <rPr>
        <sz val="11"/>
        <rFont val="Calibri Light"/>
        <family val="2"/>
        <scheme val="major"/>
      </rPr>
      <t>Se refiere a los ciudadanos que otorgan una calificación entre excelente (Superó mis Expectativas) y bueno (Cumplió mis Expectativas) al servicio prestado por los funcionarios y/o contratistas que atienden el canal presencial, telefónico y chat.</t>
    </r>
    <r>
      <rPr>
        <b/>
        <sz val="11"/>
        <rFont val="Calibri Light"/>
        <family val="2"/>
        <scheme val="major"/>
      </rPr>
      <t xml:space="preserve">
Total de usuarios que presentaron la encuesta: </t>
    </r>
    <r>
      <rPr>
        <sz val="11"/>
        <rFont val="Calibri Light"/>
        <family val="2"/>
        <scheme val="major"/>
      </rPr>
      <t>Se refiere al número total de ciudadanos atendidos en forma presencial,  telefónica y por chat que presentaron la encuesta de satisfacción.</t>
    </r>
  </si>
  <si>
    <t>OPORTUNIDAD EN RESPUESTA PQRSF</t>
  </si>
  <si>
    <t>Medir la oportunidad en respuestas de PQRSF</t>
  </si>
  <si>
    <t>Mayor o igual a 90%</t>
  </si>
  <si>
    <t>Entre 75% y 89.9%</t>
  </si>
  <si>
    <t>Menor a 75%</t>
  </si>
  <si>
    <t>Codigo: GC-F-006</t>
  </si>
  <si>
    <t>SISTEMA DE GESTION INTEGRADO</t>
  </si>
  <si>
    <t>PROCESO:  GESTION INTEGRAL</t>
  </si>
  <si>
    <t>Version: 004</t>
  </si>
  <si>
    <t>FORMATO: DATOS INDICADORES PROCESOS</t>
  </si>
  <si>
    <t>GRUPO</t>
  </si>
  <si>
    <t>OBSERVACIONES</t>
  </si>
  <si>
    <t>TRIMESTRE I</t>
  </si>
  <si>
    <t>TOTAL</t>
  </si>
  <si>
    <t>TRIMESTRE II</t>
  </si>
  <si>
    <t>TRIMESTRE III</t>
  </si>
  <si>
    <t>TRIMESTRE IV</t>
  </si>
  <si>
    <t>Sede Bogotá</t>
  </si>
  <si>
    <t>Intendencia Medellín</t>
  </si>
  <si>
    <t>Intendencia Cali</t>
  </si>
  <si>
    <t>Intendencia Manizales</t>
  </si>
  <si>
    <t>Intendencia Cartagena</t>
  </si>
  <si>
    <t>Intendencia Barranquilla</t>
  </si>
  <si>
    <t>Intendencia Bucaramanga</t>
  </si>
  <si>
    <t>Proyecto</t>
  </si>
  <si>
    <t>Trimestre</t>
  </si>
  <si>
    <t>Dependencia</t>
  </si>
  <si>
    <t>Estado</t>
  </si>
  <si>
    <t>Reforma al régimen general de sociedades y de insolvencia</t>
  </si>
  <si>
    <t>I</t>
  </si>
  <si>
    <t>Despacho</t>
  </si>
  <si>
    <t>Cumple</t>
  </si>
  <si>
    <t>Decreto Reglamentario BIC</t>
  </si>
  <si>
    <t>Inteligencia de datos (Supervisión preventiva con alertas tempranas)</t>
  </si>
  <si>
    <t>AEC</t>
  </si>
  <si>
    <t>Pedagogía y política de supervisión para el cumplimiento normativo (Compliance)</t>
  </si>
  <si>
    <t>Promoción de los aspectos societarios y contables de la economía naranja</t>
  </si>
  <si>
    <t>Actualizar la Política de Supervisión en Materia Cambiaria</t>
  </si>
  <si>
    <t>IVC</t>
  </si>
  <si>
    <t>Expedición de la circular correspondiente al Plan de normalización de inscripciones de grupos empresariales y situaciones de control</t>
  </si>
  <si>
    <t xml:space="preserve">Modificación de la regulación vigente en materia del proceso de intervención por captación ilegal, masiva y habitual.
</t>
  </si>
  <si>
    <t xml:space="preserve">Revisión, actualización y/o ajuste  de la política de supervisión en Inspección, Vigilancia y Control
</t>
  </si>
  <si>
    <t>Modificación de la regulación de insolvencia (Ley, decreto y resoluciones)</t>
  </si>
  <si>
    <t>Insolvencia</t>
  </si>
  <si>
    <t>Pagina 1 de 2</t>
  </si>
  <si>
    <t>Cumplimiento de multas</t>
  </si>
  <si>
    <t>Garantizar que todos los actos administrativos de multas se trasladen en el término de 10 días hábiles al Grupo de Cartera</t>
  </si>
  <si>
    <r>
      <rPr>
        <u/>
        <sz val="10"/>
        <rFont val="Arial"/>
        <family val="2"/>
      </rPr>
      <t>Total actos administrativos de multa trasladados en término (10 días hábiles)</t>
    </r>
    <r>
      <rPr>
        <sz val="10"/>
        <rFont val="Arial"/>
        <family val="2"/>
      </rPr>
      <t xml:space="preserve">
Total actos administrativos de multa ejecutoriados</t>
    </r>
  </si>
  <si>
    <r>
      <rPr>
        <b/>
        <sz val="10"/>
        <rFont val="Arial"/>
        <family val="2"/>
      </rPr>
      <t xml:space="preserve">Total actos administrativos de multa trasladados en término (10 días hábiles): 
</t>
    </r>
    <r>
      <rPr>
        <sz val="10"/>
        <rFont val="Arial"/>
        <family val="2"/>
      </rPr>
      <t>Se refiere a los actos administrativos ejecutoriados trasladados al Grupo de Cartera dentro del término de 10 días hábiles.</t>
    </r>
    <r>
      <rPr>
        <b/>
        <sz val="10"/>
        <rFont val="Arial"/>
        <family val="2"/>
      </rPr>
      <t xml:space="preserve">
Total actos administrativos de multa ejecutoriados: 
</t>
    </r>
    <r>
      <rPr>
        <sz val="10"/>
        <rFont val="Arial"/>
        <family val="2"/>
      </rPr>
      <t>Se refiere al número total de actos administrativos de multa que se ejecutoriaron y que deben ser trasladados en el periodo de medición.</t>
    </r>
  </si>
  <si>
    <t>SEMESTRAL</t>
  </si>
  <si>
    <t xml:space="preserve">Total Actos Administrativos de Multa Trasladados en Terminos de diez Días (10 días hábiles) </t>
  </si>
  <si>
    <t>Gestor documental</t>
  </si>
  <si>
    <t>Actos administrativos</t>
  </si>
  <si>
    <t>Coordinador Grupo Notificaciones Administrativas e Intendentes Regionales</t>
  </si>
  <si>
    <t>Total actos administrativos de multa ejecutoriados</t>
  </si>
  <si>
    <t>Análisis Semestre 1:</t>
  </si>
  <si>
    <t>Análisis Semestre 2:</t>
  </si>
  <si>
    <t>ANUAL</t>
  </si>
  <si>
    <t>CUATRIMESTRAL</t>
  </si>
  <si>
    <t>BIMESTRAL</t>
  </si>
  <si>
    <t xml:space="preserve">           </t>
  </si>
  <si>
    <t>MENSUAL</t>
  </si>
  <si>
    <t>CONCILIACIÓN Y ARBITRAMENTO</t>
  </si>
  <si>
    <t>TIPO DE ACCION</t>
  </si>
  <si>
    <t>ACCIÓN CORRECTIVA</t>
  </si>
  <si>
    <t>Pagina 2 de 2</t>
  </si>
  <si>
    <t>Proceso Atención al Ciudadano</t>
  </si>
  <si>
    <t>Eficacia</t>
  </si>
  <si>
    <t>EFICACIA EN LA NOTIFICACIÓN DE ACTOS ADMINISTRATIVOS ASIGNADOS AL GRUPO DE TRABAJO</t>
  </si>
  <si>
    <t>Garantizar que todos los actos administrativos asignados al grupo estén en trámite de notificación</t>
  </si>
  <si>
    <r>
      <rPr>
        <u/>
        <sz val="10"/>
        <rFont val="Arial"/>
        <family val="2"/>
      </rPr>
      <t xml:space="preserve">Total de actuaciones administrativas de notificación en el trimestre </t>
    </r>
    <r>
      <rPr>
        <sz val="10"/>
        <rFont val="Arial"/>
        <family val="2"/>
      </rPr>
      <t xml:space="preserve">     
 Total de actos administrativos recibidos para notificar en el trimestre        </t>
    </r>
  </si>
  <si>
    <r>
      <rPr>
        <b/>
        <sz val="10"/>
        <rFont val="Arial"/>
        <family val="2"/>
      </rPr>
      <t>Total de actuaciones administrativas de notificación en el trimestre:</t>
    </r>
    <r>
      <rPr>
        <sz val="10"/>
        <rFont val="Arial"/>
        <family val="2"/>
      </rPr>
      <t xml:space="preserve"> Se refiere a los actos administrativos que surtieron el trámite de notificación según la ley. </t>
    </r>
    <r>
      <rPr>
        <b/>
        <sz val="10"/>
        <rFont val="Arial"/>
        <family val="2"/>
      </rPr>
      <t xml:space="preserve">
Total de actos administrativos recibidos para notificar en el trimestre: </t>
    </r>
    <r>
      <rPr>
        <sz val="10"/>
        <rFont val="Arial"/>
        <family val="2"/>
      </rPr>
      <t>Corresponde al total de actos administrativos recibidos para notificar en el trimestre.</t>
    </r>
  </si>
  <si>
    <t>Entre 80% y 89,9%</t>
  </si>
  <si>
    <t>Menor a 80%</t>
  </si>
  <si>
    <t>Total de actuaciones administrativas de notificación en el trimestre</t>
  </si>
  <si>
    <t>Gestor Documental</t>
  </si>
  <si>
    <t xml:space="preserve">ACTOS ADMINISTRATIVOS </t>
  </si>
  <si>
    <t>Total de actos administrativos recibidos para notificar en el trimestre</t>
  </si>
  <si>
    <t>I.TRIMESTE: En el periodo se emitieron (80) Actos administrativos dentro del proceso sancionatorio no de multas, los cuales se encuentran todos en el proceso de notificación.-</t>
  </si>
  <si>
    <t xml:space="preserve">Durante los dos primeros trimestres del año se supero la meta del indicador, obteniendo un 100%.  Los resultados evidencian que tanto el grupo de Notificaciones Administrativas como las diferentes Intendencias Regionales, realizan el traslado de los actos administrativos de multa dentro del término de diez (10) días, Una vez se encuentran en firme el acto administrativo. </t>
  </si>
  <si>
    <t xml:space="preserve">
INT BUG: En este perioriodo se tiene en cuente las 11 peticiones recibidas, desde el 7 de diciembre de 2023 al 5 de Marzo de 2024, todas las solicitudes fueron tramitadas.
INT. CARTAGENA: Primer Trimestre: En este periodo se tuvieron en cuenta las 25/27peticiones recibidas entre el 07-12-23 al 05-03-24.
INT. MANIZALES:  Las peticiones recibidas fueron atendidas oportunamente</t>
  </si>
  <si>
    <t>INT. CARTAGENA: Trimetre I: Se atendieron  (183) entre presencial y telefónicamente, de éstos (44) usuarios calificaron el sevicio con un nivel de satisfacción  entre excelente y bueno.
INT. MANIZALES: Los usuarios que diligenciaron la encuesta calificaron el servicio con nivel de satisfacción excelente</t>
  </si>
  <si>
    <t>II TRIMESTRE : En el periodo se proyectaron (40) actos administrativos (21) tienen oficio de citación. (19) tienen proyectado oficio de citación sin oficiaizar</t>
  </si>
  <si>
    <t>INT. CARTAGENA: Trimestre II: Se atendieron ( 306) entre presencial y telefónica, de estos ( 82) usuarios calificaron el servicio con un nivel de satisfacción entre excelente y bueno.
INT. MANIZALES: Los usuarios que diligenciaron la encuesta calificaron el servicio con nivel de satisfacción excelente
Bogotá: Para el 2do trimestre de la vigencia 2024, se alcanzó un 84% en el indicador de satisfacción del usuario, se están revisando las interacciones y canales que presentaron una calificación baja, con el fin de tomar los correctivos necesarios y mejorar la satisfacción de los usuarios que son atendidos en los diferentes canales.</t>
  </si>
  <si>
    <t>INT BUG: En este perioriodo se tiene en cuente las 11 peticiones recibidas, desde el 6 de marzo de 2024 hasta el 6 de junio de 2024, todas las solicitudes fueron tramitadas.
INT. CARTAGENA: Segundo Trimestre: En este periodo se recibieron (37) solicitudes que se atendieron por escrito entre derechos de petición, solicitudes especiales y tutelas entre otras, todas tramitadas.
INT. MANIZALES:  Las peticiones recibidas fueron atendidas oportunamente
BOGOTÁ: En el 2do trimestre se alcanzó una eficiencia del 98% del indicador, lo anterior, debido al seguimiento diario que se realiza en el grupo, con el objetivo de garantizar la oportuna respuesta y dentro de los términos de ley a las radicaciones asignadas.</t>
  </si>
  <si>
    <t>Trimestre III: En el periodo se profirieron (33) actos administrativos de multa, todos en proceso de notificación. en el periodo se emitieron 35 ejecutorias y cinco memorando de remisión al grupo de Cartera.</t>
  </si>
  <si>
    <t>INT. MANIZALES: Los 94 usuarios que diligenciaron la encuesta calificaron el servicio con nivel de satisfacción entre excelente y bueno
INT. CARTAGENA: Trimestre III: Se atendieron ( 306) entre presencial y telefónica, de estos ( 82) usuarios calificaron el servicio con un nivel de satisfacción entre excelente y bueno.
Bogotá: En el 3er trimestre se alcanzó un 87 % en el indicador de satisfacción de usuarios, se presente un aumento en la satisfacción de los ciudadanos con relación al segundo trimestre de 2024, se continua con la revisión de las interacciones que presentaron una calificación baja con el fin de tomar los correctivos necesarios y mejorar la satisfacción de los usuarios que son atendidos en los diferentes canales.</t>
  </si>
  <si>
    <t xml:space="preserve">Primer Trimestre: En este periodo entre el 07 de dic./23 al 05/03/24 se recibieron 27 solicitudes de las cuales dos quedaron pendientes por resolver.
Segundo Trimestre: En este periodo se recibieron (37) solicitudes que se atendieron por escrito entre derechos de petición, solicitudes especiales y tuteleas entre otras.
Tercer trimestre:  En este periodo se recibieron (20) solicitudes que se atendieron por escrito entre derechos de petición, solicitudes especiales y tuteleas entre otras.
Cuarto Trimestre: En este periodo se atendieron las solicitudes recibidas arrojando un total de (21) . </t>
  </si>
  <si>
    <t>IV.TRIMESTE: En el periodo se emitieron (29) Actos administrativos dentro del proceso sancionatorio  de multas, los cuales se encuentran todos en el proceso de notificación.-</t>
  </si>
  <si>
    <r>
      <t xml:space="preserve">2024-01. En el trimestre, en la fecha hay 2 derechos de petición pendientes de respuesta así:  2024-01-132041 de 13/03/2024, corresponde a una solicitud de archivo histórico, se encuentra pendiente de respuesta por parte del nivel central.  2024-01-163670 de 26/03/2024, aun dentro del termino.
</t>
    </r>
    <r>
      <rPr>
        <b/>
        <sz val="10"/>
        <rFont val="Arial"/>
        <family val="2"/>
      </rPr>
      <t>2024-02.</t>
    </r>
    <r>
      <rPr>
        <sz val="10"/>
        <rFont val="Arial"/>
        <family val="2"/>
      </rPr>
      <t xml:space="preserve"> Finalizando el trimestre hay 3 derechos de petición que seradicaron a finales de junio (dentro del termino),                 </t>
    </r>
    <r>
      <rPr>
        <b/>
        <sz val="10"/>
        <rFont val="Arial"/>
        <family val="2"/>
      </rPr>
      <t>2024-03</t>
    </r>
    <r>
      <rPr>
        <sz val="10"/>
        <rFont val="Arial"/>
        <family val="2"/>
      </rPr>
      <t xml:space="preserve">. Las peticiones fueron atendidas dentro del termino. </t>
    </r>
    <r>
      <rPr>
        <b/>
        <sz val="10"/>
        <rFont val="Arial"/>
        <family val="2"/>
      </rPr>
      <t xml:space="preserve">2024-04. </t>
    </r>
    <r>
      <rPr>
        <sz val="10"/>
        <rFont val="Arial"/>
        <family val="2"/>
      </rPr>
      <t xml:space="preserve">En el trimestre fueron presentados 86 derechos de petición de los cuales 4 fueron atendidos fuera del termino
</t>
    </r>
  </si>
  <si>
    <r>
      <rPr>
        <b/>
        <sz val="10"/>
        <rFont val="Arial"/>
        <family val="2"/>
      </rPr>
      <t>2024-01</t>
    </r>
    <r>
      <rPr>
        <sz val="10"/>
        <rFont val="Arial"/>
        <family val="2"/>
      </rPr>
      <t xml:space="preserve">, Formato ATC-F-001 , visitantes enero a marzo 472 turnos, 3 cancelados y 15 abandonados.                                                    </t>
    </r>
    <r>
      <rPr>
        <b/>
        <sz val="10"/>
        <rFont val="Arial"/>
        <family val="2"/>
      </rPr>
      <t>2024-02,</t>
    </r>
    <r>
      <rPr>
        <sz val="10"/>
        <rFont val="Arial"/>
        <family val="2"/>
      </rPr>
      <t xml:space="preserve"> Formato ATC-F-001 , visitantes abril a junio 403 turnos, 1 cancelados y 48 abandonados </t>
    </r>
    <r>
      <rPr>
        <b/>
        <sz val="10"/>
        <rFont val="Arial"/>
        <family val="2"/>
      </rPr>
      <t xml:space="preserve">2024-03, </t>
    </r>
    <r>
      <rPr>
        <sz val="10"/>
        <rFont val="Arial"/>
        <family val="2"/>
      </rPr>
      <t xml:space="preserve">Formato ATC-F-001 , visitantes julio a septiembre 343 turnos, 23 abandonados.   </t>
    </r>
    <r>
      <rPr>
        <b/>
        <sz val="10"/>
        <rFont val="Arial"/>
        <family val="2"/>
      </rPr>
      <t>2024-04,</t>
    </r>
    <r>
      <rPr>
        <sz val="10"/>
        <rFont val="Arial"/>
        <family val="2"/>
      </rPr>
      <t xml:space="preserve"> Formato ATC-F-001 , visitantes octubre a diciembre 898 turnos, 23 abandonados, 1 cancelado. existe una diferencia de 12 turnos los cuales son por que a la hora del almuerzo llegan usuarios y esta otra compañera atendiendo y no quedan registrados en la planilla</t>
    </r>
  </si>
  <si>
    <t>Primer Trimestre: En este perioriodo se tiene en cuente las 132 peticiones recibidas, desde el 6 de diciembre de 2023 al 22 de Marzo de 2024, todas las solicitudes fueron tramitadas.                                     Segundo Trimestre: En este perioriodo se tienen en cuenta las 104 peticiones recibidas, desde el 23 de Marzo de 2024 al 30 de Junio de 2024, todas las solicitudes fueron tramitadas.Tercer Trimestre: En este perioriodo se tienen en cuenta las 49 peticiones recibidas, desde el 01 de Julio de 2024 al 30 de Septiembre de 2024, todas las solicitudes fueron tramitadas. Cuarto Trimestre: En este perioriodo se tienen en cuenta las 54 peticiones recibidas, desde el 01 de Octubre de 2024 al 31 de Diciembre de 2024, todas las solicitudes fueron tramitadas.</t>
  </si>
  <si>
    <t xml:space="preserve">Primer Trimestre 2024: Todas las encuestas fueron calificadas sobre nivel excelencia.                                                                               Segundo Trimestre 2024: Todas las encuestas fueron calificadas sobre nivel excelencia.                                                                  Tercer Trimestre 2024: 232 encuestas fueron calificadas sobre nivel excelencia y 1 regular.                                                                   Cuarto Trimestre 2024: Todas las encuestas fueron calificadas sobre nivel excelencia.  </t>
  </si>
  <si>
    <r>
      <rPr>
        <b/>
        <sz val="10"/>
        <rFont val="Arial"/>
        <family val="2"/>
      </rPr>
      <t>2024-01.</t>
    </r>
    <r>
      <rPr>
        <sz val="10"/>
        <rFont val="Arial"/>
        <family val="2"/>
      </rPr>
      <t xml:space="preserve"> SEn el trimestre se presentaron 51 multas, de las cuales 38 corresponden a estados financieros año 2021 y 13 a supervisión societaria. a la fecha se encuentran 22 multas ejecutoriadas y reportadas a cartera en el plazo de 10 días hábiles; de las restantes 29 se tiene que algunas se encuentran notificadas y en espera del cumplimiento de los términos legales para su ejecutoria.     </t>
    </r>
    <r>
      <rPr>
        <b/>
        <sz val="10"/>
        <rFont val="Arial"/>
        <family val="2"/>
      </rPr>
      <t>2024-02</t>
    </r>
    <r>
      <rPr>
        <sz val="10"/>
        <rFont val="Arial"/>
        <family val="2"/>
      </rPr>
      <t xml:space="preserve"> En el trimestre se presentaron 173 multas, entre estados financieros del año 2021 y supervisión societaria, a las cuales se les realizo el oficio de citación dentro de los 5 primeros días como ordena la ley, a la fecha se encuentran 58 multas ejecutoriadas, de las cuales 53 se reportaron en el plazo de 10 días hábiles a cartera y 5 por fuera de esta fecha; de las 173 multas, 126 multa se encuentran notificadas y 47 se encuentran en proceso de finalización de su notificación y hasta tanto se cumplan los plazos establecidos en el CPACA, se procederá a realizar el resto de constancias de ejecutoria para su traslado a cartera. </t>
    </r>
    <r>
      <rPr>
        <b/>
        <sz val="10"/>
        <rFont val="Arial"/>
        <family val="2"/>
      </rPr>
      <t>2024-03</t>
    </r>
    <r>
      <rPr>
        <sz val="10"/>
        <rFont val="Arial"/>
        <family val="2"/>
      </rPr>
      <t xml:space="preserve"> En el trimestre se presentaron 149 multas, de las cuales se les realizo el oficio de citación dentro de los 5 primeros días como ordena la ley, a la fecha se encuentran 53 multas ejecutoriadas, de las cuales 47 se reportaron en el plazo de 10 días hábiles a cartera y 6 por fuera de esta fecha; de las 149 multas, 132 multas se encuentran notificadas y 17 se encuentran en proceso de finalización de su notificación de acuerdo a los plazos establecidos en el CPACA.                            2024-04 En el trimestre se realizó la ejecutoria de 84 actos administrativos de los cuales 83 se reportaron dentro del término de 10 días hábiles y 1 por fuera del término de 10 días hábiles; Estos actos administrativos ejecutoriados corresponden a 1 acto administrativo del 4 trimestre y fechas anteriores a este, la información anterior se soporta en los reportes de multa a cartera mediante memorando con radicados No. 2024-02-018506, 2024-02-019556, 2024-02-020098, 2024-02-023038 y 2024-02-024702. En el presente trimestre se firmaron 40 multas, de las cuales se realizó el oficio de citación dentro de los 5 primeros días como ordena la ley, a la fecha de estas 40 multas, se encuentra 1 multa ejecutoriada y reportada, la misma a su vez se encuentra dentro de las 83 multas reportadas en el término de 10 días hábiles. De las 40 multas del trimestre , 39 se encuentran en proceso de elaboración de su ejecutoria, ya que por retrasos en el GEDESS relacionado con el proceso de radicación, se espera mas del tiempo normal para revisar que no existan recursos, con el fin de  evitar realizar constancias de ejecutoria de multa que tenga pendiente un recurso por resolver.</t>
    </r>
  </si>
  <si>
    <t>I TRIMESTRE: Se tramitaron las radicaciones según tramite, así:
90000:1; 92000:8; 99000:5; 90054:0; 90053:0; 94001:0; 94002:0; 94003:0
II TRIMESTRE: Se tramitaron las radicaciones según tramite, así:
90000:0; 92000:8; 99000:18; 90054:0; 90053:0; 94001:0; 94002:0; 94003:0
II TRIMESTRE: Se tramitaron las radicaciones según tramite, así:
90000:0; 92000:8; 99000:18; 90054:0; 90053:0; 94001:0; 94002:0; 94003:0
IV TRIMESTRE: Se tramitaron las radicaciones según tramite, así:
90000:0; 92000:14; 99000:5; 90054:0; 90053:0; 94001:0; 94002:0; 94003:0</t>
  </si>
  <si>
    <t xml:space="preserve">I TRIMESTRE: Formatos ATC-F-003. de enero a marzo de 2024
Digiturno ha presentando fallas
II TRIMESTRE: Formatos ATC-F-003. de abril a junio de 2024: 212 usuarios y Digiturno 144 usuarios ha presentando fallas. 
II TRIMESTRE: Formatos ATC-F-003. de julio a septiembre de 2024: 176 usuarios y Digiturno 161 usuarios ha presentando fallas. 
IV TRIMESTRE: Formatos ATC-F-003. de Octubre a Diciembre de 2024 </t>
  </si>
  <si>
    <r>
      <rPr>
        <b/>
        <sz val="10"/>
        <rFont val="Arial"/>
        <family val="2"/>
      </rPr>
      <t>Primer Trimestre</t>
    </r>
    <r>
      <rPr>
        <sz val="10"/>
        <rFont val="Arial"/>
        <family val="2"/>
      </rPr>
      <t xml:space="preserve">: En este perioriodo se tiene en cuente las 11 peticiones recibidas, desde el 7 de diciembre de 2023 al 5 de Marzo de 2024, todas las solicitudes fueron tramitadas.
</t>
    </r>
    <r>
      <rPr>
        <b/>
        <sz val="10"/>
        <rFont val="Arial"/>
        <family val="2"/>
      </rPr>
      <t>Segundo Trimestre:</t>
    </r>
    <r>
      <rPr>
        <sz val="10"/>
        <rFont val="Arial"/>
        <family val="2"/>
      </rPr>
      <t xml:space="preserve"> En este perioriodo se tiene en cuente las 11 peticiones recibidas, desde el 6 de marzo de 2024 hasta el 6 de junio de 2024, todas las solicitudes fueron tramitadas.
</t>
    </r>
    <r>
      <rPr>
        <b/>
        <sz val="10"/>
        <rFont val="Arial"/>
        <family val="2"/>
      </rPr>
      <t>Tercer Trimestre:</t>
    </r>
    <r>
      <rPr>
        <sz val="10"/>
        <rFont val="Arial"/>
        <family val="2"/>
      </rPr>
      <t xml:space="preserve"> En este perioriodo se tiene en cuenta las 12 peticiones recibidas, desde 7 de junio de 2024 hasta el 4 de septiembre de 2024, todas las solicitudes fueron tramitadas.
</t>
    </r>
    <r>
      <rPr>
        <b/>
        <sz val="10"/>
        <rFont val="Arial"/>
        <family val="2"/>
      </rPr>
      <t xml:space="preserve">Cuarto Trimestre: </t>
    </r>
    <r>
      <rPr>
        <sz val="10"/>
        <rFont val="Arial"/>
        <family val="2"/>
      </rPr>
      <t>En este perioriodo se tiene en cuenta las 8 peticiones recibidas, desde 5 de septiembre de 2024 hasta el 9 de diciembre de 2024., todas las solicitudes fueron tramitadas.</t>
    </r>
  </si>
  <si>
    <r>
      <rPr>
        <b/>
        <sz val="10"/>
        <rFont val="Arial"/>
        <family val="2"/>
      </rPr>
      <t>Primer Trimestre 2024</t>
    </r>
    <r>
      <rPr>
        <sz val="10"/>
        <rFont val="Arial"/>
        <family val="2"/>
      </rPr>
      <t xml:space="preserve">: Todas las encuestas fueron calificadas sobre nivel excelencia.
</t>
    </r>
    <r>
      <rPr>
        <b/>
        <sz val="10"/>
        <rFont val="Arial"/>
        <family val="2"/>
      </rPr>
      <t>Segundo Trimestre 2024</t>
    </r>
    <r>
      <rPr>
        <sz val="10"/>
        <rFont val="Arial"/>
        <family val="2"/>
      </rPr>
      <t xml:space="preserve">: Todas las encuestas fueron calificadas sobre nivel excelencia.
</t>
    </r>
    <r>
      <rPr>
        <b/>
        <sz val="10"/>
        <rFont val="Arial"/>
        <family val="2"/>
      </rPr>
      <t>Tercer Trimestre 2024</t>
    </r>
    <r>
      <rPr>
        <sz val="10"/>
        <rFont val="Arial"/>
        <family val="2"/>
      </rPr>
      <t xml:space="preserve">: Todas las encuestas fueron calificadas sobre nivel excelencia.
</t>
    </r>
    <r>
      <rPr>
        <b/>
        <sz val="10"/>
        <rFont val="Arial"/>
        <family val="2"/>
      </rPr>
      <t>Cuarto Trimestre 2024:</t>
    </r>
    <r>
      <rPr>
        <sz val="10"/>
        <rFont val="Arial"/>
        <family val="2"/>
      </rPr>
      <t xml:space="preserve"> Todas las encuestas fueron calificadas sobre nivel excelencia.</t>
    </r>
  </si>
  <si>
    <t xml:space="preserve">2024-1: LOS AUTOS FUERON TRASLADOS AL GRUPO DE CARTERA                              2024-2:LOS LOS AUTOS FUERON TRASLADOS AL GRUPO DE CARTERA                       2024-3:LOS AUTOS FUERON TRASLADOS AL GRUPO DE CARTERA                             2024-4: LOS AUTOS FUERON TRASLADADOS AL GRUPO DE CARTERA     </t>
  </si>
  <si>
    <t xml:space="preserve">2024-01 Se realizó la notificacion de los actos administrativos electronicamente, por aviso y se remitieron los respectivos oficos de citación.                                                                                                                     2024-02 se realizó la notificacion de los actos administrativos de cierre probatorio del proceso PAS2021, por notificacion electronica, y por aviso.                               2024-03 Se alizó la notificacion de los actos administrativos electronicamente, por aviso y se remitieron los respectivos oficos de citación, se notificaron 10 recurso, 86 imposiciones de multa, 2 alegatos de conclusion . 7 pruebas , 1 aclaracion, 102 pliegos de cargos, 1 formulacion de cargos, 5 archivos de investigacion y 2 multas por incumplimiento de la ley        2024-4: Se realizo la notificacio de 54 actos administrativos </t>
  </si>
  <si>
    <t>Primer Trimestre 2024: Todos los actos administrativos fueron trasladados.               Segundo Trimestre 2024: Todos los actos administrativos fueron trasladados.               Tercer Trimestre 2024: Todos los actos administrativos fueron trasladados.                  Cuarto Trimestre 2024: Todos los actos administrativos fueron trasladados</t>
  </si>
  <si>
    <t>Primer Trimestre 2024: Se notificaron 165 actuaciones administrativas.                                       Segundo Trimestre 2024: Se notificaron 230 actuaciones administrativas.                                          Tercer Trimestre 2024: Se notificaron 105 actuaciones administrativas.                                        Cuarto Trimestre 2024: Se notificaron 51 actuaciones administrativas.</t>
  </si>
  <si>
    <t>TRIMESTRE I: Se atendieron  (183) entre presencial y telefónicamente, de éstos (44) usuarios calificaron el sevicio con un nivel de satisfacción   entre excelente y bueno.
TRIMESTRE II: Se atendieron ( 306) entre presencial y telefónica, de estos ( 82) usuarios calificaron el servicio con un nivel de satisfacción entre excelente y bueno.
TRIMESTRE III: Se atendieron (248) usuarios entre presencial y virtual, de estos (99) usuarios calificaron el servicio con un nivel de satisfcción entre excelente y bueno.
TRIMESTRE IV: Se atendieron aproximadamente (152) usuarios entre presencial y telefónicamente, de estos sólo  (49) diligenciaron la encuenta con un nivel de satisfacción entre excenlente y bueno.</t>
  </si>
  <si>
    <t>Trimestre I: No se profirieron actos administrativos de multa.  No hay ejecutorias pendientes. 
Trimestre II: En el periodo se han proferido 40 actos administrativos de multa. Todos en proceso de notificación. Solo se emitió una ejecutoria de una acto que venía notificado
Trimestre III: En el periodo se profirieron (33) actos administrativos de multa, todos en proceso de notificación. en el periodo se emitieron 35 ejecutorias y cinco memorando de remisión al grupo de Cartera.
Trimestre IV: En el periodo se profirieron (29) actos administrativos de multa, todos en proceso de notificación.  En el periodo se generaron (8) ejecutorias y un memorando remitiéndolas al Grupo de Cartera.</t>
  </si>
  <si>
    <t>TRIMESTRE I: 136 usuarios calificaron el sevicio con un nivel de satisfacción excelente
TRIMESTRE II: 77 usuarios calificaron el servicio con un nivel de satisfacción excelente
TRIMESTRE III: 94 usuarios calificaron el sevicio con un nivel de satisfaccion excelente.
TRIMESTRE IV: 66 usuarios calificaron el sevicio con un nivel de satisfaccion excelente.</t>
  </si>
  <si>
    <t xml:space="preserve">Trimestre I: No se profirieron actos administrativos de multa.  No hay ejecutorias pendientes.
Trimestre II: No se presentaron ejecutorias de multa
Trimestre III: Las multas ejecutoriadas fueron remitidas en término
Trimestre IV: No se presentaron ejecutorias de multa
 </t>
  </si>
  <si>
    <t>PRIMER TRIMESTRE: Durante el primer período no fueron traslados Actos Administrativos de Multas. 
Segundo Trimestre 2024: El acto administrativo fue trasladado.
Tercer Trimestre 2024: Todos los actos administrativos fueron trasladados.
Cuarto Trimestre 2024: Todos los actos administrativos fueron trasladados.</t>
  </si>
  <si>
    <t xml:space="preserve">PRIMER TRIMESTRE: Total actos administrativos 63. Se hicieron 64 oficios de citación y se notificaron por aviso externo 54 actos administrativos
SEGUNDO TRIMESTRE: Total actos administrativos 98. Se hicieron 98 oficios de citación, 73 avisos de publicación (70 externos y 3 de cartelera), 16 notificaciones personales y 1 constancia de ejecutoria
TERCER TRIMESTRE:Total actos administrativos 52. Se hicieron 52 oficios de citación y se notificaron por aviso externo 43 actos administrativos y se sacaron 14 constancias de ejecutoria. 
 CUARTO TRIMESTRE:Total actos administrativos 27. Se hicieron 27 oficios de citación y se encuentra en notificacion. </t>
  </si>
  <si>
    <t xml:space="preserve">
INT. CARTAGENA: Segundo Trimestre: En este periodo se recibieron (20) solicitudes que se atendieron por escrito entre derechos de petición, solicitudes especiales y tutelas entre otras, todas tramitadas.
INT. MANIZALES:  Las peticiones recibidas fueron atendidas oportunamente
Bogotá: En el 3er trimestre la eficiencia del indicador fue de un 97%, del indicador, garantizando la oportuna respuesta y dentro de los términos de ley a las radicaciones asignadas, no obstante, con la entrada en funcionamiento del nuevo gestor documental, se está realizando más controles con el fin de mitigar el impacto de la transición que pueda generar el cambio del gestor documental.
INT BUG: Tercer Trimestre: En este perioriodo se tiene en cuenta las 12 peticiones recibidas, desde 7 de junio de 2024 hasta el 4 de septiembre de 2024, todas las solicitudes fueron tramitadas.</t>
  </si>
  <si>
    <t>Trimestre I: las solicitudes recibidas fueron tramitadas en tiempo
Trimestre II: Se atendieron peticiones relacionadas con derechos de petición, petición de documentos, solicitud decopias, y peticiones varias.
Trimestre III: Se atendieron todas las solicitudes recibidas
Trimestre IV: Se atendieron todas las solicitudes recibidas, relacionadas con derchos de petición, solicitud de documentos, solicitud de copias y traslados de competencia.</t>
  </si>
  <si>
    <t xml:space="preserve">En el 1er trimestre se alcanzó una eficiencia del 99% del indicador, lo anterior, debido al seguimiento diario que se realiza en el grupo, con el objetivo de garantizar la oportuna respuesta y dentro de los términos de ley a las radicaciones asignadas.
En el 2do trimestre se alcanzó una eficiencia del 98% del indicador, lo anterior, debido al seguimiento diario que se realiza en el grupo, con el objetivo de garantizar la oportuna respuesta y dentro de los términos de ley a las radicaciones asignadas.
En el 3er trimestre la eficiencia del indicador fue de un 97%, del indicador, lo anterior, debido al seguimiento diario que se realiza en el grupo, con el objetivo de garantizar la oportuna respuesta y dentro de los términos de ley a las radicaciones asignadas, no obstante, con la entrada en funcionamiento del nuevo gestor documental, se está realizando más controles con el fin de mitigar el impacto de la transición que pueda generar el cambio del gestor documental.
En el 4to trimestre se presentó una caída en el indicador de oportunidad en la respuesta de PQRSD, presentando un resultado del 23 %, lo anterior, teniendo en cuenta la entrada en funcionamiento y estabilización del nuevo gestor documental GeDeSS, el cual ha tenido un impacto en la gestión oportuna de los radicados asignados, desde el GREC se está trabajando en la estrategia para mitigar y hacer frente a la respuesta de las PQRSD. </t>
  </si>
  <si>
    <t xml:space="preserve">
INT. CARTAGENA: Cuarto Trimestre: En este periodo se recibieron (21) todas atendidas por escrito.
INT BUG: Cuarto Trimestre: En este perioriodo se tiene en cuenta las 8 peticiones recibidas, desde 5 de septiembre de 2024 hasta el 9 de diciembre de 2024., todas las solicitudes fueron tramitadas.
INT. MANIZALES: Las peticiones recibidas fueron atendidas oportunamente.
Sede Bogotá: En el 4to trimestre se presentó una caída en el indicador de oportunidad en la respuesta de PQRSD, presentando un resultado del 23 %, lo anterior, teniendo en cuenta la entrada en funcionamiento y estabilización del nuevo gestor documental GeDeSS, el cual ha tenido un impacto en la gestión oportuna de los radicados asignados, desde el GREC se está trabajando en la estrategia para mitigar y hacer frente a la respuesta de las PQRSD. </t>
  </si>
  <si>
    <t>En el 1er trimestre: Se alcanzó la meta propuesta para el indicador, con un 91 % de usuarios que califican entre bueno y excelente el servicio, no obstante, se mantienen los controles y seguimiento a las atenciones que presentaron una calificación diferente a excelente y bueno en el periodo medido, con el objetivo de seguir mejorando la satisfacción de los usuarios.
En el 2do trimestre se alcanzó un 84% en el indicador de satisfacción de usuarios, se están revisando las interacciones que presentaron una calificación baja con el fin de tomar los correctivos necesarios y mejorar la satisfacción de los usuarios que son atendidos en los diferentes canales.
En el 3er trimestre se alcanzó un 87 % en el indicador de satisfacción de usuarios, se presenta un aumento en la satisfacción de los ciudadanos con relación al segundo trimestre de 2024, se continua con la revisión de las interacciones que presentaron una calificación baja con el fin de tomar los correctivos necesarios y mejorar la satisfacción de los usuarios que son atendidos en los diferentes canales.
En el 4to trimestre se alcanzó un 86 % en el indicador de satisfacción de usuarios, se han implementado algunas funcionalidades en el aplicativo Genesys Cloud, con el objetivo de mejorar el seguimiento a las interacciones con los ciudadanos y lograr identificar las causas más recurrentes que han ocasionado las calificaciones bajas en los diferentes canales y tomar mas medidas pertinentes para mejorar la experiencia de los ciudadanos.</t>
  </si>
  <si>
    <t>INT. CARTAGENA: Trimestre IV: Se atendieron aproximadamente (152) usuarios entre presencial y telefónicamente, de estos sólo  (49) diligenciaron la encuenta con un nivel de satisfacción entre excenlente y bueno.
INT. MANIZALES: Los 66 usuarios que diligenciaron la encuesta, calificaron el servidio con un nivel de satisfacción excelente.
Sede Bogota: En el 4to trimestre se alcanzó un 86 % en el indicador de satisfacción de usuarios, se han implementado algunas funcionalidades en el aplicativo Genesys Cloud, con el objetivo de mejorar el seguimiento a las interacciones con los ciudadanos y lograr identificar las causas más recurrentes que han ocasionado las calificaciones bajas en los diferentes canales y tomar mas medidas pertinentes para mejorar la experiencia de los ciudadanos.</t>
  </si>
  <si>
    <r>
      <rPr>
        <b/>
        <sz val="10"/>
        <rFont val="Arial"/>
        <family val="2"/>
      </rPr>
      <t>2024-01</t>
    </r>
    <r>
      <rPr>
        <sz val="10"/>
        <rFont val="Arial"/>
        <family val="2"/>
      </rPr>
      <t xml:space="preserve"> Se remitieron citaciones dentro de los 5 primeros días de las 332 resoluciones asignadas a la intendencia regional de Medellin, a la fecha se ha culminado con el proceso de notificación de 235 resoluciones y se encuentra en proceso de finalización,  las 97 resoluciones restantes.                                                          </t>
    </r>
    <r>
      <rPr>
        <b/>
        <sz val="10"/>
        <rFont val="Arial"/>
        <family val="2"/>
      </rPr>
      <t>2024-02</t>
    </r>
    <r>
      <rPr>
        <sz val="10"/>
        <rFont val="Arial"/>
        <family val="2"/>
      </rPr>
      <t xml:space="preserve"> Se remitieron citaciones dentro de los 5 primeros días de las 276 resoluciones asignadas a la intendencia regional de Medellin, a la fecha se ha culminado con el proceso de notificación de 160 resoluciones y se encuentra en proceso de finalización,  las 116 resoluciones restantes. </t>
    </r>
    <r>
      <rPr>
        <b/>
        <sz val="10"/>
        <rFont val="Arial"/>
        <family val="2"/>
      </rPr>
      <t>2024-03</t>
    </r>
    <r>
      <rPr>
        <sz val="10"/>
        <rFont val="Arial"/>
        <family val="2"/>
      </rPr>
      <t xml:space="preserve"> Se remitieron citaciones dentro de los 5 primeros días de las 265 resoluciones asignadas a la intendencia regional de Medellin con 149 actos administrativos de multa, de los cuales 132 se encuentran notificados y 116 actos administrativos generales de los cuales 105 se encuentran notificados. A la fecha se ha culminado con el proceso de notificación de 237 resoluciones y se encuentra en proceso de finalización,  las 28 resoluciones restantes entre actos administrativos de multas y actos administrativos generales. 2024-04 Se remitieron citaciones dentro de los 5 primeros días de las 177 resoluciones asignadas a la intendencia regional de Medellin con 40 actos administrativos de multa, de los cuales 31 se encuentran notificados y 9 se encuentran en proceso de culminar su notificación y 137 actos administrativos generales de los cuales 111 se encuentran notificados y 36 se encuentran en proceso de notificación.                                                                            2024-3</t>
    </r>
  </si>
  <si>
    <t xml:space="preserve">2024-01. Fueron 69 multas reportadas a Cartera, y  69 constancias  de ejecutorias .
2024-02.  En este período se realizaron 71 multas, las cuales fueron reportadas al gruo de Cartera.
2024-03 A la fecha se encuentran 65 resoluciones de multa en proceso de culminar la notificación, de los cuales algunos presentaron recurso y uno prórroga para presentar información.                                                                                                                                                                                                                       2024-04 Fueron 42 multas en el trimestre de oct 1 al 31 de diciembre </t>
  </si>
  <si>
    <t>Durante este semestre se mantuvo la tendencia sobre la meta del indicador con un 100%.  Lo evidencian los resultados del grupo de Notificaciones Administrativas y las diferentes Intendencias Regionales.</t>
  </si>
  <si>
    <t>Durante este período se realizaron las notifiicaciones de 1884 actos administrativos, cumpliendo con la totalidad de lo requerido durante este segundo periodo de 2023.
Para el tercer período se realizaron las notificacioes de 391 actos administativos, cumpliendo  eficazmente  en este tercer trmestre de 2023.
En el cuarto periodo se realizaron 1226 notificaciones de actos administrativos cumpliendo en la totalidad de lo requerido.</t>
  </si>
  <si>
    <t>TRIMESTRE I: No se profirieron actos administrativos para notificación
TRIMESTRE II: Se realizó notificación personal, electrónica y por aviso, de resoluciones de multas e incorporaciones de pruebas. Se reenviaron 9 citaciones por causal de devolución *cambio de dirección física.
(Resoluciones 670-000008 al 670-000058  / 670-000076 al 670-000092)
TRIMESTRE III: corresponde a notificaciones de recuros,archivo y pruebas.
TRIMESTRE IV: corresponde a resoluciones de multa y pliegos de cargos en el proceso sancionatorio, las cuales se encuentran en proceso de notificación.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</si>
</sst>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0_);_(* \(#,##0.00\);_(* &quot;-&quot;??_);_(@_)"/>
  </numFmts>
  <fonts count="39" x14ac:knownFonts="1">
    <font>
      <sz val="11"/>
      <color theme="1"/>
      <name val="Calibri"/>
      <family val="2"/>
      <scheme val="minor"/>
    </font>
    <font>
      <sz val="10"/>
      <name val="Arial"/>
      <family val="2"/>
    </font>
    <font>
      <b/>
      <sz val="10"/>
      <color indexed="8"/>
      <name val="Arial"/>
      <family val="2"/>
    </font>
    <font>
      <b/>
      <sz val="12"/>
      <color indexed="8"/>
      <name val="Arial"/>
      <family val="2"/>
    </font>
    <font>
      <sz val="9"/>
      <color indexed="8"/>
      <name val="Arial"/>
      <family val="2"/>
    </font>
    <font>
      <sz val="10"/>
      <name val="Arial"/>
      <family val="2"/>
    </font>
    <font>
      <b/>
      <sz val="14"/>
      <color indexed="9"/>
      <name val="Arial"/>
      <family val="2"/>
    </font>
    <font>
      <b/>
      <sz val="10"/>
      <color indexed="9"/>
      <name val="Arial"/>
      <family val="2"/>
    </font>
    <font>
      <b/>
      <sz val="10"/>
      <name val="Arial"/>
      <family val="2"/>
    </font>
    <font>
      <b/>
      <sz val="18"/>
      <name val="Arial"/>
      <family val="2"/>
    </font>
    <font>
      <b/>
      <sz val="11"/>
      <color theme="0"/>
      <name val="Calibri"/>
      <family val="2"/>
      <scheme val="minor"/>
    </font>
    <font>
      <sz val="10"/>
      <name val="Arial"/>
      <family val="2"/>
    </font>
    <font>
      <b/>
      <sz val="8"/>
      <color indexed="81"/>
      <name val="Tahoma"/>
      <family val="2"/>
    </font>
    <font>
      <sz val="8"/>
      <color indexed="81"/>
      <name val="Tahoma"/>
      <family val="2"/>
    </font>
    <font>
      <sz val="10"/>
      <name val="Calibri Light"/>
      <family val="2"/>
      <scheme val="major"/>
    </font>
    <font>
      <b/>
      <sz val="10"/>
      <name val="Calibri Light"/>
      <family val="2"/>
      <scheme val="major"/>
    </font>
    <font>
      <b/>
      <sz val="11"/>
      <name val="Calibri Light"/>
      <family val="2"/>
      <scheme val="major"/>
    </font>
    <font>
      <sz val="11"/>
      <name val="Calibri Light"/>
      <family val="2"/>
      <scheme val="major"/>
    </font>
    <font>
      <b/>
      <sz val="11"/>
      <color indexed="9"/>
      <name val="Calibri Light"/>
      <family val="2"/>
      <scheme val="major"/>
    </font>
    <font>
      <b/>
      <sz val="12"/>
      <name val="Calibri Light"/>
      <family val="2"/>
      <scheme val="major"/>
    </font>
    <font>
      <sz val="12"/>
      <name val="Calibri Light"/>
      <family val="2"/>
      <scheme val="major"/>
    </font>
    <font>
      <sz val="11"/>
      <color theme="1"/>
      <name val="Calibri"/>
      <family val="2"/>
      <scheme val="minor"/>
    </font>
    <font>
      <b/>
      <sz val="14"/>
      <color indexed="8"/>
      <name val="Arial"/>
      <family val="2"/>
    </font>
    <font>
      <sz val="10"/>
      <color theme="0"/>
      <name val="Arial"/>
      <family val="2"/>
    </font>
    <font>
      <sz val="10"/>
      <color rgb="FFFF0000"/>
      <name val="Arial"/>
      <family val="2"/>
    </font>
    <font>
      <b/>
      <sz val="14"/>
      <name val="Arial"/>
      <family val="2"/>
    </font>
    <font>
      <b/>
      <sz val="12"/>
      <name val="Arial"/>
      <family val="2"/>
    </font>
    <font>
      <b/>
      <sz val="14"/>
      <name val="Calibri Light"/>
      <family val="2"/>
      <scheme val="major"/>
    </font>
    <font>
      <b/>
      <sz val="11"/>
      <color theme="0"/>
      <name val="Arial"/>
      <family val="2"/>
    </font>
    <font>
      <b/>
      <sz val="10"/>
      <color theme="0"/>
      <name val="Arial"/>
      <family val="2"/>
    </font>
    <font>
      <sz val="14"/>
      <name val="Calibri Light"/>
      <family val="2"/>
      <scheme val="major"/>
    </font>
    <font>
      <b/>
      <sz val="11"/>
      <name val="Arial"/>
      <family val="2"/>
    </font>
    <font>
      <sz val="11"/>
      <name val="Arial"/>
      <family val="2"/>
    </font>
    <font>
      <sz val="8"/>
      <name val="Arial"/>
      <family val="2"/>
    </font>
    <font>
      <sz val="10"/>
      <name val="Arial"/>
      <family val="2"/>
    </font>
    <font>
      <u/>
      <sz val="10"/>
      <name val="Arial"/>
      <family val="2"/>
    </font>
    <font>
      <sz val="9"/>
      <name val="Arial"/>
      <family val="2"/>
    </font>
    <font>
      <sz val="10"/>
      <color theme="1"/>
      <name val="Arial"/>
      <family val="2"/>
    </font>
    <font>
      <b/>
      <sz val="10"/>
      <color theme="1"/>
      <name val="Arial"/>
      <family val="2"/>
    </font>
  </fonts>
  <fills count="14">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333399"/>
        <bgColor indexed="64"/>
      </patternFill>
    </fill>
    <fill>
      <patternFill patternType="solid">
        <fgColor theme="2" tint="-9.9978637043366805E-2"/>
        <bgColor indexed="64"/>
      </patternFill>
    </fill>
    <fill>
      <patternFill patternType="solid">
        <fgColor theme="0" tint="-4.9989318521683403E-2"/>
        <bgColor indexed="64"/>
      </patternFill>
    </fill>
  </fills>
  <borders count="57">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xf numFmtId="0" fontId="1" fillId="0" borderId="0"/>
    <xf numFmtId="0" fontId="5"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43" fontId="21" fillId="0" borderId="0" applyFont="0" applyFill="0" applyBorder="0" applyAlignment="0" applyProtection="0"/>
    <xf numFmtId="9" fontId="21" fillId="0" borderId="0" applyFont="0" applyFill="0" applyBorder="0" applyAlignment="0" applyProtection="0"/>
    <xf numFmtId="0" fontId="34" fillId="0" borderId="0"/>
    <xf numFmtId="166" fontId="1" fillId="0" borderId="0" applyFont="0" applyFill="0" applyBorder="0" applyAlignment="0" applyProtection="0"/>
  </cellStyleXfs>
  <cellXfs count="541">
    <xf numFmtId="0" fontId="0" fillId="0" borderId="0" xfId="0"/>
    <xf numFmtId="0" fontId="1" fillId="2" borderId="0" xfId="1" applyFill="1" applyProtection="1">
      <protection locked="0"/>
    </xf>
    <xf numFmtId="0" fontId="8" fillId="8" borderId="0" xfId="1" applyFont="1" applyFill="1" applyProtection="1">
      <protection locked="0"/>
    </xf>
    <xf numFmtId="0" fontId="10" fillId="9" borderId="0" xfId="0" applyFont="1" applyFill="1"/>
    <xf numFmtId="0" fontId="0" fillId="8" borderId="0" xfId="0" applyFill="1"/>
    <xf numFmtId="0" fontId="0" fillId="8" borderId="8" xfId="0" applyFill="1" applyBorder="1" applyAlignment="1">
      <alignment wrapText="1"/>
    </xf>
    <xf numFmtId="0" fontId="0" fillId="8" borderId="0" xfId="0" applyFill="1" applyAlignment="1">
      <alignment wrapText="1"/>
    </xf>
    <xf numFmtId="0" fontId="8" fillId="8" borderId="0" xfId="1" applyFont="1" applyFill="1" applyAlignment="1" applyProtection="1">
      <alignment vertical="center" wrapText="1"/>
      <protection locked="0"/>
    </xf>
    <xf numFmtId="0" fontId="1" fillId="8" borderId="0" xfId="1" applyFill="1" applyProtection="1">
      <protection locked="0"/>
    </xf>
    <xf numFmtId="0" fontId="14" fillId="2" borderId="7" xfId="1" applyFont="1" applyFill="1" applyBorder="1" applyAlignment="1">
      <alignment horizontal="center" vertical="center" wrapText="1"/>
    </xf>
    <xf numFmtId="164" fontId="15" fillId="7" borderId="13" xfId="5" applyNumberFormat="1" applyFont="1" applyFill="1" applyBorder="1" applyAlignment="1" applyProtection="1">
      <alignment horizontal="center"/>
    </xf>
    <xf numFmtId="164" fontId="15" fillId="2" borderId="13" xfId="5" applyNumberFormat="1" applyFont="1" applyFill="1" applyBorder="1" applyAlignment="1" applyProtection="1">
      <alignment horizontal="center"/>
    </xf>
    <xf numFmtId="0" fontId="1" fillId="2" borderId="0" xfId="1" applyFill="1" applyAlignment="1" applyProtection="1">
      <alignment vertical="center"/>
      <protection locked="0"/>
    </xf>
    <xf numFmtId="0" fontId="0" fillId="8" borderId="0" xfId="0" applyFill="1" applyAlignment="1">
      <alignment vertical="center"/>
    </xf>
    <xf numFmtId="0" fontId="17" fillId="2" borderId="2" xfId="1" applyFont="1" applyFill="1" applyBorder="1" applyAlignment="1">
      <alignment horizontal="center" vertical="center" wrapText="1"/>
    </xf>
    <xf numFmtId="0" fontId="0" fillId="10" borderId="0" xfId="0" applyFill="1"/>
    <xf numFmtId="0" fontId="1" fillId="0" borderId="0" xfId="1" applyProtection="1">
      <protection locked="0"/>
    </xf>
    <xf numFmtId="0" fontId="14" fillId="2" borderId="12" xfId="1" applyFont="1" applyFill="1" applyBorder="1" applyAlignment="1">
      <alignment horizontal="center" vertical="center" wrapText="1"/>
    </xf>
    <xf numFmtId="164" fontId="15" fillId="7" borderId="14" xfId="5" applyNumberFormat="1" applyFont="1" applyFill="1" applyBorder="1" applyAlignment="1" applyProtection="1">
      <alignment horizontal="center"/>
    </xf>
    <xf numFmtId="0" fontId="17" fillId="2" borderId="12" xfId="1" applyFont="1" applyFill="1" applyBorder="1" applyAlignment="1">
      <alignment horizontal="center" vertical="center" wrapText="1"/>
    </xf>
    <xf numFmtId="0" fontId="1" fillId="2" borderId="0" xfId="1" applyFill="1"/>
    <xf numFmtId="0" fontId="7" fillId="3" borderId="22" xfId="4" applyFont="1" applyFill="1" applyBorder="1" applyAlignment="1">
      <alignment horizontal="center" vertical="distributed" wrapText="1"/>
    </xf>
    <xf numFmtId="0" fontId="7" fillId="3" borderId="22" xfId="4" applyFont="1" applyFill="1" applyBorder="1" applyAlignment="1">
      <alignment vertical="center" wrapText="1"/>
    </xf>
    <xf numFmtId="0" fontId="7" fillId="3" borderId="22" xfId="1" applyFont="1" applyFill="1" applyBorder="1"/>
    <xf numFmtId="0" fontId="8" fillId="4" borderId="23" xfId="1" applyFont="1" applyFill="1" applyBorder="1" applyAlignment="1">
      <alignment horizontal="center" wrapText="1"/>
    </xf>
    <xf numFmtId="0" fontId="8" fillId="2" borderId="22" xfId="1" applyFont="1" applyFill="1" applyBorder="1" applyAlignment="1">
      <alignment horizontal="center"/>
    </xf>
    <xf numFmtId="0" fontId="7" fillId="3" borderId="22" xfId="4" applyFont="1" applyFill="1" applyBorder="1"/>
    <xf numFmtId="0" fontId="7" fillId="2" borderId="23" xfId="4" applyFont="1" applyFill="1" applyBorder="1"/>
    <xf numFmtId="0" fontId="18" fillId="2" borderId="24" xfId="4" applyFont="1" applyFill="1" applyBorder="1"/>
    <xf numFmtId="0" fontId="18" fillId="2" borderId="25" xfId="4" applyFont="1" applyFill="1" applyBorder="1"/>
    <xf numFmtId="0" fontId="7" fillId="2" borderId="16" xfId="4" applyFont="1" applyFill="1" applyBorder="1"/>
    <xf numFmtId="0" fontId="18" fillId="2" borderId="17" xfId="4" applyFont="1" applyFill="1" applyBorder="1"/>
    <xf numFmtId="0" fontId="18" fillId="2" borderId="18" xfId="4" applyFont="1" applyFill="1" applyBorder="1"/>
    <xf numFmtId="0" fontId="7" fillId="2" borderId="17" xfId="1" applyFont="1" applyFill="1" applyBorder="1" applyAlignment="1">
      <alignment horizontal="center"/>
    </xf>
    <xf numFmtId="0" fontId="7" fillId="3" borderId="7" xfId="1" applyFont="1" applyFill="1" applyBorder="1" applyAlignment="1">
      <alignment horizontal="center"/>
    </xf>
    <xf numFmtId="0" fontId="7" fillId="2" borderId="0" xfId="1" applyFont="1" applyFill="1" applyAlignment="1">
      <alignment horizontal="center"/>
    </xf>
    <xf numFmtId="0" fontId="7" fillId="2" borderId="16" xfId="1" applyFont="1" applyFill="1" applyBorder="1" applyAlignment="1">
      <alignment horizontal="center"/>
    </xf>
    <xf numFmtId="0" fontId="7" fillId="2" borderId="18" xfId="1" applyFont="1" applyFill="1" applyBorder="1" applyAlignment="1">
      <alignment horizontal="center"/>
    </xf>
    <xf numFmtId="0" fontId="1" fillId="2" borderId="0" xfId="1" applyFill="1" applyAlignment="1">
      <alignment vertical="center"/>
    </xf>
    <xf numFmtId="0" fontId="15" fillId="2" borderId="2" xfId="4" applyFont="1" applyFill="1" applyBorder="1" applyAlignment="1">
      <alignment vertical="center"/>
    </xf>
    <xf numFmtId="0" fontId="15" fillId="2" borderId="3" xfId="4" applyFont="1" applyFill="1" applyBorder="1" applyAlignment="1">
      <alignment horizontal="center" vertical="center"/>
    </xf>
    <xf numFmtId="0" fontId="15" fillId="2" borderId="29" xfId="4" applyFont="1" applyFill="1" applyBorder="1" applyAlignment="1">
      <alignment horizontal="center" vertical="center"/>
    </xf>
    <xf numFmtId="0" fontId="15" fillId="2" borderId="4" xfId="4" applyFont="1" applyFill="1" applyBorder="1" applyAlignment="1">
      <alignment horizontal="center" vertical="center"/>
    </xf>
    <xf numFmtId="0" fontId="15" fillId="2" borderId="12" xfId="4" applyFont="1" applyFill="1" applyBorder="1"/>
    <xf numFmtId="0" fontId="15" fillId="2" borderId="13" xfId="4" applyFont="1" applyFill="1" applyBorder="1" applyAlignment="1">
      <alignment horizontal="center"/>
    </xf>
    <xf numFmtId="0" fontId="7" fillId="2" borderId="23" xfId="1" applyFont="1" applyFill="1" applyBorder="1"/>
    <xf numFmtId="0" fontId="7" fillId="2" borderId="24" xfId="1" applyFont="1" applyFill="1" applyBorder="1"/>
    <xf numFmtId="9" fontId="7" fillId="2" borderId="24" xfId="1" applyNumberFormat="1" applyFont="1" applyFill="1" applyBorder="1"/>
    <xf numFmtId="0" fontId="1" fillId="0" borderId="0" xfId="1"/>
    <xf numFmtId="0" fontId="7" fillId="3" borderId="23" xfId="1" applyFont="1" applyFill="1" applyBorder="1" applyAlignment="1">
      <alignment vertical="center" wrapText="1"/>
    </xf>
    <xf numFmtId="0" fontId="8" fillId="6" borderId="23" xfId="1" applyFont="1" applyFill="1" applyBorder="1" applyAlignment="1">
      <alignment horizontal="center" vertical="center" wrapText="1"/>
    </xf>
    <xf numFmtId="0" fontId="15" fillId="2" borderId="2" xfId="4" applyFont="1" applyFill="1" applyBorder="1"/>
    <xf numFmtId="0" fontId="15" fillId="2" borderId="3" xfId="4" applyFont="1" applyFill="1" applyBorder="1" applyAlignment="1">
      <alignment horizontal="center"/>
    </xf>
    <xf numFmtId="0" fontId="15" fillId="2" borderId="29" xfId="4" applyFont="1" applyFill="1" applyBorder="1" applyAlignment="1">
      <alignment horizontal="center"/>
    </xf>
    <xf numFmtId="0" fontId="15" fillId="2" borderId="4" xfId="4" applyFont="1" applyFill="1" applyBorder="1" applyAlignment="1">
      <alignment horizontal="center"/>
    </xf>
    <xf numFmtId="0" fontId="22" fillId="0" borderId="0" xfId="0" applyFont="1"/>
    <xf numFmtId="0" fontId="23" fillId="2" borderId="0" xfId="0" applyFont="1" applyFill="1"/>
    <xf numFmtId="0" fontId="22" fillId="0" borderId="0" xfId="0" applyFont="1" applyProtection="1">
      <protection locked="0"/>
    </xf>
    <xf numFmtId="0" fontId="0" fillId="0" borderId="0" xfId="0" applyProtection="1">
      <protection locked="0"/>
    </xf>
    <xf numFmtId="0" fontId="24" fillId="2" borderId="0" xfId="0" applyFont="1" applyFill="1"/>
    <xf numFmtId="0" fontId="25" fillId="0" borderId="0" xfId="0" applyFont="1"/>
    <xf numFmtId="0" fontId="25" fillId="0" borderId="0" xfId="0" applyFont="1" applyProtection="1">
      <protection locked="0"/>
    </xf>
    <xf numFmtId="0" fontId="0" fillId="8" borderId="0" xfId="0" applyFill="1" applyAlignment="1">
      <alignment horizontal="center" vertical="center"/>
    </xf>
    <xf numFmtId="0" fontId="25" fillId="8" borderId="0" xfId="0" applyFont="1" applyFill="1" applyAlignment="1">
      <alignment horizontal="center"/>
    </xf>
    <xf numFmtId="0" fontId="0" fillId="8" borderId="0" xfId="0" applyFill="1" applyAlignment="1">
      <alignment horizontal="left"/>
    </xf>
    <xf numFmtId="0" fontId="26" fillId="8" borderId="0" xfId="0" applyFont="1" applyFill="1" applyAlignment="1">
      <alignment horizontal="center" vertical="center"/>
    </xf>
    <xf numFmtId="0" fontId="27" fillId="8" borderId="0" xfId="0" applyFont="1" applyFill="1" applyAlignment="1">
      <alignment vertical="center"/>
    </xf>
    <xf numFmtId="0" fontId="0" fillId="0" borderId="0" xfId="0" applyAlignment="1">
      <alignment vertical="center"/>
    </xf>
    <xf numFmtId="0" fontId="24" fillId="2" borderId="0" xfId="0" applyFont="1" applyFill="1" applyAlignment="1">
      <alignment vertical="center"/>
    </xf>
    <xf numFmtId="0" fontId="0" fillId="0" borderId="0" xfId="0" applyAlignment="1" applyProtection="1">
      <alignment vertical="center"/>
      <protection locked="0"/>
    </xf>
    <xf numFmtId="0" fontId="8" fillId="0" borderId="0" xfId="0" applyFont="1" applyAlignment="1">
      <alignment horizontal="center"/>
    </xf>
    <xf numFmtId="0" fontId="8" fillId="0" borderId="0" xfId="0" applyFont="1" applyAlignment="1" applyProtection="1">
      <alignment horizontal="center"/>
      <protection locked="0"/>
    </xf>
    <xf numFmtId="0" fontId="29" fillId="11" borderId="40"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30" fillId="0" borderId="3" xfId="1" applyFont="1" applyBorder="1" applyAlignment="1">
      <alignment horizontal="left" vertical="center" wrapText="1"/>
    </xf>
    <xf numFmtId="3"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30" fillId="0" borderId="40" xfId="1" applyFont="1" applyBorder="1" applyAlignment="1">
      <alignment horizontal="left" vertical="center" wrapText="1"/>
    </xf>
    <xf numFmtId="3" fontId="17" fillId="0" borderId="40" xfId="0" applyNumberFormat="1" applyFont="1" applyBorder="1" applyAlignment="1">
      <alignment horizontal="center" vertical="center" wrapText="1"/>
    </xf>
    <xf numFmtId="0" fontId="17" fillId="0" borderId="40" xfId="0" applyFont="1" applyBorder="1" applyAlignment="1">
      <alignment horizontal="center" vertical="center" wrapText="1"/>
    </xf>
    <xf numFmtId="0" fontId="32" fillId="0" borderId="8" xfId="1" applyFont="1" applyBorder="1" applyAlignment="1">
      <alignment horizontal="center" vertical="center" wrapText="1"/>
    </xf>
    <xf numFmtId="3" fontId="1" fillId="0" borderId="8" xfId="7" applyNumberFormat="1"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32" fillId="0" borderId="47" xfId="1" applyFont="1" applyBorder="1" applyAlignment="1">
      <alignment horizontal="center" vertical="center" wrapText="1"/>
    </xf>
    <xf numFmtId="3" fontId="1" fillId="0" borderId="47" xfId="7" applyNumberFormat="1" applyFont="1" applyFill="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3" fontId="1" fillId="0" borderId="8" xfId="7" applyNumberFormat="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165" fontId="0" fillId="0" borderId="0" xfId="0" applyNumberFormat="1" applyAlignment="1" applyProtection="1">
      <alignment horizontal="center" wrapText="1"/>
      <protection locked="0"/>
    </xf>
    <xf numFmtId="0" fontId="0" fillId="0" borderId="0" xfId="0" applyAlignment="1" applyProtection="1">
      <alignment horizontal="center" vertical="center" wrapText="1"/>
      <protection locked="0"/>
    </xf>
    <xf numFmtId="0" fontId="8" fillId="10"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23" fillId="2" borderId="0" xfId="0" applyFont="1" applyFill="1" applyAlignment="1">
      <alignment horizontal="center" vertical="center" wrapText="1"/>
    </xf>
    <xf numFmtId="0" fontId="0" fillId="0" borderId="0" xfId="0"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wrapText="1"/>
    </xf>
    <xf numFmtId="0" fontId="23" fillId="2" borderId="0" xfId="0" applyFont="1" applyFill="1" applyAlignment="1">
      <alignment vertical="center" wrapText="1"/>
    </xf>
    <xf numFmtId="0" fontId="23" fillId="0" borderId="0" xfId="0" applyFont="1" applyAlignment="1">
      <alignment vertical="center" wrapText="1"/>
    </xf>
    <xf numFmtId="0" fontId="1" fillId="2" borderId="0" xfId="0" applyFont="1" applyFill="1" applyAlignment="1">
      <alignment vertical="center" wrapText="1"/>
    </xf>
    <xf numFmtId="0" fontId="1" fillId="2" borderId="0" xfId="0" applyFont="1" applyFill="1"/>
    <xf numFmtId="0" fontId="32" fillId="0" borderId="3" xfId="1" applyFont="1" applyBorder="1" applyAlignment="1">
      <alignment horizontal="left" vertical="center" wrapText="1"/>
    </xf>
    <xf numFmtId="0" fontId="32" fillId="0" borderId="8" xfId="1" applyFont="1" applyBorder="1" applyAlignment="1">
      <alignment horizontal="left" vertical="center" wrapText="1"/>
    </xf>
    <xf numFmtId="0" fontId="1" fillId="0" borderId="8" xfId="1" applyBorder="1" applyAlignment="1">
      <alignment horizontal="center" vertical="center" wrapText="1"/>
    </xf>
    <xf numFmtId="0" fontId="34" fillId="2" borderId="0" xfId="9" applyFill="1"/>
    <xf numFmtId="0" fontId="34" fillId="2" borderId="0" xfId="9" applyFill="1" applyProtection="1">
      <protection locked="0"/>
    </xf>
    <xf numFmtId="0" fontId="23" fillId="2" borderId="0" xfId="9" applyFont="1" applyFill="1"/>
    <xf numFmtId="0" fontId="24" fillId="2" borderId="0" xfId="9" applyFont="1" applyFill="1"/>
    <xf numFmtId="0" fontId="1" fillId="2" borderId="0" xfId="9" applyFont="1" applyFill="1"/>
    <xf numFmtId="0" fontId="1" fillId="2" borderId="0" xfId="9" applyFont="1" applyFill="1" applyProtection="1">
      <protection locked="0"/>
    </xf>
    <xf numFmtId="0" fontId="7" fillId="3" borderId="22" xfId="1" applyFont="1" applyFill="1" applyBorder="1" applyAlignment="1">
      <alignment horizontal="center" vertical="distributed" wrapText="1"/>
    </xf>
    <xf numFmtId="0" fontId="7" fillId="3" borderId="22" xfId="1" applyFont="1" applyFill="1" applyBorder="1" applyAlignment="1">
      <alignment vertical="center" wrapText="1"/>
    </xf>
    <xf numFmtId="0" fontId="7" fillId="3" borderId="22" xfId="9" applyFont="1" applyFill="1" applyBorder="1"/>
    <xf numFmtId="0" fontId="8" fillId="4" borderId="23" xfId="9" applyFont="1" applyFill="1" applyBorder="1" applyAlignment="1">
      <alignment horizontal="center" wrapText="1"/>
    </xf>
    <xf numFmtId="0" fontId="8" fillId="2" borderId="22" xfId="9" applyFont="1" applyFill="1" applyBorder="1" applyAlignment="1">
      <alignment horizontal="center"/>
    </xf>
    <xf numFmtId="0" fontId="7" fillId="2" borderId="17" xfId="9" applyFont="1" applyFill="1" applyBorder="1" applyAlignment="1">
      <alignment horizontal="center"/>
    </xf>
    <xf numFmtId="0" fontId="7" fillId="3" borderId="16" xfId="9" applyFont="1" applyFill="1" applyBorder="1" applyAlignment="1">
      <alignment horizontal="center"/>
    </xf>
    <xf numFmtId="0" fontId="36" fillId="2" borderId="2" xfId="9" applyFont="1" applyFill="1" applyBorder="1" applyAlignment="1">
      <alignment vertical="center" wrapText="1"/>
    </xf>
    <xf numFmtId="0" fontId="36" fillId="2" borderId="7" xfId="9" applyFont="1" applyFill="1" applyBorder="1" applyAlignment="1">
      <alignment vertical="center" wrapText="1"/>
    </xf>
    <xf numFmtId="0" fontId="7" fillId="2" borderId="0" xfId="9" applyFont="1" applyFill="1" applyAlignment="1">
      <alignment horizontal="center"/>
    </xf>
    <xf numFmtId="0" fontId="7" fillId="2" borderId="16" xfId="9" applyFont="1" applyFill="1" applyBorder="1" applyAlignment="1">
      <alignment horizontal="center"/>
    </xf>
    <xf numFmtId="0" fontId="7" fillId="2" borderId="18" xfId="9" applyFont="1" applyFill="1" applyBorder="1" applyAlignment="1">
      <alignment horizontal="center"/>
    </xf>
    <xf numFmtId="0" fontId="8" fillId="2" borderId="2" xfId="1" applyFont="1" applyFill="1" applyBorder="1"/>
    <xf numFmtId="0" fontId="8" fillId="2" borderId="3" xfId="1" applyFont="1" applyFill="1" applyBorder="1" applyAlignment="1">
      <alignment horizontal="center"/>
    </xf>
    <xf numFmtId="0" fontId="8" fillId="2" borderId="29" xfId="1" applyFont="1" applyFill="1" applyBorder="1" applyAlignment="1">
      <alignment horizontal="center"/>
    </xf>
    <xf numFmtId="0" fontId="8" fillId="2" borderId="4" xfId="1" applyFont="1" applyFill="1" applyBorder="1" applyAlignment="1">
      <alignment horizontal="center"/>
    </xf>
    <xf numFmtId="0" fontId="8" fillId="2" borderId="12" xfId="1" applyFont="1" applyFill="1" applyBorder="1"/>
    <xf numFmtId="0" fontId="8" fillId="2" borderId="13" xfId="1" applyFont="1" applyFill="1" applyBorder="1" applyAlignment="1">
      <alignment horizontal="center"/>
    </xf>
    <xf numFmtId="164" fontId="8" fillId="7" borderId="13" xfId="5" applyNumberFormat="1" applyFont="1" applyFill="1" applyBorder="1" applyAlignment="1" applyProtection="1">
      <alignment horizontal="center"/>
    </xf>
    <xf numFmtId="164" fontId="8" fillId="2" borderId="13" xfId="5" applyNumberFormat="1" applyFont="1" applyFill="1" applyBorder="1" applyAlignment="1" applyProtection="1">
      <alignment horizontal="center"/>
    </xf>
    <xf numFmtId="0" fontId="23" fillId="2" borderId="0" xfId="9" applyFont="1" applyFill="1" applyAlignment="1">
      <alignment horizontal="center"/>
    </xf>
    <xf numFmtId="0" fontId="29" fillId="2" borderId="0" xfId="9" applyFont="1" applyFill="1" applyAlignment="1">
      <alignment horizontal="center"/>
    </xf>
    <xf numFmtId="9" fontId="29" fillId="2" borderId="0" xfId="9" applyNumberFormat="1" applyFont="1" applyFill="1" applyAlignment="1">
      <alignment horizontal="center"/>
    </xf>
    <xf numFmtId="0" fontId="23" fillId="2" borderId="0" xfId="9" applyFont="1" applyFill="1" applyAlignment="1" applyProtection="1">
      <alignment horizontal="center"/>
      <protection locked="0"/>
    </xf>
    <xf numFmtId="0" fontId="1" fillId="0" borderId="0" xfId="9" applyFont="1" applyAlignment="1" applyProtection="1">
      <alignment horizontal="center"/>
      <protection locked="0"/>
    </xf>
    <xf numFmtId="0" fontId="34" fillId="0" borderId="0" xfId="9" applyProtection="1">
      <protection locked="0"/>
    </xf>
    <xf numFmtId="0" fontId="23" fillId="0" borderId="0" xfId="9" applyFont="1"/>
    <xf numFmtId="0" fontId="7" fillId="3" borderId="23" xfId="9" applyFont="1" applyFill="1" applyBorder="1" applyAlignment="1">
      <alignment vertical="center" wrapText="1"/>
    </xf>
    <xf numFmtId="0" fontId="34" fillId="2" borderId="0" xfId="9" applyFill="1" applyAlignment="1" applyProtection="1">
      <alignment wrapText="1"/>
      <protection locked="0"/>
    </xf>
    <xf numFmtId="0" fontId="23" fillId="2" borderId="0" xfId="9" applyFont="1" applyFill="1" applyProtection="1">
      <protection locked="0"/>
    </xf>
    <xf numFmtId="0" fontId="37" fillId="2" borderId="0" xfId="9" applyFont="1" applyFill="1" applyProtection="1">
      <protection locked="0"/>
    </xf>
    <xf numFmtId="0" fontId="29" fillId="2" borderId="0" xfId="9" applyFont="1" applyFill="1" applyProtection="1">
      <protection locked="0"/>
    </xf>
    <xf numFmtId="0" fontId="38" fillId="2" borderId="0" xfId="9" applyFont="1" applyFill="1" applyProtection="1">
      <protection locked="0"/>
    </xf>
    <xf numFmtId="0" fontId="23" fillId="2" borderId="0" xfId="9" applyFont="1" applyFill="1" applyAlignment="1" applyProtection="1">
      <alignment vertical="center" wrapText="1"/>
      <protection locked="0"/>
    </xf>
    <xf numFmtId="0" fontId="23" fillId="2" borderId="0" xfId="9" applyFont="1" applyFill="1" applyAlignment="1" applyProtection="1">
      <alignment horizontal="center" vertical="center" wrapText="1"/>
      <protection locked="0"/>
    </xf>
    <xf numFmtId="0" fontId="29" fillId="2" borderId="0" xfId="9" applyFont="1" applyFill="1" applyAlignment="1" applyProtection="1">
      <alignment horizontal="center" vertical="center" wrapText="1"/>
      <protection locked="0"/>
    </xf>
    <xf numFmtId="0" fontId="24" fillId="2" borderId="0" xfId="9" applyFont="1" applyFill="1" applyProtection="1">
      <protection locked="0"/>
    </xf>
    <xf numFmtId="0" fontId="23" fillId="8" borderId="0" xfId="9" applyFont="1" applyFill="1"/>
    <xf numFmtId="0" fontId="29" fillId="8" borderId="0" xfId="9" applyFont="1" applyFill="1" applyProtection="1">
      <protection locked="0"/>
    </xf>
    <xf numFmtId="0" fontId="29" fillId="2" borderId="0" xfId="9" applyFont="1" applyFill="1" applyAlignment="1" applyProtection="1">
      <alignment vertical="center" wrapText="1"/>
      <protection locked="0"/>
    </xf>
    <xf numFmtId="0" fontId="1" fillId="2" borderId="0" xfId="9" applyFont="1" applyFill="1" applyAlignment="1" applyProtection="1">
      <alignment vertical="center" wrapText="1"/>
      <protection locked="0"/>
    </xf>
    <xf numFmtId="0" fontId="22" fillId="0" borderId="0" xfId="9" applyFont="1"/>
    <xf numFmtId="0" fontId="34" fillId="0" borderId="0" xfId="9"/>
    <xf numFmtId="0" fontId="22" fillId="0" borderId="0" xfId="9" applyFont="1" applyProtection="1">
      <protection locked="0"/>
    </xf>
    <xf numFmtId="0" fontId="25" fillId="0" borderId="0" xfId="9" applyFont="1"/>
    <xf numFmtId="0" fontId="25" fillId="0" borderId="0" xfId="9" applyFont="1" applyProtection="1">
      <protection locked="0"/>
    </xf>
    <xf numFmtId="0" fontId="34" fillId="8" borderId="0" xfId="9" applyFill="1" applyAlignment="1">
      <alignment horizontal="center" vertical="center"/>
    </xf>
    <xf numFmtId="0" fontId="34" fillId="8" borderId="0" xfId="9" applyFill="1"/>
    <xf numFmtId="0" fontId="25" fillId="8" borderId="0" xfId="9" applyFont="1" applyFill="1" applyAlignment="1">
      <alignment horizontal="center"/>
    </xf>
    <xf numFmtId="0" fontId="34" fillId="8" borderId="0" xfId="9" applyFill="1" applyAlignment="1">
      <alignment horizontal="left"/>
    </xf>
    <xf numFmtId="0" fontId="26" fillId="8" borderId="0" xfId="9" applyFont="1" applyFill="1" applyAlignment="1">
      <alignment horizontal="center" vertical="center"/>
    </xf>
    <xf numFmtId="0" fontId="8" fillId="0" borderId="0" xfId="9" applyFont="1" applyAlignment="1">
      <alignment horizontal="center"/>
    </xf>
    <xf numFmtId="0" fontId="8" fillId="0" borderId="0" xfId="9" applyFont="1" applyAlignment="1" applyProtection="1">
      <alignment horizontal="center"/>
      <protection locked="0"/>
    </xf>
    <xf numFmtId="0" fontId="29" fillId="11" borderId="8" xfId="9" applyFont="1" applyFill="1" applyBorder="1" applyAlignment="1">
      <alignment horizontal="center" vertical="center" wrapText="1"/>
    </xf>
    <xf numFmtId="0" fontId="8" fillId="0" borderId="0" xfId="9" applyFont="1" applyAlignment="1">
      <alignment horizontal="center" vertical="center"/>
    </xf>
    <xf numFmtId="0" fontId="8" fillId="0" borderId="0" xfId="9" applyFont="1" applyAlignment="1" applyProtection="1">
      <alignment horizontal="center" vertical="center"/>
      <protection locked="0"/>
    </xf>
    <xf numFmtId="0" fontId="31" fillId="13" borderId="8" xfId="1" applyFont="1" applyFill="1" applyBorder="1" applyAlignment="1">
      <alignment horizontal="center" vertical="center" wrapText="1"/>
    </xf>
    <xf numFmtId="0" fontId="34" fillId="13" borderId="8" xfId="9" applyFill="1" applyBorder="1" applyAlignment="1">
      <alignment horizontal="center" vertical="center" wrapText="1"/>
    </xf>
    <xf numFmtId="3" fontId="1" fillId="0" borderId="8" xfId="10" applyNumberFormat="1" applyFont="1" applyFill="1" applyBorder="1" applyAlignment="1" applyProtection="1">
      <alignment horizontal="center" vertical="center" wrapText="1"/>
      <protection locked="0"/>
    </xf>
    <xf numFmtId="0" fontId="1" fillId="0" borderId="8" xfId="9" applyFont="1" applyBorder="1" applyAlignment="1" applyProtection="1">
      <alignment horizontal="center" vertical="center" wrapText="1"/>
      <protection locked="0"/>
    </xf>
    <xf numFmtId="0" fontId="1" fillId="13" borderId="8" xfId="9" applyFont="1" applyFill="1" applyBorder="1" applyAlignment="1">
      <alignment horizontal="center" vertical="center" wrapText="1"/>
    </xf>
    <xf numFmtId="3" fontId="1" fillId="0" borderId="8" xfId="10" applyNumberFormat="1" applyFont="1" applyBorder="1" applyAlignment="1" applyProtection="1">
      <alignment horizontal="center" vertical="center" wrapText="1"/>
      <protection locked="0"/>
    </xf>
    <xf numFmtId="0" fontId="34" fillId="0" borderId="0" xfId="9" applyAlignment="1" applyProtection="1">
      <alignment horizontal="center" vertical="center"/>
      <protection locked="0"/>
    </xf>
    <xf numFmtId="0" fontId="36" fillId="2" borderId="54" xfId="9" applyFont="1" applyFill="1" applyBorder="1" applyAlignment="1">
      <alignment vertical="center" wrapText="1"/>
    </xf>
    <xf numFmtId="0" fontId="7" fillId="2" borderId="23" xfId="9" applyFont="1" applyFill="1" applyBorder="1"/>
    <xf numFmtId="0" fontId="7" fillId="2" borderId="24" xfId="9" applyFont="1" applyFill="1" applyBorder="1"/>
    <xf numFmtId="9" fontId="7" fillId="2" borderId="24" xfId="9" applyNumberFormat="1" applyFont="1" applyFill="1" applyBorder="1"/>
    <xf numFmtId="0" fontId="1" fillId="0" borderId="0" xfId="9" applyFont="1" applyProtection="1">
      <protection locked="0"/>
    </xf>
    <xf numFmtId="0" fontId="23" fillId="0" borderId="0" xfId="9" applyFont="1" applyProtection="1">
      <protection locked="0"/>
    </xf>
    <xf numFmtId="0" fontId="23" fillId="8" borderId="8" xfId="9" applyFont="1" applyFill="1" applyBorder="1"/>
    <xf numFmtId="0" fontId="1" fillId="0" borderId="43" xfId="9" applyFont="1" applyBorder="1" applyAlignment="1" applyProtection="1">
      <alignment horizontal="justify" vertical="center" wrapText="1"/>
      <protection locked="0"/>
    </xf>
    <xf numFmtId="0" fontId="1" fillId="0" borderId="33" xfId="9" applyFont="1" applyBorder="1" applyAlignment="1" applyProtection="1">
      <alignment horizontal="justify" vertical="center" wrapText="1"/>
      <protection locked="0"/>
    </xf>
    <xf numFmtId="0" fontId="1" fillId="0" borderId="55" xfId="9" applyFont="1" applyBorder="1" applyAlignment="1" applyProtection="1">
      <alignment horizontal="justify" vertical="center" wrapText="1"/>
      <protection locked="0"/>
    </xf>
    <xf numFmtId="0" fontId="1" fillId="0" borderId="44" xfId="9" applyFont="1" applyBorder="1" applyAlignment="1" applyProtection="1">
      <alignment horizontal="justify" vertical="center" wrapText="1"/>
      <protection locked="0"/>
    </xf>
    <xf numFmtId="0" fontId="1" fillId="0" borderId="45" xfId="9" applyFont="1" applyBorder="1" applyAlignment="1" applyProtection="1">
      <alignment horizontal="justify" vertical="center" wrapText="1"/>
      <protection locked="0"/>
    </xf>
    <xf numFmtId="0" fontId="1" fillId="0" borderId="56" xfId="9" applyFont="1" applyBorder="1" applyAlignment="1" applyProtection="1">
      <alignment horizontal="justify" vertical="center" wrapText="1"/>
      <protection locked="0"/>
    </xf>
    <xf numFmtId="2" fontId="17" fillId="0" borderId="8" xfId="0"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1" fontId="17" fillId="0" borderId="8" xfId="0" applyNumberFormat="1" applyFont="1" applyBorder="1" applyAlignment="1">
      <alignment horizontal="center" vertical="center" wrapText="1"/>
    </xf>
    <xf numFmtId="0" fontId="15" fillId="0" borderId="19" xfId="4" applyFont="1" applyBorder="1" applyAlignment="1" applyProtection="1">
      <alignment horizontal="justify" vertical="center" wrapText="1"/>
      <protection locked="0"/>
    </xf>
    <xf numFmtId="0" fontId="15" fillId="0" borderId="20" xfId="4" applyFont="1" applyBorder="1" applyAlignment="1" applyProtection="1">
      <alignment horizontal="justify" vertical="center" wrapText="1"/>
      <protection locked="0"/>
    </xf>
    <xf numFmtId="0" fontId="15" fillId="0" borderId="21" xfId="4" applyFont="1" applyBorder="1" applyAlignment="1" applyProtection="1">
      <alignment horizontal="justify" vertical="center" wrapText="1"/>
      <protection locked="0"/>
    </xf>
    <xf numFmtId="0" fontId="15" fillId="2" borderId="23" xfId="4" applyFont="1" applyFill="1" applyBorder="1" applyAlignment="1">
      <alignment horizontal="center" vertical="center"/>
    </xf>
    <xf numFmtId="0" fontId="15" fillId="2" borderId="24" xfId="4" applyFont="1" applyFill="1" applyBorder="1" applyAlignment="1">
      <alignment horizontal="center" vertical="center"/>
    </xf>
    <xf numFmtId="0" fontId="15" fillId="2" borderId="25" xfId="4" applyFont="1" applyFill="1" applyBorder="1" applyAlignment="1">
      <alignment horizontal="center" vertical="center"/>
    </xf>
    <xf numFmtId="0" fontId="15" fillId="0" borderId="24" xfId="4" applyFont="1" applyBorder="1" applyAlignment="1">
      <alignment horizontal="center" vertical="center" wrapText="1"/>
    </xf>
    <xf numFmtId="0" fontId="15" fillId="0" borderId="25" xfId="4" applyFont="1" applyBorder="1" applyAlignment="1">
      <alignment horizontal="center" vertical="center" wrapText="1"/>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0" xfId="1" applyFont="1" applyFill="1" applyAlignment="1">
      <alignment horizontal="center" vertical="center"/>
    </xf>
    <xf numFmtId="0" fontId="9" fillId="2" borderId="27"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1" xfId="1" applyFont="1" applyFill="1" applyBorder="1" applyAlignment="1">
      <alignment horizontal="center" vertical="center"/>
    </xf>
    <xf numFmtId="0" fontId="7" fillId="3" borderId="28" xfId="1" applyFont="1" applyFill="1" applyBorder="1" applyAlignment="1">
      <alignment horizontal="left" vertical="center" wrapText="1"/>
    </xf>
    <xf numFmtId="0" fontId="7" fillId="3" borderId="31" xfId="1" applyFont="1" applyFill="1" applyBorder="1" applyAlignment="1">
      <alignment horizontal="left" vertical="center" wrapText="1"/>
    </xf>
    <xf numFmtId="0" fontId="7" fillId="3" borderId="30" xfId="1" applyFont="1" applyFill="1" applyBorder="1" applyAlignment="1">
      <alignment horizontal="left" vertical="center" wrapText="1"/>
    </xf>
    <xf numFmtId="0" fontId="15" fillId="8" borderId="16" xfId="4" applyFont="1" applyFill="1" applyBorder="1" applyAlignment="1">
      <alignment horizontal="left" vertical="top" wrapText="1"/>
    </xf>
    <xf numFmtId="0" fontId="15" fillId="8" borderId="17" xfId="4" applyFont="1" applyFill="1" applyBorder="1" applyAlignment="1">
      <alignment horizontal="left" vertical="top" wrapText="1"/>
    </xf>
    <xf numFmtId="0" fontId="15" fillId="8" borderId="18" xfId="4" applyFont="1" applyFill="1" applyBorder="1" applyAlignment="1">
      <alignment horizontal="left" vertical="top" wrapText="1"/>
    </xf>
    <xf numFmtId="0" fontId="15" fillId="0" borderId="26" xfId="4" applyFont="1" applyBorder="1" applyAlignment="1" applyProtection="1">
      <alignment horizontal="justify" vertical="center" wrapText="1"/>
      <protection locked="0"/>
    </xf>
    <xf numFmtId="0" fontId="15" fillId="0" borderId="0" xfId="4" applyFont="1" applyAlignment="1" applyProtection="1">
      <alignment horizontal="justify" vertical="center" wrapText="1"/>
      <protection locked="0"/>
    </xf>
    <xf numFmtId="0" fontId="15" fillId="0" borderId="27" xfId="4" applyFont="1" applyBorder="1" applyAlignment="1" applyProtection="1">
      <alignment horizontal="justify" vertical="center" wrapText="1"/>
      <protection locked="0"/>
    </xf>
    <xf numFmtId="0" fontId="15" fillId="8" borderId="32" xfId="4" applyFont="1" applyFill="1" applyBorder="1" applyAlignment="1">
      <alignment horizontal="left" vertical="top" wrapText="1"/>
    </xf>
    <xf numFmtId="0" fontId="15" fillId="8" borderId="33" xfId="4" applyFont="1" applyFill="1" applyBorder="1" applyAlignment="1">
      <alignment horizontal="left" vertical="top" wrapText="1"/>
    </xf>
    <xf numFmtId="0" fontId="15" fillId="8" borderId="34" xfId="4" applyFont="1" applyFill="1" applyBorder="1" applyAlignment="1">
      <alignment horizontal="left" vertical="top" wrapText="1"/>
    </xf>
    <xf numFmtId="0" fontId="1" fillId="0" borderId="24" xfId="1" applyBorder="1" applyAlignment="1">
      <alignment horizontal="center"/>
    </xf>
    <xf numFmtId="0" fontId="7" fillId="3" borderId="23" xfId="1" applyFont="1" applyFill="1" applyBorder="1" applyAlignment="1">
      <alignment horizontal="center"/>
    </xf>
    <xf numFmtId="0" fontId="7" fillId="3" borderId="24" xfId="1" applyFont="1" applyFill="1" applyBorder="1" applyAlignment="1">
      <alignment horizontal="center"/>
    </xf>
    <xf numFmtId="0" fontId="7" fillId="3" borderId="25" xfId="1" applyFont="1" applyFill="1" applyBorder="1" applyAlignment="1">
      <alignment horizontal="center"/>
    </xf>
    <xf numFmtId="0" fontId="7" fillId="3" borderId="28" xfId="4" applyFont="1" applyFill="1" applyBorder="1" applyAlignment="1">
      <alignment horizontal="left" vertical="center" wrapText="1"/>
    </xf>
    <xf numFmtId="0" fontId="7" fillId="3" borderId="30" xfId="4" applyFont="1" applyFill="1" applyBorder="1" applyAlignment="1">
      <alignment horizontal="left" vertical="center" wrapText="1"/>
    </xf>
    <xf numFmtId="0" fontId="14" fillId="2" borderId="29"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36"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6" fillId="2" borderId="23" xfId="4" applyFont="1" applyFill="1" applyBorder="1" applyAlignment="1">
      <alignment horizontal="center" wrapText="1"/>
    </xf>
    <xf numFmtId="0" fontId="16" fillId="2" borderId="24" xfId="4" applyFont="1" applyFill="1" applyBorder="1" applyAlignment="1">
      <alignment horizontal="center"/>
    </xf>
    <xf numFmtId="0" fontId="16" fillId="2" borderId="25" xfId="4" applyFont="1" applyFill="1" applyBorder="1" applyAlignment="1">
      <alignment horizontal="center"/>
    </xf>
    <xf numFmtId="0" fontId="7" fillId="3" borderId="2" xfId="1" applyFont="1" applyFill="1" applyBorder="1" applyAlignment="1">
      <alignment horizontal="center"/>
    </xf>
    <xf numFmtId="0" fontId="7" fillId="3" borderId="3" xfId="1" applyFont="1" applyFill="1" applyBorder="1" applyAlignment="1">
      <alignment horizontal="center"/>
    </xf>
    <xf numFmtId="0" fontId="7" fillId="3" borderId="4" xfId="1" applyFont="1" applyFill="1" applyBorder="1" applyAlignment="1">
      <alignment horizontal="center"/>
    </xf>
    <xf numFmtId="0" fontId="7" fillId="3" borderId="8" xfId="1" applyFont="1" applyFill="1" applyBorder="1" applyAlignment="1">
      <alignment horizontal="center"/>
    </xf>
    <xf numFmtId="0" fontId="7" fillId="3" borderId="9" xfId="1" applyFont="1" applyFill="1" applyBorder="1" applyAlignment="1">
      <alignment horizontal="center"/>
    </xf>
    <xf numFmtId="0" fontId="14" fillId="0" borderId="23" xfId="4" applyFont="1" applyBorder="1" applyAlignment="1">
      <alignment horizontal="justify" vertical="center" wrapText="1"/>
    </xf>
    <xf numFmtId="0" fontId="14" fillId="0" borderId="24" xfId="4" applyFont="1" applyBorder="1" applyAlignment="1">
      <alignment horizontal="justify" vertical="center" wrapText="1"/>
    </xf>
    <xf numFmtId="0" fontId="14" fillId="0" borderId="25" xfId="4" applyFont="1" applyBorder="1" applyAlignment="1">
      <alignment horizontal="justify" vertical="center" wrapText="1"/>
    </xf>
    <xf numFmtId="0" fontId="7" fillId="2" borderId="23" xfId="1" applyFont="1" applyFill="1" applyBorder="1" applyAlignment="1">
      <alignment horizontal="center"/>
    </xf>
    <xf numFmtId="0" fontId="7" fillId="2" borderId="24" xfId="1" applyFont="1" applyFill="1" applyBorder="1" applyAlignment="1">
      <alignment horizontal="center"/>
    </xf>
    <xf numFmtId="0" fontId="7" fillId="2" borderId="25" xfId="1" applyFont="1" applyFill="1" applyBorder="1" applyAlignment="1">
      <alignment horizontal="center"/>
    </xf>
    <xf numFmtId="9" fontId="15" fillId="2" borderId="23" xfId="1" applyNumberFormat="1" applyFont="1" applyFill="1" applyBorder="1" applyAlignment="1">
      <alignment horizontal="center" wrapText="1"/>
    </xf>
    <xf numFmtId="0" fontId="15" fillId="2" borderId="24" xfId="1" applyFont="1" applyFill="1" applyBorder="1" applyAlignment="1">
      <alignment horizontal="center" wrapText="1"/>
    </xf>
    <xf numFmtId="0" fontId="15" fillId="2" borderId="25" xfId="1" applyFont="1" applyFill="1" applyBorder="1" applyAlignment="1">
      <alignment horizontal="center" wrapText="1"/>
    </xf>
    <xf numFmtId="0" fontId="7" fillId="0" borderId="26" xfId="1" applyFont="1" applyBorder="1" applyAlignment="1">
      <alignment horizontal="center"/>
    </xf>
    <xf numFmtId="0" fontId="7" fillId="0" borderId="0" xfId="1" applyFont="1" applyAlignment="1">
      <alignment horizontal="center"/>
    </xf>
    <xf numFmtId="0" fontId="7" fillId="0" borderId="27" xfId="1" applyFont="1" applyBorder="1" applyAlignment="1">
      <alignment horizontal="center"/>
    </xf>
    <xf numFmtId="0" fontId="8" fillId="2" borderId="23" xfId="1" applyFont="1" applyFill="1" applyBorder="1" applyAlignment="1">
      <alignment horizontal="center" wrapText="1"/>
    </xf>
    <xf numFmtId="0" fontId="8" fillId="2" borderId="24" xfId="1" applyFont="1" applyFill="1" applyBorder="1" applyAlignment="1">
      <alignment horizontal="center" wrapText="1"/>
    </xf>
    <xf numFmtId="0" fontId="8" fillId="2" borderId="25" xfId="1" applyFont="1" applyFill="1" applyBorder="1" applyAlignment="1">
      <alignment horizontal="center" wrapText="1"/>
    </xf>
    <xf numFmtId="0" fontId="8" fillId="5" borderId="24" xfId="1" applyFont="1" applyFill="1" applyBorder="1" applyAlignment="1">
      <alignment horizontal="center" wrapText="1"/>
    </xf>
    <xf numFmtId="0" fontId="8" fillId="6" borderId="23" xfId="1" applyFont="1" applyFill="1" applyBorder="1" applyAlignment="1">
      <alignment horizontal="center" vertical="center" wrapText="1"/>
    </xf>
    <xf numFmtId="0" fontId="8" fillId="6" borderId="25" xfId="1" applyFont="1" applyFill="1" applyBorder="1" applyAlignment="1">
      <alignment horizontal="center" vertical="center" wrapText="1"/>
    </xf>
    <xf numFmtId="0" fontId="7" fillId="0" borderId="16" xfId="4" applyFont="1" applyBorder="1" applyAlignment="1">
      <alignment horizontal="center"/>
    </xf>
    <xf numFmtId="0" fontId="7" fillId="0" borderId="17" xfId="4" applyFont="1" applyBorder="1" applyAlignment="1">
      <alignment horizontal="center"/>
    </xf>
    <xf numFmtId="0" fontId="7" fillId="0" borderId="18" xfId="4" applyFont="1" applyBorder="1" applyAlignment="1">
      <alignment horizontal="center"/>
    </xf>
    <xf numFmtId="0" fontId="16" fillId="2" borderId="23" xfId="4" applyFont="1" applyFill="1" applyBorder="1" applyAlignment="1">
      <alignment horizontal="center"/>
    </xf>
    <xf numFmtId="0" fontId="7" fillId="2" borderId="23" xfId="4" applyFont="1" applyFill="1" applyBorder="1" applyAlignment="1">
      <alignment horizontal="center"/>
    </xf>
    <xf numFmtId="0" fontId="7" fillId="2" borderId="24" xfId="4" applyFont="1" applyFill="1" applyBorder="1" applyAlignment="1">
      <alignment horizontal="center"/>
    </xf>
    <xf numFmtId="0" fontId="7" fillId="2" borderId="25" xfId="4" applyFont="1" applyFill="1" applyBorder="1" applyAlignment="1">
      <alignment horizontal="center"/>
    </xf>
    <xf numFmtId="0" fontId="19" fillId="2" borderId="24" xfId="4" applyFont="1" applyFill="1" applyBorder="1" applyAlignment="1">
      <alignment horizontal="center" vertical="center"/>
    </xf>
    <xf numFmtId="0" fontId="19" fillId="2" borderId="25" xfId="4" applyFont="1" applyFill="1" applyBorder="1" applyAlignment="1">
      <alignment horizontal="center" vertical="center"/>
    </xf>
    <xf numFmtId="0" fontId="7" fillId="2" borderId="16" xfId="4" applyFont="1" applyFill="1" applyBorder="1" applyAlignment="1">
      <alignment horizontal="center"/>
    </xf>
    <xf numFmtId="0" fontId="7" fillId="2" borderId="17" xfId="4" applyFont="1" applyFill="1" applyBorder="1" applyAlignment="1">
      <alignment horizontal="center"/>
    </xf>
    <xf numFmtId="0" fontId="7" fillId="2" borderId="18" xfId="4" applyFont="1" applyFill="1" applyBorder="1" applyAlignment="1">
      <alignment horizontal="center"/>
    </xf>
    <xf numFmtId="0" fontId="17" fillId="0" borderId="23" xfId="4" applyFont="1" applyBorder="1" applyAlignment="1">
      <alignment horizontal="center" vertical="center" wrapText="1"/>
    </xf>
    <xf numFmtId="0" fontId="17" fillId="0" borderId="24" xfId="4" applyFont="1" applyBorder="1" applyAlignment="1">
      <alignment horizontal="center" vertical="center"/>
    </xf>
    <xf numFmtId="0" fontId="17" fillId="0" borderId="25" xfId="4" applyFont="1" applyBorder="1" applyAlignment="1">
      <alignment horizontal="center" vertical="center"/>
    </xf>
    <xf numFmtId="0" fontId="17" fillId="0" borderId="23" xfId="1" applyFont="1" applyBorder="1" applyAlignment="1">
      <alignment horizontal="center" vertical="center" wrapText="1"/>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5" xfId="1" applyFont="1" applyBorder="1" applyAlignment="1">
      <alignment horizontal="center" vertical="center" wrapText="1"/>
    </xf>
    <xf numFmtId="0" fontId="7" fillId="0" borderId="17" xfId="1" applyFont="1" applyBorder="1" applyAlignment="1">
      <alignment horizontal="center"/>
    </xf>
    <xf numFmtId="0" fontId="7" fillId="0" borderId="23" xfId="1" applyFont="1" applyBorder="1" applyAlignment="1">
      <alignment horizontal="center"/>
    </xf>
    <xf numFmtId="0" fontId="7" fillId="0" borderId="24" xfId="1" applyFont="1" applyBorder="1" applyAlignment="1">
      <alignment horizontal="center"/>
    </xf>
    <xf numFmtId="0" fontId="7" fillId="0" borderId="25" xfId="1" applyFont="1" applyBorder="1" applyAlignment="1">
      <alignment horizontal="center"/>
    </xf>
    <xf numFmtId="0" fontId="17" fillId="2" borderId="23" xfId="4" applyFont="1" applyFill="1" applyBorder="1" applyAlignment="1">
      <alignment horizontal="center" vertical="center" wrapText="1"/>
    </xf>
    <xf numFmtId="0" fontId="17" fillId="2" borderId="24" xfId="4" applyFont="1" applyFill="1" applyBorder="1" applyAlignment="1">
      <alignment horizontal="center" vertical="center"/>
    </xf>
    <xf numFmtId="0" fontId="17" fillId="2" borderId="25" xfId="4" applyFont="1" applyFill="1" applyBorder="1" applyAlignment="1">
      <alignment horizontal="center" vertical="center"/>
    </xf>
    <xf numFmtId="0" fontId="1" fillId="2" borderId="26" xfId="4" applyFill="1" applyBorder="1" applyAlignment="1">
      <alignment horizontal="center"/>
    </xf>
    <xf numFmtId="0" fontId="1" fillId="2" borderId="0" xfId="4" applyFill="1" applyAlignment="1">
      <alignment horizontal="center"/>
    </xf>
    <xf numFmtId="0" fontId="1" fillId="2" borderId="27" xfId="4" applyFill="1" applyBorder="1" applyAlignment="1">
      <alignment horizont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1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0" borderId="5"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4" fillId="0" borderId="10"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4" fillId="0" borderId="15" xfId="1" applyFont="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6" fillId="3" borderId="16"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6" fillId="3"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19" fillId="0" borderId="23" xfId="4" applyFont="1" applyBorder="1" applyAlignment="1">
      <alignment horizontal="center" vertical="distributed"/>
    </xf>
    <xf numFmtId="0" fontId="19" fillId="0" borderId="24" xfId="4" applyFont="1" applyBorder="1" applyAlignment="1">
      <alignment horizontal="center" vertical="distributed"/>
    </xf>
    <xf numFmtId="0" fontId="19" fillId="0" borderId="25" xfId="4" applyFont="1" applyBorder="1" applyAlignment="1">
      <alignment horizontal="center" vertical="distributed"/>
    </xf>
    <xf numFmtId="0" fontId="7" fillId="3" borderId="23" xfId="4" applyFont="1" applyFill="1" applyBorder="1" applyAlignment="1">
      <alignment horizontal="center" vertical="distributed"/>
    </xf>
    <xf numFmtId="0" fontId="7" fillId="3" borderId="24" xfId="4" applyFont="1" applyFill="1" applyBorder="1" applyAlignment="1">
      <alignment horizontal="center" vertical="distributed"/>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1" fillId="0" borderId="43" xfId="0" applyFont="1" applyBorder="1" applyAlignment="1" applyProtection="1">
      <alignment horizontal="justify" vertical="center" wrapText="1"/>
      <protection locked="0"/>
    </xf>
    <xf numFmtId="0" fontId="1" fillId="0" borderId="33" xfId="0" applyFont="1" applyBorder="1" applyAlignment="1" applyProtection="1">
      <alignment horizontal="justify" vertical="center" wrapText="1"/>
      <protection locked="0"/>
    </xf>
    <xf numFmtId="0" fontId="1" fillId="0" borderId="34" xfId="0" applyFont="1" applyBorder="1" applyAlignment="1" applyProtection="1">
      <alignment horizontal="justify" vertical="center" wrapText="1"/>
      <protection locked="0"/>
    </xf>
    <xf numFmtId="0" fontId="1" fillId="0" borderId="44" xfId="0" applyFont="1" applyBorder="1" applyAlignment="1" applyProtection="1">
      <alignment horizontal="justify" vertical="center" wrapText="1"/>
      <protection locked="0"/>
    </xf>
    <xf numFmtId="0" fontId="1" fillId="0" borderId="45" xfId="0" applyFont="1" applyBorder="1" applyAlignment="1" applyProtection="1">
      <alignment horizontal="justify" vertical="center" wrapText="1"/>
      <protection locked="0"/>
    </xf>
    <xf numFmtId="0" fontId="1" fillId="0" borderId="46" xfId="0" applyFont="1" applyBorder="1" applyAlignment="1" applyProtection="1">
      <alignment horizontal="justify" vertical="center" wrapText="1"/>
      <protection locked="0"/>
    </xf>
    <xf numFmtId="0" fontId="1" fillId="0" borderId="8" xfId="1" applyBorder="1" applyAlignment="1">
      <alignment horizontal="center" vertical="center" wrapText="1"/>
    </xf>
    <xf numFmtId="9" fontId="31" fillId="12" borderId="8" xfId="0" applyNumberFormat="1" applyFont="1" applyFill="1" applyBorder="1" applyAlignment="1">
      <alignment horizontal="center" vertical="center"/>
    </xf>
    <xf numFmtId="9" fontId="31" fillId="12" borderId="8" xfId="8" applyFont="1" applyFill="1" applyBorder="1" applyAlignment="1" applyProtection="1">
      <alignment horizontal="center" vertical="center"/>
    </xf>
    <xf numFmtId="9" fontId="31" fillId="12" borderId="40" xfId="8" applyFont="1" applyFill="1" applyBorder="1" applyAlignment="1" applyProtection="1">
      <alignment horizontal="center" vertical="center"/>
    </xf>
    <xf numFmtId="0" fontId="33" fillId="0" borderId="43" xfId="0" applyFont="1" applyBorder="1" applyAlignment="1" applyProtection="1">
      <alignment horizontal="justify" vertical="center" wrapText="1"/>
      <protection locked="0"/>
    </xf>
    <xf numFmtId="0" fontId="33" fillId="0" borderId="33" xfId="0" applyFont="1" applyBorder="1" applyAlignment="1" applyProtection="1">
      <alignment horizontal="justify" vertical="center" wrapText="1"/>
      <protection locked="0"/>
    </xf>
    <xf numFmtId="0" fontId="33" fillId="0" borderId="34" xfId="0" applyFont="1" applyBorder="1" applyAlignment="1" applyProtection="1">
      <alignment horizontal="justify" vertical="center" wrapText="1"/>
      <protection locked="0"/>
    </xf>
    <xf numFmtId="0" fontId="33" fillId="0" borderId="44" xfId="0" applyFont="1" applyBorder="1" applyAlignment="1" applyProtection="1">
      <alignment horizontal="justify" vertical="center" wrapText="1"/>
      <protection locked="0"/>
    </xf>
    <xf numFmtId="0" fontId="33" fillId="0" borderId="45" xfId="0" applyFont="1" applyBorder="1" applyAlignment="1" applyProtection="1">
      <alignment horizontal="justify" vertical="center" wrapText="1"/>
      <protection locked="0"/>
    </xf>
    <xf numFmtId="0" fontId="33" fillId="0" borderId="46" xfId="0" applyFont="1" applyBorder="1" applyAlignment="1" applyProtection="1">
      <alignment horizontal="justify" vertical="center" wrapText="1"/>
      <protection locked="0"/>
    </xf>
    <xf numFmtId="0" fontId="1" fillId="0" borderId="47" xfId="1" applyBorder="1" applyAlignment="1">
      <alignment horizontal="center" vertical="center" wrapText="1"/>
    </xf>
    <xf numFmtId="9" fontId="31" fillId="12" borderId="47" xfId="0" applyNumberFormat="1" applyFont="1" applyFill="1" applyBorder="1" applyAlignment="1">
      <alignment horizontal="center" vertical="center"/>
    </xf>
    <xf numFmtId="9" fontId="31" fillId="12" borderId="40" xfId="0" applyNumberFormat="1" applyFont="1" applyFill="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0" fillId="0" borderId="2" xfId="0" applyFont="1" applyBorder="1" applyAlignment="1">
      <alignment horizontal="center" vertical="center" wrapText="1"/>
    </xf>
    <xf numFmtId="0" fontId="30" fillId="0" borderId="42" xfId="0" applyFont="1" applyBorder="1" applyAlignment="1">
      <alignment horizontal="center" vertical="center" wrapText="1"/>
    </xf>
    <xf numFmtId="0" fontId="26" fillId="8" borderId="0" xfId="0" applyFont="1" applyFill="1" applyAlignment="1">
      <alignment horizontal="center" vertical="center"/>
    </xf>
    <xf numFmtId="0" fontId="28" fillId="11" borderId="40" xfId="0" applyFont="1" applyFill="1" applyBorder="1" applyAlignment="1">
      <alignment horizontal="center" vertical="center" wrapText="1"/>
    </xf>
    <xf numFmtId="0" fontId="28" fillId="11" borderId="41"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0" fillId="0" borderId="8" xfId="0"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10" xfId="0" applyFont="1" applyBorder="1" applyAlignment="1">
      <alignment horizontal="center" vertical="center"/>
    </xf>
    <xf numFmtId="0" fontId="1" fillId="0" borderId="8" xfId="0" applyFont="1" applyBorder="1" applyAlignment="1">
      <alignment horizontal="left" vertical="center"/>
    </xf>
    <xf numFmtId="0" fontId="0" fillId="0" borderId="8" xfId="0" applyBorder="1" applyAlignment="1">
      <alignment horizontal="left" vertical="center"/>
    </xf>
    <xf numFmtId="0" fontId="19" fillId="0" borderId="23"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5" xfId="1" applyFont="1" applyBorder="1" applyAlignment="1">
      <alignment horizontal="center" vertical="center" wrapText="1"/>
    </xf>
    <xf numFmtId="0" fontId="20" fillId="0" borderId="23" xfId="4" applyFont="1" applyBorder="1" applyAlignment="1">
      <alignment horizontal="center" vertical="center" wrapText="1"/>
    </xf>
    <xf numFmtId="0" fontId="20" fillId="0" borderId="24" xfId="4" applyFont="1" applyBorder="1" applyAlignment="1">
      <alignment horizontal="center" vertical="center"/>
    </xf>
    <xf numFmtId="0" fontId="20" fillId="0" borderId="25" xfId="4" applyFont="1" applyBorder="1" applyAlignment="1">
      <alignment horizontal="center" vertical="center"/>
    </xf>
    <xf numFmtId="0" fontId="20" fillId="0" borderId="23" xfId="1" applyFont="1" applyBorder="1" applyAlignment="1">
      <alignment horizontal="center" vertical="center" wrapText="1"/>
    </xf>
    <xf numFmtId="0" fontId="15" fillId="2" borderId="23" xfId="4" applyFont="1" applyFill="1" applyBorder="1" applyAlignment="1">
      <alignment horizontal="center" wrapText="1"/>
    </xf>
    <xf numFmtId="0" fontId="15" fillId="2" borderId="24" xfId="4" applyFont="1" applyFill="1" applyBorder="1" applyAlignment="1">
      <alignment horizontal="center"/>
    </xf>
    <xf numFmtId="0" fontId="15" fillId="2" borderId="25" xfId="4" applyFont="1" applyFill="1" applyBorder="1" applyAlignment="1">
      <alignment horizontal="center"/>
    </xf>
    <xf numFmtId="0" fontId="17" fillId="2" borderId="23" xfId="1" applyFont="1" applyFill="1" applyBorder="1" applyAlignment="1">
      <alignment horizontal="justify" vertical="center" wrapText="1"/>
    </xf>
    <xf numFmtId="0" fontId="17" fillId="2" borderId="24" xfId="1" applyFont="1" applyFill="1" applyBorder="1" applyAlignment="1">
      <alignment horizontal="justify" vertical="center" wrapText="1"/>
    </xf>
    <xf numFmtId="0" fontId="17" fillId="2" borderId="25" xfId="1" applyFont="1" applyFill="1" applyBorder="1" applyAlignment="1">
      <alignment horizontal="justify" vertical="center" wrapText="1"/>
    </xf>
    <xf numFmtId="0" fontId="15" fillId="2" borderId="23" xfId="4" applyFont="1" applyFill="1" applyBorder="1" applyAlignment="1">
      <alignment horizontal="center"/>
    </xf>
    <xf numFmtId="0" fontId="8" fillId="5" borderId="23" xfId="1" applyFont="1" applyFill="1" applyBorder="1" applyAlignment="1">
      <alignment horizontal="center" wrapText="1"/>
    </xf>
    <xf numFmtId="0" fontId="8" fillId="5" borderId="25" xfId="1" applyFont="1" applyFill="1" applyBorder="1" applyAlignment="1">
      <alignment horizontal="center" wrapText="1"/>
    </xf>
    <xf numFmtId="0" fontId="8" fillId="2" borderId="23" xfId="1" applyFont="1" applyFill="1" applyBorder="1" applyAlignment="1">
      <alignment horizontal="center"/>
    </xf>
    <xf numFmtId="0" fontId="8" fillId="2" borderId="24" xfId="1" applyFont="1" applyFill="1" applyBorder="1" applyAlignment="1">
      <alignment horizontal="center"/>
    </xf>
    <xf numFmtId="0" fontId="8" fillId="2" borderId="25" xfId="1" applyFont="1" applyFill="1" applyBorder="1" applyAlignment="1">
      <alignment horizontal="center"/>
    </xf>
    <xf numFmtId="0" fontId="17" fillId="2" borderId="3"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13"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6" fillId="0" borderId="19" xfId="4" applyFont="1" applyBorder="1" applyAlignment="1" applyProtection="1">
      <alignment horizontal="justify" vertical="center" wrapText="1"/>
      <protection locked="0"/>
    </xf>
    <xf numFmtId="0" fontId="16" fillId="0" borderId="20" xfId="4" applyFont="1" applyBorder="1" applyAlignment="1" applyProtection="1">
      <alignment horizontal="justify" vertical="center" wrapText="1"/>
      <protection locked="0"/>
    </xf>
    <xf numFmtId="0" fontId="16" fillId="0" borderId="21" xfId="4" applyFont="1" applyBorder="1" applyAlignment="1" applyProtection="1">
      <alignment horizontal="justify" vertical="center" wrapText="1"/>
      <protection locked="0"/>
    </xf>
    <xf numFmtId="0" fontId="16" fillId="2" borderId="23" xfId="4" applyFont="1" applyFill="1" applyBorder="1" applyAlignment="1">
      <alignment horizontal="center" vertical="center"/>
    </xf>
    <xf numFmtId="0" fontId="16" fillId="2" borderId="24" xfId="4" applyFont="1" applyFill="1" applyBorder="1" applyAlignment="1">
      <alignment horizontal="center" vertical="center"/>
    </xf>
    <xf numFmtId="0" fontId="16" fillId="2" borderId="25" xfId="4" applyFont="1" applyFill="1" applyBorder="1" applyAlignment="1">
      <alignment horizontal="center" vertical="center"/>
    </xf>
    <xf numFmtId="0" fontId="16" fillId="0" borderId="24" xfId="4" applyFont="1" applyBorder="1" applyAlignment="1">
      <alignment horizontal="center" vertical="center" wrapText="1"/>
    </xf>
    <xf numFmtId="0" fontId="16" fillId="0" borderId="25" xfId="4" applyFont="1" applyBorder="1" applyAlignment="1">
      <alignment horizontal="center" vertical="center" wrapText="1"/>
    </xf>
    <xf numFmtId="0" fontId="16" fillId="8" borderId="16" xfId="4" applyFont="1" applyFill="1" applyBorder="1" applyAlignment="1">
      <alignment horizontal="left" vertical="top" wrapText="1"/>
    </xf>
    <xf numFmtId="0" fontId="16" fillId="8" borderId="17" xfId="4" applyFont="1" applyFill="1" applyBorder="1" applyAlignment="1">
      <alignment horizontal="left" vertical="top" wrapText="1"/>
    </xf>
    <xf numFmtId="0" fontId="16" fillId="8" borderId="18" xfId="4" applyFont="1" applyFill="1" applyBorder="1" applyAlignment="1">
      <alignment horizontal="left" vertical="top" wrapText="1"/>
    </xf>
    <xf numFmtId="0" fontId="16" fillId="0" borderId="26" xfId="4" applyFont="1" applyBorder="1" applyAlignment="1" applyProtection="1">
      <alignment horizontal="justify" vertical="center" wrapText="1"/>
      <protection locked="0"/>
    </xf>
    <xf numFmtId="0" fontId="16" fillId="0" borderId="0" xfId="4" applyFont="1" applyAlignment="1" applyProtection="1">
      <alignment horizontal="justify" vertical="center" wrapText="1"/>
      <protection locked="0"/>
    </xf>
    <xf numFmtId="0" fontId="16" fillId="0" borderId="27" xfId="4" applyFont="1" applyBorder="1" applyAlignment="1" applyProtection="1">
      <alignment horizontal="justify" vertical="center" wrapText="1"/>
      <protection locked="0"/>
    </xf>
    <xf numFmtId="0" fontId="16" fillId="8" borderId="32" xfId="4" applyFont="1" applyFill="1" applyBorder="1" applyAlignment="1">
      <alignment horizontal="left" vertical="top" wrapText="1"/>
    </xf>
    <xf numFmtId="0" fontId="16" fillId="8" borderId="33" xfId="4" applyFont="1" applyFill="1" applyBorder="1" applyAlignment="1">
      <alignment horizontal="left" vertical="top" wrapText="1"/>
    </xf>
    <xf numFmtId="0" fontId="16" fillId="8" borderId="34" xfId="4" applyFont="1" applyFill="1" applyBorder="1" applyAlignment="1">
      <alignment horizontal="left" vertical="top" wrapText="1"/>
    </xf>
    <xf numFmtId="0" fontId="36" fillId="0" borderId="43" xfId="0" applyFont="1" applyBorder="1" applyAlignment="1" applyProtection="1">
      <alignment horizontal="justify" vertical="center" wrapText="1"/>
      <protection locked="0"/>
    </xf>
    <xf numFmtId="0" fontId="36" fillId="0" borderId="33" xfId="0" applyFont="1" applyBorder="1" applyAlignment="1" applyProtection="1">
      <alignment horizontal="justify" vertical="center" wrapText="1"/>
      <protection locked="0"/>
    </xf>
    <xf numFmtId="0" fontId="36" fillId="0" borderId="34" xfId="0" applyFont="1" applyBorder="1" applyAlignment="1" applyProtection="1">
      <alignment horizontal="justify" vertical="center" wrapText="1"/>
      <protection locked="0"/>
    </xf>
    <xf numFmtId="0" fontId="36" fillId="0" borderId="44" xfId="0" applyFont="1" applyBorder="1" applyAlignment="1" applyProtection="1">
      <alignment horizontal="justify" vertical="center" wrapText="1"/>
      <protection locked="0"/>
    </xf>
    <xf numFmtId="0" fontId="36" fillId="0" borderId="45" xfId="0" applyFont="1" applyBorder="1" applyAlignment="1" applyProtection="1">
      <alignment horizontal="justify" vertical="center" wrapText="1"/>
      <protection locked="0"/>
    </xf>
    <xf numFmtId="0" fontId="36" fillId="0" borderId="46" xfId="0" applyFont="1" applyBorder="1" applyAlignment="1" applyProtection="1">
      <alignment horizontal="justify" vertical="center" wrapText="1"/>
      <protection locked="0"/>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1" fillId="2" borderId="26" xfId="1" applyFill="1" applyBorder="1" applyAlignment="1">
      <alignment horizontal="center"/>
    </xf>
    <xf numFmtId="0" fontId="1" fillId="2" borderId="0" xfId="1" applyFill="1" applyAlignment="1">
      <alignment horizontal="center"/>
    </xf>
    <xf numFmtId="0" fontId="1" fillId="2" borderId="27" xfId="1" applyFill="1" applyBorder="1" applyAlignment="1">
      <alignment horizontal="center"/>
    </xf>
    <xf numFmtId="0" fontId="2" fillId="0" borderId="1" xfId="9" applyFont="1" applyBorder="1" applyAlignment="1">
      <alignment horizontal="center" vertical="center"/>
    </xf>
    <xf numFmtId="0" fontId="2" fillId="0" borderId="6" xfId="9" applyFont="1" applyBorder="1" applyAlignment="1">
      <alignment horizontal="center" vertical="center"/>
    </xf>
    <xf numFmtId="0" fontId="2" fillId="0" borderId="11" xfId="9" applyFont="1" applyBorder="1" applyAlignment="1">
      <alignment horizontal="center" vertical="center"/>
    </xf>
    <xf numFmtId="0" fontId="3" fillId="0" borderId="2"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4" fillId="0" borderId="5" xfId="9" applyFont="1" applyBorder="1" applyAlignment="1">
      <alignment vertical="center"/>
    </xf>
    <xf numFmtId="0" fontId="4" fillId="0" borderId="3" xfId="9" applyFont="1" applyBorder="1" applyAlignment="1">
      <alignment vertical="center"/>
    </xf>
    <xf numFmtId="0" fontId="4" fillId="0" borderId="4" xfId="9" applyFont="1" applyBorder="1" applyAlignment="1">
      <alignment vertical="center"/>
    </xf>
    <xf numFmtId="0" fontId="3" fillId="0" borderId="7"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horizontal="center" vertical="center"/>
    </xf>
    <xf numFmtId="0" fontId="4" fillId="0" borderId="10" xfId="9" applyFont="1" applyBorder="1" applyAlignment="1">
      <alignment vertical="center"/>
    </xf>
    <xf numFmtId="0" fontId="4" fillId="0" borderId="8" xfId="9" applyFont="1" applyBorder="1" applyAlignment="1">
      <alignment vertical="center"/>
    </xf>
    <xf numFmtId="0" fontId="4" fillId="0" borderId="9" xfId="9" applyFont="1" applyBorder="1" applyAlignment="1">
      <alignment vertical="center"/>
    </xf>
    <xf numFmtId="0" fontId="3" fillId="0" borderId="12" xfId="9" applyFont="1" applyBorder="1" applyAlignment="1">
      <alignment horizontal="center" vertical="center"/>
    </xf>
    <xf numFmtId="0" fontId="3" fillId="0" borderId="13" xfId="9" applyFont="1" applyBorder="1" applyAlignment="1">
      <alignment horizontal="center" vertical="center"/>
    </xf>
    <xf numFmtId="0" fontId="3" fillId="0" borderId="14" xfId="9" applyFont="1" applyBorder="1" applyAlignment="1">
      <alignment horizontal="center" vertical="center"/>
    </xf>
    <xf numFmtId="0" fontId="4" fillId="0" borderId="15" xfId="9" applyFont="1" applyBorder="1" applyAlignment="1">
      <alignment vertical="center"/>
    </xf>
    <xf numFmtId="0" fontId="4" fillId="0" borderId="13" xfId="9" applyFont="1" applyBorder="1" applyAlignment="1">
      <alignment vertical="center"/>
    </xf>
    <xf numFmtId="0" fontId="4" fillId="0" borderId="14" xfId="9" applyFont="1" applyBorder="1" applyAlignment="1">
      <alignment vertical="center"/>
    </xf>
    <xf numFmtId="0" fontId="6" fillId="3" borderId="16" xfId="9" applyFont="1" applyFill="1" applyBorder="1" applyAlignment="1">
      <alignment horizontal="center" vertical="center" wrapText="1"/>
    </xf>
    <xf numFmtId="0" fontId="6" fillId="3" borderId="17" xfId="9" applyFont="1" applyFill="1" applyBorder="1" applyAlignment="1">
      <alignment horizontal="center" vertical="center" wrapText="1"/>
    </xf>
    <xf numFmtId="0" fontId="6" fillId="3" borderId="18" xfId="9" applyFont="1" applyFill="1" applyBorder="1" applyAlignment="1">
      <alignment horizontal="center" vertical="center" wrapText="1"/>
    </xf>
    <xf numFmtId="0" fontId="6" fillId="3" borderId="19" xfId="9" applyFont="1" applyFill="1" applyBorder="1" applyAlignment="1">
      <alignment horizontal="center" vertical="center" wrapText="1"/>
    </xf>
    <xf numFmtId="0" fontId="6" fillId="3" borderId="20" xfId="9" applyFont="1" applyFill="1" applyBorder="1" applyAlignment="1">
      <alignment horizontal="center" vertical="center" wrapText="1"/>
    </xf>
    <xf numFmtId="0" fontId="6" fillId="3" borderId="21" xfId="9" applyFont="1" applyFill="1" applyBorder="1" applyAlignment="1">
      <alignment horizontal="center" vertical="center" wrapText="1"/>
    </xf>
    <xf numFmtId="0" fontId="7" fillId="2" borderId="0" xfId="9" applyFont="1" applyFill="1" applyAlignment="1">
      <alignment horizontal="center" vertical="center" wrapText="1"/>
    </xf>
    <xf numFmtId="0" fontId="8" fillId="0" borderId="23" xfId="1" applyFont="1" applyBorder="1" applyAlignment="1" applyProtection="1">
      <alignment horizontal="center" vertical="distributed"/>
      <protection locked="0"/>
    </xf>
    <xf numFmtId="0" fontId="8" fillId="0" borderId="24" xfId="1" applyFont="1" applyBorder="1" applyAlignment="1" applyProtection="1">
      <alignment horizontal="center" vertical="distributed"/>
      <protection locked="0"/>
    </xf>
    <xf numFmtId="0" fontId="8" fillId="0" borderId="25" xfId="1" applyFont="1" applyBorder="1" applyAlignment="1" applyProtection="1">
      <alignment horizontal="center" vertical="distributed"/>
      <protection locked="0"/>
    </xf>
    <xf numFmtId="0" fontId="7" fillId="3" borderId="23" xfId="1" applyFont="1" applyFill="1" applyBorder="1" applyAlignment="1">
      <alignment horizontal="center" vertical="distributed"/>
    </xf>
    <xf numFmtId="0" fontId="7" fillId="3" borderId="24" xfId="1" applyFont="1" applyFill="1" applyBorder="1" applyAlignment="1">
      <alignment horizontal="center" vertical="distributed"/>
    </xf>
    <xf numFmtId="0" fontId="1" fillId="0" borderId="23" xfId="9" applyFont="1" applyBorder="1" applyAlignment="1">
      <alignment horizontal="center" vertical="center"/>
    </xf>
    <xf numFmtId="0" fontId="1" fillId="0" borderId="24" xfId="9" applyFont="1" applyBorder="1" applyAlignment="1">
      <alignment horizontal="center" vertical="center"/>
    </xf>
    <xf numFmtId="0" fontId="1" fillId="0" borderId="25" xfId="9" applyFont="1" applyBorder="1" applyAlignment="1">
      <alignment horizontal="center" vertical="center"/>
    </xf>
    <xf numFmtId="0" fontId="8" fillId="2" borderId="24" xfId="1" applyFont="1" applyFill="1" applyBorder="1" applyAlignment="1" applyProtection="1">
      <alignment horizontal="center"/>
      <protection locked="0"/>
    </xf>
    <xf numFmtId="0" fontId="8" fillId="2" borderId="25" xfId="1" applyFont="1" applyFill="1" applyBorder="1" applyAlignment="1" applyProtection="1">
      <alignment horizontal="center"/>
      <protection locked="0"/>
    </xf>
    <xf numFmtId="0" fontId="7" fillId="2" borderId="16" xfId="1" applyFont="1" applyFill="1" applyBorder="1" applyAlignment="1">
      <alignment horizontal="center"/>
    </xf>
    <xf numFmtId="0" fontId="7" fillId="2" borderId="17" xfId="1" applyFont="1" applyFill="1" applyBorder="1" applyAlignment="1">
      <alignment horizontal="center"/>
    </xf>
    <xf numFmtId="0" fontId="7" fillId="2" borderId="18" xfId="1" applyFont="1" applyFill="1" applyBorder="1" applyAlignment="1">
      <alignment horizontal="center"/>
    </xf>
    <xf numFmtId="0" fontId="1" fillId="2" borderId="23" xfId="9" applyFont="1" applyFill="1" applyBorder="1" applyAlignment="1">
      <alignment horizontal="center" vertical="center"/>
    </xf>
    <xf numFmtId="0" fontId="1" fillId="2" borderId="24" xfId="9" applyFont="1" applyFill="1" applyBorder="1" applyAlignment="1">
      <alignment horizontal="center" vertical="center"/>
    </xf>
    <xf numFmtId="0" fontId="1" fillId="2" borderId="25" xfId="9" applyFont="1" applyFill="1" applyBorder="1" applyAlignment="1">
      <alignment horizontal="center" vertical="center"/>
    </xf>
    <xf numFmtId="0" fontId="1" fillId="2" borderId="23" xfId="9" applyFont="1" applyFill="1" applyBorder="1" applyAlignment="1">
      <alignment horizontal="center" vertical="center" wrapText="1"/>
    </xf>
    <xf numFmtId="0" fontId="1" fillId="2" borderId="24" xfId="9" applyFont="1" applyFill="1" applyBorder="1" applyAlignment="1">
      <alignment horizontal="center" vertical="center" wrapText="1"/>
    </xf>
    <xf numFmtId="0" fontId="1" fillId="2" borderId="25" xfId="9" applyFont="1" applyFill="1" applyBorder="1" applyAlignment="1">
      <alignment horizontal="center" vertical="center" wrapText="1"/>
    </xf>
    <xf numFmtId="0" fontId="8" fillId="0" borderId="23" xfId="9" applyFont="1" applyBorder="1" applyAlignment="1" applyProtection="1">
      <alignment horizontal="center" vertical="center" wrapText="1"/>
      <protection locked="0"/>
    </xf>
    <xf numFmtId="0" fontId="8" fillId="0" borderId="24" xfId="9" applyFont="1" applyBorder="1" applyAlignment="1" applyProtection="1">
      <alignment horizontal="center" vertical="center" wrapText="1"/>
      <protection locked="0"/>
    </xf>
    <xf numFmtId="0" fontId="8" fillId="0" borderId="25" xfId="9" applyFont="1" applyBorder="1" applyAlignment="1" applyProtection="1">
      <alignment horizontal="center" vertical="center" wrapText="1"/>
      <protection locked="0"/>
    </xf>
    <xf numFmtId="0" fontId="7" fillId="0" borderId="17" xfId="9" applyFont="1" applyBorder="1" applyAlignment="1">
      <alignment horizontal="center"/>
    </xf>
    <xf numFmtId="0" fontId="7" fillId="3" borderId="23" xfId="9" applyFont="1" applyFill="1" applyBorder="1" applyAlignment="1">
      <alignment horizontal="center"/>
    </xf>
    <xf numFmtId="0" fontId="7" fillId="3" borderId="24" xfId="9" applyFont="1" applyFill="1" applyBorder="1" applyAlignment="1">
      <alignment horizontal="center"/>
    </xf>
    <xf numFmtId="0" fontId="7" fillId="3" borderId="25" xfId="9" applyFont="1" applyFill="1" applyBorder="1" applyAlignment="1">
      <alignment horizontal="center"/>
    </xf>
    <xf numFmtId="0" fontId="7" fillId="0" borderId="23" xfId="9" applyFont="1" applyBorder="1" applyAlignment="1">
      <alignment horizontal="center"/>
    </xf>
    <xf numFmtId="0" fontId="7" fillId="0" borderId="24" xfId="9" applyFont="1" applyBorder="1" applyAlignment="1">
      <alignment horizontal="center"/>
    </xf>
    <xf numFmtId="0" fontId="7" fillId="0" borderId="25" xfId="9" applyFont="1" applyBorder="1" applyAlignment="1">
      <alignment horizontal="center"/>
    </xf>
    <xf numFmtId="0" fontId="1" fillId="2" borderId="23" xfId="9" applyFont="1" applyFill="1" applyBorder="1" applyAlignment="1">
      <alignment horizontal="left" vertical="center" wrapText="1"/>
    </xf>
    <xf numFmtId="0" fontId="1" fillId="2" borderId="24" xfId="9" applyFont="1" applyFill="1" applyBorder="1" applyAlignment="1">
      <alignment horizontal="left" vertical="center"/>
    </xf>
    <xf numFmtId="0" fontId="1" fillId="2" borderId="25" xfId="9" applyFont="1" applyFill="1" applyBorder="1" applyAlignment="1">
      <alignment horizontal="left" vertical="center"/>
    </xf>
    <xf numFmtId="0" fontId="7" fillId="2" borderId="23" xfId="9" applyFont="1" applyFill="1" applyBorder="1" applyAlignment="1">
      <alignment horizontal="center"/>
    </xf>
    <xf numFmtId="0" fontId="7" fillId="2" borderId="24" xfId="9" applyFont="1" applyFill="1" applyBorder="1" applyAlignment="1">
      <alignment horizontal="center"/>
    </xf>
    <xf numFmtId="0" fontId="7" fillId="2" borderId="25" xfId="9" applyFont="1" applyFill="1" applyBorder="1" applyAlignment="1">
      <alignment horizontal="center"/>
    </xf>
    <xf numFmtId="9" fontId="8" fillId="2" borderId="23" xfId="9" applyNumberFormat="1" applyFont="1" applyFill="1" applyBorder="1" applyAlignment="1">
      <alignment horizontal="center" wrapText="1"/>
    </xf>
    <xf numFmtId="0" fontId="8" fillId="2" borderId="24" xfId="9" applyFont="1" applyFill="1" applyBorder="1" applyAlignment="1">
      <alignment horizontal="center" wrapText="1"/>
    </xf>
    <xf numFmtId="0" fontId="8" fillId="2" borderId="25" xfId="9" applyFont="1" applyFill="1" applyBorder="1" applyAlignment="1">
      <alignment horizontal="center" wrapText="1"/>
    </xf>
    <xf numFmtId="0" fontId="7" fillId="0" borderId="26" xfId="9" applyFont="1" applyBorder="1" applyAlignment="1">
      <alignment horizontal="center"/>
    </xf>
    <xf numFmtId="0" fontId="7" fillId="0" borderId="0" xfId="9" applyFont="1" applyAlignment="1">
      <alignment horizontal="center"/>
    </xf>
    <xf numFmtId="0" fontId="7" fillId="0" borderId="27" xfId="9" applyFont="1" applyBorder="1" applyAlignment="1">
      <alignment horizontal="center"/>
    </xf>
    <xf numFmtId="0" fontId="8" fillId="2" borderId="23" xfId="9" applyFont="1" applyFill="1" applyBorder="1" applyAlignment="1">
      <alignment horizontal="center" wrapText="1"/>
    </xf>
    <xf numFmtId="0" fontId="8" fillId="5" borderId="24" xfId="9" applyFont="1" applyFill="1" applyBorder="1" applyAlignment="1">
      <alignment horizontal="center" wrapText="1"/>
    </xf>
    <xf numFmtId="0" fontId="8" fillId="6" borderId="23" xfId="9" applyFont="1" applyFill="1" applyBorder="1" applyAlignment="1">
      <alignment horizontal="center" vertical="center" wrapText="1"/>
    </xf>
    <xf numFmtId="0" fontId="8" fillId="6" borderId="25" xfId="9" applyFont="1" applyFill="1" applyBorder="1" applyAlignment="1">
      <alignment horizontal="center" vertical="center" wrapText="1"/>
    </xf>
    <xf numFmtId="0" fontId="7" fillId="0" borderId="16" xfId="1" applyFont="1" applyBorder="1" applyAlignment="1">
      <alignment horizontal="center"/>
    </xf>
    <xf numFmtId="0" fontId="7" fillId="0" borderId="18" xfId="1" applyFont="1" applyBorder="1" applyAlignment="1">
      <alignment horizontal="center"/>
    </xf>
    <xf numFmtId="0" fontId="7" fillId="3" borderId="48" xfId="9" applyFont="1" applyFill="1" applyBorder="1" applyAlignment="1">
      <alignment horizontal="center"/>
    </xf>
    <xf numFmtId="0" fontId="7" fillId="3" borderId="49" xfId="9" applyFont="1" applyFill="1" applyBorder="1" applyAlignment="1">
      <alignment horizontal="center"/>
    </xf>
    <xf numFmtId="0" fontId="7" fillId="3" borderId="50" xfId="9" applyFont="1" applyFill="1" applyBorder="1" applyAlignment="1">
      <alignment horizontal="center"/>
    </xf>
    <xf numFmtId="0" fontId="7" fillId="3" borderId="51" xfId="9" applyFont="1" applyFill="1" applyBorder="1" applyAlignment="1">
      <alignment horizontal="center"/>
    </xf>
    <xf numFmtId="0" fontId="36" fillId="2" borderId="29" xfId="9" applyFont="1" applyFill="1" applyBorder="1" applyAlignment="1">
      <alignment horizontal="center" vertical="center" wrapText="1"/>
    </xf>
    <xf numFmtId="0" fontId="36" fillId="2" borderId="35" xfId="9" applyFont="1" applyFill="1" applyBorder="1" applyAlignment="1">
      <alignment horizontal="center" vertical="center" wrapText="1"/>
    </xf>
    <xf numFmtId="0" fontId="36" fillId="2" borderId="5" xfId="9" applyFont="1" applyFill="1" applyBorder="1" applyAlignment="1">
      <alignment horizontal="center" vertical="center" wrapText="1"/>
    </xf>
    <xf numFmtId="0" fontId="36" fillId="2" borderId="52" xfId="9" applyFont="1" applyFill="1" applyBorder="1" applyAlignment="1">
      <alignment horizontal="center" vertical="center" wrapText="1"/>
    </xf>
    <xf numFmtId="0" fontId="36" fillId="2" borderId="38" xfId="9" applyFont="1" applyFill="1" applyBorder="1" applyAlignment="1">
      <alignment horizontal="center" vertical="center" wrapText="1"/>
    </xf>
    <xf numFmtId="0" fontId="36" fillId="2" borderId="39" xfId="9" applyFont="1" applyFill="1" applyBorder="1" applyAlignment="1">
      <alignment horizontal="center" vertical="center" wrapText="1"/>
    </xf>
    <xf numFmtId="0" fontId="36" fillId="2" borderId="10" xfId="9" applyFont="1" applyFill="1" applyBorder="1" applyAlignment="1">
      <alignment horizontal="center" vertical="center" wrapText="1"/>
    </xf>
    <xf numFmtId="0" fontId="36" fillId="2" borderId="53" xfId="9" applyFont="1" applyFill="1" applyBorder="1" applyAlignment="1">
      <alignment horizontal="center" vertical="center" wrapText="1"/>
    </xf>
    <xf numFmtId="0" fontId="8" fillId="2" borderId="23" xfId="9" applyFont="1" applyFill="1" applyBorder="1" applyAlignment="1">
      <alignment horizontal="center" vertical="center"/>
    </xf>
    <xf numFmtId="0" fontId="8" fillId="2" borderId="24" xfId="9" applyFont="1" applyFill="1" applyBorder="1" applyAlignment="1">
      <alignment horizontal="center" vertical="center"/>
    </xf>
    <xf numFmtId="0" fontId="8" fillId="2" borderId="25" xfId="9" applyFont="1" applyFill="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9" fillId="2" borderId="16" xfId="9" applyFont="1" applyFill="1" applyBorder="1" applyAlignment="1">
      <alignment horizontal="center" vertical="center"/>
    </xf>
    <xf numFmtId="0" fontId="9" fillId="2" borderId="17" xfId="9" applyFont="1" applyFill="1" applyBorder="1" applyAlignment="1">
      <alignment horizontal="center" vertical="center"/>
    </xf>
    <xf numFmtId="0" fontId="9" fillId="2" borderId="18" xfId="9" applyFont="1" applyFill="1" applyBorder="1" applyAlignment="1">
      <alignment horizontal="center" vertical="center"/>
    </xf>
    <xf numFmtId="0" fontId="9" fillId="2" borderId="26" xfId="9" applyFont="1" applyFill="1" applyBorder="1" applyAlignment="1">
      <alignment horizontal="center" vertical="center"/>
    </xf>
    <xf numFmtId="0" fontId="9" fillId="2" borderId="0" xfId="9" applyFont="1" applyFill="1" applyAlignment="1">
      <alignment horizontal="center" vertical="center"/>
    </xf>
    <xf numFmtId="0" fontId="9" fillId="2" borderId="27" xfId="9" applyFont="1" applyFill="1" applyBorder="1" applyAlignment="1">
      <alignment horizontal="center" vertical="center"/>
    </xf>
    <xf numFmtId="0" fontId="9" fillId="2" borderId="19" xfId="9" applyFont="1" applyFill="1" applyBorder="1" applyAlignment="1">
      <alignment horizontal="center" vertical="center"/>
    </xf>
    <xf numFmtId="0" fontId="9" fillId="2" borderId="20" xfId="9" applyFont="1" applyFill="1" applyBorder="1" applyAlignment="1">
      <alignment horizontal="center" vertical="center"/>
    </xf>
    <xf numFmtId="0" fontId="9" fillId="2" borderId="21" xfId="9" applyFont="1" applyFill="1" applyBorder="1" applyAlignment="1">
      <alignment horizontal="center" vertical="center"/>
    </xf>
    <xf numFmtId="0" fontId="1" fillId="0" borderId="0" xfId="9" applyFont="1" applyAlignment="1">
      <alignment horizontal="center"/>
    </xf>
    <xf numFmtId="0" fontId="7" fillId="3" borderId="28" xfId="9" applyFont="1" applyFill="1" applyBorder="1" applyAlignment="1">
      <alignment horizontal="left" vertical="center" wrapText="1"/>
    </xf>
    <xf numFmtId="0" fontId="7" fillId="3" borderId="31" xfId="9" applyFont="1" applyFill="1" applyBorder="1" applyAlignment="1">
      <alignment horizontal="left" vertical="center" wrapText="1"/>
    </xf>
    <xf numFmtId="0" fontId="8" fillId="8" borderId="16" xfId="1" applyFont="1" applyFill="1" applyBorder="1" applyAlignment="1">
      <alignment horizontal="left" vertical="top" wrapText="1"/>
    </xf>
    <xf numFmtId="0" fontId="8" fillId="8" borderId="17" xfId="1" applyFont="1" applyFill="1" applyBorder="1" applyAlignment="1">
      <alignment horizontal="left" vertical="top" wrapText="1"/>
    </xf>
    <xf numFmtId="0" fontId="8" fillId="8" borderId="18" xfId="1" applyFont="1" applyFill="1" applyBorder="1" applyAlignment="1">
      <alignment horizontal="left" vertical="top" wrapText="1"/>
    </xf>
    <xf numFmtId="0" fontId="1" fillId="0" borderId="26" xfId="1" applyBorder="1" applyAlignment="1" applyProtection="1">
      <alignment horizontal="justify" vertical="center" wrapText="1"/>
      <protection locked="0"/>
    </xf>
    <xf numFmtId="0" fontId="1" fillId="0" borderId="0" xfId="1" applyAlignment="1" applyProtection="1">
      <alignment horizontal="justify" vertical="center" wrapText="1"/>
      <protection locked="0"/>
    </xf>
    <xf numFmtId="0" fontId="1" fillId="0" borderId="27" xfId="1" applyBorder="1" applyAlignment="1" applyProtection="1">
      <alignment horizontal="justify" vertical="center" wrapText="1"/>
      <protection locked="0"/>
    </xf>
    <xf numFmtId="0" fontId="8" fillId="0" borderId="26" xfId="1" applyFont="1" applyBorder="1" applyAlignment="1" applyProtection="1">
      <alignment horizontal="justify" vertical="center" wrapText="1"/>
      <protection locked="0"/>
    </xf>
    <xf numFmtId="0" fontId="8" fillId="0" borderId="0" xfId="1" applyFont="1" applyAlignment="1" applyProtection="1">
      <alignment horizontal="justify" vertical="center" wrapText="1"/>
      <protection locked="0"/>
    </xf>
    <xf numFmtId="0" fontId="8" fillId="0" borderId="27" xfId="1" applyFont="1" applyBorder="1" applyAlignment="1" applyProtection="1">
      <alignment horizontal="justify" vertical="center" wrapText="1"/>
      <protection locked="0"/>
    </xf>
    <xf numFmtId="0" fontId="34" fillId="0" borderId="8" xfId="9" applyBorder="1" applyAlignment="1">
      <alignment horizontal="center" vertical="center"/>
    </xf>
    <xf numFmtId="0" fontId="22" fillId="0" borderId="38" xfId="9" applyFont="1" applyBorder="1" applyAlignment="1">
      <alignment horizontal="center" vertical="center"/>
    </xf>
    <xf numFmtId="0" fontId="22" fillId="0" borderId="39" xfId="9" applyFont="1" applyBorder="1" applyAlignment="1">
      <alignment horizontal="center" vertical="center"/>
    </xf>
    <xf numFmtId="0" fontId="22" fillId="0" borderId="10" xfId="9" applyFont="1" applyBorder="1" applyAlignment="1">
      <alignment horizontal="center" vertical="center"/>
    </xf>
    <xf numFmtId="0" fontId="1" fillId="0" borderId="8" xfId="9" applyFont="1" applyBorder="1" applyAlignment="1">
      <alignment horizontal="left" vertical="center"/>
    </xf>
    <xf numFmtId="0" fontId="34" fillId="0" borderId="8" xfId="9" applyBorder="1" applyAlignment="1">
      <alignment horizontal="left" vertical="center"/>
    </xf>
    <xf numFmtId="0" fontId="26" fillId="8" borderId="0" xfId="9" applyFont="1" applyFill="1" applyAlignment="1">
      <alignment horizontal="center"/>
    </xf>
    <xf numFmtId="0" fontId="28" fillId="11" borderId="8" xfId="9" applyFont="1" applyFill="1" applyBorder="1" applyAlignment="1">
      <alignment horizontal="center" vertical="center" wrapText="1"/>
    </xf>
    <xf numFmtId="9" fontId="31" fillId="12" borderId="8" xfId="9" applyNumberFormat="1" applyFont="1" applyFill="1" applyBorder="1" applyAlignment="1">
      <alignment horizontal="center" vertical="center"/>
    </xf>
    <xf numFmtId="0" fontId="1" fillId="0" borderId="8" xfId="9" applyFont="1" applyBorder="1" applyAlignment="1" applyProtection="1">
      <alignment horizontal="center" vertical="top" wrapText="1"/>
      <protection locked="0"/>
    </xf>
    <xf numFmtId="0" fontId="31" fillId="13" borderId="8" xfId="1" applyFont="1" applyFill="1" applyBorder="1" applyAlignment="1">
      <alignment horizontal="center" vertical="center" wrapText="1"/>
    </xf>
    <xf numFmtId="0" fontId="1" fillId="0" borderId="8" xfId="9" applyFont="1" applyBorder="1" applyAlignment="1" applyProtection="1">
      <alignment horizontal="left" vertical="top" wrapText="1"/>
      <protection locked="0"/>
    </xf>
    <xf numFmtId="0" fontId="1" fillId="0" borderId="8" xfId="9" applyFont="1" applyBorder="1" applyAlignment="1" applyProtection="1">
      <alignment horizontal="justify" vertical="center" wrapText="1"/>
      <protection locked="0"/>
    </xf>
    <xf numFmtId="0" fontId="36" fillId="0" borderId="8" xfId="9" applyFont="1" applyBorder="1" applyAlignment="1" applyProtection="1">
      <alignment horizontal="justify" vertical="center" wrapText="1"/>
      <protection locked="0"/>
    </xf>
    <xf numFmtId="0" fontId="8" fillId="0" borderId="8" xfId="1" applyFont="1" applyBorder="1" applyAlignment="1">
      <alignment horizontal="center" vertical="center" wrapText="1"/>
    </xf>
  </cellXfs>
  <cellStyles count="11">
    <cellStyle name="Millares" xfId="7" builtinId="3"/>
    <cellStyle name="Millares 2" xfId="10"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3" xfId="6" xr:uid="{00000000-0005-0000-0000-000006000000}"/>
    <cellStyle name="Normal 4" xfId="9" xr:uid="{00000000-0005-0000-0000-000007000000}"/>
    <cellStyle name="Porcentaje" xfId="8" builtinId="5"/>
    <cellStyle name="Porcentaje 2" xfId="3" xr:uid="{00000000-0005-0000-0000-000009000000}"/>
    <cellStyle name="Porcentaje 2 2" xfId="5" xr:uid="{00000000-0005-0000-0000-00000A000000}"/>
  </cellStyles>
  <dxfs count="141">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theme="0" tint="-4.9989318521683403E-2"/>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'1_OportunidadPQRSF'!$C$46</c:f>
              <c:strCache>
                <c:ptCount val="1"/>
                <c:pt idx="0">
                  <c:v>RESULTADO</c:v>
                </c:pt>
              </c:strCache>
            </c:strRef>
          </c:tx>
          <c:invertIfNegative val="0"/>
          <c:cat>
            <c:strRef>
              <c:f>('1_OportunidadPQRSF'!$F$45,'1_OportunidadPQRSF'!$I$45,'1_OportunidadPQRSF'!$L$45,'1_OportunidadPQRSF'!$O$45,'1_OportunidadPQRSF'!$P$45)</c:f>
              <c:strCache>
                <c:ptCount val="5"/>
                <c:pt idx="0">
                  <c:v>MAR</c:v>
                </c:pt>
                <c:pt idx="1">
                  <c:v>JUN</c:v>
                </c:pt>
                <c:pt idx="2">
                  <c:v>SEP</c:v>
                </c:pt>
                <c:pt idx="3">
                  <c:v>DIC</c:v>
                </c:pt>
                <c:pt idx="4">
                  <c:v>PROMEDIO</c:v>
                </c:pt>
              </c:strCache>
            </c:strRef>
          </c:cat>
          <c:val>
            <c:numRef>
              <c:f>('1_OportunidadPQRSF'!$F$46,'1_OportunidadPQRSF'!$I$46,'1_OportunidadPQRSF'!$L$46,'1_OportunidadPQRSF'!$O$46,'1_OportunidadPQRSF'!$P$46)</c:f>
              <c:numCache>
                <c:formatCode>0.0%</c:formatCode>
                <c:ptCount val="5"/>
                <c:pt idx="0">
                  <c:v>0.99026876737720115</c:v>
                </c:pt>
                <c:pt idx="1">
                  <c:v>0.98527746319365794</c:v>
                </c:pt>
                <c:pt idx="2">
                  <c:v>0.97254423428920078</c:v>
                </c:pt>
                <c:pt idx="3">
                  <c:v>0.32514930325149305</c:v>
                </c:pt>
                <c:pt idx="4">
                  <c:v>0.8183099420278882</c:v>
                </c:pt>
              </c:numCache>
            </c:numRef>
          </c:val>
          <c:extLst>
            <c:ext xmlns:c16="http://schemas.microsoft.com/office/drawing/2014/chart" uri="{C3380CC4-5D6E-409C-BE32-E72D297353CC}">
              <c16:uniqueId val="{00000000-4037-431F-A55A-184E811681E4}"/>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('1_OportunidadPQRSF'!$F$45,'1_OportunidadPQRSF'!$I$45,'1_OportunidadPQRSF'!$L$45,'1_OportunidadPQRSF'!$O$45,'1_OportunidadPQRSF'!$P$45)</c:f>
              <c:strCache>
                <c:ptCount val="5"/>
                <c:pt idx="0">
                  <c:v>MAR</c:v>
                </c:pt>
                <c:pt idx="1">
                  <c:v>JUN</c:v>
                </c:pt>
                <c:pt idx="2">
                  <c:v>SEP</c:v>
                </c:pt>
                <c:pt idx="3">
                  <c:v>DIC</c:v>
                </c:pt>
                <c:pt idx="4">
                  <c:v>PROMEDIO</c:v>
                </c:pt>
              </c:strCache>
            </c:strRef>
          </c:cat>
          <c:val>
            <c:numRef>
              <c:f>('1_OportunidadPQRSF'!$F$47,'1_OportunidadPQRSF'!$I$47,'1_OportunidadPQRSF'!$L$47,'1_OportunidadPQRSF'!$O$47,'1_OportunidadPQRSF'!$P$47)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4037-431F-A55A-184E811681E4}"/>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'2_ExperienciaCiudadano'!$C$46</c:f>
              <c:strCache>
                <c:ptCount val="1"/>
                <c:pt idx="0">
                  <c:v>RESULTADO</c:v>
                </c:pt>
              </c:strCache>
            </c:strRef>
          </c:tx>
          <c:invertIfNegative val="0"/>
          <c:cat>
            <c:strRef>
              <c:f>('2_ExperienciaCiudadano'!$F$45,'2_ExperienciaCiudadano'!$I$45,'2_ExperienciaCiudadano'!$L$45,'2_ExperienciaCiudadano'!$O$45,'2_ExperienciaCiudadano'!$P$45)</c:f>
              <c:strCache>
                <c:ptCount val="5"/>
                <c:pt idx="0">
                  <c:v>MAR</c:v>
                </c:pt>
                <c:pt idx="1">
                  <c:v>JUN</c:v>
                </c:pt>
                <c:pt idx="2">
                  <c:v>SEP</c:v>
                </c:pt>
                <c:pt idx="3">
                  <c:v>DIC</c:v>
                </c:pt>
                <c:pt idx="4">
                  <c:v>PROMEDIO</c:v>
                </c:pt>
              </c:strCache>
            </c:strRef>
          </c:cat>
          <c:val>
            <c:numRef>
              <c:f>('2_ExperienciaCiudadano'!$F$46,'2_ExperienciaCiudadano'!$I$46,'2_ExperienciaCiudadano'!$L$46,'2_ExperienciaCiudadano'!$O$46,'2_ExperienciaCiudadano'!$P$46)</c:f>
              <c:numCache>
                <c:formatCode>0.0%</c:formatCode>
                <c:ptCount val="5"/>
                <c:pt idx="0">
                  <c:v>0.95155963302752289</c:v>
                </c:pt>
                <c:pt idx="1">
                  <c:v>0.91496108388584607</c:v>
                </c:pt>
                <c:pt idx="2">
                  <c:v>0.92982456140350878</c:v>
                </c:pt>
                <c:pt idx="3">
                  <c:v>0.93562670299727524</c:v>
                </c:pt>
                <c:pt idx="4">
                  <c:v>0.93299299532853819</c:v>
                </c:pt>
              </c:numCache>
            </c:numRef>
          </c:val>
          <c:extLst>
            <c:ext xmlns:c16="http://schemas.microsoft.com/office/drawing/2014/chart" uri="{C3380CC4-5D6E-409C-BE32-E72D297353CC}">
              <c16:uniqueId val="{00000000-98A4-45F8-93A4-AE93098AA46F}"/>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('2_ExperienciaCiudadano'!$F$45,'2_ExperienciaCiudadano'!$I$45,'2_ExperienciaCiudadano'!$L$45,'2_ExperienciaCiudadano'!$O$45,'2_ExperienciaCiudadano'!$P$45)</c:f>
              <c:strCache>
                <c:ptCount val="5"/>
                <c:pt idx="0">
                  <c:v>MAR</c:v>
                </c:pt>
                <c:pt idx="1">
                  <c:v>JUN</c:v>
                </c:pt>
                <c:pt idx="2">
                  <c:v>SEP</c:v>
                </c:pt>
                <c:pt idx="3">
                  <c:v>DIC</c:v>
                </c:pt>
                <c:pt idx="4">
                  <c:v>PROMEDIO</c:v>
                </c:pt>
              </c:strCache>
            </c:strRef>
          </c:cat>
          <c:val>
            <c:numRef>
              <c:f>('2_ExperienciaCiudadano'!$F$47,'2_ExperienciaCiudadano'!$I$47,'2_ExperienciaCiudadano'!$L$47,'2_ExperienciaCiudadano'!$O$47,'2_ExperienciaCiudadano'!$P$47)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98A4-45F8-93A4-AE93098AA46F}"/>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'3_CumplimientoMultas'!$C$46</c:f>
              <c:strCache>
                <c:ptCount val="1"/>
                <c:pt idx="0">
                  <c:v>RESULTADO</c:v>
                </c:pt>
              </c:strCache>
            </c:strRef>
          </c:tx>
          <c:spPr>
            <a:solidFill>
              <a:srgbClr val="4F81BD"/>
            </a:solidFill>
            <a:ln w="25400">
              <a:noFill/>
            </a:ln>
          </c:spPr>
          <c:invertIfNegative val="0"/>
          <c:dLbls>
            <c:spPr>
              <a:noFill/>
              <a:ln w="25400">
                <a:noFill/>
              </a:ln>
            </c:spPr>
            <c:txPr>
              <a:bodyPr wrap="square" lIns="38100" tIns="19050" rIns="38100" bIns="19050" anchor="ctr">
                <a:spAutoFit/>
              </a:bodyPr>
              <a:lstStyle/>
              <a:p>
                <a:pPr>
                  <a:defRPr sz="1000" b="1"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('3_CumplimientoMultas'!$F$45,'3_CumplimientoMultas'!$I$45,'3_CumplimientoMultas'!$L$45,'3_CumplimientoMultas'!$O$45)</c:f>
              <c:strCache>
                <c:ptCount val="4"/>
                <c:pt idx="0">
                  <c:v>MAR</c:v>
                </c:pt>
                <c:pt idx="1">
                  <c:v>JUN</c:v>
                </c:pt>
                <c:pt idx="2">
                  <c:v>SEP</c:v>
                </c:pt>
                <c:pt idx="3">
                  <c:v>DIC</c:v>
                </c:pt>
              </c:strCache>
            </c:strRef>
          </c:cat>
          <c:val>
            <c:numRef>
              <c:f>('3_CumplimientoMultas'!$F$46,'3_CumplimientoMultas'!$I$46,'3_CumplimientoMultas'!$L$46,'3_CumplimientoMultas'!$O$46)</c:f>
              <c:numCache>
                <c:formatCode>0.0%</c:formatCode>
                <c:ptCount val="4"/>
                <c:pt idx="0">
                  <c:v>1</c:v>
                </c:pt>
                <c:pt idx="1">
                  <c:v>0.96794871794871795</c:v>
                </c:pt>
                <c:pt idx="2">
                  <c:v>0.98089171974522293</c:v>
                </c:pt>
                <c:pt idx="3">
                  <c:v>0.99509803921568629</c:v>
                </c:pt>
              </c:numCache>
            </c:numRef>
          </c:val>
          <c:extLst>
            <c:ext xmlns:c16="http://schemas.microsoft.com/office/drawing/2014/chart" uri="{C3380CC4-5D6E-409C-BE32-E72D297353CC}">
              <c16:uniqueId val="{00000000-E093-41B4-9F99-1B4ECD055FAB}"/>
            </c:ext>
          </c:extLst>
        </c:ser>
        <c:dLbls>
          <c:showLegendKey val="0"/>
          <c:showVal val="0"/>
          <c:showCatName val="0"/>
          <c:showSerName val="0"/>
          <c:showPercent val="0"/>
          <c:showBubbleSize val="0"/>
        </c:dLbls>
        <c:gapWidth val="75"/>
        <c:axId val="254857064"/>
        <c:axId val="1"/>
      </c:barChart>
      <c:lineChart>
        <c:grouping val="stacked"/>
        <c:varyColors val="0"/>
        <c:ser>
          <c:idx val="1"/>
          <c:order val="1"/>
          <c:tx>
            <c:strRef>
              <c:f>'3_CumplimientoMultas'!$C$47</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('3_CumplimientoMultas'!$F$45,'3_CumplimientoMultas'!$I$45,'3_CumplimientoMultas'!$L$45,'3_CumplimientoMultas'!$O$45)</c:f>
              <c:strCache>
                <c:ptCount val="4"/>
                <c:pt idx="0">
                  <c:v>MAR</c:v>
                </c:pt>
                <c:pt idx="1">
                  <c:v>JUN</c:v>
                </c:pt>
                <c:pt idx="2">
                  <c:v>SEP</c:v>
                </c:pt>
                <c:pt idx="3">
                  <c:v>DIC</c:v>
                </c:pt>
              </c:strCache>
            </c:strRef>
          </c:cat>
          <c:val>
            <c:numRef>
              <c:f>('3_CumplimientoMultas'!$F$47,'3_CumplimientoMultas'!$I$47,'3_CumplimientoMultas'!$L$47,'3_CumplimientoMultas'!$O$47)</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E093-41B4-9F99-1B4ECD055FAB}"/>
            </c:ext>
          </c:extLst>
        </c:ser>
        <c:dLbls>
          <c:showLegendKey val="0"/>
          <c:showVal val="0"/>
          <c:showCatName val="0"/>
          <c:showSerName val="0"/>
          <c:showPercent val="0"/>
          <c:showBubbleSize val="0"/>
        </c:dLbls>
        <c:marker val="1"/>
        <c:smooth val="0"/>
        <c:axId val="3"/>
        <c:axId val="4"/>
      </c:lineChart>
      <c:catAx>
        <c:axId val="254857064"/>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2548570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
        <c:crosses val="max"/>
        <c:crossBetween val="between"/>
      </c:valAx>
      <c:spPr>
        <a:noFill/>
        <a:ln w="25400">
          <a:noFill/>
        </a:ln>
      </c:spPr>
    </c:plotArea>
    <c:legend>
      <c:legendPos val="b"/>
      <c:overlay val="0"/>
      <c:spPr>
        <a:noFill/>
        <a:ln w="25400">
          <a:noFill/>
        </a:ln>
      </c:spPr>
      <c:txPr>
        <a:bodyPr/>
        <a:lstStyle/>
        <a:p>
          <a:pPr>
            <a:defRPr sz="305" b="1" i="0" u="none" strike="noStrike" baseline="0">
              <a:solidFill>
                <a:srgbClr val="333333"/>
              </a:solidFill>
              <a:latin typeface="Calibri"/>
              <a:ea typeface="Calibri"/>
              <a:cs typeface="Calibri"/>
            </a:defRPr>
          </a:pPr>
          <a:endParaRPr lang="es-CO"/>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'4_EficaciaNotificacion'!$C$46</c:f>
              <c:strCache>
                <c:ptCount val="1"/>
                <c:pt idx="0">
                  <c:v>RESULTADO</c:v>
                </c:pt>
              </c:strCache>
            </c:strRef>
          </c:tx>
          <c:spPr>
            <a:solidFill>
              <a:srgbClr val="4F81BD"/>
            </a:solidFill>
            <a:ln w="25400">
              <a:noFill/>
            </a:ln>
          </c:spPr>
          <c:invertIfNegative val="0"/>
          <c:cat>
            <c:strRef>
              <c:f>('4_EficaciaNotificacion'!$F$45,'4_EficaciaNotificacion'!$I$45,'4_EficaciaNotificacion'!$L$45,'4_EficaciaNotificacion'!$O$45)</c:f>
              <c:strCache>
                <c:ptCount val="4"/>
                <c:pt idx="0">
                  <c:v>MAR</c:v>
                </c:pt>
                <c:pt idx="1">
                  <c:v>JUN</c:v>
                </c:pt>
                <c:pt idx="2">
                  <c:v>SEP</c:v>
                </c:pt>
                <c:pt idx="3">
                  <c:v>DIC</c:v>
                </c:pt>
              </c:strCache>
            </c:strRef>
          </c:cat>
          <c:val>
            <c:numRef>
              <c:f>('4_EficaciaNotificacion'!$F$46,'4_EficaciaNotificacion'!$I$46,'4_EficaciaNotificacion'!$L$46,'4_EficaciaNotificacion'!$O$46)</c:f>
              <c:numCache>
                <c:formatCode>0.0%</c:formatCode>
                <c:ptCount val="4"/>
                <c:pt idx="0">
                  <c:v>1</c:v>
                </c:pt>
                <c:pt idx="1">
                  <c:v>1</c:v>
                </c:pt>
                <c:pt idx="2">
                  <c:v>1</c:v>
                </c:pt>
                <c:pt idx="3">
                  <c:v>1</c:v>
                </c:pt>
              </c:numCache>
            </c:numRef>
          </c:val>
          <c:extLst>
            <c:ext xmlns:c16="http://schemas.microsoft.com/office/drawing/2014/chart" uri="{C3380CC4-5D6E-409C-BE32-E72D297353CC}">
              <c16:uniqueId val="{00000000-90A9-48BE-85B2-819FCCEC63C0}"/>
            </c:ext>
          </c:extLst>
        </c:ser>
        <c:dLbls>
          <c:showLegendKey val="0"/>
          <c:showVal val="0"/>
          <c:showCatName val="0"/>
          <c:showSerName val="0"/>
          <c:showPercent val="0"/>
          <c:showBubbleSize val="0"/>
        </c:dLbls>
        <c:gapWidth val="219"/>
        <c:overlap val="-27"/>
        <c:axId val="398663192"/>
        <c:axId val="1"/>
      </c:barChart>
      <c:lineChart>
        <c:grouping val="standard"/>
        <c:varyColors val="0"/>
        <c:ser>
          <c:idx val="1"/>
          <c:order val="1"/>
          <c:tx>
            <c:strRef>
              <c:f>'4_EficaciaNotificacion'!$C$47</c:f>
              <c:strCache>
                <c:ptCount val="1"/>
                <c:pt idx="0">
                  <c:v>META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('4_EficaciaNotificacion'!$F$45,'4_EficaciaNotificacion'!$I$45,'4_EficaciaNotificacion'!$L$45,'4_EficaciaNotificacion'!$O$45)</c:f>
              <c:strCache>
                <c:ptCount val="4"/>
                <c:pt idx="0">
                  <c:v>MAR</c:v>
                </c:pt>
                <c:pt idx="1">
                  <c:v>JUN</c:v>
                </c:pt>
                <c:pt idx="2">
                  <c:v>SEP</c:v>
                </c:pt>
                <c:pt idx="3">
                  <c:v>DIC</c:v>
                </c:pt>
              </c:strCache>
            </c:strRef>
          </c:cat>
          <c:val>
            <c:numRef>
              <c:f>('4_EficaciaNotificacion'!$F$47,'4_EficaciaNotificacion'!$I$47,'4_EficaciaNotificacion'!$L$47,'4_EficaciaNotificacion'!$O$47)</c:f>
              <c:numCache>
                <c:formatCode>0%</c:formatCode>
                <c:ptCount val="4"/>
                <c:pt idx="0">
                  <c:v>0.9</c:v>
                </c:pt>
                <c:pt idx="1">
                  <c:v>0.9</c:v>
                </c:pt>
                <c:pt idx="2">
                  <c:v>0.9</c:v>
                </c:pt>
                <c:pt idx="3">
                  <c:v>0.9</c:v>
                </c:pt>
              </c:numCache>
            </c:numRef>
          </c:val>
          <c:smooth val="0"/>
          <c:extLst>
            <c:ext xmlns:c16="http://schemas.microsoft.com/office/drawing/2014/chart" uri="{C3380CC4-5D6E-409C-BE32-E72D297353CC}">
              <c16:uniqueId val="{00000001-90A9-48BE-85B2-819FCCEC63C0}"/>
            </c:ext>
          </c:extLst>
        </c:ser>
        <c:dLbls>
          <c:showLegendKey val="0"/>
          <c:showVal val="0"/>
          <c:showCatName val="0"/>
          <c:showSerName val="0"/>
          <c:showPercent val="0"/>
          <c:showBubbleSize val="0"/>
        </c:dLbls>
        <c:marker val="1"/>
        <c:smooth val="0"/>
        <c:axId val="398663192"/>
        <c:axId val="1"/>
      </c:lineChart>
      <c:catAx>
        <c:axId val="39866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98663192"/>
        <c:crosses val="autoZero"/>
        <c:crossBetween val="between"/>
      </c:valAx>
      <c:spPr>
        <a:noFill/>
        <a:ln w="25400">
          <a:noFill/>
        </a:ln>
      </c:spPr>
    </c:plotArea>
    <c:legend>
      <c:legendPos val="b"/>
      <c:overlay val="0"/>
      <c:spPr>
        <a:noFill/>
        <a:ln w="25400">
          <a:noFill/>
        </a:ln>
      </c:spPr>
      <c:txPr>
        <a:bodyPr/>
        <a:lstStyle/>
        <a:p>
          <a:pPr>
            <a:defRPr sz="280"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3812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5047155" y="104775"/>
          <a:ext cx="0" cy="430815"/>
          <a:chOff x="5362575" y="104775"/>
          <a:chExt cx="0" cy="314325"/>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200-000005000000}"/>
            </a:ext>
          </a:extLst>
        </xdr:cNvPr>
        <xdr:cNvGrpSpPr>
          <a:grpSpLocks/>
        </xdr:cNvGrpSpPr>
      </xdr:nvGrpSpPr>
      <xdr:grpSpPr bwMode="auto">
        <a:xfrm>
          <a:off x="5047155" y="104775"/>
          <a:ext cx="0" cy="430815"/>
          <a:chOff x="5362575" y="104775"/>
          <a:chExt cx="0" cy="314325"/>
        </a:xfrm>
      </xdr:grpSpPr>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2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200-000008000000}"/>
            </a:ext>
          </a:extLst>
        </xdr:cNvPr>
        <xdr:cNvGrpSpPr>
          <a:grpSpLocks/>
        </xdr:cNvGrpSpPr>
      </xdr:nvGrpSpPr>
      <xdr:grpSpPr bwMode="auto">
        <a:xfrm>
          <a:off x="5047155" y="104775"/>
          <a:ext cx="0" cy="430815"/>
          <a:chOff x="5362575" y="104775"/>
          <a:chExt cx="0" cy="314325"/>
        </a:xfrm>
      </xdr:grpSpPr>
      <xdr:sp macro="" textlink="">
        <xdr:nvSpPr>
          <xdr:cNvPr id="9" name="Rectangle 2">
            <a:extLst>
              <a:ext uri="{FF2B5EF4-FFF2-40B4-BE49-F238E27FC236}">
                <a16:creationId xmlns:a16="http://schemas.microsoft.com/office/drawing/2014/main" id="{00000000-0008-0000-0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200-00000B000000}"/>
            </a:ext>
          </a:extLst>
        </xdr:cNvPr>
        <xdr:cNvGrpSpPr>
          <a:grpSpLocks/>
        </xdr:cNvGrpSpPr>
      </xdr:nvGrpSpPr>
      <xdr:grpSpPr bwMode="auto">
        <a:xfrm>
          <a:off x="5047155" y="104775"/>
          <a:ext cx="0" cy="430815"/>
          <a:chOff x="5362575" y="104775"/>
          <a:chExt cx="0" cy="314325"/>
        </a:xfrm>
      </xdr:grpSpPr>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200-00000E000000}"/>
            </a:ext>
          </a:extLst>
        </xdr:cNvPr>
        <xdr:cNvGrpSpPr>
          <a:grpSpLocks/>
        </xdr:cNvGrpSpPr>
      </xdr:nvGrpSpPr>
      <xdr:grpSpPr bwMode="auto">
        <a:xfrm>
          <a:off x="5047155" y="104775"/>
          <a:ext cx="0" cy="430815"/>
          <a:chOff x="7950200" y="104775"/>
          <a:chExt cx="0" cy="314325"/>
        </a:xfrm>
      </xdr:grpSpPr>
      <xdr:sp macro="" textlink="">
        <xdr:nvSpPr>
          <xdr:cNvPr id="15" name="Rectangle 2">
            <a:extLst>
              <a:ext uri="{FF2B5EF4-FFF2-40B4-BE49-F238E27FC236}">
                <a16:creationId xmlns:a16="http://schemas.microsoft.com/office/drawing/2014/main" id="{00000000-0008-0000-0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200-000011000000}"/>
            </a:ext>
          </a:extLst>
        </xdr:cNvPr>
        <xdr:cNvGrpSpPr>
          <a:grpSpLocks/>
        </xdr:cNvGrpSpPr>
      </xdr:nvGrpSpPr>
      <xdr:grpSpPr bwMode="auto">
        <a:xfrm>
          <a:off x="5047155" y="104775"/>
          <a:ext cx="0" cy="430815"/>
          <a:chOff x="5362575" y="104775"/>
          <a:chExt cx="0" cy="314325"/>
        </a:xfrm>
      </xdr:grpSpPr>
      <xdr:sp macro="" textlink="">
        <xdr:nvSpPr>
          <xdr:cNvPr id="18" name="Rectangle 2">
            <a:extLst>
              <a:ext uri="{FF2B5EF4-FFF2-40B4-BE49-F238E27FC236}">
                <a16:creationId xmlns:a16="http://schemas.microsoft.com/office/drawing/2014/main" id="{00000000-0008-0000-0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200-000014000000}"/>
            </a:ext>
          </a:extLst>
        </xdr:cNvPr>
        <xdr:cNvGrpSpPr>
          <a:grpSpLocks/>
        </xdr:cNvGrpSpPr>
      </xdr:nvGrpSpPr>
      <xdr:grpSpPr bwMode="auto">
        <a:xfrm>
          <a:off x="5047155" y="104775"/>
          <a:ext cx="0" cy="430815"/>
          <a:chOff x="5362575" y="104775"/>
          <a:chExt cx="0" cy="314325"/>
        </a:xfrm>
      </xdr:grpSpPr>
      <xdr:sp macro="" textlink="">
        <xdr:nvSpPr>
          <xdr:cNvPr id="21" name="Rectangle 16">
            <a:extLst>
              <a:ext uri="{FF2B5EF4-FFF2-40B4-BE49-F238E27FC236}">
                <a16:creationId xmlns:a16="http://schemas.microsoft.com/office/drawing/2014/main" id="{00000000-0008-0000-0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2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200-000017000000}"/>
            </a:ext>
          </a:extLst>
        </xdr:cNvPr>
        <xdr:cNvGrpSpPr>
          <a:grpSpLocks/>
        </xdr:cNvGrpSpPr>
      </xdr:nvGrpSpPr>
      <xdr:grpSpPr bwMode="auto">
        <a:xfrm>
          <a:off x="5047155" y="104775"/>
          <a:ext cx="0" cy="430815"/>
          <a:chOff x="5362575" y="104775"/>
          <a:chExt cx="0" cy="314325"/>
        </a:xfrm>
      </xdr:grpSpPr>
      <xdr:sp macro="" textlink="">
        <xdr:nvSpPr>
          <xdr:cNvPr id="24" name="Rectangle 2">
            <a:extLst>
              <a:ext uri="{FF2B5EF4-FFF2-40B4-BE49-F238E27FC236}">
                <a16:creationId xmlns:a16="http://schemas.microsoft.com/office/drawing/2014/main" id="{00000000-0008-0000-0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2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200-00001A000000}"/>
            </a:ext>
          </a:extLst>
        </xdr:cNvPr>
        <xdr:cNvGrpSpPr>
          <a:grpSpLocks/>
        </xdr:cNvGrpSpPr>
      </xdr:nvGrpSpPr>
      <xdr:grpSpPr bwMode="auto">
        <a:xfrm>
          <a:off x="5047155" y="104775"/>
          <a:ext cx="0" cy="430815"/>
          <a:chOff x="5362575" y="104775"/>
          <a:chExt cx="0" cy="314325"/>
        </a:xfrm>
      </xdr:grpSpPr>
      <xdr:sp macro="" textlink="">
        <xdr:nvSpPr>
          <xdr:cNvPr id="27" name="Rectangle 16">
            <a:extLst>
              <a:ext uri="{FF2B5EF4-FFF2-40B4-BE49-F238E27FC236}">
                <a16:creationId xmlns:a16="http://schemas.microsoft.com/office/drawing/2014/main" id="{00000000-0008-0000-0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200-00001D000000}"/>
            </a:ext>
          </a:extLst>
        </xdr:cNvPr>
        <xdr:cNvGrpSpPr>
          <a:grpSpLocks/>
        </xdr:cNvGrpSpPr>
      </xdr:nvGrpSpPr>
      <xdr:grpSpPr bwMode="auto">
        <a:xfrm>
          <a:off x="5047155" y="104775"/>
          <a:ext cx="0" cy="430815"/>
          <a:chOff x="7950200" y="104775"/>
          <a:chExt cx="0" cy="314325"/>
        </a:xfrm>
      </xdr:grpSpPr>
      <xdr:sp macro="" textlink="">
        <xdr:nvSpPr>
          <xdr:cNvPr id="30" name="Rectangle 2">
            <a:extLst>
              <a:ext uri="{FF2B5EF4-FFF2-40B4-BE49-F238E27FC236}">
                <a16:creationId xmlns:a16="http://schemas.microsoft.com/office/drawing/2014/main" id="{00000000-0008-0000-0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2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200-000020000000}"/>
            </a:ext>
          </a:extLst>
        </xdr:cNvPr>
        <xdr:cNvGrpSpPr>
          <a:grpSpLocks/>
        </xdr:cNvGrpSpPr>
      </xdr:nvGrpSpPr>
      <xdr:grpSpPr bwMode="auto">
        <a:xfrm>
          <a:off x="5047155" y="104775"/>
          <a:ext cx="0" cy="430815"/>
          <a:chOff x="5362575" y="104775"/>
          <a:chExt cx="0" cy="314325"/>
        </a:xfrm>
      </xdr:grpSpPr>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200-000023000000}"/>
            </a:ext>
          </a:extLst>
        </xdr:cNvPr>
        <xdr:cNvGrpSpPr>
          <a:grpSpLocks/>
        </xdr:cNvGrpSpPr>
      </xdr:nvGrpSpPr>
      <xdr:grpSpPr bwMode="auto">
        <a:xfrm>
          <a:off x="5047155" y="104775"/>
          <a:ext cx="0" cy="430815"/>
          <a:chOff x="5362575" y="104775"/>
          <a:chExt cx="0" cy="314325"/>
        </a:xfrm>
      </xdr:grpSpPr>
      <xdr:sp macro="" textlink="">
        <xdr:nvSpPr>
          <xdr:cNvPr id="36" name="Rectangle 16">
            <a:extLst>
              <a:ext uri="{FF2B5EF4-FFF2-40B4-BE49-F238E27FC236}">
                <a16:creationId xmlns:a16="http://schemas.microsoft.com/office/drawing/2014/main" id="{00000000-0008-0000-0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2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200-000026000000}"/>
            </a:ext>
          </a:extLst>
        </xdr:cNvPr>
        <xdr:cNvGrpSpPr>
          <a:grpSpLocks/>
        </xdr:cNvGrpSpPr>
      </xdr:nvGrpSpPr>
      <xdr:grpSpPr bwMode="auto">
        <a:xfrm>
          <a:off x="5047155" y="104775"/>
          <a:ext cx="0" cy="430815"/>
          <a:chOff x="5362575" y="104775"/>
          <a:chExt cx="0" cy="314325"/>
        </a:xfrm>
      </xdr:grpSpPr>
      <xdr:sp macro="" textlink="">
        <xdr:nvSpPr>
          <xdr:cNvPr id="39" name="Rectangle 2">
            <a:extLst>
              <a:ext uri="{FF2B5EF4-FFF2-40B4-BE49-F238E27FC236}">
                <a16:creationId xmlns:a16="http://schemas.microsoft.com/office/drawing/2014/main" id="{00000000-0008-0000-0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2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200-000029000000}"/>
            </a:ext>
          </a:extLst>
        </xdr:cNvPr>
        <xdr:cNvGrpSpPr>
          <a:grpSpLocks/>
        </xdr:cNvGrpSpPr>
      </xdr:nvGrpSpPr>
      <xdr:grpSpPr bwMode="auto">
        <a:xfrm>
          <a:off x="5047155" y="104775"/>
          <a:ext cx="0" cy="430815"/>
          <a:chOff x="5362575" y="104775"/>
          <a:chExt cx="0" cy="314325"/>
        </a:xfrm>
      </xdr:grpSpPr>
      <xdr:sp macro="" textlink="">
        <xdr:nvSpPr>
          <xdr:cNvPr id="42" name="Rectangle 16">
            <a:extLst>
              <a:ext uri="{FF2B5EF4-FFF2-40B4-BE49-F238E27FC236}">
                <a16:creationId xmlns:a16="http://schemas.microsoft.com/office/drawing/2014/main" id="{00000000-0008-0000-0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2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200-00002C000000}"/>
            </a:ext>
          </a:extLst>
        </xdr:cNvPr>
        <xdr:cNvGrpSpPr>
          <a:grpSpLocks/>
        </xdr:cNvGrpSpPr>
      </xdr:nvGrpSpPr>
      <xdr:grpSpPr bwMode="auto">
        <a:xfrm>
          <a:off x="5047155" y="104775"/>
          <a:ext cx="0" cy="430815"/>
          <a:chOff x="7950200" y="104775"/>
          <a:chExt cx="0" cy="314325"/>
        </a:xfrm>
      </xdr:grpSpPr>
      <xdr:sp macro="" textlink="">
        <xdr:nvSpPr>
          <xdr:cNvPr id="45" name="Rectangle 2">
            <a:extLst>
              <a:ext uri="{FF2B5EF4-FFF2-40B4-BE49-F238E27FC236}">
                <a16:creationId xmlns:a16="http://schemas.microsoft.com/office/drawing/2014/main" id="{00000000-0008-0000-0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3812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504825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400-000005000000}"/>
            </a:ext>
          </a:extLst>
        </xdr:cNvPr>
        <xdr:cNvGrpSpPr>
          <a:grpSpLocks/>
        </xdr:cNvGrpSpPr>
      </xdr:nvGrpSpPr>
      <xdr:grpSpPr bwMode="auto">
        <a:xfrm>
          <a:off x="504825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400-000008000000}"/>
            </a:ext>
          </a:extLst>
        </xdr:cNvPr>
        <xdr:cNvGrpSpPr>
          <a:grpSpLocks/>
        </xdr:cNvGrpSpPr>
      </xdr:nvGrpSpPr>
      <xdr:grpSpPr bwMode="auto">
        <a:xfrm>
          <a:off x="504825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400-00000B000000}"/>
            </a:ext>
          </a:extLst>
        </xdr:cNvPr>
        <xdr:cNvGrpSpPr>
          <a:grpSpLocks/>
        </xdr:cNvGrpSpPr>
      </xdr:nvGrpSpPr>
      <xdr:grpSpPr bwMode="auto">
        <a:xfrm>
          <a:off x="504825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400-00000D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400-00000E000000}"/>
            </a:ext>
          </a:extLst>
        </xdr:cNvPr>
        <xdr:cNvGrpSpPr>
          <a:grpSpLocks/>
        </xdr:cNvGrpSpPr>
      </xdr:nvGrpSpPr>
      <xdr:grpSpPr bwMode="auto">
        <a:xfrm>
          <a:off x="504825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400-000011000000}"/>
            </a:ext>
          </a:extLst>
        </xdr:cNvPr>
        <xdr:cNvGrpSpPr>
          <a:grpSpLocks/>
        </xdr:cNvGrpSpPr>
      </xdr:nvGrpSpPr>
      <xdr:grpSpPr bwMode="auto">
        <a:xfrm>
          <a:off x="504825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400-000014000000}"/>
            </a:ext>
          </a:extLst>
        </xdr:cNvPr>
        <xdr:cNvGrpSpPr>
          <a:grpSpLocks/>
        </xdr:cNvGrpSpPr>
      </xdr:nvGrpSpPr>
      <xdr:grpSpPr bwMode="auto">
        <a:xfrm>
          <a:off x="504825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400-000016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400-000017000000}"/>
            </a:ext>
          </a:extLst>
        </xdr:cNvPr>
        <xdr:cNvGrpSpPr>
          <a:grpSpLocks/>
        </xdr:cNvGrpSpPr>
      </xdr:nvGrpSpPr>
      <xdr:grpSpPr bwMode="auto">
        <a:xfrm>
          <a:off x="504825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400-000019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400-00001A000000}"/>
            </a:ext>
          </a:extLst>
        </xdr:cNvPr>
        <xdr:cNvGrpSpPr>
          <a:grpSpLocks/>
        </xdr:cNvGrpSpPr>
      </xdr:nvGrpSpPr>
      <xdr:grpSpPr bwMode="auto">
        <a:xfrm>
          <a:off x="504825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400-00001C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504825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400-00001F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400-000020000000}"/>
            </a:ext>
          </a:extLst>
        </xdr:cNvPr>
        <xdr:cNvGrpSpPr>
          <a:grpSpLocks/>
        </xdr:cNvGrpSpPr>
      </xdr:nvGrpSpPr>
      <xdr:grpSpPr bwMode="auto">
        <a:xfrm>
          <a:off x="504825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400-000023000000}"/>
            </a:ext>
          </a:extLst>
        </xdr:cNvPr>
        <xdr:cNvGrpSpPr>
          <a:grpSpLocks/>
        </xdr:cNvGrpSpPr>
      </xdr:nvGrpSpPr>
      <xdr:grpSpPr bwMode="auto">
        <a:xfrm>
          <a:off x="504825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400-000025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400-000026000000}"/>
            </a:ext>
          </a:extLst>
        </xdr:cNvPr>
        <xdr:cNvGrpSpPr>
          <a:grpSpLocks/>
        </xdr:cNvGrpSpPr>
      </xdr:nvGrpSpPr>
      <xdr:grpSpPr bwMode="auto">
        <a:xfrm>
          <a:off x="504825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400-000028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400-000029000000}"/>
            </a:ext>
          </a:extLst>
        </xdr:cNvPr>
        <xdr:cNvGrpSpPr>
          <a:grpSpLocks/>
        </xdr:cNvGrpSpPr>
      </xdr:nvGrpSpPr>
      <xdr:grpSpPr bwMode="auto">
        <a:xfrm>
          <a:off x="504825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400-00002B000000}"/>
              </a:ext>
            </a:extLst>
          </xdr:cNvPr>
          <xdr:cNvSpPr txBox="1">
            <a:spLocks noChangeArrowheads="1"/>
          </xdr:cNvSpPr>
        </xdr:nvSpPr>
        <xdr:spPr bwMode="auto">
          <a:xfrm>
            <a:off x="18652057977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400-00002C000000}"/>
            </a:ext>
          </a:extLst>
        </xdr:cNvPr>
        <xdr:cNvGrpSpPr>
          <a:grpSpLocks/>
        </xdr:cNvGrpSpPr>
      </xdr:nvGrpSpPr>
      <xdr:grpSpPr bwMode="auto">
        <a:xfrm>
          <a:off x="504825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400-00002E000000}"/>
              </a:ext>
            </a:extLst>
          </xdr:cNvPr>
          <xdr:cNvSpPr txBox="1">
            <a:spLocks noChangeArrowheads="1"/>
          </xdr:cNvSpPr>
        </xdr:nvSpPr>
        <xdr:spPr bwMode="auto">
          <a:xfrm>
            <a:off x="18217547943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4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1485900</xdr:colOff>
      <xdr:row>48</xdr:row>
      <xdr:rowOff>142875</xdr:rowOff>
    </xdr:from>
    <xdr:to>
      <xdr:col>15</xdr:col>
      <xdr:colOff>161925</xdr:colOff>
      <xdr:row>62</xdr:row>
      <xdr:rowOff>114300</xdr:rowOff>
    </xdr:to>
    <xdr:graphicFrame macro="">
      <xdr:nvGraphicFramePr>
        <xdr:cNvPr id="3" name="Gráfico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447114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600-000005000000}"/>
            </a:ext>
          </a:extLst>
        </xdr:cNvPr>
        <xdr:cNvGrpSpPr>
          <a:grpSpLocks/>
        </xdr:cNvGrpSpPr>
      </xdr:nvGrpSpPr>
      <xdr:grpSpPr bwMode="auto">
        <a:xfrm>
          <a:off x="447114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600-000008000000}"/>
            </a:ext>
          </a:extLst>
        </xdr:cNvPr>
        <xdr:cNvGrpSpPr>
          <a:grpSpLocks/>
        </xdr:cNvGrpSpPr>
      </xdr:nvGrpSpPr>
      <xdr:grpSpPr bwMode="auto">
        <a:xfrm>
          <a:off x="447114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600-00000B000000}"/>
            </a:ext>
          </a:extLst>
        </xdr:cNvPr>
        <xdr:cNvGrpSpPr>
          <a:grpSpLocks/>
        </xdr:cNvGrpSpPr>
      </xdr:nvGrpSpPr>
      <xdr:grpSpPr bwMode="auto">
        <a:xfrm>
          <a:off x="447114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600-00000E000000}"/>
            </a:ext>
          </a:extLst>
        </xdr:cNvPr>
        <xdr:cNvGrpSpPr>
          <a:grpSpLocks/>
        </xdr:cNvGrpSpPr>
      </xdr:nvGrpSpPr>
      <xdr:grpSpPr bwMode="auto">
        <a:xfrm>
          <a:off x="447114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600-000011000000}"/>
            </a:ext>
          </a:extLst>
        </xdr:cNvPr>
        <xdr:cNvGrpSpPr>
          <a:grpSpLocks/>
        </xdr:cNvGrpSpPr>
      </xdr:nvGrpSpPr>
      <xdr:grpSpPr bwMode="auto">
        <a:xfrm>
          <a:off x="447114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600-000014000000}"/>
            </a:ext>
          </a:extLst>
        </xdr:cNvPr>
        <xdr:cNvGrpSpPr>
          <a:grpSpLocks/>
        </xdr:cNvGrpSpPr>
      </xdr:nvGrpSpPr>
      <xdr:grpSpPr bwMode="auto">
        <a:xfrm>
          <a:off x="447114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600-000017000000}"/>
            </a:ext>
          </a:extLst>
        </xdr:cNvPr>
        <xdr:cNvGrpSpPr>
          <a:grpSpLocks/>
        </xdr:cNvGrpSpPr>
      </xdr:nvGrpSpPr>
      <xdr:grpSpPr bwMode="auto">
        <a:xfrm>
          <a:off x="447114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600-00001A000000}"/>
            </a:ext>
          </a:extLst>
        </xdr:cNvPr>
        <xdr:cNvGrpSpPr>
          <a:grpSpLocks/>
        </xdr:cNvGrpSpPr>
      </xdr:nvGrpSpPr>
      <xdr:grpSpPr bwMode="auto">
        <a:xfrm>
          <a:off x="447114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600-00001D000000}"/>
            </a:ext>
          </a:extLst>
        </xdr:cNvPr>
        <xdr:cNvGrpSpPr>
          <a:grpSpLocks/>
        </xdr:cNvGrpSpPr>
      </xdr:nvGrpSpPr>
      <xdr:grpSpPr bwMode="auto">
        <a:xfrm>
          <a:off x="447114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600-000020000000}"/>
            </a:ext>
          </a:extLst>
        </xdr:cNvPr>
        <xdr:cNvGrpSpPr>
          <a:grpSpLocks/>
        </xdr:cNvGrpSpPr>
      </xdr:nvGrpSpPr>
      <xdr:grpSpPr bwMode="auto">
        <a:xfrm>
          <a:off x="447114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600-000023000000}"/>
            </a:ext>
          </a:extLst>
        </xdr:cNvPr>
        <xdr:cNvGrpSpPr>
          <a:grpSpLocks/>
        </xdr:cNvGrpSpPr>
      </xdr:nvGrpSpPr>
      <xdr:grpSpPr bwMode="auto">
        <a:xfrm>
          <a:off x="447114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600-000026000000}"/>
            </a:ext>
          </a:extLst>
        </xdr:cNvPr>
        <xdr:cNvGrpSpPr>
          <a:grpSpLocks/>
        </xdr:cNvGrpSpPr>
      </xdr:nvGrpSpPr>
      <xdr:grpSpPr bwMode="auto">
        <a:xfrm>
          <a:off x="447114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600-000029000000}"/>
            </a:ext>
          </a:extLst>
        </xdr:cNvPr>
        <xdr:cNvGrpSpPr>
          <a:grpSpLocks/>
        </xdr:cNvGrpSpPr>
      </xdr:nvGrpSpPr>
      <xdr:grpSpPr bwMode="auto">
        <a:xfrm>
          <a:off x="447114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600-00002C000000}"/>
            </a:ext>
          </a:extLst>
        </xdr:cNvPr>
        <xdr:cNvGrpSpPr>
          <a:grpSpLocks/>
        </xdr:cNvGrpSpPr>
      </xdr:nvGrpSpPr>
      <xdr:grpSpPr bwMode="auto">
        <a:xfrm>
          <a:off x="447114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6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8572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1352550</xdr:colOff>
      <xdr:row>48</xdr:row>
      <xdr:rowOff>104775</xdr:rowOff>
    </xdr:from>
    <xdr:to>
      <xdr:col>14</xdr:col>
      <xdr:colOff>66675</xdr:colOff>
      <xdr:row>63</xdr:row>
      <xdr:rowOff>38100</xdr:rowOff>
    </xdr:to>
    <xdr:graphicFrame macro="">
      <xdr:nvGraphicFramePr>
        <xdr:cNvPr id="3" name="Gráfico 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4464844"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800-000005000000}"/>
            </a:ext>
          </a:extLst>
        </xdr:cNvPr>
        <xdr:cNvGrpSpPr>
          <a:grpSpLocks/>
        </xdr:cNvGrpSpPr>
      </xdr:nvGrpSpPr>
      <xdr:grpSpPr bwMode="auto">
        <a:xfrm>
          <a:off x="4464844"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8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8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800-000008000000}"/>
            </a:ext>
          </a:extLst>
        </xdr:cNvPr>
        <xdr:cNvGrpSpPr>
          <a:grpSpLocks/>
        </xdr:cNvGrpSpPr>
      </xdr:nvGrpSpPr>
      <xdr:grpSpPr bwMode="auto">
        <a:xfrm>
          <a:off x="4464844"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8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8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800-00000B000000}"/>
            </a:ext>
          </a:extLst>
        </xdr:cNvPr>
        <xdr:cNvGrpSpPr>
          <a:grpSpLocks/>
        </xdr:cNvGrpSpPr>
      </xdr:nvGrpSpPr>
      <xdr:grpSpPr bwMode="auto">
        <a:xfrm>
          <a:off x="4464844"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8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8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4464844"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8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8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4464844"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8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8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800-000014000000}"/>
            </a:ext>
          </a:extLst>
        </xdr:cNvPr>
        <xdr:cNvGrpSpPr>
          <a:grpSpLocks/>
        </xdr:cNvGrpSpPr>
      </xdr:nvGrpSpPr>
      <xdr:grpSpPr bwMode="auto">
        <a:xfrm>
          <a:off x="4464844"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8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8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800-000017000000}"/>
            </a:ext>
          </a:extLst>
        </xdr:cNvPr>
        <xdr:cNvGrpSpPr>
          <a:grpSpLocks/>
        </xdr:cNvGrpSpPr>
      </xdr:nvGrpSpPr>
      <xdr:grpSpPr bwMode="auto">
        <a:xfrm>
          <a:off x="4464844"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8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8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800-00001A000000}"/>
            </a:ext>
          </a:extLst>
        </xdr:cNvPr>
        <xdr:cNvGrpSpPr>
          <a:grpSpLocks/>
        </xdr:cNvGrpSpPr>
      </xdr:nvGrpSpPr>
      <xdr:grpSpPr bwMode="auto">
        <a:xfrm>
          <a:off x="4464844"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8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800-00001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800-00001D000000}"/>
            </a:ext>
          </a:extLst>
        </xdr:cNvPr>
        <xdr:cNvGrpSpPr>
          <a:grpSpLocks/>
        </xdr:cNvGrpSpPr>
      </xdr:nvGrpSpPr>
      <xdr:grpSpPr bwMode="auto">
        <a:xfrm>
          <a:off x="4464844"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8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8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800-000020000000}"/>
            </a:ext>
          </a:extLst>
        </xdr:cNvPr>
        <xdr:cNvGrpSpPr>
          <a:grpSpLocks/>
        </xdr:cNvGrpSpPr>
      </xdr:nvGrpSpPr>
      <xdr:grpSpPr bwMode="auto">
        <a:xfrm>
          <a:off x="4464844"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8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800-00002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800-000023000000}"/>
            </a:ext>
          </a:extLst>
        </xdr:cNvPr>
        <xdr:cNvGrpSpPr>
          <a:grpSpLocks/>
        </xdr:cNvGrpSpPr>
      </xdr:nvGrpSpPr>
      <xdr:grpSpPr bwMode="auto">
        <a:xfrm>
          <a:off x="4464844"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8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800-00002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800-000026000000}"/>
            </a:ext>
          </a:extLst>
        </xdr:cNvPr>
        <xdr:cNvGrpSpPr>
          <a:grpSpLocks/>
        </xdr:cNvGrpSpPr>
      </xdr:nvGrpSpPr>
      <xdr:grpSpPr bwMode="auto">
        <a:xfrm>
          <a:off x="4464844"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8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800-00002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800-000029000000}"/>
            </a:ext>
          </a:extLst>
        </xdr:cNvPr>
        <xdr:cNvGrpSpPr>
          <a:grpSpLocks/>
        </xdr:cNvGrpSpPr>
      </xdr:nvGrpSpPr>
      <xdr:grpSpPr bwMode="auto">
        <a:xfrm>
          <a:off x="4464844"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8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8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800-00002C000000}"/>
            </a:ext>
          </a:extLst>
        </xdr:cNvPr>
        <xdr:cNvGrpSpPr>
          <a:grpSpLocks/>
        </xdr:cNvGrpSpPr>
      </xdr:nvGrpSpPr>
      <xdr:grpSpPr bwMode="auto">
        <a:xfrm>
          <a:off x="4464844"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8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8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Desktop\20_Indicadores2024_ATC%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losc\AppData\Roaming\Microsoft\Excel\EVIDENCIAS%20DILIGENCIAMIENTO%20ATC%20SJREPOINT%201&#176;%20TRIM%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s"/>
      <sheetName val="1_OportunidadPQRSF"/>
      <sheetName val="1_RegistroOportunidad"/>
      <sheetName val="2_ExperienciaCiudadano"/>
      <sheetName val="2_RegistroExperienciaC"/>
    </sheetNames>
    <sheetDataSet>
      <sheetData sheetId="0"/>
      <sheetData sheetId="1">
        <row r="12">
          <cell r="C12" t="str">
            <v>ATENCION AL CIUDADANO</v>
          </cell>
        </row>
        <row r="14">
          <cell r="C14" t="str">
            <v>OPORTUNIDAD EN RESPUESTA PQRSF</v>
          </cell>
        </row>
        <row r="40">
          <cell r="B40" t="str">
            <v>Total de Peticiones atendidas dentro de los términos de Ley</v>
          </cell>
          <cell r="M40" t="str">
            <v>Coordinador Grupo Relación Estado - Ciudadano e 
Intendentes Regionales</v>
          </cell>
        </row>
        <row r="41">
          <cell r="B41" t="str">
            <v>Total de peticiones radicadas al GREC e Intendencias hasta quince (15) días hábiles antes de la fecha de corte</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RegistroOportunidad"/>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28"/>
  <sheetViews>
    <sheetView workbookViewId="0">
      <selection activeCell="A11" sqref="A11:A15"/>
    </sheetView>
  </sheetViews>
  <sheetFormatPr baseColWidth="10" defaultRowHeight="15" x14ac:dyDescent="0.25"/>
  <cols>
    <col min="1" max="1" width="58.28515625" style="4" customWidth="1"/>
    <col min="2" max="2" width="14.5703125" style="4" customWidth="1"/>
    <col min="3" max="16384" width="11.42578125" style="4"/>
  </cols>
  <sheetData>
    <row r="1" spans="1:2" x14ac:dyDescent="0.25">
      <c r="A1" s="3" t="s">
        <v>14</v>
      </c>
      <c r="B1" s="3" t="s">
        <v>59</v>
      </c>
    </row>
    <row r="2" spans="1:2" ht="60" x14ac:dyDescent="0.25">
      <c r="A2" s="5" t="s">
        <v>87</v>
      </c>
      <c r="B2" s="2" t="s">
        <v>60</v>
      </c>
    </row>
    <row r="3" spans="1:2" ht="45" x14ac:dyDescent="0.25">
      <c r="A3" s="5" t="s">
        <v>88</v>
      </c>
      <c r="B3" s="2" t="s">
        <v>61</v>
      </c>
    </row>
    <row r="4" spans="1:2" ht="30" x14ac:dyDescent="0.25">
      <c r="A4" s="5" t="s">
        <v>89</v>
      </c>
      <c r="B4" s="2" t="s">
        <v>62</v>
      </c>
    </row>
    <row r="5" spans="1:2" ht="30" x14ac:dyDescent="0.25">
      <c r="A5" s="5" t="s">
        <v>90</v>
      </c>
      <c r="B5" s="2" t="s">
        <v>63</v>
      </c>
    </row>
    <row r="6" spans="1:2" ht="30" x14ac:dyDescent="0.25">
      <c r="A6" s="5" t="s">
        <v>91</v>
      </c>
      <c r="B6" s="2" t="s">
        <v>64</v>
      </c>
    </row>
    <row r="7" spans="1:2" ht="30" x14ac:dyDescent="0.25">
      <c r="A7" s="5" t="s">
        <v>92</v>
      </c>
      <c r="B7" s="2" t="s">
        <v>65</v>
      </c>
    </row>
    <row r="8" spans="1:2" ht="60" x14ac:dyDescent="0.25">
      <c r="A8" s="5" t="s">
        <v>93</v>
      </c>
      <c r="B8" s="2" t="s">
        <v>66</v>
      </c>
    </row>
    <row r="9" spans="1:2" x14ac:dyDescent="0.25">
      <c r="A9" s="6"/>
      <c r="B9" s="2" t="s">
        <v>67</v>
      </c>
    </row>
    <row r="10" spans="1:2" x14ac:dyDescent="0.25">
      <c r="B10" s="2" t="s">
        <v>68</v>
      </c>
    </row>
    <row r="11" spans="1:2" ht="38.25" x14ac:dyDescent="0.25">
      <c r="A11" s="4" t="s">
        <v>108</v>
      </c>
      <c r="B11" s="7" t="s">
        <v>69</v>
      </c>
    </row>
    <row r="12" spans="1:2" x14ac:dyDescent="0.25">
      <c r="A12" s="4" t="s">
        <v>109</v>
      </c>
      <c r="B12" s="2" t="s">
        <v>70</v>
      </c>
    </row>
    <row r="13" spans="1:2" x14ac:dyDescent="0.25">
      <c r="A13" s="4" t="s">
        <v>110</v>
      </c>
      <c r="B13" s="2" t="s">
        <v>71</v>
      </c>
    </row>
    <row r="14" spans="1:2" x14ac:dyDescent="0.25">
      <c r="A14" s="4" t="s">
        <v>111</v>
      </c>
      <c r="B14" s="2" t="s">
        <v>72</v>
      </c>
    </row>
    <row r="15" spans="1:2" x14ac:dyDescent="0.25">
      <c r="A15" s="4" t="s">
        <v>112</v>
      </c>
      <c r="B15" s="2" t="s">
        <v>73</v>
      </c>
    </row>
    <row r="16" spans="1:2" x14ac:dyDescent="0.25">
      <c r="B16" s="2" t="s">
        <v>74</v>
      </c>
    </row>
    <row r="17" spans="2:2" x14ac:dyDescent="0.25">
      <c r="B17" s="2" t="s">
        <v>75</v>
      </c>
    </row>
    <row r="18" spans="2:2" x14ac:dyDescent="0.25">
      <c r="B18" s="2" t="s">
        <v>76</v>
      </c>
    </row>
    <row r="19" spans="2:2" x14ac:dyDescent="0.25">
      <c r="B19" s="2" t="s">
        <v>77</v>
      </c>
    </row>
    <row r="20" spans="2:2" x14ac:dyDescent="0.25">
      <c r="B20" s="2" t="s">
        <v>78</v>
      </c>
    </row>
    <row r="21" spans="2:2" x14ac:dyDescent="0.25">
      <c r="B21" s="2" t="s">
        <v>79</v>
      </c>
    </row>
    <row r="22" spans="2:2" x14ac:dyDescent="0.25">
      <c r="B22" s="2" t="s">
        <v>80</v>
      </c>
    </row>
    <row r="23" spans="2:2" x14ac:dyDescent="0.25">
      <c r="B23" s="2" t="s">
        <v>81</v>
      </c>
    </row>
    <row r="24" spans="2:2" x14ac:dyDescent="0.25">
      <c r="B24" s="2" t="s">
        <v>82</v>
      </c>
    </row>
    <row r="25" spans="2:2" x14ac:dyDescent="0.25">
      <c r="B25" s="2" t="s">
        <v>83</v>
      </c>
    </row>
    <row r="26" spans="2:2" x14ac:dyDescent="0.25">
      <c r="B26" s="2" t="s">
        <v>84</v>
      </c>
    </row>
    <row r="27" spans="2:2" x14ac:dyDescent="0.25">
      <c r="B27" s="2" t="s">
        <v>85</v>
      </c>
    </row>
    <row r="28" spans="2:2" x14ac:dyDescent="0.25">
      <c r="B28" s="2"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76"/>
  <sheetViews>
    <sheetView topLeftCell="A24" zoomScaleNormal="100" workbookViewId="0">
      <selection activeCell="C73" sqref="C73:P73"/>
    </sheetView>
  </sheetViews>
  <sheetFormatPr baseColWidth="10" defaultRowHeight="15" x14ac:dyDescent="0.25"/>
  <cols>
    <col min="1" max="1" width="0.85546875" style="4" customWidth="1"/>
    <col min="2" max="2" width="30" style="4" customWidth="1"/>
    <col min="3" max="3" width="16.7109375" style="4" customWidth="1"/>
    <col min="4" max="15" width="6.7109375" style="4" customWidth="1"/>
    <col min="16" max="16" width="12" style="4" customWidth="1"/>
    <col min="17" max="18" width="11.42578125" style="4"/>
    <col min="19" max="19" width="0" style="4" hidden="1" customWidth="1"/>
    <col min="20" max="16384" width="11.42578125" style="4"/>
  </cols>
  <sheetData>
    <row r="1" spans="1:19" ht="3.75" customHeight="1" thickBot="1" x14ac:dyDescent="0.3">
      <c r="A1" s="20"/>
      <c r="B1" s="20"/>
      <c r="C1" s="20"/>
      <c r="D1" s="20"/>
      <c r="E1" s="20"/>
      <c r="F1" s="20"/>
      <c r="G1" s="20"/>
      <c r="H1" s="20"/>
      <c r="I1" s="20"/>
      <c r="J1" s="20"/>
      <c r="K1" s="20"/>
      <c r="L1" s="20"/>
      <c r="M1" s="20"/>
      <c r="N1" s="20"/>
      <c r="O1" s="20"/>
      <c r="P1" s="20"/>
      <c r="Q1" s="1"/>
    </row>
    <row r="2" spans="1:19" ht="15.75" x14ac:dyDescent="0.25">
      <c r="A2" s="20"/>
      <c r="B2" s="293"/>
      <c r="C2" s="296" t="s">
        <v>0</v>
      </c>
      <c r="D2" s="297"/>
      <c r="E2" s="297"/>
      <c r="F2" s="297"/>
      <c r="G2" s="297"/>
      <c r="H2" s="297"/>
      <c r="I2" s="297"/>
      <c r="J2" s="297"/>
      <c r="K2" s="297"/>
      <c r="L2" s="297"/>
      <c r="M2" s="298"/>
      <c r="N2" s="299" t="s">
        <v>1</v>
      </c>
      <c r="O2" s="300"/>
      <c r="P2" s="301"/>
      <c r="Q2" s="1"/>
      <c r="S2" s="15">
        <v>0.9</v>
      </c>
    </row>
    <row r="3" spans="1:19" ht="15.75" x14ac:dyDescent="0.25">
      <c r="A3" s="20"/>
      <c r="B3" s="294"/>
      <c r="C3" s="302" t="s">
        <v>2</v>
      </c>
      <c r="D3" s="303"/>
      <c r="E3" s="303"/>
      <c r="F3" s="303"/>
      <c r="G3" s="303"/>
      <c r="H3" s="303"/>
      <c r="I3" s="303"/>
      <c r="J3" s="303"/>
      <c r="K3" s="303"/>
      <c r="L3" s="303"/>
      <c r="M3" s="304"/>
      <c r="N3" s="305" t="s">
        <v>3</v>
      </c>
      <c r="O3" s="306"/>
      <c r="P3" s="307"/>
      <c r="Q3" s="1"/>
      <c r="S3" s="15">
        <v>0.89990000000000003</v>
      </c>
    </row>
    <row r="4" spans="1:19" ht="15.75" x14ac:dyDescent="0.25">
      <c r="A4" s="20"/>
      <c r="B4" s="294"/>
      <c r="C4" s="302" t="s">
        <v>4</v>
      </c>
      <c r="D4" s="303"/>
      <c r="E4" s="303"/>
      <c r="F4" s="303"/>
      <c r="G4" s="303"/>
      <c r="H4" s="303"/>
      <c r="I4" s="303"/>
      <c r="J4" s="303"/>
      <c r="K4" s="303"/>
      <c r="L4" s="303"/>
      <c r="M4" s="304"/>
      <c r="N4" s="305" t="s">
        <v>5</v>
      </c>
      <c r="O4" s="306"/>
      <c r="P4" s="307"/>
      <c r="Q4" s="1"/>
      <c r="S4" s="15">
        <v>0.75</v>
      </c>
    </row>
    <row r="5" spans="1:19" ht="16.5" thickBot="1" x14ac:dyDescent="0.3">
      <c r="A5" s="20"/>
      <c r="B5" s="295"/>
      <c r="C5" s="308" t="s">
        <v>6</v>
      </c>
      <c r="D5" s="309"/>
      <c r="E5" s="309"/>
      <c r="F5" s="309"/>
      <c r="G5" s="309"/>
      <c r="H5" s="309"/>
      <c r="I5" s="309"/>
      <c r="J5" s="309"/>
      <c r="K5" s="309"/>
      <c r="L5" s="309"/>
      <c r="M5" s="310"/>
      <c r="N5" s="311" t="s">
        <v>7</v>
      </c>
      <c r="O5" s="312"/>
      <c r="P5" s="313"/>
      <c r="Q5" s="1"/>
      <c r="S5" s="15">
        <v>0.74990000000000001</v>
      </c>
    </row>
    <row r="6" spans="1:19" ht="4.5" customHeight="1" thickBot="1" x14ac:dyDescent="0.3">
      <c r="A6" s="20"/>
      <c r="B6" s="20"/>
      <c r="C6" s="20"/>
      <c r="D6" s="20"/>
      <c r="E6" s="20"/>
      <c r="F6" s="20"/>
      <c r="G6" s="20"/>
      <c r="H6" s="20"/>
      <c r="I6" s="20"/>
      <c r="J6" s="20"/>
      <c r="K6" s="20"/>
      <c r="L6" s="20"/>
      <c r="M6" s="20"/>
      <c r="N6" s="20"/>
      <c r="O6" s="20"/>
      <c r="P6" s="20"/>
      <c r="Q6" s="1"/>
    </row>
    <row r="7" spans="1:19" x14ac:dyDescent="0.25">
      <c r="A7" s="20"/>
      <c r="B7" s="314" t="s">
        <v>8</v>
      </c>
      <c r="C7" s="315"/>
      <c r="D7" s="315"/>
      <c r="E7" s="315"/>
      <c r="F7" s="315"/>
      <c r="G7" s="315"/>
      <c r="H7" s="315"/>
      <c r="I7" s="315"/>
      <c r="J7" s="315"/>
      <c r="K7" s="315"/>
      <c r="L7" s="315"/>
      <c r="M7" s="315"/>
      <c r="N7" s="315"/>
      <c r="O7" s="315"/>
      <c r="P7" s="316"/>
      <c r="Q7" s="1"/>
    </row>
    <row r="8" spans="1:19" ht="15.75" thickBot="1" x14ac:dyDescent="0.3">
      <c r="A8" s="20"/>
      <c r="B8" s="317"/>
      <c r="C8" s="318"/>
      <c r="D8" s="318"/>
      <c r="E8" s="318"/>
      <c r="F8" s="318"/>
      <c r="G8" s="318"/>
      <c r="H8" s="318"/>
      <c r="I8" s="318"/>
      <c r="J8" s="318"/>
      <c r="K8" s="318"/>
      <c r="L8" s="318"/>
      <c r="M8" s="318"/>
      <c r="N8" s="318"/>
      <c r="O8" s="318"/>
      <c r="P8" s="319"/>
      <c r="Q8" s="1"/>
    </row>
    <row r="9" spans="1:19" ht="3" customHeight="1" thickBot="1" x14ac:dyDescent="0.3">
      <c r="A9" s="20"/>
      <c r="B9" s="320"/>
      <c r="C9" s="320"/>
      <c r="D9" s="320"/>
      <c r="E9" s="320"/>
      <c r="F9" s="320"/>
      <c r="G9" s="320"/>
      <c r="H9" s="320"/>
      <c r="I9" s="320"/>
      <c r="J9" s="320"/>
      <c r="K9" s="320"/>
      <c r="L9" s="320"/>
      <c r="M9" s="320"/>
      <c r="N9" s="320"/>
      <c r="O9" s="320"/>
      <c r="P9" s="320"/>
      <c r="Q9" s="1"/>
    </row>
    <row r="10" spans="1:19" ht="24.75" customHeight="1" thickBot="1" x14ac:dyDescent="0.3">
      <c r="A10" s="20"/>
      <c r="B10" s="21" t="s">
        <v>9</v>
      </c>
      <c r="C10" s="321">
        <v>2024</v>
      </c>
      <c r="D10" s="322"/>
      <c r="E10" s="322"/>
      <c r="F10" s="322"/>
      <c r="G10" s="322"/>
      <c r="H10" s="322"/>
      <c r="I10" s="323"/>
      <c r="J10" s="324" t="s">
        <v>10</v>
      </c>
      <c r="K10" s="325"/>
      <c r="L10" s="325"/>
      <c r="M10" s="325"/>
      <c r="N10" s="326" t="s">
        <v>107</v>
      </c>
      <c r="O10" s="327"/>
      <c r="P10" s="328"/>
      <c r="Q10" s="1"/>
    </row>
    <row r="11" spans="1:19" ht="3" customHeight="1" thickBot="1" x14ac:dyDescent="0.3">
      <c r="A11" s="20"/>
      <c r="B11" s="290"/>
      <c r="C11" s="291"/>
      <c r="D11" s="291"/>
      <c r="E11" s="291"/>
      <c r="F11" s="291"/>
      <c r="G11" s="291"/>
      <c r="H11" s="291"/>
      <c r="I11" s="291"/>
      <c r="J11" s="291"/>
      <c r="K11" s="291"/>
      <c r="L11" s="291"/>
      <c r="M11" s="291"/>
      <c r="N11" s="291"/>
      <c r="O11" s="291"/>
      <c r="P11" s="292"/>
      <c r="Q11" s="1"/>
    </row>
    <row r="12" spans="1:19" ht="31.5" customHeight="1" thickBot="1" x14ac:dyDescent="0.3">
      <c r="A12" s="20"/>
      <c r="B12" s="22" t="s">
        <v>11</v>
      </c>
      <c r="C12" s="269" t="s">
        <v>63</v>
      </c>
      <c r="D12" s="269"/>
      <c r="E12" s="269"/>
      <c r="F12" s="269"/>
      <c r="G12" s="269"/>
      <c r="H12" s="269"/>
      <c r="I12" s="269"/>
      <c r="J12" s="269"/>
      <c r="K12" s="269"/>
      <c r="L12" s="269"/>
      <c r="M12" s="269"/>
      <c r="N12" s="269"/>
      <c r="O12" s="269"/>
      <c r="P12" s="270"/>
      <c r="Q12" s="1"/>
    </row>
    <row r="13" spans="1:19" ht="3" customHeight="1" thickBot="1" x14ac:dyDescent="0.3">
      <c r="A13" s="20"/>
      <c r="B13" s="271"/>
      <c r="C13" s="272"/>
      <c r="D13" s="272"/>
      <c r="E13" s="272"/>
      <c r="F13" s="272"/>
      <c r="G13" s="272"/>
      <c r="H13" s="272"/>
      <c r="I13" s="272"/>
      <c r="J13" s="272"/>
      <c r="K13" s="272"/>
      <c r="L13" s="272"/>
      <c r="M13" s="272"/>
      <c r="N13" s="272"/>
      <c r="O13" s="272"/>
      <c r="P13" s="273"/>
      <c r="Q13" s="1"/>
    </row>
    <row r="14" spans="1:19" ht="31.5" customHeight="1" thickBot="1" x14ac:dyDescent="0.3">
      <c r="A14" s="20"/>
      <c r="B14" s="22" t="s">
        <v>12</v>
      </c>
      <c r="C14" s="274" t="s">
        <v>118</v>
      </c>
      <c r="D14" s="275"/>
      <c r="E14" s="275"/>
      <c r="F14" s="275"/>
      <c r="G14" s="275"/>
      <c r="H14" s="275"/>
      <c r="I14" s="275"/>
      <c r="J14" s="275"/>
      <c r="K14" s="275"/>
      <c r="L14" s="275"/>
      <c r="M14" s="275"/>
      <c r="N14" s="275"/>
      <c r="O14" s="275"/>
      <c r="P14" s="276"/>
      <c r="Q14" s="1"/>
    </row>
    <row r="15" spans="1:19" ht="3" customHeight="1" thickBot="1" x14ac:dyDescent="0.3">
      <c r="A15" s="20"/>
      <c r="B15" s="266"/>
      <c r="C15" s="267"/>
      <c r="D15" s="267"/>
      <c r="E15" s="267"/>
      <c r="F15" s="267"/>
      <c r="G15" s="267"/>
      <c r="H15" s="267"/>
      <c r="I15" s="267"/>
      <c r="J15" s="267"/>
      <c r="K15" s="267"/>
      <c r="L15" s="267"/>
      <c r="M15" s="267"/>
      <c r="N15" s="267"/>
      <c r="O15" s="267"/>
      <c r="P15" s="268"/>
      <c r="Q15" s="1"/>
    </row>
    <row r="16" spans="1:19" ht="30.75" customHeight="1" thickBot="1" x14ac:dyDescent="0.3">
      <c r="A16" s="20"/>
      <c r="B16" s="22" t="s">
        <v>13</v>
      </c>
      <c r="C16" s="277" t="s">
        <v>119</v>
      </c>
      <c r="D16" s="278"/>
      <c r="E16" s="278"/>
      <c r="F16" s="278"/>
      <c r="G16" s="278"/>
      <c r="H16" s="278"/>
      <c r="I16" s="278"/>
      <c r="J16" s="278"/>
      <c r="K16" s="278"/>
      <c r="L16" s="278"/>
      <c r="M16" s="278"/>
      <c r="N16" s="278"/>
      <c r="O16" s="278"/>
      <c r="P16" s="279"/>
      <c r="Q16" s="1"/>
    </row>
    <row r="17" spans="1:17" ht="3" customHeight="1" thickBot="1" x14ac:dyDescent="0.3">
      <c r="A17" s="20"/>
      <c r="B17" s="266"/>
      <c r="C17" s="267"/>
      <c r="D17" s="267"/>
      <c r="E17" s="267"/>
      <c r="F17" s="267"/>
      <c r="G17" s="267"/>
      <c r="H17" s="267"/>
      <c r="I17" s="267"/>
      <c r="J17" s="267"/>
      <c r="K17" s="267"/>
      <c r="L17" s="267"/>
      <c r="M17" s="267"/>
      <c r="N17" s="267"/>
      <c r="O17" s="267"/>
      <c r="P17" s="268"/>
      <c r="Q17" s="1"/>
    </row>
    <row r="18" spans="1:17" ht="33" customHeight="1" thickBot="1" x14ac:dyDescent="0.3">
      <c r="A18" s="20"/>
      <c r="B18" s="22" t="s">
        <v>14</v>
      </c>
      <c r="C18" s="280" t="s">
        <v>89</v>
      </c>
      <c r="D18" s="281"/>
      <c r="E18" s="281"/>
      <c r="F18" s="281"/>
      <c r="G18" s="281"/>
      <c r="H18" s="281"/>
      <c r="I18" s="281"/>
      <c r="J18" s="281"/>
      <c r="K18" s="281"/>
      <c r="L18" s="281"/>
      <c r="M18" s="281"/>
      <c r="N18" s="281"/>
      <c r="O18" s="281"/>
      <c r="P18" s="282"/>
      <c r="Q18" s="1"/>
    </row>
    <row r="19" spans="1:17" ht="3" customHeight="1" thickBot="1" x14ac:dyDescent="0.3">
      <c r="A19" s="20"/>
      <c r="B19" s="283"/>
      <c r="C19" s="283"/>
      <c r="D19" s="283"/>
      <c r="E19" s="283"/>
      <c r="F19" s="283"/>
      <c r="G19" s="283"/>
      <c r="H19" s="283"/>
      <c r="I19" s="283"/>
      <c r="J19" s="283"/>
      <c r="K19" s="283"/>
      <c r="L19" s="283"/>
      <c r="M19" s="283"/>
      <c r="N19" s="283"/>
      <c r="O19" s="283"/>
      <c r="P19" s="283"/>
      <c r="Q19" s="1"/>
    </row>
    <row r="20" spans="1:17" ht="15.75" thickBot="1" x14ac:dyDescent="0.3">
      <c r="A20" s="20"/>
      <c r="B20" s="221" t="s">
        <v>15</v>
      </c>
      <c r="C20" s="222"/>
      <c r="D20" s="222"/>
      <c r="E20" s="222"/>
      <c r="F20" s="222"/>
      <c r="G20" s="222"/>
      <c r="H20" s="222"/>
      <c r="I20" s="222"/>
      <c r="J20" s="222"/>
      <c r="K20" s="222"/>
      <c r="L20" s="222"/>
      <c r="M20" s="222"/>
      <c r="N20" s="222"/>
      <c r="O20" s="222"/>
      <c r="P20" s="223"/>
      <c r="Q20" s="1"/>
    </row>
    <row r="21" spans="1:17" ht="3" customHeight="1" thickBot="1" x14ac:dyDescent="0.3">
      <c r="A21" s="20"/>
      <c r="B21" s="284"/>
      <c r="C21" s="285"/>
      <c r="D21" s="285"/>
      <c r="E21" s="285"/>
      <c r="F21" s="285"/>
      <c r="G21" s="285"/>
      <c r="H21" s="285"/>
      <c r="I21" s="285"/>
      <c r="J21" s="285"/>
      <c r="K21" s="285"/>
      <c r="L21" s="285"/>
      <c r="M21" s="285"/>
      <c r="N21" s="285"/>
      <c r="O21" s="285"/>
      <c r="P21" s="286"/>
      <c r="Q21" s="1"/>
    </row>
    <row r="22" spans="1:17" ht="51" customHeight="1" thickBot="1" x14ac:dyDescent="0.3">
      <c r="A22" s="20"/>
      <c r="B22" s="22" t="s">
        <v>16</v>
      </c>
      <c r="C22" s="287" t="s">
        <v>96</v>
      </c>
      <c r="D22" s="288"/>
      <c r="E22" s="288"/>
      <c r="F22" s="288"/>
      <c r="G22" s="288"/>
      <c r="H22" s="288"/>
      <c r="I22" s="288"/>
      <c r="J22" s="288"/>
      <c r="K22" s="288"/>
      <c r="L22" s="288"/>
      <c r="M22" s="288"/>
      <c r="N22" s="288"/>
      <c r="O22" s="288"/>
      <c r="P22" s="289"/>
      <c r="Q22" s="1"/>
    </row>
    <row r="23" spans="1:17" ht="3" customHeight="1" thickBot="1" x14ac:dyDescent="0.3">
      <c r="A23" s="20"/>
      <c r="B23" s="266"/>
      <c r="C23" s="267"/>
      <c r="D23" s="267"/>
      <c r="E23" s="267"/>
      <c r="F23" s="267"/>
      <c r="G23" s="267"/>
      <c r="H23" s="267"/>
      <c r="I23" s="267"/>
      <c r="J23" s="267"/>
      <c r="K23" s="267"/>
      <c r="L23" s="267"/>
      <c r="M23" s="267"/>
      <c r="N23" s="267"/>
      <c r="O23" s="267"/>
      <c r="P23" s="268"/>
      <c r="Q23" s="1"/>
    </row>
    <row r="24" spans="1:17" ht="147.75" customHeight="1" thickBot="1" x14ac:dyDescent="0.3">
      <c r="A24" s="20"/>
      <c r="B24" s="22" t="s">
        <v>17</v>
      </c>
      <c r="C24" s="244" t="s">
        <v>115</v>
      </c>
      <c r="D24" s="245"/>
      <c r="E24" s="245"/>
      <c r="F24" s="245"/>
      <c r="G24" s="245"/>
      <c r="H24" s="245"/>
      <c r="I24" s="245"/>
      <c r="J24" s="245"/>
      <c r="K24" s="245"/>
      <c r="L24" s="245"/>
      <c r="M24" s="245"/>
      <c r="N24" s="245"/>
      <c r="O24" s="245"/>
      <c r="P24" s="246"/>
      <c r="Q24" s="1"/>
    </row>
    <row r="25" spans="1:17" ht="3" customHeight="1" thickBot="1" x14ac:dyDescent="0.3">
      <c r="A25" s="20"/>
      <c r="B25" s="247"/>
      <c r="C25" s="248"/>
      <c r="D25" s="248"/>
      <c r="E25" s="248"/>
      <c r="F25" s="248"/>
      <c r="G25" s="248"/>
      <c r="H25" s="248"/>
      <c r="I25" s="248"/>
      <c r="J25" s="248"/>
      <c r="K25" s="248"/>
      <c r="L25" s="248"/>
      <c r="M25" s="248"/>
      <c r="N25" s="248"/>
      <c r="O25" s="248"/>
      <c r="P25" s="249"/>
      <c r="Q25" s="1"/>
    </row>
    <row r="26" spans="1:17" ht="15.75" thickBot="1" x14ac:dyDescent="0.3">
      <c r="A26" s="20"/>
      <c r="B26" s="23" t="s">
        <v>18</v>
      </c>
      <c r="C26" s="250">
        <v>0.9</v>
      </c>
      <c r="D26" s="251"/>
      <c r="E26" s="251"/>
      <c r="F26" s="251"/>
      <c r="G26" s="251"/>
      <c r="H26" s="251"/>
      <c r="I26" s="251"/>
      <c r="J26" s="251"/>
      <c r="K26" s="251"/>
      <c r="L26" s="251"/>
      <c r="M26" s="251"/>
      <c r="N26" s="251"/>
      <c r="O26" s="251"/>
      <c r="P26" s="252"/>
      <c r="Q26" s="1"/>
    </row>
    <row r="27" spans="1:17" ht="3" customHeight="1" thickBot="1" x14ac:dyDescent="0.3">
      <c r="A27" s="20"/>
      <c r="B27" s="253"/>
      <c r="C27" s="254"/>
      <c r="D27" s="254"/>
      <c r="E27" s="254"/>
      <c r="F27" s="254"/>
      <c r="G27" s="254"/>
      <c r="H27" s="254"/>
      <c r="I27" s="254"/>
      <c r="J27" s="254"/>
      <c r="K27" s="254"/>
      <c r="L27" s="254"/>
      <c r="M27" s="254"/>
      <c r="N27" s="254"/>
      <c r="O27" s="254"/>
      <c r="P27" s="255"/>
      <c r="Q27" s="1"/>
    </row>
    <row r="28" spans="1:17" ht="15.75" thickBot="1" x14ac:dyDescent="0.3">
      <c r="A28" s="20"/>
      <c r="B28" s="23" t="s">
        <v>19</v>
      </c>
      <c r="C28" s="24" t="s">
        <v>20</v>
      </c>
      <c r="D28" s="256" t="s">
        <v>120</v>
      </c>
      <c r="E28" s="257"/>
      <c r="F28" s="257"/>
      <c r="G28" s="258"/>
      <c r="H28" s="259" t="s">
        <v>21</v>
      </c>
      <c r="I28" s="259"/>
      <c r="J28" s="259"/>
      <c r="K28" s="256" t="s">
        <v>121</v>
      </c>
      <c r="L28" s="257"/>
      <c r="M28" s="258"/>
      <c r="N28" s="260" t="s">
        <v>22</v>
      </c>
      <c r="O28" s="261"/>
      <c r="P28" s="25" t="s">
        <v>122</v>
      </c>
      <c r="Q28" s="1"/>
    </row>
    <row r="29" spans="1:17" ht="3" customHeight="1" thickBot="1" x14ac:dyDescent="0.3">
      <c r="A29" s="20"/>
      <c r="B29" s="262"/>
      <c r="C29" s="263"/>
      <c r="D29" s="263"/>
      <c r="E29" s="263"/>
      <c r="F29" s="263"/>
      <c r="G29" s="263"/>
      <c r="H29" s="263"/>
      <c r="I29" s="263"/>
      <c r="J29" s="263"/>
      <c r="K29" s="263"/>
      <c r="L29" s="263"/>
      <c r="M29" s="263"/>
      <c r="N29" s="263"/>
      <c r="O29" s="263"/>
      <c r="P29" s="264"/>
      <c r="Q29" s="1"/>
    </row>
    <row r="30" spans="1:17" ht="15.75" thickBot="1" x14ac:dyDescent="0.3">
      <c r="A30" s="20"/>
      <c r="B30" s="26" t="s">
        <v>23</v>
      </c>
      <c r="C30" s="265" t="s">
        <v>24</v>
      </c>
      <c r="D30" s="237"/>
      <c r="E30" s="237"/>
      <c r="F30" s="237"/>
      <c r="G30" s="237"/>
      <c r="H30" s="237"/>
      <c r="I30" s="237"/>
      <c r="J30" s="237"/>
      <c r="K30" s="237"/>
      <c r="L30" s="237"/>
      <c r="M30" s="237"/>
      <c r="N30" s="237"/>
      <c r="O30" s="237"/>
      <c r="P30" s="238"/>
      <c r="Q30" s="1"/>
    </row>
    <row r="31" spans="1:17" ht="3" customHeight="1" thickBot="1" x14ac:dyDescent="0.3">
      <c r="A31" s="20"/>
      <c r="B31" s="27"/>
      <c r="C31" s="28"/>
      <c r="D31" s="28"/>
      <c r="E31" s="28"/>
      <c r="F31" s="28"/>
      <c r="G31" s="28"/>
      <c r="H31" s="28"/>
      <c r="I31" s="28"/>
      <c r="J31" s="28"/>
      <c r="K31" s="28"/>
      <c r="L31" s="28"/>
      <c r="M31" s="28"/>
      <c r="N31" s="28"/>
      <c r="O31" s="28"/>
      <c r="P31" s="29"/>
      <c r="Q31" s="1"/>
    </row>
    <row r="32" spans="1:17" ht="15.75" thickBot="1" x14ac:dyDescent="0.3">
      <c r="A32" s="20"/>
      <c r="B32" s="26" t="s">
        <v>25</v>
      </c>
      <c r="C32" s="236" t="s">
        <v>110</v>
      </c>
      <c r="D32" s="237"/>
      <c r="E32" s="237"/>
      <c r="F32" s="237"/>
      <c r="G32" s="237"/>
      <c r="H32" s="237"/>
      <c r="I32" s="237"/>
      <c r="J32" s="237"/>
      <c r="K32" s="237"/>
      <c r="L32" s="237"/>
      <c r="M32" s="237"/>
      <c r="N32" s="237"/>
      <c r="O32" s="237"/>
      <c r="P32" s="238"/>
      <c r="Q32" s="1"/>
    </row>
    <row r="33" spans="1:17" ht="3" customHeight="1" thickBot="1" x14ac:dyDescent="0.3">
      <c r="A33" s="20"/>
      <c r="B33" s="27"/>
      <c r="C33" s="28"/>
      <c r="D33" s="28"/>
      <c r="E33" s="28"/>
      <c r="F33" s="28"/>
      <c r="G33" s="28"/>
      <c r="H33" s="28"/>
      <c r="I33" s="28"/>
      <c r="J33" s="28"/>
      <c r="K33" s="28"/>
      <c r="L33" s="28"/>
      <c r="M33" s="28"/>
      <c r="N33" s="28"/>
      <c r="O33" s="28"/>
      <c r="P33" s="29"/>
      <c r="Q33" s="1"/>
    </row>
    <row r="34" spans="1:17" ht="15.75" thickBot="1" x14ac:dyDescent="0.3">
      <c r="A34" s="20"/>
      <c r="B34" s="26" t="s">
        <v>27</v>
      </c>
      <c r="C34" s="236" t="s">
        <v>110</v>
      </c>
      <c r="D34" s="237"/>
      <c r="E34" s="237"/>
      <c r="F34" s="237"/>
      <c r="G34" s="237"/>
      <c r="H34" s="237"/>
      <c r="I34" s="237"/>
      <c r="J34" s="237"/>
      <c r="K34" s="237"/>
      <c r="L34" s="237"/>
      <c r="M34" s="237"/>
      <c r="N34" s="237"/>
      <c r="O34" s="237"/>
      <c r="P34" s="238"/>
      <c r="Q34" s="1"/>
    </row>
    <row r="35" spans="1:17" ht="3" customHeight="1" thickBot="1" x14ac:dyDescent="0.3">
      <c r="A35" s="20"/>
      <c r="B35" s="30"/>
      <c r="C35" s="31"/>
      <c r="D35" s="31"/>
      <c r="E35" s="31"/>
      <c r="F35" s="31"/>
      <c r="G35" s="31"/>
      <c r="H35" s="31"/>
      <c r="I35" s="31"/>
      <c r="J35" s="31"/>
      <c r="K35" s="31"/>
      <c r="L35" s="31"/>
      <c r="M35" s="31"/>
      <c r="N35" s="31"/>
      <c r="O35" s="31"/>
      <c r="P35" s="32"/>
      <c r="Q35" s="1"/>
    </row>
    <row r="36" spans="1:17" ht="15.75" thickBot="1" x14ac:dyDescent="0.3">
      <c r="A36" s="20"/>
      <c r="B36" s="26" t="s">
        <v>28</v>
      </c>
      <c r="C36" s="236" t="s">
        <v>110</v>
      </c>
      <c r="D36" s="237"/>
      <c r="E36" s="237"/>
      <c r="F36" s="237"/>
      <c r="G36" s="237"/>
      <c r="H36" s="237"/>
      <c r="I36" s="237"/>
      <c r="J36" s="237"/>
      <c r="K36" s="237"/>
      <c r="L36" s="237"/>
      <c r="M36" s="237"/>
      <c r="N36" s="237"/>
      <c r="O36" s="237"/>
      <c r="P36" s="238"/>
      <c r="Q36" s="1"/>
    </row>
    <row r="37" spans="1:17" ht="5.25" customHeight="1" thickBot="1" x14ac:dyDescent="0.3">
      <c r="A37" s="20"/>
      <c r="B37" s="33"/>
      <c r="C37" s="33"/>
      <c r="D37" s="33"/>
      <c r="E37" s="33"/>
      <c r="F37" s="33"/>
      <c r="G37" s="33"/>
      <c r="H37" s="33"/>
      <c r="I37" s="33"/>
      <c r="J37" s="33"/>
      <c r="K37" s="33"/>
      <c r="L37" s="33"/>
      <c r="M37" s="33"/>
      <c r="N37" s="33"/>
      <c r="O37" s="33"/>
      <c r="P37" s="33"/>
      <c r="Q37" s="1"/>
    </row>
    <row r="38" spans="1:17" x14ac:dyDescent="0.25">
      <c r="A38" s="20"/>
      <c r="B38" s="239" t="s">
        <v>29</v>
      </c>
      <c r="C38" s="240"/>
      <c r="D38" s="240"/>
      <c r="E38" s="240"/>
      <c r="F38" s="240"/>
      <c r="G38" s="240"/>
      <c r="H38" s="240"/>
      <c r="I38" s="240"/>
      <c r="J38" s="240"/>
      <c r="K38" s="240"/>
      <c r="L38" s="240"/>
      <c r="M38" s="240"/>
      <c r="N38" s="240"/>
      <c r="O38" s="240"/>
      <c r="P38" s="241"/>
      <c r="Q38" s="1"/>
    </row>
    <row r="39" spans="1:17" ht="15.75" thickBot="1" x14ac:dyDescent="0.3">
      <c r="A39" s="20"/>
      <c r="B39" s="34" t="s">
        <v>30</v>
      </c>
      <c r="C39" s="242" t="s">
        <v>31</v>
      </c>
      <c r="D39" s="242"/>
      <c r="E39" s="242"/>
      <c r="F39" s="242"/>
      <c r="G39" s="242"/>
      <c r="H39" s="242" t="s">
        <v>23</v>
      </c>
      <c r="I39" s="242"/>
      <c r="J39" s="242"/>
      <c r="K39" s="242"/>
      <c r="L39" s="242"/>
      <c r="M39" s="242" t="s">
        <v>32</v>
      </c>
      <c r="N39" s="242"/>
      <c r="O39" s="242"/>
      <c r="P39" s="243"/>
      <c r="Q39" s="1"/>
    </row>
    <row r="40" spans="1:17" ht="59.25" customHeight="1" x14ac:dyDescent="0.25">
      <c r="A40" s="20"/>
      <c r="B40" s="9" t="s">
        <v>101</v>
      </c>
      <c r="C40" s="226" t="s">
        <v>106</v>
      </c>
      <c r="D40" s="227"/>
      <c r="E40" s="227"/>
      <c r="F40" s="227"/>
      <c r="G40" s="228"/>
      <c r="H40" s="229" t="s">
        <v>99</v>
      </c>
      <c r="I40" s="229"/>
      <c r="J40" s="229"/>
      <c r="K40" s="229"/>
      <c r="L40" s="229"/>
      <c r="M40" s="229" t="s">
        <v>113</v>
      </c>
      <c r="N40" s="229"/>
      <c r="O40" s="229"/>
      <c r="P40" s="230"/>
      <c r="Q40" s="1"/>
    </row>
    <row r="41" spans="1:17" ht="58.5" customHeight="1" thickBot="1" x14ac:dyDescent="0.3">
      <c r="A41" s="20"/>
      <c r="B41" s="17" t="s">
        <v>102</v>
      </c>
      <c r="C41" s="231" t="s">
        <v>106</v>
      </c>
      <c r="D41" s="232"/>
      <c r="E41" s="232"/>
      <c r="F41" s="232"/>
      <c r="G41" s="233"/>
      <c r="H41" s="234" t="s">
        <v>99</v>
      </c>
      <c r="I41" s="234"/>
      <c r="J41" s="234"/>
      <c r="K41" s="234"/>
      <c r="L41" s="234"/>
      <c r="M41" s="234" t="s">
        <v>113</v>
      </c>
      <c r="N41" s="234"/>
      <c r="O41" s="234"/>
      <c r="P41" s="235"/>
      <c r="Q41" s="1"/>
    </row>
    <row r="42" spans="1:17" ht="3" customHeight="1" thickBot="1" x14ac:dyDescent="0.3">
      <c r="A42" s="20"/>
      <c r="B42" s="35"/>
      <c r="C42" s="35"/>
      <c r="D42" s="35"/>
      <c r="E42" s="35"/>
      <c r="F42" s="35"/>
      <c r="G42" s="35"/>
      <c r="H42" s="35"/>
      <c r="I42" s="35"/>
      <c r="J42" s="35"/>
      <c r="K42" s="35"/>
      <c r="L42" s="35"/>
      <c r="M42" s="35"/>
      <c r="N42" s="35"/>
      <c r="O42" s="35"/>
      <c r="P42" s="35"/>
      <c r="Q42" s="1"/>
    </row>
    <row r="43" spans="1:17" ht="15.75" thickBot="1" x14ac:dyDescent="0.3">
      <c r="A43" s="20"/>
      <c r="B43" s="221" t="s">
        <v>33</v>
      </c>
      <c r="C43" s="222"/>
      <c r="D43" s="222"/>
      <c r="E43" s="222"/>
      <c r="F43" s="222"/>
      <c r="G43" s="222"/>
      <c r="H43" s="222"/>
      <c r="I43" s="222"/>
      <c r="J43" s="222"/>
      <c r="K43" s="222"/>
      <c r="L43" s="222"/>
      <c r="M43" s="222"/>
      <c r="N43" s="222"/>
      <c r="O43" s="222"/>
      <c r="P43" s="223"/>
      <c r="Q43" s="1"/>
    </row>
    <row r="44" spans="1:17" ht="3" customHeight="1" thickBot="1" x14ac:dyDescent="0.3">
      <c r="A44" s="20"/>
      <c r="B44" s="36"/>
      <c r="C44" s="33"/>
      <c r="D44" s="33"/>
      <c r="E44" s="33"/>
      <c r="F44" s="33"/>
      <c r="G44" s="33"/>
      <c r="H44" s="33"/>
      <c r="I44" s="33"/>
      <c r="J44" s="33"/>
      <c r="K44" s="33"/>
      <c r="L44" s="33"/>
      <c r="M44" s="33"/>
      <c r="N44" s="33"/>
      <c r="O44" s="33"/>
      <c r="P44" s="37"/>
      <c r="Q44" s="1"/>
    </row>
    <row r="45" spans="1:17" s="13" customFormat="1" x14ac:dyDescent="0.25">
      <c r="A45" s="38"/>
      <c r="B45" s="224" t="s">
        <v>34</v>
      </c>
      <c r="C45" s="39" t="s">
        <v>35</v>
      </c>
      <c r="D45" s="40" t="s">
        <v>36</v>
      </c>
      <c r="E45" s="40" t="s">
        <v>37</v>
      </c>
      <c r="F45" s="40" t="s">
        <v>38</v>
      </c>
      <c r="G45" s="40" t="s">
        <v>39</v>
      </c>
      <c r="H45" s="40" t="s">
        <v>40</v>
      </c>
      <c r="I45" s="40" t="s">
        <v>41</v>
      </c>
      <c r="J45" s="40" t="s">
        <v>42</v>
      </c>
      <c r="K45" s="40" t="s">
        <v>43</v>
      </c>
      <c r="L45" s="40" t="s">
        <v>44</v>
      </c>
      <c r="M45" s="40" t="s">
        <v>45</v>
      </c>
      <c r="N45" s="40" t="s">
        <v>46</v>
      </c>
      <c r="O45" s="41" t="s">
        <v>47</v>
      </c>
      <c r="P45" s="42" t="s">
        <v>48</v>
      </c>
      <c r="Q45" s="12"/>
    </row>
    <row r="46" spans="1:17" ht="15.75" thickBot="1" x14ac:dyDescent="0.3">
      <c r="A46" s="20"/>
      <c r="B46" s="225"/>
      <c r="C46" s="43" t="s">
        <v>49</v>
      </c>
      <c r="D46" s="44"/>
      <c r="E46" s="44"/>
      <c r="F46" s="10">
        <f>'1_RegistroOportunidad'!D10</f>
        <v>0.99026876737720115</v>
      </c>
      <c r="G46" s="11"/>
      <c r="H46" s="11"/>
      <c r="I46" s="10">
        <f>'1_RegistroOportunidad'!F10</f>
        <v>0.98527746319365794</v>
      </c>
      <c r="J46" s="11"/>
      <c r="K46" s="11"/>
      <c r="L46" s="10">
        <f>'1_RegistroOportunidad'!H10</f>
        <v>0.97254423428920078</v>
      </c>
      <c r="M46" s="11"/>
      <c r="N46" s="11"/>
      <c r="O46" s="10">
        <f>'1_RegistroOportunidad'!J10</f>
        <v>0.32514930325149305</v>
      </c>
      <c r="P46" s="18">
        <f>AVERAGE(D46:O46)</f>
        <v>0.8183099420278882</v>
      </c>
      <c r="Q46" s="1"/>
    </row>
    <row r="47" spans="1:17" ht="4.5" customHeight="1" thickBot="1" x14ac:dyDescent="0.3">
      <c r="A47" s="20"/>
      <c r="B47" s="45">
        <v>0.9</v>
      </c>
      <c r="C47" s="46"/>
      <c r="D47" s="46"/>
      <c r="E47" s="46"/>
      <c r="F47" s="47">
        <f>+$C$26</f>
        <v>0.9</v>
      </c>
      <c r="G47" s="46"/>
      <c r="H47" s="46"/>
      <c r="I47" s="47">
        <f>+$C$26</f>
        <v>0.9</v>
      </c>
      <c r="J47" s="46"/>
      <c r="K47" s="46"/>
      <c r="L47" s="47">
        <f>+$C$26</f>
        <v>0.9</v>
      </c>
      <c r="M47" s="46"/>
      <c r="N47" s="46"/>
      <c r="O47" s="47">
        <f>+$C$26</f>
        <v>0.9</v>
      </c>
      <c r="P47" s="47">
        <f>+$C$26</f>
        <v>0.9</v>
      </c>
      <c r="Q47" s="1"/>
    </row>
    <row r="48" spans="1:17" ht="15.75" thickBot="1" x14ac:dyDescent="0.3">
      <c r="A48" s="20"/>
      <c r="B48" s="221" t="s">
        <v>50</v>
      </c>
      <c r="C48" s="222"/>
      <c r="D48" s="222"/>
      <c r="E48" s="222"/>
      <c r="F48" s="222"/>
      <c r="G48" s="222"/>
      <c r="H48" s="222"/>
      <c r="I48" s="222"/>
      <c r="J48" s="222"/>
      <c r="K48" s="222"/>
      <c r="L48" s="222"/>
      <c r="M48" s="222"/>
      <c r="N48" s="222"/>
      <c r="O48" s="222"/>
      <c r="P48" s="223"/>
      <c r="Q48" s="1"/>
    </row>
    <row r="49" spans="1:17" x14ac:dyDescent="0.25">
      <c r="A49" s="20"/>
      <c r="B49" s="199"/>
      <c r="C49" s="200"/>
      <c r="D49" s="200"/>
      <c r="E49" s="200"/>
      <c r="F49" s="200"/>
      <c r="G49" s="200"/>
      <c r="H49" s="200"/>
      <c r="I49" s="200"/>
      <c r="J49" s="200"/>
      <c r="K49" s="200"/>
      <c r="L49" s="200"/>
      <c r="M49" s="200"/>
      <c r="N49" s="200"/>
      <c r="O49" s="200"/>
      <c r="P49" s="201"/>
      <c r="Q49" s="1"/>
    </row>
    <row r="50" spans="1:17" x14ac:dyDescent="0.25">
      <c r="A50" s="20"/>
      <c r="B50" s="202"/>
      <c r="C50" s="203"/>
      <c r="D50" s="203"/>
      <c r="E50" s="203"/>
      <c r="F50" s="203"/>
      <c r="G50" s="203"/>
      <c r="H50" s="203"/>
      <c r="I50" s="203"/>
      <c r="J50" s="203"/>
      <c r="K50" s="203"/>
      <c r="L50" s="203"/>
      <c r="M50" s="203"/>
      <c r="N50" s="203"/>
      <c r="O50" s="203"/>
      <c r="P50" s="204"/>
      <c r="Q50" s="1"/>
    </row>
    <row r="51" spans="1:17" x14ac:dyDescent="0.25">
      <c r="A51" s="20"/>
      <c r="B51" s="202"/>
      <c r="C51" s="203"/>
      <c r="D51" s="203"/>
      <c r="E51" s="203"/>
      <c r="F51" s="203"/>
      <c r="G51" s="203"/>
      <c r="H51" s="203"/>
      <c r="I51" s="203"/>
      <c r="J51" s="203"/>
      <c r="K51" s="203"/>
      <c r="L51" s="203"/>
      <c r="M51" s="203"/>
      <c r="N51" s="203"/>
      <c r="O51" s="203"/>
      <c r="P51" s="204"/>
      <c r="Q51" s="1"/>
    </row>
    <row r="52" spans="1:17" x14ac:dyDescent="0.25">
      <c r="A52" s="20"/>
      <c r="B52" s="202"/>
      <c r="C52" s="203"/>
      <c r="D52" s="203"/>
      <c r="E52" s="203"/>
      <c r="F52" s="203"/>
      <c r="G52" s="203"/>
      <c r="H52" s="203"/>
      <c r="I52" s="203"/>
      <c r="J52" s="203"/>
      <c r="K52" s="203"/>
      <c r="L52" s="203"/>
      <c r="M52" s="203"/>
      <c r="N52" s="203"/>
      <c r="O52" s="203"/>
      <c r="P52" s="204"/>
      <c r="Q52" s="1"/>
    </row>
    <row r="53" spans="1:17" x14ac:dyDescent="0.25">
      <c r="A53" s="20"/>
      <c r="B53" s="202"/>
      <c r="C53" s="203"/>
      <c r="D53" s="203"/>
      <c r="E53" s="203"/>
      <c r="F53" s="203"/>
      <c r="G53" s="203"/>
      <c r="H53" s="203"/>
      <c r="I53" s="203"/>
      <c r="J53" s="203"/>
      <c r="K53" s="203"/>
      <c r="L53" s="203"/>
      <c r="M53" s="203"/>
      <c r="N53" s="203"/>
      <c r="O53" s="203"/>
      <c r="P53" s="204"/>
      <c r="Q53" s="1"/>
    </row>
    <row r="54" spans="1:17" x14ac:dyDescent="0.25">
      <c r="A54" s="20"/>
      <c r="B54" s="202"/>
      <c r="C54" s="203"/>
      <c r="D54" s="203"/>
      <c r="E54" s="203"/>
      <c r="F54" s="203"/>
      <c r="G54" s="203"/>
      <c r="H54" s="203"/>
      <c r="I54" s="203"/>
      <c r="J54" s="203"/>
      <c r="K54" s="203"/>
      <c r="L54" s="203"/>
      <c r="M54" s="203"/>
      <c r="N54" s="203"/>
      <c r="O54" s="203"/>
      <c r="P54" s="204"/>
      <c r="Q54" s="1"/>
    </row>
    <row r="55" spans="1:17" x14ac:dyDescent="0.25">
      <c r="A55" s="20"/>
      <c r="B55" s="202"/>
      <c r="C55" s="203"/>
      <c r="D55" s="203"/>
      <c r="E55" s="203"/>
      <c r="F55" s="203"/>
      <c r="G55" s="203"/>
      <c r="H55" s="203"/>
      <c r="I55" s="203"/>
      <c r="J55" s="203"/>
      <c r="K55" s="203"/>
      <c r="L55" s="203"/>
      <c r="M55" s="203"/>
      <c r="N55" s="203"/>
      <c r="O55" s="203"/>
      <c r="P55" s="204"/>
      <c r="Q55" s="1"/>
    </row>
    <row r="56" spans="1:17" x14ac:dyDescent="0.25">
      <c r="A56" s="20"/>
      <c r="B56" s="202"/>
      <c r="C56" s="203"/>
      <c r="D56" s="203"/>
      <c r="E56" s="203"/>
      <c r="F56" s="203"/>
      <c r="G56" s="203"/>
      <c r="H56" s="203"/>
      <c r="I56" s="203"/>
      <c r="J56" s="203"/>
      <c r="K56" s="203"/>
      <c r="L56" s="203"/>
      <c r="M56" s="203"/>
      <c r="N56" s="203"/>
      <c r="O56" s="203"/>
      <c r="P56" s="204"/>
      <c r="Q56" s="1"/>
    </row>
    <row r="57" spans="1:17" x14ac:dyDescent="0.25">
      <c r="A57" s="20"/>
      <c r="B57" s="202"/>
      <c r="C57" s="203"/>
      <c r="D57" s="203"/>
      <c r="E57" s="203"/>
      <c r="F57" s="203"/>
      <c r="G57" s="203"/>
      <c r="H57" s="203"/>
      <c r="I57" s="203"/>
      <c r="J57" s="203"/>
      <c r="K57" s="203"/>
      <c r="L57" s="203"/>
      <c r="M57" s="203"/>
      <c r="N57" s="203"/>
      <c r="O57" s="203"/>
      <c r="P57" s="204"/>
      <c r="Q57" s="1"/>
    </row>
    <row r="58" spans="1:17" x14ac:dyDescent="0.25">
      <c r="A58" s="20"/>
      <c r="B58" s="202"/>
      <c r="C58" s="203"/>
      <c r="D58" s="203"/>
      <c r="E58" s="203"/>
      <c r="F58" s="203"/>
      <c r="G58" s="203"/>
      <c r="H58" s="203"/>
      <c r="I58" s="203"/>
      <c r="J58" s="203"/>
      <c r="K58" s="203"/>
      <c r="L58" s="203"/>
      <c r="M58" s="203"/>
      <c r="N58" s="203"/>
      <c r="O58" s="203"/>
      <c r="P58" s="204"/>
      <c r="Q58" s="1"/>
    </row>
    <row r="59" spans="1:17" x14ac:dyDescent="0.25">
      <c r="A59" s="20"/>
      <c r="B59" s="202"/>
      <c r="C59" s="203"/>
      <c r="D59" s="203"/>
      <c r="E59" s="203"/>
      <c r="F59" s="203"/>
      <c r="G59" s="203"/>
      <c r="H59" s="203"/>
      <c r="I59" s="203"/>
      <c r="J59" s="203"/>
      <c r="K59" s="203"/>
      <c r="L59" s="203"/>
      <c r="M59" s="203"/>
      <c r="N59" s="203"/>
      <c r="O59" s="203"/>
      <c r="P59" s="204"/>
      <c r="Q59" s="1"/>
    </row>
    <row r="60" spans="1:17" x14ac:dyDescent="0.25">
      <c r="A60" s="20"/>
      <c r="B60" s="202"/>
      <c r="C60" s="203"/>
      <c r="D60" s="203"/>
      <c r="E60" s="203"/>
      <c r="F60" s="203"/>
      <c r="G60" s="203"/>
      <c r="H60" s="203"/>
      <c r="I60" s="203"/>
      <c r="J60" s="203"/>
      <c r="K60" s="203"/>
      <c r="L60" s="203"/>
      <c r="M60" s="203"/>
      <c r="N60" s="203"/>
      <c r="O60" s="203"/>
      <c r="P60" s="204"/>
      <c r="Q60" s="1"/>
    </row>
    <row r="61" spans="1:17" x14ac:dyDescent="0.25">
      <c r="A61" s="20"/>
      <c r="B61" s="202"/>
      <c r="C61" s="203"/>
      <c r="D61" s="203"/>
      <c r="E61" s="203"/>
      <c r="F61" s="203"/>
      <c r="G61" s="203"/>
      <c r="H61" s="203"/>
      <c r="I61" s="203"/>
      <c r="J61" s="203"/>
      <c r="K61" s="203"/>
      <c r="L61" s="203"/>
      <c r="M61" s="203"/>
      <c r="N61" s="203"/>
      <c r="O61" s="203"/>
      <c r="P61" s="204"/>
      <c r="Q61" s="1"/>
    </row>
    <row r="62" spans="1:17" x14ac:dyDescent="0.25">
      <c r="A62" s="20"/>
      <c r="B62" s="202"/>
      <c r="C62" s="203"/>
      <c r="D62" s="203"/>
      <c r="E62" s="203"/>
      <c r="F62" s="203"/>
      <c r="G62" s="203"/>
      <c r="H62" s="203"/>
      <c r="I62" s="203"/>
      <c r="J62" s="203"/>
      <c r="K62" s="203"/>
      <c r="L62" s="203"/>
      <c r="M62" s="203"/>
      <c r="N62" s="203"/>
      <c r="O62" s="203"/>
      <c r="P62" s="204"/>
      <c r="Q62" s="1"/>
    </row>
    <row r="63" spans="1:17" x14ac:dyDescent="0.25">
      <c r="A63" s="20"/>
      <c r="B63" s="202"/>
      <c r="C63" s="203"/>
      <c r="D63" s="203"/>
      <c r="E63" s="203"/>
      <c r="F63" s="203"/>
      <c r="G63" s="203"/>
      <c r="H63" s="203"/>
      <c r="I63" s="203"/>
      <c r="J63" s="203"/>
      <c r="K63" s="203"/>
      <c r="L63" s="203"/>
      <c r="M63" s="203"/>
      <c r="N63" s="203"/>
      <c r="O63" s="203"/>
      <c r="P63" s="204"/>
      <c r="Q63" s="1"/>
    </row>
    <row r="64" spans="1:17" ht="15.75" thickBot="1" x14ac:dyDescent="0.3">
      <c r="A64" s="20"/>
      <c r="B64" s="205"/>
      <c r="C64" s="206"/>
      <c r="D64" s="206"/>
      <c r="E64" s="206"/>
      <c r="F64" s="206"/>
      <c r="G64" s="206"/>
      <c r="H64" s="206"/>
      <c r="I64" s="206"/>
      <c r="J64" s="206"/>
      <c r="K64" s="206"/>
      <c r="L64" s="206"/>
      <c r="M64" s="206"/>
      <c r="N64" s="206"/>
      <c r="O64" s="206"/>
      <c r="P64" s="207"/>
      <c r="Q64" s="1"/>
    </row>
    <row r="65" spans="1:17" ht="3" customHeight="1" thickBot="1" x14ac:dyDescent="0.3">
      <c r="A65" s="48"/>
      <c r="B65" s="220"/>
      <c r="C65" s="220"/>
      <c r="D65" s="220"/>
      <c r="E65" s="220"/>
      <c r="F65" s="220"/>
      <c r="G65" s="220"/>
      <c r="H65" s="220"/>
      <c r="I65" s="220"/>
      <c r="J65" s="220"/>
      <c r="K65" s="220"/>
      <c r="L65" s="220"/>
      <c r="M65" s="220"/>
      <c r="N65" s="220"/>
      <c r="O65" s="220"/>
      <c r="P65" s="220"/>
      <c r="Q65" s="16"/>
    </row>
    <row r="66" spans="1:17" x14ac:dyDescent="0.25">
      <c r="A66" s="20"/>
      <c r="B66" s="208" t="s">
        <v>51</v>
      </c>
      <c r="C66" s="211" t="s">
        <v>52</v>
      </c>
      <c r="D66" s="212"/>
      <c r="E66" s="212"/>
      <c r="F66" s="212"/>
      <c r="G66" s="212"/>
      <c r="H66" s="212"/>
      <c r="I66" s="212"/>
      <c r="J66" s="212"/>
      <c r="K66" s="212"/>
      <c r="L66" s="212"/>
      <c r="M66" s="212"/>
      <c r="N66" s="212"/>
      <c r="O66" s="212"/>
      <c r="P66" s="213"/>
      <c r="Q66" s="1"/>
    </row>
    <row r="67" spans="1:17" ht="65.099999999999994" customHeight="1" x14ac:dyDescent="0.25">
      <c r="A67" s="20"/>
      <c r="B67" s="209"/>
      <c r="C67" s="214" t="s">
        <v>198</v>
      </c>
      <c r="D67" s="215"/>
      <c r="E67" s="215"/>
      <c r="F67" s="215"/>
      <c r="G67" s="215"/>
      <c r="H67" s="215"/>
      <c r="I67" s="215"/>
      <c r="J67" s="215"/>
      <c r="K67" s="215"/>
      <c r="L67" s="215"/>
      <c r="M67" s="215"/>
      <c r="N67" s="215"/>
      <c r="O67" s="215"/>
      <c r="P67" s="216"/>
      <c r="Q67" s="1"/>
    </row>
    <row r="68" spans="1:17" x14ac:dyDescent="0.25">
      <c r="A68" s="20"/>
      <c r="B68" s="209"/>
      <c r="C68" s="217" t="s">
        <v>53</v>
      </c>
      <c r="D68" s="218"/>
      <c r="E68" s="218"/>
      <c r="F68" s="218"/>
      <c r="G68" s="218"/>
      <c r="H68" s="218"/>
      <c r="I68" s="218"/>
      <c r="J68" s="218"/>
      <c r="K68" s="218"/>
      <c r="L68" s="218"/>
      <c r="M68" s="218"/>
      <c r="N68" s="218"/>
      <c r="O68" s="218"/>
      <c r="P68" s="219"/>
      <c r="Q68" s="1"/>
    </row>
    <row r="69" spans="1:17" ht="65.099999999999994" customHeight="1" x14ac:dyDescent="0.25">
      <c r="A69" s="20"/>
      <c r="B69" s="209"/>
      <c r="C69" s="214" t="s">
        <v>202</v>
      </c>
      <c r="D69" s="215"/>
      <c r="E69" s="215"/>
      <c r="F69" s="215"/>
      <c r="G69" s="215"/>
      <c r="H69" s="215"/>
      <c r="I69" s="215"/>
      <c r="J69" s="215"/>
      <c r="K69" s="215"/>
      <c r="L69" s="215"/>
      <c r="M69" s="215"/>
      <c r="N69" s="215"/>
      <c r="O69" s="215"/>
      <c r="P69" s="216"/>
      <c r="Q69" s="1"/>
    </row>
    <row r="70" spans="1:17" x14ac:dyDescent="0.25">
      <c r="A70" s="20"/>
      <c r="B70" s="209"/>
      <c r="C70" s="217" t="s">
        <v>54</v>
      </c>
      <c r="D70" s="218"/>
      <c r="E70" s="218"/>
      <c r="F70" s="218"/>
      <c r="G70" s="218"/>
      <c r="H70" s="218"/>
      <c r="I70" s="218"/>
      <c r="J70" s="218"/>
      <c r="K70" s="218"/>
      <c r="L70" s="218"/>
      <c r="M70" s="218"/>
      <c r="N70" s="218"/>
      <c r="O70" s="218"/>
      <c r="P70" s="219"/>
      <c r="Q70" s="1"/>
    </row>
    <row r="71" spans="1:17" ht="65.099999999999994" customHeight="1" x14ac:dyDescent="0.25">
      <c r="A71" s="20"/>
      <c r="B71" s="209"/>
      <c r="C71" s="214" t="s">
        <v>226</v>
      </c>
      <c r="D71" s="215"/>
      <c r="E71" s="215"/>
      <c r="F71" s="215"/>
      <c r="G71" s="215"/>
      <c r="H71" s="215"/>
      <c r="I71" s="215"/>
      <c r="J71" s="215"/>
      <c r="K71" s="215"/>
      <c r="L71" s="215"/>
      <c r="M71" s="215"/>
      <c r="N71" s="215"/>
      <c r="O71" s="215"/>
      <c r="P71" s="216"/>
      <c r="Q71" s="1"/>
    </row>
    <row r="72" spans="1:17" x14ac:dyDescent="0.25">
      <c r="A72" s="20"/>
      <c r="B72" s="209"/>
      <c r="C72" s="217" t="s">
        <v>55</v>
      </c>
      <c r="D72" s="218"/>
      <c r="E72" s="218"/>
      <c r="F72" s="218"/>
      <c r="G72" s="218"/>
      <c r="H72" s="218"/>
      <c r="I72" s="218"/>
      <c r="J72" s="218"/>
      <c r="K72" s="218"/>
      <c r="L72" s="218"/>
      <c r="M72" s="218"/>
      <c r="N72" s="218"/>
      <c r="O72" s="218"/>
      <c r="P72" s="219"/>
      <c r="Q72" s="1"/>
    </row>
    <row r="73" spans="1:17" ht="65.099999999999994" customHeight="1" thickBot="1" x14ac:dyDescent="0.3">
      <c r="A73" s="20"/>
      <c r="B73" s="210"/>
      <c r="C73" s="191" t="s">
        <v>229</v>
      </c>
      <c r="D73" s="192"/>
      <c r="E73" s="192"/>
      <c r="F73" s="192"/>
      <c r="G73" s="192"/>
      <c r="H73" s="192"/>
      <c r="I73" s="192"/>
      <c r="J73" s="192"/>
      <c r="K73" s="192"/>
      <c r="L73" s="192"/>
      <c r="M73" s="192"/>
      <c r="N73" s="192"/>
      <c r="O73" s="192"/>
      <c r="P73" s="193"/>
      <c r="Q73" s="1"/>
    </row>
    <row r="74" spans="1:17" ht="26.25" thickBot="1" x14ac:dyDescent="0.3">
      <c r="A74" s="20"/>
      <c r="B74" s="49" t="s">
        <v>56</v>
      </c>
      <c r="C74" s="194" t="s">
        <v>103</v>
      </c>
      <c r="D74" s="195"/>
      <c r="E74" s="195"/>
      <c r="F74" s="195"/>
      <c r="G74" s="195"/>
      <c r="H74" s="195"/>
      <c r="I74" s="195"/>
      <c r="J74" s="195"/>
      <c r="K74" s="195"/>
      <c r="L74" s="195"/>
      <c r="M74" s="195"/>
      <c r="N74" s="195"/>
      <c r="O74" s="195"/>
      <c r="P74" s="196"/>
      <c r="Q74" s="1"/>
    </row>
    <row r="75" spans="1:17" ht="15.75" thickBot="1" x14ac:dyDescent="0.3">
      <c r="A75" s="20"/>
      <c r="B75" s="49" t="s">
        <v>57</v>
      </c>
      <c r="C75" s="197" t="s">
        <v>58</v>
      </c>
      <c r="D75" s="197"/>
      <c r="E75" s="197"/>
      <c r="F75" s="197"/>
      <c r="G75" s="197"/>
      <c r="H75" s="197"/>
      <c r="I75" s="197"/>
      <c r="J75" s="197"/>
      <c r="K75" s="197"/>
      <c r="L75" s="197"/>
      <c r="M75" s="197"/>
      <c r="N75" s="197"/>
      <c r="O75" s="197"/>
      <c r="P75" s="198"/>
      <c r="Q75" s="1"/>
    </row>
    <row r="76" spans="1:17" x14ac:dyDescent="0.25">
      <c r="A76" s="8"/>
      <c r="B76" s="8"/>
      <c r="C76" s="8"/>
      <c r="D76" s="8"/>
      <c r="E76" s="8"/>
      <c r="F76" s="8"/>
      <c r="G76" s="8"/>
      <c r="H76" s="8"/>
      <c r="I76" s="8"/>
      <c r="J76" s="8"/>
      <c r="K76" s="8"/>
      <c r="L76" s="8"/>
      <c r="M76" s="8"/>
      <c r="N76" s="8"/>
      <c r="O76" s="8"/>
      <c r="P76" s="8"/>
      <c r="Q76" s="8"/>
    </row>
  </sheetData>
  <sheetProtection algorithmName="SHA-512" hashValue="akhttBamEOpHk4pwDgUXm32wl9uck8vwLG2uRvfliaFbnUBwg2BK+OBM7hyZJpNcG70mdGJLywn/rcoKGNF4oA==" saltValue="ASDr8l1a5tFjZIcgNicwDw==" spinCount="100000" sheet="1" objects="1" scenarios="1"/>
  <mergeCells count="6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C32:P32"/>
    <mergeCell ref="C36:P36"/>
    <mergeCell ref="B38:P38"/>
    <mergeCell ref="C39:G39"/>
    <mergeCell ref="H39:L39"/>
    <mergeCell ref="M39:P39"/>
    <mergeCell ref="B48:P48"/>
    <mergeCell ref="B43:P43"/>
    <mergeCell ref="B45:B46"/>
    <mergeCell ref="C40:G40"/>
    <mergeCell ref="H40:L40"/>
    <mergeCell ref="M40:P40"/>
    <mergeCell ref="C41:G41"/>
    <mergeCell ref="H41:L41"/>
    <mergeCell ref="M41:P41"/>
    <mergeCell ref="C73:P73"/>
    <mergeCell ref="C74:P74"/>
    <mergeCell ref="C75:P75"/>
    <mergeCell ref="B49:P64"/>
    <mergeCell ref="B66:B73"/>
    <mergeCell ref="C66:P66"/>
    <mergeCell ref="C67:P67"/>
    <mergeCell ref="C68:P68"/>
    <mergeCell ref="C69:P69"/>
    <mergeCell ref="C70:P70"/>
    <mergeCell ref="C71:P71"/>
    <mergeCell ref="C72:P72"/>
    <mergeCell ref="B65:P65"/>
  </mergeCells>
  <conditionalFormatting sqref="F46">
    <cfRule type="cellIs" dxfId="140" priority="29" stopIfTrue="1" operator="equal">
      <formula>"0"</formula>
    </cfRule>
    <cfRule type="cellIs" dxfId="139" priority="30" stopIfTrue="1" operator="lessThanOrEqual">
      <formula>$S$5</formula>
    </cfRule>
    <cfRule type="cellIs" dxfId="138" priority="31" stopIfTrue="1" operator="greaterThanOrEqual">
      <formula>$S$2</formula>
    </cfRule>
    <cfRule type="cellIs" dxfId="137" priority="32" stopIfTrue="1" operator="between">
      <formula>$S$4</formula>
      <formula>$S$3</formula>
    </cfRule>
  </conditionalFormatting>
  <conditionalFormatting sqref="I46">
    <cfRule type="cellIs" dxfId="136" priority="13" stopIfTrue="1" operator="equal">
      <formula>"0"</formula>
    </cfRule>
    <cfRule type="cellIs" dxfId="135" priority="14" stopIfTrue="1" operator="lessThanOrEqual">
      <formula>$S$5</formula>
    </cfRule>
    <cfRule type="cellIs" dxfId="134" priority="15" stopIfTrue="1" operator="greaterThanOrEqual">
      <formula>$S$2</formula>
    </cfRule>
    <cfRule type="cellIs" dxfId="133" priority="16" stopIfTrue="1" operator="between">
      <formula>$S$4</formula>
      <formula>$S$3</formula>
    </cfRule>
  </conditionalFormatting>
  <conditionalFormatting sqref="L46">
    <cfRule type="cellIs" dxfId="132" priority="9" stopIfTrue="1" operator="equal">
      <formula>"0"</formula>
    </cfRule>
    <cfRule type="cellIs" dxfId="131" priority="10" stopIfTrue="1" operator="lessThanOrEqual">
      <formula>$S$5</formula>
    </cfRule>
    <cfRule type="cellIs" dxfId="130" priority="11" stopIfTrue="1" operator="greaterThanOrEqual">
      <formula>$S$2</formula>
    </cfRule>
    <cfRule type="cellIs" dxfId="129" priority="12" stopIfTrue="1" operator="between">
      <formula>$S$4</formula>
      <formula>$S$3</formula>
    </cfRule>
  </conditionalFormatting>
  <conditionalFormatting sqref="O46:P46">
    <cfRule type="cellIs" dxfId="128" priority="1" stopIfTrue="1" operator="equal">
      <formula>"0"</formula>
    </cfRule>
    <cfRule type="cellIs" dxfId="127" priority="2" stopIfTrue="1" operator="lessThanOrEqual">
      <formula>$S$5</formula>
    </cfRule>
    <cfRule type="cellIs" dxfId="126" priority="3" stopIfTrue="1" operator="greaterThanOrEqual">
      <formula>$S$2</formula>
    </cfRule>
    <cfRule type="cellIs" dxfId="125" priority="4" stopIfTrue="1" operator="between">
      <formula>$S$4</formula>
      <formula>$S$3</formula>
    </cfRule>
  </conditionalFormatting>
  <dataValidations count="3">
    <dataValidation type="list" allowBlank="1" showInputMessage="1" showErrorMessage="1" sqref="N10:P10" xr:uid="{00000000-0002-0000-0100-000000000000}">
      <formula1>"Economicos,Eficiencia,Eficacia, Efectividad,Calidad"</formula1>
    </dataValidation>
    <dataValidation type="list" allowBlank="1" showInputMessage="1" showErrorMessage="1" sqref="C10:I10" xr:uid="{00000000-0002-0000-0100-000001000000}">
      <formula1>"2022,2023,2024,2025,2026,2027"</formula1>
    </dataValidation>
    <dataValidation type="list" allowBlank="1" showInputMessage="1" showErrorMessage="1" sqref="C75:P75" xr:uid="{00000000-0002-0000-0100-000002000000}">
      <formula1>$B$168:$B$169</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'Lista desplegables'!$A$2:$A$8</xm:f>
          </x14:formula1>
          <xm:sqref>C18:P18</xm:sqref>
        </x14:dataValidation>
        <x14:dataValidation type="list" allowBlank="1" showInputMessage="1" showErrorMessage="1" xr:uid="{00000000-0002-0000-0100-000004000000}">
          <x14:formula1>
            <xm:f>'Lista desplegables'!$B$2:$B$28</xm:f>
          </x14:formula1>
          <xm:sqref>C12:P12</xm:sqref>
        </x14:dataValidation>
        <x14:dataValidation type="list" allowBlank="1" showInputMessage="1" showErrorMessage="1" xr:uid="{00000000-0002-0000-0100-000005000000}">
          <x14:formula1>
            <xm:f>'Lista desplegables'!$A$11:$A$16</xm:f>
          </x14:formula1>
          <xm:sqref>C32:P32 C34:P34 C36:P36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160"/>
  <sheetViews>
    <sheetView topLeftCell="A13" zoomScale="87" zoomScaleNormal="87" workbookViewId="0">
      <selection activeCell="A18" sqref="A18:A19"/>
    </sheetView>
  </sheetViews>
  <sheetFormatPr baseColWidth="10" defaultRowHeight="30" customHeight="1" x14ac:dyDescent="0.25"/>
  <cols>
    <col min="1" max="1" width="28.5703125" style="89" customWidth="1"/>
    <col min="2" max="2" width="47.140625" style="58" customWidth="1"/>
    <col min="3" max="12" width="15.7109375" style="58" customWidth="1"/>
    <col min="13" max="13" width="5.28515625" style="58" customWidth="1"/>
    <col min="14" max="14" width="10.7109375" style="58" customWidth="1"/>
    <col min="15" max="15" width="44.5703125" style="58" customWidth="1"/>
    <col min="19" max="19" width="11.42578125" style="56" hidden="1" customWidth="1"/>
    <col min="21" max="16384" width="11.42578125" style="58"/>
  </cols>
  <sheetData>
    <row r="1" spans="1:22" ht="30" customHeight="1" x14ac:dyDescent="0.25">
      <c r="A1" s="356"/>
      <c r="B1" s="357" t="s">
        <v>0</v>
      </c>
      <c r="C1" s="358"/>
      <c r="D1" s="358"/>
      <c r="E1" s="358"/>
      <c r="F1" s="358"/>
      <c r="G1" s="358"/>
      <c r="H1" s="358"/>
      <c r="I1" s="358"/>
      <c r="J1" s="358"/>
      <c r="K1" s="358"/>
      <c r="L1" s="358"/>
      <c r="M1" s="359"/>
      <c r="N1" s="360" t="s">
        <v>123</v>
      </c>
      <c r="O1" s="361"/>
      <c r="P1" s="55"/>
      <c r="Q1" s="55"/>
      <c r="T1" s="55"/>
      <c r="U1" s="57"/>
      <c r="V1" s="57"/>
    </row>
    <row r="2" spans="1:22" ht="30" customHeight="1" x14ac:dyDescent="0.25">
      <c r="A2" s="356"/>
      <c r="B2" s="357" t="s">
        <v>124</v>
      </c>
      <c r="C2" s="358"/>
      <c r="D2" s="358"/>
      <c r="E2" s="358"/>
      <c r="F2" s="358"/>
      <c r="G2" s="358"/>
      <c r="H2" s="358"/>
      <c r="I2" s="358"/>
      <c r="J2" s="358"/>
      <c r="K2" s="358"/>
      <c r="L2" s="358"/>
      <c r="M2" s="359"/>
      <c r="N2" s="360" t="s">
        <v>3</v>
      </c>
      <c r="O2" s="361"/>
      <c r="P2" s="55"/>
      <c r="Q2" s="55"/>
      <c r="S2" s="59">
        <v>0.9</v>
      </c>
      <c r="T2" s="55"/>
      <c r="U2" s="57"/>
      <c r="V2" s="57"/>
    </row>
    <row r="3" spans="1:22" ht="30" customHeight="1" x14ac:dyDescent="0.25">
      <c r="A3" s="356"/>
      <c r="B3" s="357" t="s">
        <v>125</v>
      </c>
      <c r="C3" s="358"/>
      <c r="D3" s="358"/>
      <c r="E3" s="358"/>
      <c r="F3" s="358"/>
      <c r="G3" s="358"/>
      <c r="H3" s="358"/>
      <c r="I3" s="358"/>
      <c r="J3" s="358"/>
      <c r="K3" s="358"/>
      <c r="L3" s="358"/>
      <c r="M3" s="359"/>
      <c r="N3" s="360" t="s">
        <v>126</v>
      </c>
      <c r="O3" s="361"/>
      <c r="P3" s="55"/>
      <c r="Q3" s="55"/>
      <c r="S3" s="59">
        <v>0.89998999999999996</v>
      </c>
      <c r="T3" s="55"/>
      <c r="U3" s="57"/>
      <c r="V3" s="57"/>
    </row>
    <row r="4" spans="1:22" ht="30" customHeight="1" x14ac:dyDescent="0.25">
      <c r="A4" s="356"/>
      <c r="B4" s="357" t="s">
        <v>127</v>
      </c>
      <c r="C4" s="358"/>
      <c r="D4" s="358"/>
      <c r="E4" s="358"/>
      <c r="F4" s="358"/>
      <c r="G4" s="358"/>
      <c r="H4" s="358"/>
      <c r="I4" s="358"/>
      <c r="J4" s="358"/>
      <c r="K4" s="358"/>
      <c r="L4" s="358"/>
      <c r="M4" s="359"/>
      <c r="N4" s="361" t="s">
        <v>7</v>
      </c>
      <c r="O4" s="361"/>
      <c r="P4" s="60"/>
      <c r="Q4" s="60"/>
      <c r="S4" s="59">
        <v>0.75</v>
      </c>
      <c r="T4" s="60"/>
      <c r="U4" s="61"/>
      <c r="V4" s="61"/>
    </row>
    <row r="5" spans="1:22" ht="18" x14ac:dyDescent="0.25">
      <c r="A5" s="62"/>
      <c r="B5" s="4"/>
      <c r="C5" s="63"/>
      <c r="D5" s="63"/>
      <c r="E5" s="63"/>
      <c r="F5" s="63"/>
      <c r="G5" s="63"/>
      <c r="H5" s="63"/>
      <c r="I5" s="63"/>
      <c r="J5" s="63"/>
      <c r="K5" s="63"/>
      <c r="L5" s="63"/>
      <c r="M5" s="64"/>
      <c r="N5" s="64"/>
      <c r="O5" s="64"/>
      <c r="P5" s="60"/>
      <c r="Q5" s="60"/>
      <c r="S5" s="59">
        <v>0.74999000000000005</v>
      </c>
      <c r="T5" s="60"/>
      <c r="U5" s="61"/>
      <c r="V5" s="61"/>
    </row>
    <row r="6" spans="1:22" s="69" customFormat="1" ht="25.5" customHeight="1" x14ac:dyDescent="0.25">
      <c r="A6" s="65" t="s">
        <v>11</v>
      </c>
      <c r="B6" s="66" t="str">
        <f>+'[1]1_OportunidadPQRSF'!C12</f>
        <v>ATENCION AL CIUDADANO</v>
      </c>
      <c r="C6" s="352"/>
      <c r="D6" s="352"/>
      <c r="E6" s="352"/>
      <c r="F6" s="352"/>
      <c r="G6" s="352"/>
      <c r="H6" s="352"/>
      <c r="I6" s="352"/>
      <c r="J6" s="352"/>
      <c r="K6" s="352"/>
      <c r="L6" s="352"/>
      <c r="M6" s="352"/>
      <c r="N6" s="352"/>
      <c r="O6" s="352"/>
      <c r="P6" s="67"/>
      <c r="Q6" s="67"/>
      <c r="R6" s="67"/>
      <c r="S6" s="68"/>
      <c r="T6" s="67"/>
    </row>
    <row r="7" spans="1:22" ht="11.25" customHeight="1" x14ac:dyDescent="0.25">
      <c r="A7" s="62"/>
      <c r="B7" s="4"/>
      <c r="C7" s="4"/>
      <c r="D7" s="4"/>
      <c r="E7" s="4"/>
      <c r="F7" s="4"/>
      <c r="G7" s="4"/>
      <c r="H7" s="4"/>
      <c r="I7" s="4"/>
      <c r="J7" s="4"/>
      <c r="K7" s="4"/>
      <c r="L7" s="4"/>
      <c r="M7" s="4"/>
      <c r="N7" s="4"/>
      <c r="O7" s="4"/>
      <c r="S7" s="59"/>
    </row>
    <row r="8" spans="1:22" s="71" customFormat="1" ht="30" customHeight="1" x14ac:dyDescent="0.2">
      <c r="A8" s="353" t="s">
        <v>128</v>
      </c>
      <c r="B8" s="355" t="s">
        <v>34</v>
      </c>
      <c r="C8" s="355" t="str">
        <f>'[1]1_OportunidadPQRSF'!C14:P14</f>
        <v>OPORTUNIDAD EN RESPUESTA PQRSF</v>
      </c>
      <c r="D8" s="355"/>
      <c r="E8" s="355"/>
      <c r="F8" s="355"/>
      <c r="G8" s="355"/>
      <c r="H8" s="355"/>
      <c r="I8" s="355"/>
      <c r="J8" s="355"/>
      <c r="K8" s="355"/>
      <c r="L8" s="355"/>
      <c r="M8" s="355" t="s">
        <v>129</v>
      </c>
      <c r="N8" s="355"/>
      <c r="O8" s="355"/>
      <c r="P8" s="70"/>
      <c r="Q8" s="70"/>
      <c r="R8" s="70"/>
      <c r="S8" s="56"/>
      <c r="T8" s="70"/>
    </row>
    <row r="9" spans="1:22" s="74" customFormat="1" ht="30" customHeight="1" thickBot="1" x14ac:dyDescent="0.25">
      <c r="A9" s="354"/>
      <c r="B9" s="353"/>
      <c r="C9" s="72" t="s">
        <v>130</v>
      </c>
      <c r="D9" s="72" t="s">
        <v>131</v>
      </c>
      <c r="E9" s="72" t="s">
        <v>132</v>
      </c>
      <c r="F9" s="72" t="s">
        <v>131</v>
      </c>
      <c r="G9" s="72" t="s">
        <v>133</v>
      </c>
      <c r="H9" s="72" t="s">
        <v>131</v>
      </c>
      <c r="I9" s="72" t="s">
        <v>134</v>
      </c>
      <c r="J9" s="72" t="s">
        <v>131</v>
      </c>
      <c r="K9" s="72" t="s">
        <v>49</v>
      </c>
      <c r="L9" s="72" t="s">
        <v>131</v>
      </c>
      <c r="M9" s="353"/>
      <c r="N9" s="353"/>
      <c r="O9" s="353"/>
      <c r="P9" s="73"/>
      <c r="Q9" s="73"/>
      <c r="R9" s="73"/>
      <c r="S9" s="56"/>
      <c r="T9" s="73"/>
    </row>
    <row r="10" spans="1:22" ht="90" customHeight="1" x14ac:dyDescent="0.25">
      <c r="A10" s="350" t="str">
        <f>+'[1]1_OportunidadPQRSF'!M40</f>
        <v>Coordinador Grupo Relación Estado - Ciudadano e 
Intendentes Regionales</v>
      </c>
      <c r="B10" s="75" t="str">
        <f>+'[1]1_OportunidadPQRSF'!B40</f>
        <v>Total de Peticiones atendidas dentro de los términos de Ley</v>
      </c>
      <c r="C10" s="76">
        <f>C12+C14+C16+C18+C20+C22+C24</f>
        <v>2137</v>
      </c>
      <c r="D10" s="336">
        <f>IF(C10=0,"0",C10/C11)</f>
        <v>0.99026876737720115</v>
      </c>
      <c r="E10" s="76">
        <f>E12+E14+E16+E18+E20+E22+E24</f>
        <v>1740</v>
      </c>
      <c r="F10" s="336">
        <f>IF(E10=0,"0",E10/E11)</f>
        <v>0.98527746319365794</v>
      </c>
      <c r="G10" s="76">
        <f>G12+G14+G16+G18+G20+G22+G24</f>
        <v>1594</v>
      </c>
      <c r="H10" s="336">
        <f>IF(G10=0,"0",G10/G11)</f>
        <v>0.97254423428920078</v>
      </c>
      <c r="I10" s="76">
        <f>I12+I14+I16+I18+I20+I22+I24</f>
        <v>490</v>
      </c>
      <c r="J10" s="336">
        <f>IF(I10=0,"0",I10/I11)</f>
        <v>0.32514930325149305</v>
      </c>
      <c r="K10" s="77">
        <f>AVERAGE(C10,E10,G10,I10)</f>
        <v>1490.25</v>
      </c>
      <c r="L10" s="336">
        <f>IF(K10=0,"0",K10/K11)</f>
        <v>0.84314002828854318</v>
      </c>
      <c r="M10" s="348"/>
      <c r="N10" s="348"/>
      <c r="O10" s="349"/>
    </row>
    <row r="11" spans="1:22" ht="90" customHeight="1" x14ac:dyDescent="0.25">
      <c r="A11" s="351"/>
      <c r="B11" s="78" t="str">
        <f>+'[1]1_OportunidadPQRSF'!B41</f>
        <v>Total de peticiones radicadas al GREC e Intendencias hasta quince (15) días hábiles antes de la fecha de corte</v>
      </c>
      <c r="C11" s="79">
        <f>C13+C15+C17+C19+C21+C23+C25</f>
        <v>2158</v>
      </c>
      <c r="D11" s="347"/>
      <c r="E11" s="79">
        <f>E13+E15+E17+E19+E21+E23+E25</f>
        <v>1766</v>
      </c>
      <c r="F11" s="347"/>
      <c r="G11" s="79">
        <f>G13+G15+G17+G19+G21+G23+G25</f>
        <v>1639</v>
      </c>
      <c r="H11" s="347"/>
      <c r="I11" s="79">
        <f>I13+I15+I17+I19+I21+I23+I25</f>
        <v>1507</v>
      </c>
      <c r="J11" s="347"/>
      <c r="K11" s="80">
        <f>AVERAGE(C11,E11,G11,I11)</f>
        <v>1767.5</v>
      </c>
      <c r="L11" s="347"/>
      <c r="M11" s="348"/>
      <c r="N11" s="348"/>
      <c r="O11" s="349"/>
    </row>
    <row r="12" spans="1:22" ht="90" customHeight="1" x14ac:dyDescent="0.25">
      <c r="A12" s="335" t="s">
        <v>135</v>
      </c>
      <c r="B12" s="81" t="str">
        <f t="shared" ref="B12:B25" si="0">B10</f>
        <v>Total de Peticiones atendidas dentro de los términos de Ley</v>
      </c>
      <c r="C12" s="82">
        <v>1865</v>
      </c>
      <c r="D12" s="336">
        <f>IF(C12=0,"0",C12/C13)</f>
        <v>0.99149388623072832</v>
      </c>
      <c r="E12" s="83">
        <v>1493</v>
      </c>
      <c r="F12" s="336">
        <f>IF(E12=0,"0",E12/E13)</f>
        <v>0.98482849604221634</v>
      </c>
      <c r="G12" s="83">
        <v>1450</v>
      </c>
      <c r="H12" s="336">
        <f>IF(G12=0,"0",G12/G13)</f>
        <v>0.96989966555183948</v>
      </c>
      <c r="I12" s="83">
        <v>294</v>
      </c>
      <c r="J12" s="336">
        <f>IF(I12=0,"0",I12/I13)</f>
        <v>0.22563315425940139</v>
      </c>
      <c r="K12" s="190">
        <f t="shared" ref="K12:K25" si="1">IF(C12+E12+G12+I12=0,0,AVERAGE(C12,E12,G12,I12))</f>
        <v>1275.5</v>
      </c>
      <c r="L12" s="337">
        <f>IF(K12=0,"0",K12/K13)</f>
        <v>0.82356739305891846</v>
      </c>
      <c r="M12" s="329" t="s">
        <v>228</v>
      </c>
      <c r="N12" s="330"/>
      <c r="O12" s="331"/>
    </row>
    <row r="13" spans="1:22" ht="273" customHeight="1" x14ac:dyDescent="0.25">
      <c r="A13" s="335"/>
      <c r="B13" s="81" t="str">
        <f t="shared" si="0"/>
        <v>Total de peticiones radicadas al GREC e Intendencias hasta quince (15) días hábiles antes de la fecha de corte</v>
      </c>
      <c r="C13" s="82">
        <v>1881</v>
      </c>
      <c r="D13" s="336"/>
      <c r="E13" s="83">
        <v>1516</v>
      </c>
      <c r="F13" s="336"/>
      <c r="G13" s="83">
        <v>1495</v>
      </c>
      <c r="H13" s="336"/>
      <c r="I13" s="83">
        <v>1303</v>
      </c>
      <c r="J13" s="336"/>
      <c r="K13" s="190">
        <f t="shared" si="1"/>
        <v>1548.75</v>
      </c>
      <c r="L13" s="338"/>
      <c r="M13" s="332"/>
      <c r="N13" s="333"/>
      <c r="O13" s="334"/>
    </row>
    <row r="14" spans="1:22" ht="90" customHeight="1" x14ac:dyDescent="0.25">
      <c r="A14" s="345" t="s">
        <v>136</v>
      </c>
      <c r="B14" s="85" t="str">
        <f t="shared" si="0"/>
        <v>Total de Peticiones atendidas dentro de los términos de Ley</v>
      </c>
      <c r="C14" s="86">
        <v>33</v>
      </c>
      <c r="D14" s="346">
        <f>IF(C14=0,"0",C14/C15)</f>
        <v>0.97058823529411764</v>
      </c>
      <c r="E14" s="87">
        <v>42</v>
      </c>
      <c r="F14" s="346">
        <f>IF(E14=0,"0",E14/E15)</f>
        <v>1</v>
      </c>
      <c r="G14" s="87">
        <v>36</v>
      </c>
      <c r="H14" s="346">
        <f>IF(G14=0,"0",G14/G15)</f>
        <v>1</v>
      </c>
      <c r="I14" s="83">
        <v>82</v>
      </c>
      <c r="J14" s="346">
        <f>IF(I14=0,"0",I14/I15)</f>
        <v>0.95348837209302328</v>
      </c>
      <c r="K14" s="84">
        <f t="shared" si="1"/>
        <v>48.25</v>
      </c>
      <c r="L14" s="337">
        <f>IF(K14=0,"0",K14/K15)</f>
        <v>0.9747474747474747</v>
      </c>
      <c r="M14" s="329" t="s">
        <v>207</v>
      </c>
      <c r="N14" s="330"/>
      <c r="O14" s="331"/>
    </row>
    <row r="15" spans="1:22" ht="90" customHeight="1" x14ac:dyDescent="0.25">
      <c r="A15" s="335"/>
      <c r="B15" s="81" t="str">
        <f t="shared" si="0"/>
        <v>Total de peticiones radicadas al GREC e Intendencias hasta quince (15) días hábiles antes de la fecha de corte</v>
      </c>
      <c r="C15" s="82">
        <v>34</v>
      </c>
      <c r="D15" s="336"/>
      <c r="E15" s="83">
        <v>42</v>
      </c>
      <c r="F15" s="336"/>
      <c r="G15" s="83">
        <v>36</v>
      </c>
      <c r="H15" s="336"/>
      <c r="I15" s="83">
        <v>86</v>
      </c>
      <c r="J15" s="336"/>
      <c r="K15" s="190">
        <f t="shared" si="1"/>
        <v>49.5</v>
      </c>
      <c r="L15" s="338"/>
      <c r="M15" s="332"/>
      <c r="N15" s="333"/>
      <c r="O15" s="334"/>
    </row>
    <row r="16" spans="1:22" ht="90" customHeight="1" x14ac:dyDescent="0.25">
      <c r="A16" s="335" t="s">
        <v>137</v>
      </c>
      <c r="B16" s="81" t="str">
        <f t="shared" si="0"/>
        <v>Total de Peticiones atendidas dentro de los términos de Ley</v>
      </c>
      <c r="C16" s="88">
        <v>38</v>
      </c>
      <c r="D16" s="336">
        <f>IF(C16=0,"0",C16/C17)</f>
        <v>0.95</v>
      </c>
      <c r="E16" s="83">
        <v>23</v>
      </c>
      <c r="F16" s="336">
        <f>IF(E16=0,"0",E16/E17)</f>
        <v>0.88461538461538458</v>
      </c>
      <c r="G16" s="83">
        <v>13</v>
      </c>
      <c r="H16" s="336">
        <f>IF(G16=0,"0",G16/G17)</f>
        <v>1</v>
      </c>
      <c r="I16" s="83">
        <v>15</v>
      </c>
      <c r="J16" s="336">
        <f>IF(I16=0,"0",I16/I17)</f>
        <v>0.78947368421052633</v>
      </c>
      <c r="K16" s="190">
        <f t="shared" si="1"/>
        <v>22.25</v>
      </c>
      <c r="L16" s="337">
        <f>IF(K16=0,"0",K16/K17)</f>
        <v>0.90816326530612246</v>
      </c>
      <c r="M16" s="339" t="s">
        <v>212</v>
      </c>
      <c r="N16" s="340"/>
      <c r="O16" s="341"/>
    </row>
    <row r="17" spans="1:20" ht="90" customHeight="1" x14ac:dyDescent="0.25">
      <c r="A17" s="335"/>
      <c r="B17" s="81" t="str">
        <f t="shared" si="0"/>
        <v>Total de peticiones radicadas al GREC e Intendencias hasta quince (15) días hábiles antes de la fecha de corte</v>
      </c>
      <c r="C17" s="88">
        <v>40</v>
      </c>
      <c r="D17" s="336"/>
      <c r="E17" s="83">
        <v>26</v>
      </c>
      <c r="F17" s="336"/>
      <c r="G17" s="83">
        <v>13</v>
      </c>
      <c r="H17" s="336"/>
      <c r="I17" s="83">
        <v>19</v>
      </c>
      <c r="J17" s="336"/>
      <c r="K17" s="84">
        <f t="shared" si="1"/>
        <v>24.5</v>
      </c>
      <c r="L17" s="338"/>
      <c r="M17" s="342"/>
      <c r="N17" s="343"/>
      <c r="O17" s="344"/>
    </row>
    <row r="18" spans="1:20" ht="90" customHeight="1" x14ac:dyDescent="0.25">
      <c r="A18" s="335" t="s">
        <v>138</v>
      </c>
      <c r="B18" s="81" t="str">
        <f t="shared" si="0"/>
        <v>Total de Peticiones atendidas dentro de los términos de Ley</v>
      </c>
      <c r="C18" s="88">
        <v>33</v>
      </c>
      <c r="D18" s="336">
        <f>IF(C18=0,"0",C18/C19)</f>
        <v>1</v>
      </c>
      <c r="E18" s="83">
        <v>30</v>
      </c>
      <c r="F18" s="336">
        <f>IF(E18=0,"0",E18/E19)</f>
        <v>1</v>
      </c>
      <c r="G18" s="83">
        <v>14</v>
      </c>
      <c r="H18" s="336">
        <f>IF(G18=0,"0",G18/G19)</f>
        <v>1</v>
      </c>
      <c r="I18" s="83">
        <v>16</v>
      </c>
      <c r="J18" s="336">
        <f>IF(I18=0,"0",I18/I19)</f>
        <v>1</v>
      </c>
      <c r="K18" s="84">
        <f t="shared" si="1"/>
        <v>23.25</v>
      </c>
      <c r="L18" s="337">
        <f>IF(K18=0,"0",K18/K19)</f>
        <v>1</v>
      </c>
      <c r="M18" s="329" t="s">
        <v>227</v>
      </c>
      <c r="N18" s="330"/>
      <c r="O18" s="331"/>
    </row>
    <row r="19" spans="1:20" ht="90" customHeight="1" x14ac:dyDescent="0.25">
      <c r="A19" s="335"/>
      <c r="B19" s="81" t="str">
        <f t="shared" si="0"/>
        <v>Total de peticiones radicadas al GREC e Intendencias hasta quince (15) días hábiles antes de la fecha de corte</v>
      </c>
      <c r="C19" s="88">
        <v>33</v>
      </c>
      <c r="D19" s="336"/>
      <c r="E19" s="83">
        <v>30</v>
      </c>
      <c r="F19" s="336"/>
      <c r="G19" s="83">
        <v>14</v>
      </c>
      <c r="H19" s="336"/>
      <c r="I19" s="83">
        <v>16</v>
      </c>
      <c r="J19" s="336"/>
      <c r="K19" s="84">
        <f t="shared" si="1"/>
        <v>23.25</v>
      </c>
      <c r="L19" s="338"/>
      <c r="M19" s="332"/>
      <c r="N19" s="333"/>
      <c r="O19" s="334"/>
    </row>
    <row r="20" spans="1:20" ht="90" customHeight="1" x14ac:dyDescent="0.25">
      <c r="A20" s="335" t="s">
        <v>139</v>
      </c>
      <c r="B20" s="81" t="str">
        <f t="shared" si="0"/>
        <v>Total de Peticiones atendidas dentro de los términos de Ley</v>
      </c>
      <c r="C20" s="88">
        <v>25</v>
      </c>
      <c r="D20" s="336">
        <f>IF(C20=0,"0",C20/C21)</f>
        <v>0.92592592592592593</v>
      </c>
      <c r="E20" s="83">
        <v>37</v>
      </c>
      <c r="F20" s="336">
        <f>IF(E20=0,"0",E20/E21)</f>
        <v>1</v>
      </c>
      <c r="G20" s="83">
        <v>20</v>
      </c>
      <c r="H20" s="336">
        <f>IF(G20=0,"0",G20/G21)</f>
        <v>1</v>
      </c>
      <c r="I20" s="83">
        <v>21</v>
      </c>
      <c r="J20" s="336">
        <f>IF(I20=0,"0",I20/I21)</f>
        <v>1</v>
      </c>
      <c r="K20" s="84">
        <f t="shared" si="1"/>
        <v>25.75</v>
      </c>
      <c r="L20" s="337">
        <f>IF(K20=0,"0",K20/K21)</f>
        <v>0.98095238095238091</v>
      </c>
      <c r="M20" s="339" t="s">
        <v>205</v>
      </c>
      <c r="N20" s="340"/>
      <c r="O20" s="341"/>
    </row>
    <row r="21" spans="1:20" ht="90" customHeight="1" x14ac:dyDescent="0.25">
      <c r="A21" s="335"/>
      <c r="B21" s="81" t="str">
        <f t="shared" si="0"/>
        <v>Total de peticiones radicadas al GREC e Intendencias hasta quince (15) días hábiles antes de la fecha de corte</v>
      </c>
      <c r="C21" s="88">
        <v>27</v>
      </c>
      <c r="D21" s="336"/>
      <c r="E21" s="83">
        <v>37</v>
      </c>
      <c r="F21" s="336"/>
      <c r="G21" s="83">
        <v>20</v>
      </c>
      <c r="H21" s="336"/>
      <c r="I21" s="83">
        <v>21</v>
      </c>
      <c r="J21" s="336"/>
      <c r="K21" s="84">
        <f t="shared" si="1"/>
        <v>26.25</v>
      </c>
      <c r="L21" s="338"/>
      <c r="M21" s="342"/>
      <c r="N21" s="343"/>
      <c r="O21" s="344"/>
    </row>
    <row r="22" spans="1:20" ht="90" customHeight="1" x14ac:dyDescent="0.25">
      <c r="A22" s="335" t="s">
        <v>140</v>
      </c>
      <c r="B22" s="81" t="str">
        <f t="shared" si="0"/>
        <v>Total de Peticiones atendidas dentro de los términos de Ley</v>
      </c>
      <c r="C22" s="88">
        <v>132</v>
      </c>
      <c r="D22" s="336">
        <f>IF(C22=0,"0",C22/C23)</f>
        <v>1</v>
      </c>
      <c r="E22" s="83">
        <v>104</v>
      </c>
      <c r="F22" s="336">
        <f>IF(E22=0,"0",E22/E23)</f>
        <v>1</v>
      </c>
      <c r="G22" s="83">
        <v>49</v>
      </c>
      <c r="H22" s="336">
        <f>IF(G22=0,"0",G22/G23)</f>
        <v>1</v>
      </c>
      <c r="I22" s="83">
        <v>54</v>
      </c>
      <c r="J22" s="336">
        <f>IF(I22=0,"0",I22/I23)</f>
        <v>1</v>
      </c>
      <c r="K22" s="84">
        <f t="shared" si="1"/>
        <v>84.75</v>
      </c>
      <c r="L22" s="337">
        <f>IF(K22=0,"0",K22/K23)</f>
        <v>1</v>
      </c>
      <c r="M22" s="329" t="s">
        <v>209</v>
      </c>
      <c r="N22" s="330"/>
      <c r="O22" s="331"/>
    </row>
    <row r="23" spans="1:20" ht="90" customHeight="1" x14ac:dyDescent="0.25">
      <c r="A23" s="335"/>
      <c r="B23" s="81" t="str">
        <f t="shared" si="0"/>
        <v>Total de peticiones radicadas al GREC e Intendencias hasta quince (15) días hábiles antes de la fecha de corte</v>
      </c>
      <c r="C23" s="88">
        <v>132</v>
      </c>
      <c r="D23" s="336"/>
      <c r="E23" s="83">
        <v>104</v>
      </c>
      <c r="F23" s="336"/>
      <c r="G23" s="83">
        <v>49</v>
      </c>
      <c r="H23" s="336"/>
      <c r="I23" s="83">
        <v>54</v>
      </c>
      <c r="J23" s="336"/>
      <c r="K23" s="84">
        <f t="shared" si="1"/>
        <v>84.75</v>
      </c>
      <c r="L23" s="338"/>
      <c r="M23" s="332"/>
      <c r="N23" s="333"/>
      <c r="O23" s="334"/>
    </row>
    <row r="24" spans="1:20" ht="105.75" customHeight="1" x14ac:dyDescent="0.25">
      <c r="A24" s="335" t="s">
        <v>141</v>
      </c>
      <c r="B24" s="81" t="str">
        <f t="shared" si="0"/>
        <v>Total de Peticiones atendidas dentro de los términos de Ley</v>
      </c>
      <c r="C24" s="88">
        <v>11</v>
      </c>
      <c r="D24" s="336">
        <f>IF(C24=0,"0",C24/C25)</f>
        <v>1</v>
      </c>
      <c r="E24" s="83">
        <v>11</v>
      </c>
      <c r="F24" s="336">
        <f>IF(E24=0,"0",E24/E25)</f>
        <v>1</v>
      </c>
      <c r="G24" s="83">
        <v>12</v>
      </c>
      <c r="H24" s="336">
        <f>IF(G24=0,"0",G24/G25)</f>
        <v>1</v>
      </c>
      <c r="I24" s="83">
        <v>8</v>
      </c>
      <c r="J24" s="336">
        <f>IF(I24=0,"0",I24/I25)</f>
        <v>1</v>
      </c>
      <c r="K24" s="189">
        <f t="shared" si="1"/>
        <v>10.5</v>
      </c>
      <c r="L24" s="337">
        <f>IF(K24=0,"0",K24/K25)</f>
        <v>1</v>
      </c>
      <c r="M24" s="329" t="s">
        <v>214</v>
      </c>
      <c r="N24" s="330"/>
      <c r="O24" s="331"/>
    </row>
    <row r="25" spans="1:20" ht="105.75" customHeight="1" x14ac:dyDescent="0.25">
      <c r="A25" s="335"/>
      <c r="B25" s="81" t="str">
        <f t="shared" si="0"/>
        <v>Total de peticiones radicadas al GREC e Intendencias hasta quince (15) días hábiles antes de la fecha de corte</v>
      </c>
      <c r="C25" s="88">
        <v>11</v>
      </c>
      <c r="D25" s="336"/>
      <c r="E25" s="83">
        <v>11</v>
      </c>
      <c r="F25" s="336"/>
      <c r="G25" s="83">
        <v>12</v>
      </c>
      <c r="H25" s="336"/>
      <c r="I25" s="83">
        <v>8</v>
      </c>
      <c r="J25" s="336"/>
      <c r="K25" s="189">
        <f t="shared" si="1"/>
        <v>10.5</v>
      </c>
      <c r="L25" s="337"/>
      <c r="M25" s="332"/>
      <c r="N25" s="333"/>
      <c r="O25" s="334"/>
    </row>
    <row r="26" spans="1:20" ht="30" customHeight="1" x14ac:dyDescent="0.25">
      <c r="C26" s="90"/>
      <c r="D26" s="90"/>
      <c r="E26" s="90"/>
      <c r="F26" s="90"/>
      <c r="G26" s="90"/>
      <c r="H26" s="90"/>
      <c r="I26" s="90"/>
      <c r="J26" s="90"/>
      <c r="K26" s="90"/>
      <c r="L26" s="90"/>
    </row>
    <row r="27" spans="1:20" ht="30" hidden="1" customHeight="1" x14ac:dyDescent="0.25"/>
    <row r="28" spans="1:20" s="91" customFormat="1" ht="23.25" hidden="1" customHeight="1" x14ac:dyDescent="0.25">
      <c r="B28" s="92" t="s">
        <v>142</v>
      </c>
      <c r="C28" s="92" t="s">
        <v>143</v>
      </c>
      <c r="D28" s="92" t="s">
        <v>144</v>
      </c>
      <c r="E28" s="92" t="s">
        <v>145</v>
      </c>
      <c r="P28" s="93"/>
      <c r="Q28" s="93"/>
      <c r="R28" s="93"/>
      <c r="S28" s="94"/>
      <c r="T28" s="93"/>
    </row>
    <row r="29" spans="1:20" s="95" customFormat="1" ht="30" hidden="1" customHeight="1" x14ac:dyDescent="0.25">
      <c r="B29" s="96" t="s">
        <v>146</v>
      </c>
      <c r="C29" s="97" t="s">
        <v>147</v>
      </c>
      <c r="D29" s="96" t="s">
        <v>148</v>
      </c>
      <c r="E29" s="96" t="s">
        <v>149</v>
      </c>
      <c r="P29" s="98"/>
      <c r="Q29" s="98"/>
      <c r="R29" s="98"/>
      <c r="S29" s="99"/>
      <c r="T29" s="98"/>
    </row>
    <row r="30" spans="1:20" s="95" customFormat="1" ht="30" hidden="1" customHeight="1" x14ac:dyDescent="0.25">
      <c r="B30" s="96" t="s">
        <v>150</v>
      </c>
      <c r="C30" s="97" t="s">
        <v>147</v>
      </c>
      <c r="D30" s="96" t="s">
        <v>148</v>
      </c>
      <c r="E30" s="96" t="s">
        <v>149</v>
      </c>
      <c r="P30" s="98"/>
      <c r="Q30" s="98"/>
      <c r="R30" s="98"/>
      <c r="S30" s="99"/>
      <c r="T30" s="98"/>
    </row>
    <row r="31" spans="1:20" s="95" customFormat="1" ht="30" hidden="1" customHeight="1" x14ac:dyDescent="0.25">
      <c r="B31" s="96" t="s">
        <v>151</v>
      </c>
      <c r="C31" s="97" t="s">
        <v>147</v>
      </c>
      <c r="D31" s="96" t="s">
        <v>152</v>
      </c>
      <c r="E31" s="96" t="s">
        <v>149</v>
      </c>
      <c r="P31" s="98"/>
      <c r="Q31" s="98"/>
      <c r="R31" s="98"/>
      <c r="S31" s="99"/>
      <c r="T31" s="98"/>
    </row>
    <row r="32" spans="1:20" s="95" customFormat="1" ht="30" hidden="1" customHeight="1" x14ac:dyDescent="0.25">
      <c r="B32" s="96" t="s">
        <v>153</v>
      </c>
      <c r="C32" s="97" t="s">
        <v>147</v>
      </c>
      <c r="D32" s="96" t="s">
        <v>152</v>
      </c>
      <c r="E32" s="96" t="s">
        <v>149</v>
      </c>
      <c r="P32" s="98"/>
      <c r="Q32" s="98"/>
      <c r="R32" s="98"/>
      <c r="S32" s="99"/>
      <c r="T32" s="98"/>
    </row>
    <row r="33" spans="2:20" s="95" customFormat="1" ht="30" hidden="1" customHeight="1" x14ac:dyDescent="0.25">
      <c r="B33" s="96" t="s">
        <v>154</v>
      </c>
      <c r="C33" s="97" t="s">
        <v>147</v>
      </c>
      <c r="D33" s="96" t="s">
        <v>152</v>
      </c>
      <c r="E33" s="96" t="s">
        <v>149</v>
      </c>
      <c r="P33" s="98"/>
      <c r="Q33" s="98"/>
      <c r="R33" s="98"/>
      <c r="S33" s="99"/>
      <c r="T33" s="98"/>
    </row>
    <row r="34" spans="2:20" s="95" customFormat="1" ht="30" hidden="1" customHeight="1" x14ac:dyDescent="0.25">
      <c r="B34" s="96" t="s">
        <v>155</v>
      </c>
      <c r="C34" s="97" t="s">
        <v>147</v>
      </c>
      <c r="D34" s="96" t="s">
        <v>156</v>
      </c>
      <c r="E34" s="96" t="s">
        <v>149</v>
      </c>
      <c r="P34" s="98"/>
      <c r="Q34" s="98"/>
      <c r="R34" s="98"/>
      <c r="S34" s="99"/>
      <c r="T34" s="98"/>
    </row>
    <row r="35" spans="2:20" s="95" customFormat="1" ht="30" hidden="1" customHeight="1" x14ac:dyDescent="0.25">
      <c r="B35" s="95" t="s">
        <v>157</v>
      </c>
      <c r="C35" s="97" t="s">
        <v>147</v>
      </c>
      <c r="D35" s="96" t="s">
        <v>156</v>
      </c>
      <c r="E35" s="96" t="s">
        <v>149</v>
      </c>
      <c r="P35" s="98"/>
      <c r="Q35" s="98"/>
      <c r="R35" s="98"/>
      <c r="S35" s="99"/>
      <c r="T35" s="98"/>
    </row>
    <row r="36" spans="2:20" s="95" customFormat="1" ht="30" hidden="1" customHeight="1" x14ac:dyDescent="0.25">
      <c r="B36" s="96" t="s">
        <v>158</v>
      </c>
      <c r="C36" s="97" t="s">
        <v>147</v>
      </c>
      <c r="D36" s="96" t="s">
        <v>156</v>
      </c>
      <c r="E36" s="96" t="s">
        <v>149</v>
      </c>
      <c r="P36" s="98"/>
      <c r="Q36" s="98"/>
      <c r="R36" s="98"/>
      <c r="S36" s="99"/>
      <c r="T36" s="98"/>
    </row>
    <row r="37" spans="2:20" s="95" customFormat="1" ht="30" hidden="1" customHeight="1" x14ac:dyDescent="0.25">
      <c r="B37" s="96" t="s">
        <v>159</v>
      </c>
      <c r="C37" s="97" t="s">
        <v>147</v>
      </c>
      <c r="D37" s="96" t="s">
        <v>156</v>
      </c>
      <c r="E37" s="96" t="s">
        <v>149</v>
      </c>
      <c r="P37" s="98"/>
      <c r="Q37" s="98"/>
      <c r="R37" s="98"/>
      <c r="S37" s="99"/>
      <c r="T37" s="98"/>
    </row>
    <row r="38" spans="2:20" s="95" customFormat="1" ht="30" hidden="1" customHeight="1" x14ac:dyDescent="0.25">
      <c r="B38" s="96" t="s">
        <v>160</v>
      </c>
      <c r="C38" s="97" t="s">
        <v>147</v>
      </c>
      <c r="D38" s="96" t="s">
        <v>161</v>
      </c>
      <c r="E38" s="96" t="s">
        <v>149</v>
      </c>
      <c r="P38" s="98"/>
      <c r="Q38" s="98"/>
      <c r="R38" s="98"/>
      <c r="S38" s="99"/>
      <c r="T38" s="98"/>
    </row>
    <row r="39" spans="2:20" s="95" customFormat="1" ht="30" hidden="1" customHeight="1" x14ac:dyDescent="0.25">
      <c r="C39" s="97" t="s">
        <v>147</v>
      </c>
      <c r="P39" s="98"/>
      <c r="Q39" s="98"/>
      <c r="R39" s="98"/>
      <c r="S39" s="99"/>
      <c r="T39" s="98"/>
    </row>
    <row r="40" spans="2:20" s="95" customFormat="1" ht="30" hidden="1" customHeight="1" x14ac:dyDescent="0.25">
      <c r="C40" s="97" t="s">
        <v>147</v>
      </c>
      <c r="P40" s="98"/>
      <c r="Q40" s="98"/>
      <c r="R40" s="98"/>
      <c r="S40" s="99"/>
      <c r="T40" s="98"/>
    </row>
    <row r="41" spans="2:20" s="95" customFormat="1" ht="30" hidden="1" customHeight="1" x14ac:dyDescent="0.25">
      <c r="C41" s="97" t="s">
        <v>147</v>
      </c>
      <c r="P41" s="98"/>
      <c r="Q41" s="98"/>
      <c r="R41" s="98"/>
      <c r="S41" s="99"/>
      <c r="T41" s="98"/>
    </row>
    <row r="42" spans="2:20" s="95" customFormat="1" ht="30" hidden="1" customHeight="1" x14ac:dyDescent="0.25">
      <c r="C42" s="97" t="s">
        <v>147</v>
      </c>
      <c r="P42" s="98"/>
      <c r="Q42" s="98"/>
      <c r="R42" s="98"/>
      <c r="S42" s="99"/>
      <c r="T42" s="98"/>
    </row>
    <row r="43" spans="2:20" s="95" customFormat="1" ht="30" hidden="1" customHeight="1" x14ac:dyDescent="0.25">
      <c r="C43" s="97" t="s">
        <v>147</v>
      </c>
      <c r="P43" s="98"/>
      <c r="Q43" s="98"/>
      <c r="R43" s="98"/>
      <c r="S43" s="99"/>
      <c r="T43" s="98"/>
    </row>
    <row r="44" spans="2:20" s="95" customFormat="1" ht="30" hidden="1" customHeight="1" x14ac:dyDescent="0.25">
      <c r="C44" s="97" t="s">
        <v>147</v>
      </c>
      <c r="P44" s="98"/>
      <c r="Q44" s="98"/>
      <c r="R44" s="98"/>
      <c r="S44" s="99"/>
      <c r="T44" s="98"/>
    </row>
    <row r="45" spans="2:20" s="95" customFormat="1" ht="30" hidden="1" customHeight="1" x14ac:dyDescent="0.25">
      <c r="C45" s="97" t="s">
        <v>147</v>
      </c>
      <c r="P45" s="98"/>
      <c r="Q45" s="98"/>
      <c r="R45" s="98"/>
      <c r="S45" s="99"/>
      <c r="T45" s="98"/>
    </row>
    <row r="46" spans="2:20" s="95" customFormat="1" ht="30" hidden="1" customHeight="1" x14ac:dyDescent="0.25">
      <c r="C46" s="97" t="s">
        <v>147</v>
      </c>
      <c r="P46" s="98"/>
      <c r="Q46" s="98"/>
      <c r="R46" s="98"/>
      <c r="S46" s="99"/>
      <c r="T46" s="98"/>
    </row>
    <row r="47" spans="2:20" s="95" customFormat="1" ht="30" hidden="1" customHeight="1" x14ac:dyDescent="0.25">
      <c r="C47" s="97" t="s">
        <v>147</v>
      </c>
      <c r="P47" s="98"/>
      <c r="Q47" s="98"/>
      <c r="R47" s="98"/>
      <c r="S47" s="99"/>
      <c r="T47" s="98"/>
    </row>
    <row r="48" spans="2:20" s="95" customFormat="1" ht="30" hidden="1" customHeight="1" x14ac:dyDescent="0.25">
      <c r="C48" s="96"/>
      <c r="P48" s="98"/>
      <c r="Q48" s="98"/>
      <c r="R48" s="98"/>
      <c r="S48" s="99"/>
      <c r="T48" s="98"/>
    </row>
    <row r="49" spans="16:20" s="95" customFormat="1" ht="30" hidden="1" customHeight="1" x14ac:dyDescent="0.25">
      <c r="P49" s="98"/>
      <c r="Q49" s="98"/>
      <c r="R49" s="98"/>
      <c r="S49" s="99"/>
      <c r="T49" s="98"/>
    </row>
    <row r="50" spans="16:20" s="95" customFormat="1" ht="30" customHeight="1" x14ac:dyDescent="0.25">
      <c r="P50" s="98"/>
      <c r="Q50" s="98"/>
      <c r="R50" s="98"/>
      <c r="S50" s="99"/>
      <c r="T50" s="98"/>
    </row>
    <row r="51" spans="16:20" s="95" customFormat="1" ht="30" customHeight="1" x14ac:dyDescent="0.25">
      <c r="P51" s="98"/>
      <c r="Q51" s="98"/>
      <c r="R51" s="98"/>
      <c r="S51" s="99"/>
      <c r="T51" s="98"/>
    </row>
    <row r="52" spans="16:20" s="95" customFormat="1" ht="30" customHeight="1" x14ac:dyDescent="0.25">
      <c r="P52" s="98"/>
      <c r="Q52" s="98"/>
      <c r="R52" s="98"/>
      <c r="S52" s="99"/>
      <c r="T52" s="98"/>
    </row>
    <row r="53" spans="16:20" s="95" customFormat="1" ht="30" customHeight="1" x14ac:dyDescent="0.25">
      <c r="P53" s="98"/>
      <c r="Q53" s="98"/>
      <c r="R53" s="98"/>
      <c r="S53" s="99"/>
      <c r="T53" s="98"/>
    </row>
    <row r="54" spans="16:20" s="95" customFormat="1" ht="30" customHeight="1" x14ac:dyDescent="0.25">
      <c r="P54" s="98"/>
      <c r="Q54" s="98"/>
      <c r="R54" s="98"/>
      <c r="S54" s="99"/>
      <c r="T54" s="98"/>
    </row>
    <row r="55" spans="16:20" s="95" customFormat="1" ht="30" customHeight="1" x14ac:dyDescent="0.25">
      <c r="P55" s="98"/>
      <c r="Q55" s="98"/>
      <c r="R55" s="98"/>
      <c r="S55" s="99"/>
      <c r="T55" s="98"/>
    </row>
    <row r="56" spans="16:20" s="95" customFormat="1" ht="30" customHeight="1" x14ac:dyDescent="0.25">
      <c r="P56" s="98"/>
      <c r="Q56" s="98"/>
      <c r="R56" s="98"/>
      <c r="S56" s="99"/>
      <c r="T56" s="98"/>
    </row>
    <row r="57" spans="16:20" s="95" customFormat="1" ht="30" customHeight="1" x14ac:dyDescent="0.25">
      <c r="P57" s="98"/>
      <c r="Q57" s="98"/>
      <c r="R57" s="98"/>
      <c r="S57" s="99"/>
      <c r="T57" s="98"/>
    </row>
    <row r="58" spans="16:20" s="95" customFormat="1" ht="30" customHeight="1" x14ac:dyDescent="0.25">
      <c r="P58" s="98"/>
      <c r="Q58" s="98"/>
      <c r="R58" s="98"/>
      <c r="S58" s="99"/>
      <c r="T58" s="98"/>
    </row>
    <row r="59" spans="16:20" s="95" customFormat="1" ht="30" customHeight="1" x14ac:dyDescent="0.25">
      <c r="P59" s="98"/>
      <c r="Q59" s="98"/>
      <c r="R59" s="98"/>
      <c r="S59" s="99"/>
      <c r="T59" s="98"/>
    </row>
    <row r="60" spans="16:20" s="95" customFormat="1" ht="30" customHeight="1" x14ac:dyDescent="0.25">
      <c r="P60" s="98"/>
      <c r="Q60" s="98"/>
      <c r="R60" s="98"/>
      <c r="S60" s="99"/>
      <c r="T60" s="98"/>
    </row>
    <row r="61" spans="16:20" s="95" customFormat="1" ht="30" customHeight="1" x14ac:dyDescent="0.25">
      <c r="P61" s="98"/>
      <c r="Q61" s="98"/>
      <c r="R61" s="98"/>
      <c r="S61" s="99"/>
      <c r="T61" s="98"/>
    </row>
    <row r="62" spans="16:20" s="95" customFormat="1" ht="30" customHeight="1" x14ac:dyDescent="0.25">
      <c r="P62" s="98"/>
      <c r="Q62" s="98"/>
      <c r="R62" s="98"/>
      <c r="S62" s="99"/>
      <c r="T62" s="98"/>
    </row>
    <row r="63" spans="16:20" s="95" customFormat="1" ht="30" customHeight="1" x14ac:dyDescent="0.25">
      <c r="P63" s="98"/>
      <c r="Q63" s="98"/>
      <c r="R63" s="98"/>
      <c r="S63" s="99"/>
      <c r="T63" s="98"/>
    </row>
    <row r="64" spans="16:20" s="95" customFormat="1" ht="30" customHeight="1" x14ac:dyDescent="0.25">
      <c r="P64" s="98"/>
      <c r="Q64" s="98"/>
      <c r="R64" s="98"/>
      <c r="S64" s="99"/>
      <c r="T64" s="98"/>
    </row>
    <row r="65" spans="16:20" s="95" customFormat="1" ht="30" customHeight="1" x14ac:dyDescent="0.25">
      <c r="P65" s="98"/>
      <c r="Q65" s="98"/>
      <c r="R65" s="98"/>
      <c r="S65" s="99"/>
      <c r="T65" s="98"/>
    </row>
    <row r="66" spans="16:20" s="95" customFormat="1" ht="30" customHeight="1" x14ac:dyDescent="0.25">
      <c r="P66" s="98"/>
      <c r="Q66" s="98"/>
      <c r="R66" s="98"/>
      <c r="S66" s="99"/>
      <c r="T66" s="98"/>
    </row>
    <row r="67" spans="16:20" s="95" customFormat="1" ht="30" customHeight="1" x14ac:dyDescent="0.25">
      <c r="P67" s="98"/>
      <c r="Q67" s="98"/>
      <c r="R67" s="98"/>
      <c r="S67" s="99"/>
      <c r="T67" s="98"/>
    </row>
    <row r="68" spans="16:20" s="95" customFormat="1" ht="30" customHeight="1" x14ac:dyDescent="0.25">
      <c r="P68" s="98"/>
      <c r="Q68" s="98"/>
      <c r="R68" s="98"/>
      <c r="S68" s="99"/>
      <c r="T68" s="98"/>
    </row>
    <row r="69" spans="16:20" s="95" customFormat="1" ht="30" customHeight="1" x14ac:dyDescent="0.25">
      <c r="P69" s="98"/>
      <c r="Q69" s="98"/>
      <c r="R69" s="98"/>
      <c r="S69" s="99"/>
      <c r="T69" s="98"/>
    </row>
    <row r="70" spans="16:20" s="95" customFormat="1" ht="30" customHeight="1" x14ac:dyDescent="0.25">
      <c r="P70" s="98"/>
      <c r="Q70" s="98"/>
      <c r="R70" s="98"/>
      <c r="S70" s="99"/>
      <c r="T70" s="98"/>
    </row>
    <row r="71" spans="16:20" s="95" customFormat="1" ht="30" customHeight="1" x14ac:dyDescent="0.25">
      <c r="P71" s="98"/>
      <c r="Q71" s="98"/>
      <c r="R71" s="98"/>
      <c r="S71" s="99"/>
      <c r="T71" s="98"/>
    </row>
    <row r="72" spans="16:20" s="95" customFormat="1" ht="30" customHeight="1" x14ac:dyDescent="0.25">
      <c r="P72" s="98"/>
      <c r="Q72" s="98"/>
      <c r="R72" s="98"/>
      <c r="S72" s="99"/>
      <c r="T72" s="98"/>
    </row>
    <row r="73" spans="16:20" s="95" customFormat="1" ht="30" customHeight="1" x14ac:dyDescent="0.25">
      <c r="P73" s="98"/>
      <c r="Q73" s="98"/>
      <c r="R73" s="98"/>
      <c r="S73" s="99"/>
      <c r="T73" s="98"/>
    </row>
    <row r="74" spans="16:20" s="95" customFormat="1" ht="30" customHeight="1" x14ac:dyDescent="0.25">
      <c r="P74" s="98"/>
      <c r="Q74" s="98"/>
      <c r="R74" s="98"/>
      <c r="S74" s="99"/>
      <c r="T74" s="98"/>
    </row>
    <row r="75" spans="16:20" s="95" customFormat="1" ht="30" customHeight="1" x14ac:dyDescent="0.25">
      <c r="P75" s="98"/>
      <c r="Q75" s="98"/>
      <c r="R75" s="98"/>
      <c r="S75" s="99"/>
      <c r="T75" s="98"/>
    </row>
    <row r="76" spans="16:20" s="95" customFormat="1" ht="30" customHeight="1" x14ac:dyDescent="0.25">
      <c r="P76" s="98"/>
      <c r="Q76" s="98"/>
      <c r="R76" s="98"/>
      <c r="S76" s="99"/>
      <c r="T76" s="98"/>
    </row>
    <row r="77" spans="16:20" s="95" customFormat="1" ht="30" customHeight="1" x14ac:dyDescent="0.25">
      <c r="P77" s="98"/>
      <c r="Q77" s="98"/>
      <c r="R77" s="98"/>
      <c r="S77" s="99"/>
      <c r="T77" s="98"/>
    </row>
    <row r="78" spans="16:20" s="95" customFormat="1" ht="30" customHeight="1" x14ac:dyDescent="0.25">
      <c r="P78" s="98"/>
      <c r="Q78" s="98"/>
      <c r="R78" s="98"/>
      <c r="S78" s="99"/>
      <c r="T78" s="98"/>
    </row>
    <row r="79" spans="16:20" s="95" customFormat="1" ht="30" customHeight="1" x14ac:dyDescent="0.25">
      <c r="P79" s="98"/>
      <c r="Q79" s="98"/>
      <c r="R79" s="98"/>
      <c r="S79" s="99"/>
      <c r="T79" s="98"/>
    </row>
    <row r="80" spans="16:20" s="95" customFormat="1" ht="30" customHeight="1" x14ac:dyDescent="0.25">
      <c r="P80" s="98"/>
      <c r="Q80" s="98"/>
      <c r="R80" s="98"/>
      <c r="S80" s="100"/>
      <c r="T80" s="98"/>
    </row>
    <row r="81" spans="16:20" s="95" customFormat="1" ht="30" customHeight="1" x14ac:dyDescent="0.25">
      <c r="P81" s="98"/>
      <c r="Q81" s="98"/>
      <c r="R81" s="98"/>
      <c r="S81" s="99"/>
      <c r="T81" s="98"/>
    </row>
    <row r="82" spans="16:20" s="95" customFormat="1" ht="30" customHeight="1" x14ac:dyDescent="0.25">
      <c r="P82" s="98"/>
      <c r="Q82" s="98"/>
      <c r="R82" s="98"/>
      <c r="S82" s="99"/>
      <c r="T82" s="98"/>
    </row>
    <row r="83" spans="16:20" s="95" customFormat="1" ht="30" customHeight="1" x14ac:dyDescent="0.25">
      <c r="P83" s="98"/>
      <c r="Q83" s="98"/>
      <c r="R83" s="98"/>
      <c r="S83" s="99"/>
      <c r="T83" s="98"/>
    </row>
    <row r="84" spans="16:20" s="95" customFormat="1" ht="30" customHeight="1" x14ac:dyDescent="0.25">
      <c r="P84" s="98"/>
      <c r="Q84" s="98"/>
      <c r="R84" s="98"/>
      <c r="S84" s="99"/>
      <c r="T84" s="98"/>
    </row>
    <row r="85" spans="16:20" s="95" customFormat="1" ht="30" customHeight="1" x14ac:dyDescent="0.25">
      <c r="P85" s="98"/>
      <c r="Q85" s="98"/>
      <c r="R85" s="98"/>
      <c r="S85" s="99"/>
      <c r="T85" s="98"/>
    </row>
    <row r="86" spans="16:20" s="95" customFormat="1" ht="30" customHeight="1" x14ac:dyDescent="0.25">
      <c r="P86" s="98"/>
      <c r="Q86" s="98"/>
      <c r="R86" s="98"/>
      <c r="S86" s="99"/>
      <c r="T86" s="98"/>
    </row>
    <row r="87" spans="16:20" s="95" customFormat="1" ht="30" customHeight="1" x14ac:dyDescent="0.25">
      <c r="P87" s="98"/>
      <c r="Q87" s="98"/>
      <c r="R87" s="98"/>
      <c r="S87" s="99"/>
      <c r="T87" s="98"/>
    </row>
    <row r="88" spans="16:20" s="95" customFormat="1" ht="30" customHeight="1" x14ac:dyDescent="0.25">
      <c r="P88" s="98"/>
      <c r="Q88" s="98"/>
      <c r="R88" s="98"/>
      <c r="S88" s="99"/>
      <c r="T88" s="98"/>
    </row>
    <row r="89" spans="16:20" s="95" customFormat="1" ht="30" customHeight="1" x14ac:dyDescent="0.25">
      <c r="P89" s="98"/>
      <c r="Q89" s="98"/>
      <c r="R89" s="98"/>
      <c r="S89" s="99"/>
      <c r="T89" s="98"/>
    </row>
    <row r="90" spans="16:20" s="95" customFormat="1" ht="30" customHeight="1" x14ac:dyDescent="0.25">
      <c r="P90" s="98"/>
      <c r="Q90" s="98"/>
      <c r="R90" s="98"/>
      <c r="S90" s="99"/>
      <c r="T90" s="98"/>
    </row>
    <row r="91" spans="16:20" s="95" customFormat="1" ht="30" customHeight="1" x14ac:dyDescent="0.25">
      <c r="P91" s="98"/>
      <c r="Q91" s="98"/>
      <c r="R91" s="98"/>
      <c r="S91" s="99"/>
      <c r="T91" s="98"/>
    </row>
    <row r="92" spans="16:20" s="95" customFormat="1" ht="30" customHeight="1" x14ac:dyDescent="0.25">
      <c r="P92" s="98"/>
      <c r="Q92" s="98"/>
      <c r="R92" s="98"/>
      <c r="S92" s="99"/>
      <c r="T92" s="98"/>
    </row>
    <row r="93" spans="16:20" s="95" customFormat="1" ht="30" customHeight="1" x14ac:dyDescent="0.25">
      <c r="P93" s="98"/>
      <c r="Q93" s="98"/>
      <c r="R93" s="98"/>
      <c r="S93" s="99"/>
      <c r="T93" s="98"/>
    </row>
    <row r="94" spans="16:20" s="95" customFormat="1" ht="30" customHeight="1" x14ac:dyDescent="0.25">
      <c r="P94" s="98"/>
      <c r="Q94" s="98"/>
      <c r="R94" s="98"/>
      <c r="S94" s="99"/>
      <c r="T94" s="98"/>
    </row>
    <row r="95" spans="16:20" s="95" customFormat="1" ht="30" customHeight="1" x14ac:dyDescent="0.25">
      <c r="P95" s="98"/>
      <c r="Q95" s="98"/>
      <c r="R95" s="98"/>
      <c r="S95" s="99"/>
      <c r="T95" s="98"/>
    </row>
    <row r="96" spans="16:20" s="95" customFormat="1" ht="30" customHeight="1" x14ac:dyDescent="0.25">
      <c r="P96" s="98"/>
      <c r="Q96" s="98"/>
      <c r="R96" s="98"/>
      <c r="S96" s="99"/>
      <c r="T96" s="98"/>
    </row>
    <row r="97" spans="16:20" s="95" customFormat="1" ht="30" customHeight="1" x14ac:dyDescent="0.25">
      <c r="P97" s="98"/>
      <c r="Q97" s="98"/>
      <c r="R97" s="98"/>
      <c r="S97" s="99"/>
      <c r="T97" s="98"/>
    </row>
    <row r="98" spans="16:20" s="95" customFormat="1" ht="30" customHeight="1" x14ac:dyDescent="0.25">
      <c r="P98" s="98"/>
      <c r="Q98" s="98"/>
      <c r="R98" s="98"/>
      <c r="S98" s="99"/>
      <c r="T98" s="98"/>
    </row>
    <row r="99" spans="16:20" s="95" customFormat="1" ht="30" customHeight="1" x14ac:dyDescent="0.25">
      <c r="P99" s="98"/>
      <c r="Q99" s="98"/>
      <c r="R99" s="98"/>
      <c r="S99" s="99"/>
      <c r="T99" s="98"/>
    </row>
    <row r="100" spans="16:20" s="95" customFormat="1" ht="30" customHeight="1" x14ac:dyDescent="0.25">
      <c r="P100" s="98"/>
      <c r="Q100" s="98"/>
      <c r="R100" s="98"/>
      <c r="S100" s="99"/>
      <c r="T100" s="98"/>
    </row>
    <row r="101" spans="16:20" s="95" customFormat="1" ht="30" customHeight="1" x14ac:dyDescent="0.25">
      <c r="P101" s="98"/>
      <c r="Q101" s="98"/>
      <c r="R101" s="98"/>
      <c r="S101" s="99"/>
      <c r="T101" s="98"/>
    </row>
    <row r="102" spans="16:20" s="95" customFormat="1" ht="30" customHeight="1" x14ac:dyDescent="0.25">
      <c r="P102" s="98"/>
      <c r="Q102" s="98"/>
      <c r="R102" s="98"/>
      <c r="S102" s="99"/>
      <c r="T102" s="98"/>
    </row>
    <row r="103" spans="16:20" s="95" customFormat="1" ht="30" customHeight="1" x14ac:dyDescent="0.25">
      <c r="P103" s="98"/>
      <c r="Q103" s="98"/>
      <c r="R103" s="98"/>
      <c r="S103" s="99"/>
      <c r="T103" s="98"/>
    </row>
    <row r="104" spans="16:20" s="95" customFormat="1" ht="30" customHeight="1" x14ac:dyDescent="0.25">
      <c r="P104" s="98"/>
      <c r="Q104" s="98"/>
      <c r="R104" s="98"/>
      <c r="S104" s="99"/>
      <c r="T104" s="98"/>
    </row>
    <row r="105" spans="16:20" s="95" customFormat="1" ht="30" customHeight="1" x14ac:dyDescent="0.25">
      <c r="P105" s="98"/>
      <c r="Q105" s="98"/>
      <c r="R105" s="98"/>
      <c r="S105" s="99"/>
      <c r="T105" s="98"/>
    </row>
    <row r="106" spans="16:20" s="95" customFormat="1" ht="30" customHeight="1" x14ac:dyDescent="0.25">
      <c r="P106" s="98"/>
      <c r="Q106" s="98"/>
      <c r="R106" s="98"/>
      <c r="S106" s="99"/>
      <c r="T106" s="98"/>
    </row>
    <row r="107" spans="16:20" s="95" customFormat="1" ht="30" customHeight="1" x14ac:dyDescent="0.25">
      <c r="P107" s="98"/>
      <c r="Q107" s="98"/>
      <c r="R107" s="98"/>
      <c r="S107" s="99"/>
      <c r="T107" s="98"/>
    </row>
    <row r="108" spans="16:20" s="95" customFormat="1" ht="30" customHeight="1" x14ac:dyDescent="0.25">
      <c r="P108" s="98"/>
      <c r="Q108" s="98"/>
      <c r="R108" s="98"/>
      <c r="S108" s="99"/>
      <c r="T108" s="98"/>
    </row>
    <row r="109" spans="16:20" s="95" customFormat="1" ht="30" customHeight="1" x14ac:dyDescent="0.25">
      <c r="P109" s="98"/>
      <c r="Q109" s="98"/>
      <c r="R109" s="98"/>
      <c r="S109" s="99"/>
      <c r="T109" s="98"/>
    </row>
    <row r="110" spans="16:20" s="95" customFormat="1" ht="30" customHeight="1" x14ac:dyDescent="0.25">
      <c r="P110" s="98"/>
      <c r="Q110" s="98"/>
      <c r="R110" s="98"/>
      <c r="S110" s="99"/>
      <c r="T110" s="98"/>
    </row>
    <row r="111" spans="16:20" s="95" customFormat="1" ht="30" customHeight="1" x14ac:dyDescent="0.25">
      <c r="P111" s="98"/>
      <c r="Q111" s="98"/>
      <c r="R111" s="98"/>
      <c r="S111" s="99"/>
      <c r="T111" s="98"/>
    </row>
    <row r="112" spans="16:20" s="95" customFormat="1" ht="30" customHeight="1" x14ac:dyDescent="0.25">
      <c r="P112" s="98"/>
      <c r="Q112" s="98"/>
      <c r="R112" s="98"/>
      <c r="S112" s="99"/>
      <c r="T112" s="98"/>
    </row>
    <row r="113" spans="16:20" s="95" customFormat="1" ht="30" customHeight="1" x14ac:dyDescent="0.25">
      <c r="P113" s="98"/>
      <c r="Q113" s="98"/>
      <c r="R113" s="98"/>
      <c r="S113" s="99"/>
      <c r="T113" s="98"/>
    </row>
    <row r="114" spans="16:20" s="95" customFormat="1" ht="30" customHeight="1" x14ac:dyDescent="0.25">
      <c r="P114" s="98"/>
      <c r="Q114" s="98"/>
      <c r="R114" s="98"/>
      <c r="S114" s="99"/>
      <c r="T114" s="98"/>
    </row>
    <row r="115" spans="16:20" s="95" customFormat="1" ht="30" customHeight="1" x14ac:dyDescent="0.25">
      <c r="P115" s="98"/>
      <c r="Q115" s="98"/>
      <c r="R115" s="98"/>
      <c r="S115" s="99"/>
      <c r="T115" s="98"/>
    </row>
    <row r="116" spans="16:20" s="95" customFormat="1" ht="30" customHeight="1" x14ac:dyDescent="0.25">
      <c r="P116" s="98"/>
      <c r="Q116" s="98"/>
      <c r="R116" s="98"/>
      <c r="S116" s="99"/>
      <c r="T116" s="98"/>
    </row>
    <row r="117" spans="16:20" s="95" customFormat="1" ht="30" customHeight="1" x14ac:dyDescent="0.25">
      <c r="P117" s="98"/>
      <c r="Q117" s="98"/>
      <c r="R117" s="98"/>
      <c r="S117" s="99"/>
      <c r="T117" s="98"/>
    </row>
    <row r="118" spans="16:20" s="95" customFormat="1" ht="30" customHeight="1" x14ac:dyDescent="0.25">
      <c r="P118" s="98"/>
      <c r="Q118" s="98"/>
      <c r="R118" s="98"/>
      <c r="S118" s="99"/>
      <c r="T118" s="98"/>
    </row>
    <row r="119" spans="16:20" s="95" customFormat="1" ht="30" customHeight="1" x14ac:dyDescent="0.25">
      <c r="P119" s="98"/>
      <c r="Q119" s="98"/>
      <c r="R119" s="98"/>
      <c r="S119" s="99"/>
      <c r="T119" s="98"/>
    </row>
    <row r="120" spans="16:20" s="95" customFormat="1" ht="30" customHeight="1" x14ac:dyDescent="0.25">
      <c r="P120" s="98"/>
      <c r="Q120" s="98"/>
      <c r="R120" s="98"/>
      <c r="S120" s="99"/>
      <c r="T120" s="98"/>
    </row>
    <row r="121" spans="16:20" s="95" customFormat="1" ht="30" customHeight="1" x14ac:dyDescent="0.25">
      <c r="P121" s="98"/>
      <c r="Q121" s="98"/>
      <c r="R121" s="98"/>
      <c r="S121" s="99"/>
      <c r="T121" s="98"/>
    </row>
    <row r="122" spans="16:20" s="95" customFormat="1" ht="30" customHeight="1" x14ac:dyDescent="0.25">
      <c r="P122" s="98"/>
      <c r="Q122" s="98"/>
      <c r="R122" s="98"/>
      <c r="S122" s="99"/>
      <c r="T122" s="98"/>
    </row>
    <row r="123" spans="16:20" s="95" customFormat="1" ht="30" customHeight="1" x14ac:dyDescent="0.25">
      <c r="P123" s="98"/>
      <c r="Q123" s="98"/>
      <c r="R123" s="98"/>
      <c r="S123" s="99"/>
      <c r="T123" s="98"/>
    </row>
    <row r="124" spans="16:20" s="95" customFormat="1" ht="30" customHeight="1" x14ac:dyDescent="0.25">
      <c r="P124" s="98"/>
      <c r="Q124" s="98"/>
      <c r="R124" s="98"/>
      <c r="S124" s="99"/>
      <c r="T124" s="98"/>
    </row>
    <row r="125" spans="16:20" s="95" customFormat="1" ht="30" customHeight="1" x14ac:dyDescent="0.25">
      <c r="P125" s="98"/>
      <c r="Q125" s="98"/>
      <c r="R125" s="98"/>
      <c r="S125" s="99"/>
      <c r="T125" s="98"/>
    </row>
    <row r="126" spans="16:20" s="95" customFormat="1" ht="30" customHeight="1" x14ac:dyDescent="0.25">
      <c r="P126" s="98"/>
      <c r="Q126" s="98"/>
      <c r="R126" s="98"/>
      <c r="S126" s="99"/>
      <c r="T126" s="98"/>
    </row>
    <row r="127" spans="16:20" s="95" customFormat="1" ht="30" customHeight="1" x14ac:dyDescent="0.25">
      <c r="P127" s="98"/>
      <c r="Q127" s="98"/>
      <c r="R127" s="98"/>
      <c r="S127" s="99"/>
      <c r="T127" s="98"/>
    </row>
    <row r="128" spans="16:20" s="95" customFormat="1" ht="30" customHeight="1" x14ac:dyDescent="0.25">
      <c r="P128" s="98"/>
      <c r="Q128" s="98"/>
      <c r="R128" s="98"/>
      <c r="S128" s="99"/>
      <c r="T128" s="98"/>
    </row>
    <row r="129" spans="16:20" s="95" customFormat="1" ht="30" customHeight="1" x14ac:dyDescent="0.25">
      <c r="P129" s="98"/>
      <c r="Q129" s="98"/>
      <c r="R129" s="98"/>
      <c r="S129" s="99"/>
      <c r="T129" s="98"/>
    </row>
    <row r="130" spans="16:20" s="95" customFormat="1" ht="30" customHeight="1" x14ac:dyDescent="0.25">
      <c r="P130" s="98"/>
      <c r="Q130" s="98"/>
      <c r="R130" s="98"/>
      <c r="S130" s="99"/>
      <c r="T130" s="98"/>
    </row>
    <row r="131" spans="16:20" s="95" customFormat="1" ht="30" customHeight="1" x14ac:dyDescent="0.25">
      <c r="P131" s="98"/>
      <c r="Q131" s="98"/>
      <c r="R131" s="98"/>
      <c r="S131" s="99"/>
      <c r="T131" s="98"/>
    </row>
    <row r="132" spans="16:20" s="95" customFormat="1" ht="30" customHeight="1" x14ac:dyDescent="0.25">
      <c r="P132" s="98"/>
      <c r="Q132" s="98"/>
      <c r="R132" s="98"/>
      <c r="S132" s="99"/>
      <c r="T132" s="98"/>
    </row>
    <row r="133" spans="16:20" s="95" customFormat="1" ht="30" customHeight="1" x14ac:dyDescent="0.25">
      <c r="P133" s="98"/>
      <c r="Q133" s="98"/>
      <c r="R133" s="98"/>
      <c r="S133" s="99"/>
      <c r="T133" s="98"/>
    </row>
    <row r="134" spans="16:20" s="95" customFormat="1" ht="30" customHeight="1" x14ac:dyDescent="0.25">
      <c r="P134" s="98"/>
      <c r="Q134" s="98"/>
      <c r="R134" s="98"/>
      <c r="S134" s="99"/>
      <c r="T134" s="98"/>
    </row>
    <row r="135" spans="16:20" s="95" customFormat="1" ht="30" customHeight="1" x14ac:dyDescent="0.25">
      <c r="P135" s="98"/>
      <c r="Q135" s="98"/>
      <c r="R135" s="98"/>
      <c r="S135" s="99"/>
      <c r="T135" s="98"/>
    </row>
    <row r="136" spans="16:20" s="95" customFormat="1" ht="30" customHeight="1" x14ac:dyDescent="0.25">
      <c r="P136" s="98"/>
      <c r="Q136" s="98"/>
      <c r="R136" s="98"/>
      <c r="S136" s="99"/>
      <c r="T136" s="98"/>
    </row>
    <row r="137" spans="16:20" s="95" customFormat="1" ht="30" customHeight="1" x14ac:dyDescent="0.25">
      <c r="P137" s="98"/>
      <c r="Q137" s="98"/>
      <c r="R137" s="98"/>
      <c r="S137" s="99"/>
      <c r="T137" s="98"/>
    </row>
    <row r="138" spans="16:20" s="95" customFormat="1" ht="30" customHeight="1" x14ac:dyDescent="0.25">
      <c r="P138" s="98"/>
      <c r="Q138" s="98"/>
      <c r="R138" s="98"/>
      <c r="S138" s="99"/>
      <c r="T138" s="98"/>
    </row>
    <row r="139" spans="16:20" s="95" customFormat="1" ht="30" customHeight="1" x14ac:dyDescent="0.25">
      <c r="P139" s="98"/>
      <c r="Q139" s="98"/>
      <c r="R139" s="98"/>
      <c r="S139" s="99"/>
      <c r="T139" s="98"/>
    </row>
    <row r="140" spans="16:20" s="95" customFormat="1" ht="30" customHeight="1" x14ac:dyDescent="0.25">
      <c r="P140" s="98"/>
      <c r="Q140" s="98"/>
      <c r="R140" s="98"/>
      <c r="S140" s="99"/>
      <c r="T140" s="98"/>
    </row>
    <row r="141" spans="16:20" s="95" customFormat="1" ht="30" customHeight="1" x14ac:dyDescent="0.25">
      <c r="P141" s="98"/>
      <c r="Q141" s="98"/>
      <c r="R141" s="98"/>
      <c r="S141" s="99"/>
      <c r="T141" s="98"/>
    </row>
    <row r="142" spans="16:20" s="95" customFormat="1" ht="30" customHeight="1" x14ac:dyDescent="0.25">
      <c r="P142" s="98"/>
      <c r="Q142" s="98"/>
      <c r="R142" s="98"/>
      <c r="S142" s="99"/>
      <c r="T142" s="98"/>
    </row>
    <row r="143" spans="16:20" s="95" customFormat="1" ht="30" customHeight="1" x14ac:dyDescent="0.25">
      <c r="P143" s="98"/>
      <c r="Q143" s="98"/>
      <c r="R143" s="98"/>
      <c r="S143" s="99"/>
      <c r="T143" s="98"/>
    </row>
    <row r="144" spans="16:20" s="95" customFormat="1" ht="30" customHeight="1" x14ac:dyDescent="0.25">
      <c r="P144" s="98"/>
      <c r="Q144" s="98"/>
      <c r="R144" s="98"/>
      <c r="S144" s="99"/>
      <c r="T144" s="98"/>
    </row>
    <row r="145" spans="16:20" s="95" customFormat="1" ht="30" customHeight="1" x14ac:dyDescent="0.25">
      <c r="P145" s="98"/>
      <c r="Q145" s="98"/>
      <c r="R145" s="98"/>
      <c r="S145" s="99"/>
      <c r="T145" s="98"/>
    </row>
    <row r="146" spans="16:20" s="95" customFormat="1" ht="30" customHeight="1" x14ac:dyDescent="0.25">
      <c r="P146" s="98"/>
      <c r="Q146" s="98"/>
      <c r="R146" s="98"/>
      <c r="S146" s="99"/>
      <c r="T146" s="98"/>
    </row>
    <row r="147" spans="16:20" s="95" customFormat="1" ht="30" customHeight="1" x14ac:dyDescent="0.25">
      <c r="P147" s="98"/>
      <c r="Q147" s="98"/>
      <c r="R147" s="98"/>
      <c r="S147" s="99"/>
      <c r="T147" s="98"/>
    </row>
    <row r="148" spans="16:20" s="95" customFormat="1" ht="30" customHeight="1" x14ac:dyDescent="0.25">
      <c r="P148" s="98"/>
      <c r="Q148" s="98"/>
      <c r="R148" s="98"/>
      <c r="S148" s="99"/>
      <c r="T148" s="98"/>
    </row>
    <row r="149" spans="16:20" s="95" customFormat="1" ht="30" customHeight="1" x14ac:dyDescent="0.25">
      <c r="P149" s="98"/>
      <c r="Q149" s="98"/>
      <c r="R149" s="98"/>
      <c r="S149" s="99"/>
      <c r="T149" s="98"/>
    </row>
    <row r="150" spans="16:20" s="95" customFormat="1" ht="30" customHeight="1" x14ac:dyDescent="0.25">
      <c r="P150" s="98"/>
      <c r="Q150" s="98"/>
      <c r="R150" s="98"/>
      <c r="S150" s="101"/>
      <c r="T150" s="98"/>
    </row>
    <row r="151" spans="16:20" s="95" customFormat="1" ht="30" customHeight="1" x14ac:dyDescent="0.25">
      <c r="P151" s="98"/>
      <c r="Q151" s="98"/>
      <c r="R151" s="98"/>
      <c r="S151" s="101"/>
      <c r="T151" s="98"/>
    </row>
    <row r="152" spans="16:20" s="95" customFormat="1" ht="30" customHeight="1" x14ac:dyDescent="0.25">
      <c r="P152" s="98"/>
      <c r="Q152" s="98"/>
      <c r="R152" s="98"/>
      <c r="S152" s="101"/>
      <c r="T152" s="98"/>
    </row>
    <row r="153" spans="16:20" ht="30" customHeight="1" x14ac:dyDescent="0.25">
      <c r="S153" s="102"/>
    </row>
    <row r="154" spans="16:20" ht="30" customHeight="1" x14ac:dyDescent="0.25">
      <c r="S154" s="102"/>
    </row>
    <row r="155" spans="16:20" ht="30" customHeight="1" x14ac:dyDescent="0.25">
      <c r="S155" s="102"/>
    </row>
    <row r="156" spans="16:20" ht="30" customHeight="1" x14ac:dyDescent="0.25">
      <c r="S156" s="102"/>
    </row>
    <row r="157" spans="16:20" ht="30" customHeight="1" x14ac:dyDescent="0.25">
      <c r="S157" s="102"/>
    </row>
    <row r="158" spans="16:20" ht="30" customHeight="1" x14ac:dyDescent="0.25">
      <c r="S158" s="102"/>
    </row>
    <row r="159" spans="16:20" ht="30" customHeight="1" x14ac:dyDescent="0.25">
      <c r="S159" s="102"/>
    </row>
    <row r="160" spans="16:20" ht="30" customHeight="1" x14ac:dyDescent="0.25">
      <c r="S160" s="102"/>
    </row>
  </sheetData>
  <mergeCells count="70">
    <mergeCell ref="A1:A4"/>
    <mergeCell ref="B1:M1"/>
    <mergeCell ref="N1:O1"/>
    <mergeCell ref="B2:M2"/>
    <mergeCell ref="N2:O2"/>
    <mergeCell ref="B3:M3"/>
    <mergeCell ref="N3:O3"/>
    <mergeCell ref="B4:M4"/>
    <mergeCell ref="N4:O4"/>
    <mergeCell ref="C6:O6"/>
    <mergeCell ref="A8:A9"/>
    <mergeCell ref="B8:B9"/>
    <mergeCell ref="C8:L8"/>
    <mergeCell ref="M8: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s>
  <conditionalFormatting sqref="D10:D25">
    <cfRule type="cellIs" dxfId="124" priority="45" stopIfTrue="1" operator="equal">
      <formula>"0"</formula>
    </cfRule>
    <cfRule type="cellIs" dxfId="123" priority="46" stopIfTrue="1" operator="greaterThanOrEqual">
      <formula>$S$2</formula>
    </cfRule>
    <cfRule type="cellIs" dxfId="122" priority="47" stopIfTrue="1" operator="lessThanOrEqual">
      <formula>$S$5</formula>
    </cfRule>
    <cfRule type="cellIs" dxfId="121" priority="48" stopIfTrue="1" operator="between">
      <formula>$S$3</formula>
      <formula>$S$4</formula>
    </cfRule>
  </conditionalFormatting>
  <conditionalFormatting sqref="F10:F25">
    <cfRule type="cellIs" dxfId="120" priority="41" stopIfTrue="1" operator="equal">
      <formula>"0"</formula>
    </cfRule>
    <cfRule type="cellIs" dxfId="119" priority="42" stopIfTrue="1" operator="greaterThanOrEqual">
      <formula>$S$2</formula>
    </cfRule>
    <cfRule type="cellIs" dxfId="118" priority="43" stopIfTrue="1" operator="lessThanOrEqual">
      <formula>$S$5</formula>
    </cfRule>
    <cfRule type="cellIs" dxfId="117" priority="44" stopIfTrue="1" operator="between">
      <formula>$S$3</formula>
      <formula>$S$4</formula>
    </cfRule>
  </conditionalFormatting>
  <conditionalFormatting sqref="H10:H25">
    <cfRule type="cellIs" dxfId="116" priority="37" stopIfTrue="1" operator="equal">
      <formula>"0"</formula>
    </cfRule>
    <cfRule type="cellIs" dxfId="115" priority="38" stopIfTrue="1" operator="greaterThanOrEqual">
      <formula>$S$2</formula>
    </cfRule>
    <cfRule type="cellIs" dxfId="114" priority="39" stopIfTrue="1" operator="lessThanOrEqual">
      <formula>$S$5</formula>
    </cfRule>
    <cfRule type="cellIs" dxfId="113" priority="40" stopIfTrue="1" operator="between">
      <formula>$S$3</formula>
      <formula>$S$4</formula>
    </cfRule>
  </conditionalFormatting>
  <conditionalFormatting sqref="J10:J25">
    <cfRule type="cellIs" dxfId="112" priority="33" stopIfTrue="1" operator="equal">
      <formula>"0"</formula>
    </cfRule>
    <cfRule type="cellIs" dxfId="111" priority="34" stopIfTrue="1" operator="greaterThanOrEqual">
      <formula>$S$2</formula>
    </cfRule>
    <cfRule type="cellIs" dxfId="110" priority="35" stopIfTrue="1" operator="lessThanOrEqual">
      <formula>$S$5</formula>
    </cfRule>
    <cfRule type="cellIs" dxfId="109" priority="36" stopIfTrue="1" operator="between">
      <formula>$S$3</formula>
      <formula>$S$4</formula>
    </cfRule>
  </conditionalFormatting>
  <conditionalFormatting sqref="L10:L25">
    <cfRule type="cellIs" dxfId="108" priority="1" stopIfTrue="1" operator="equal">
      <formula>"0"</formula>
    </cfRule>
    <cfRule type="cellIs" dxfId="107" priority="2" stopIfTrue="1" operator="greaterThanOrEqual">
      <formula>$S$2</formula>
    </cfRule>
    <cfRule type="cellIs" dxfId="106" priority="3" stopIfTrue="1" operator="lessThanOrEqual">
      <formula>$S$5</formula>
    </cfRule>
    <cfRule type="cellIs" dxfId="105" priority="4" stopIfTrue="1" operator="between">
      <formula>$S$3</formula>
      <formula>$S$4</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76"/>
  <sheetViews>
    <sheetView topLeftCell="A66" zoomScale="85" zoomScaleNormal="85" workbookViewId="0">
      <selection activeCell="K85" sqref="K85"/>
    </sheetView>
  </sheetViews>
  <sheetFormatPr baseColWidth="10" defaultRowHeight="15" x14ac:dyDescent="0.25"/>
  <cols>
    <col min="1" max="1" width="0.85546875" style="4" customWidth="1"/>
    <col min="2" max="2" width="30" style="4" customWidth="1"/>
    <col min="3" max="3" width="16.7109375" style="4" customWidth="1"/>
    <col min="4" max="15" width="8.7109375" style="4" customWidth="1"/>
    <col min="16" max="16" width="11.140625" style="4" customWidth="1"/>
    <col min="17" max="18" width="11.42578125" style="4"/>
    <col min="19" max="19" width="0" style="4" hidden="1" customWidth="1"/>
    <col min="20" max="16384" width="11.42578125" style="4"/>
  </cols>
  <sheetData>
    <row r="1" spans="1:19" ht="5.25" customHeight="1" thickBot="1" x14ac:dyDescent="0.3">
      <c r="A1" s="20"/>
      <c r="B1" s="20"/>
      <c r="C1" s="20"/>
      <c r="D1" s="20"/>
      <c r="E1" s="20"/>
      <c r="F1" s="20"/>
      <c r="G1" s="20"/>
      <c r="H1" s="20"/>
      <c r="I1" s="20"/>
      <c r="J1" s="20"/>
      <c r="K1" s="20"/>
      <c r="L1" s="20"/>
      <c r="M1" s="20"/>
      <c r="N1" s="20"/>
      <c r="O1" s="20"/>
      <c r="P1" s="20"/>
      <c r="Q1" s="1"/>
    </row>
    <row r="2" spans="1:19" ht="15.75" x14ac:dyDescent="0.25">
      <c r="A2" s="20"/>
      <c r="B2" s="293"/>
      <c r="C2" s="296" t="s">
        <v>0</v>
      </c>
      <c r="D2" s="297"/>
      <c r="E2" s="297"/>
      <c r="F2" s="297"/>
      <c r="G2" s="297"/>
      <c r="H2" s="297"/>
      <c r="I2" s="297"/>
      <c r="J2" s="297"/>
      <c r="K2" s="297"/>
      <c r="L2" s="297"/>
      <c r="M2" s="298"/>
      <c r="N2" s="299" t="s">
        <v>1</v>
      </c>
      <c r="O2" s="300"/>
      <c r="P2" s="301"/>
      <c r="Q2" s="1"/>
      <c r="S2" s="15">
        <v>0.9</v>
      </c>
    </row>
    <row r="3" spans="1:19" ht="15.75" x14ac:dyDescent="0.25">
      <c r="A3" s="20"/>
      <c r="B3" s="294"/>
      <c r="C3" s="302" t="s">
        <v>2</v>
      </c>
      <c r="D3" s="303"/>
      <c r="E3" s="303"/>
      <c r="F3" s="303"/>
      <c r="G3" s="303"/>
      <c r="H3" s="303"/>
      <c r="I3" s="303"/>
      <c r="J3" s="303"/>
      <c r="K3" s="303"/>
      <c r="L3" s="303"/>
      <c r="M3" s="304"/>
      <c r="N3" s="305" t="s">
        <v>3</v>
      </c>
      <c r="O3" s="306"/>
      <c r="P3" s="307"/>
      <c r="Q3" s="1"/>
      <c r="S3" s="15">
        <v>0.89990000000000003</v>
      </c>
    </row>
    <row r="4" spans="1:19" ht="15.75" x14ac:dyDescent="0.25">
      <c r="A4" s="20"/>
      <c r="B4" s="294"/>
      <c r="C4" s="302" t="s">
        <v>4</v>
      </c>
      <c r="D4" s="303"/>
      <c r="E4" s="303"/>
      <c r="F4" s="303"/>
      <c r="G4" s="303"/>
      <c r="H4" s="303"/>
      <c r="I4" s="303"/>
      <c r="J4" s="303"/>
      <c r="K4" s="303"/>
      <c r="L4" s="303"/>
      <c r="M4" s="304"/>
      <c r="N4" s="305" t="s">
        <v>5</v>
      </c>
      <c r="O4" s="306"/>
      <c r="P4" s="307"/>
      <c r="Q4" s="1"/>
      <c r="S4" s="15">
        <v>0.75</v>
      </c>
    </row>
    <row r="5" spans="1:19" ht="16.5" thickBot="1" x14ac:dyDescent="0.3">
      <c r="A5" s="20"/>
      <c r="B5" s="295"/>
      <c r="C5" s="308" t="s">
        <v>6</v>
      </c>
      <c r="D5" s="309"/>
      <c r="E5" s="309"/>
      <c r="F5" s="309"/>
      <c r="G5" s="309"/>
      <c r="H5" s="309"/>
      <c r="I5" s="309"/>
      <c r="J5" s="309"/>
      <c r="K5" s="309"/>
      <c r="L5" s="309"/>
      <c r="M5" s="310"/>
      <c r="N5" s="311" t="s">
        <v>7</v>
      </c>
      <c r="O5" s="312"/>
      <c r="P5" s="313"/>
      <c r="Q5" s="1"/>
      <c r="S5" s="15">
        <v>0.74990000000000001</v>
      </c>
    </row>
    <row r="6" spans="1:19" ht="3.75" customHeight="1" thickBot="1" x14ac:dyDescent="0.3">
      <c r="A6" s="20"/>
      <c r="B6" s="20"/>
      <c r="C6" s="20"/>
      <c r="D6" s="20"/>
      <c r="E6" s="20"/>
      <c r="F6" s="20"/>
      <c r="G6" s="20"/>
      <c r="H6" s="20"/>
      <c r="I6" s="20"/>
      <c r="J6" s="20"/>
      <c r="K6" s="20"/>
      <c r="L6" s="20"/>
      <c r="M6" s="20"/>
      <c r="N6" s="20"/>
      <c r="O6" s="20"/>
      <c r="P6" s="20"/>
      <c r="Q6" s="1"/>
    </row>
    <row r="7" spans="1:19" x14ac:dyDescent="0.25">
      <c r="A7" s="20"/>
      <c r="B7" s="314" t="s">
        <v>8</v>
      </c>
      <c r="C7" s="315"/>
      <c r="D7" s="315"/>
      <c r="E7" s="315"/>
      <c r="F7" s="315"/>
      <c r="G7" s="315"/>
      <c r="H7" s="315"/>
      <c r="I7" s="315"/>
      <c r="J7" s="315"/>
      <c r="K7" s="315"/>
      <c r="L7" s="315"/>
      <c r="M7" s="315"/>
      <c r="N7" s="315"/>
      <c r="O7" s="315"/>
      <c r="P7" s="316"/>
      <c r="Q7" s="1"/>
    </row>
    <row r="8" spans="1:19" ht="15.75" thickBot="1" x14ac:dyDescent="0.3">
      <c r="A8" s="20"/>
      <c r="B8" s="317"/>
      <c r="C8" s="318"/>
      <c r="D8" s="318"/>
      <c r="E8" s="318"/>
      <c r="F8" s="318"/>
      <c r="G8" s="318"/>
      <c r="H8" s="318"/>
      <c r="I8" s="318"/>
      <c r="J8" s="318"/>
      <c r="K8" s="318"/>
      <c r="L8" s="318"/>
      <c r="M8" s="318"/>
      <c r="N8" s="318"/>
      <c r="O8" s="318"/>
      <c r="P8" s="319"/>
      <c r="Q8" s="1"/>
    </row>
    <row r="9" spans="1:19" ht="3" customHeight="1" thickBot="1" x14ac:dyDescent="0.3">
      <c r="A9" s="20"/>
      <c r="B9" s="320"/>
      <c r="C9" s="320"/>
      <c r="D9" s="320"/>
      <c r="E9" s="320"/>
      <c r="F9" s="320"/>
      <c r="G9" s="320"/>
      <c r="H9" s="320"/>
      <c r="I9" s="320"/>
      <c r="J9" s="320"/>
      <c r="K9" s="320"/>
      <c r="L9" s="320"/>
      <c r="M9" s="320"/>
      <c r="N9" s="320"/>
      <c r="O9" s="320"/>
      <c r="P9" s="320"/>
      <c r="Q9" s="1"/>
    </row>
    <row r="10" spans="1:19" ht="24.75" customHeight="1" thickBot="1" x14ac:dyDescent="0.3">
      <c r="A10" s="20"/>
      <c r="B10" s="21" t="s">
        <v>9</v>
      </c>
      <c r="C10" s="321">
        <v>2024</v>
      </c>
      <c r="D10" s="322"/>
      <c r="E10" s="322"/>
      <c r="F10" s="322"/>
      <c r="G10" s="322"/>
      <c r="H10" s="322"/>
      <c r="I10" s="323"/>
      <c r="J10" s="324" t="s">
        <v>10</v>
      </c>
      <c r="K10" s="325"/>
      <c r="L10" s="325"/>
      <c r="M10" s="325"/>
      <c r="N10" s="326" t="s">
        <v>94</v>
      </c>
      <c r="O10" s="327"/>
      <c r="P10" s="328"/>
      <c r="Q10" s="1"/>
    </row>
    <row r="11" spans="1:19" ht="3" customHeight="1" thickBot="1" x14ac:dyDescent="0.3">
      <c r="A11" s="20"/>
      <c r="B11" s="290"/>
      <c r="C11" s="291"/>
      <c r="D11" s="291"/>
      <c r="E11" s="291"/>
      <c r="F11" s="291"/>
      <c r="G11" s="291"/>
      <c r="H11" s="291"/>
      <c r="I11" s="291"/>
      <c r="J11" s="291"/>
      <c r="K11" s="291"/>
      <c r="L11" s="291"/>
      <c r="M11" s="291"/>
      <c r="N11" s="291"/>
      <c r="O11" s="291"/>
      <c r="P11" s="292"/>
      <c r="Q11" s="1"/>
    </row>
    <row r="12" spans="1:19" ht="31.5" customHeight="1" thickBot="1" x14ac:dyDescent="0.3">
      <c r="A12" s="20"/>
      <c r="B12" s="22" t="s">
        <v>11</v>
      </c>
      <c r="C12" s="269" t="s">
        <v>63</v>
      </c>
      <c r="D12" s="269"/>
      <c r="E12" s="269"/>
      <c r="F12" s="269"/>
      <c r="G12" s="269"/>
      <c r="H12" s="269"/>
      <c r="I12" s="269"/>
      <c r="J12" s="269"/>
      <c r="K12" s="269"/>
      <c r="L12" s="269"/>
      <c r="M12" s="269"/>
      <c r="N12" s="269"/>
      <c r="O12" s="269"/>
      <c r="P12" s="270"/>
      <c r="Q12" s="1"/>
    </row>
    <row r="13" spans="1:19" ht="3" customHeight="1" thickBot="1" x14ac:dyDescent="0.3">
      <c r="A13" s="20"/>
      <c r="B13" s="271"/>
      <c r="C13" s="272"/>
      <c r="D13" s="272"/>
      <c r="E13" s="272"/>
      <c r="F13" s="272"/>
      <c r="G13" s="272"/>
      <c r="H13" s="272"/>
      <c r="I13" s="272"/>
      <c r="J13" s="272"/>
      <c r="K13" s="272"/>
      <c r="L13" s="272"/>
      <c r="M13" s="272"/>
      <c r="N13" s="272"/>
      <c r="O13" s="272"/>
      <c r="P13" s="273"/>
      <c r="Q13" s="1"/>
    </row>
    <row r="14" spans="1:19" ht="31.5" customHeight="1" thickBot="1" x14ac:dyDescent="0.3">
      <c r="A14" s="20"/>
      <c r="B14" s="22" t="s">
        <v>12</v>
      </c>
      <c r="C14" s="365" t="s">
        <v>95</v>
      </c>
      <c r="D14" s="366"/>
      <c r="E14" s="366"/>
      <c r="F14" s="366"/>
      <c r="G14" s="366"/>
      <c r="H14" s="366"/>
      <c r="I14" s="366"/>
      <c r="J14" s="366"/>
      <c r="K14" s="366"/>
      <c r="L14" s="366"/>
      <c r="M14" s="366"/>
      <c r="N14" s="366"/>
      <c r="O14" s="366"/>
      <c r="P14" s="367"/>
      <c r="Q14" s="1"/>
    </row>
    <row r="15" spans="1:19" ht="3" customHeight="1" thickBot="1" x14ac:dyDescent="0.3">
      <c r="A15" s="20"/>
      <c r="B15" s="266"/>
      <c r="C15" s="267"/>
      <c r="D15" s="267"/>
      <c r="E15" s="267"/>
      <c r="F15" s="267"/>
      <c r="G15" s="267"/>
      <c r="H15" s="267"/>
      <c r="I15" s="267"/>
      <c r="J15" s="267"/>
      <c r="K15" s="267"/>
      <c r="L15" s="267"/>
      <c r="M15" s="267"/>
      <c r="N15" s="267"/>
      <c r="O15" s="267"/>
      <c r="P15" s="268"/>
      <c r="Q15" s="1"/>
    </row>
    <row r="16" spans="1:19" ht="30.75" customHeight="1" thickBot="1" x14ac:dyDescent="0.3">
      <c r="A16" s="20"/>
      <c r="B16" s="22" t="s">
        <v>13</v>
      </c>
      <c r="C16" s="368" t="s">
        <v>97</v>
      </c>
      <c r="D16" s="327"/>
      <c r="E16" s="327"/>
      <c r="F16" s="327"/>
      <c r="G16" s="327"/>
      <c r="H16" s="327"/>
      <c r="I16" s="327"/>
      <c r="J16" s="327"/>
      <c r="K16" s="327"/>
      <c r="L16" s="327"/>
      <c r="M16" s="327"/>
      <c r="N16" s="327"/>
      <c r="O16" s="327"/>
      <c r="P16" s="328"/>
      <c r="Q16" s="1"/>
    </row>
    <row r="17" spans="1:17" ht="3" customHeight="1" thickBot="1" x14ac:dyDescent="0.3">
      <c r="A17" s="20"/>
      <c r="B17" s="266"/>
      <c r="C17" s="267"/>
      <c r="D17" s="267"/>
      <c r="E17" s="267"/>
      <c r="F17" s="267"/>
      <c r="G17" s="267"/>
      <c r="H17" s="267"/>
      <c r="I17" s="267"/>
      <c r="J17" s="267"/>
      <c r="K17" s="267"/>
      <c r="L17" s="267"/>
      <c r="M17" s="267"/>
      <c r="N17" s="267"/>
      <c r="O17" s="267"/>
      <c r="P17" s="268"/>
      <c r="Q17" s="1"/>
    </row>
    <row r="18" spans="1:17" ht="33" customHeight="1" thickBot="1" x14ac:dyDescent="0.3">
      <c r="A18" s="20"/>
      <c r="B18" s="22" t="s">
        <v>14</v>
      </c>
      <c r="C18" s="362" t="s">
        <v>89</v>
      </c>
      <c r="D18" s="363"/>
      <c r="E18" s="363"/>
      <c r="F18" s="363"/>
      <c r="G18" s="363"/>
      <c r="H18" s="363"/>
      <c r="I18" s="363"/>
      <c r="J18" s="363"/>
      <c r="K18" s="363"/>
      <c r="L18" s="363"/>
      <c r="M18" s="363"/>
      <c r="N18" s="363"/>
      <c r="O18" s="363"/>
      <c r="P18" s="364"/>
      <c r="Q18" s="1"/>
    </row>
    <row r="19" spans="1:17" ht="3" customHeight="1" thickBot="1" x14ac:dyDescent="0.3">
      <c r="A19" s="20"/>
      <c r="B19" s="283"/>
      <c r="C19" s="283"/>
      <c r="D19" s="283"/>
      <c r="E19" s="283"/>
      <c r="F19" s="283"/>
      <c r="G19" s="283"/>
      <c r="H19" s="283"/>
      <c r="I19" s="283"/>
      <c r="J19" s="283"/>
      <c r="K19" s="283"/>
      <c r="L19" s="283"/>
      <c r="M19" s="283"/>
      <c r="N19" s="283"/>
      <c r="O19" s="283"/>
      <c r="P19" s="283"/>
      <c r="Q19" s="1"/>
    </row>
    <row r="20" spans="1:17" ht="15.75" thickBot="1" x14ac:dyDescent="0.3">
      <c r="A20" s="20"/>
      <c r="B20" s="221" t="s">
        <v>15</v>
      </c>
      <c r="C20" s="222"/>
      <c r="D20" s="222"/>
      <c r="E20" s="222"/>
      <c r="F20" s="222"/>
      <c r="G20" s="222"/>
      <c r="H20" s="222"/>
      <c r="I20" s="222"/>
      <c r="J20" s="222"/>
      <c r="K20" s="222"/>
      <c r="L20" s="222"/>
      <c r="M20" s="222"/>
      <c r="N20" s="222"/>
      <c r="O20" s="222"/>
      <c r="P20" s="223"/>
      <c r="Q20" s="1"/>
    </row>
    <row r="21" spans="1:17" ht="3" customHeight="1" thickBot="1" x14ac:dyDescent="0.3">
      <c r="A21" s="20"/>
      <c r="B21" s="284"/>
      <c r="C21" s="285"/>
      <c r="D21" s="285"/>
      <c r="E21" s="285"/>
      <c r="F21" s="285"/>
      <c r="G21" s="285"/>
      <c r="H21" s="285"/>
      <c r="I21" s="285"/>
      <c r="J21" s="285"/>
      <c r="K21" s="285"/>
      <c r="L21" s="285"/>
      <c r="M21" s="285"/>
      <c r="N21" s="285"/>
      <c r="O21" s="285"/>
      <c r="P21" s="286"/>
      <c r="Q21" s="1"/>
    </row>
    <row r="22" spans="1:17" ht="41.25" customHeight="1" thickBot="1" x14ac:dyDescent="0.3">
      <c r="A22" s="20"/>
      <c r="B22" s="22" t="s">
        <v>16</v>
      </c>
      <c r="C22" s="287" t="s">
        <v>104</v>
      </c>
      <c r="D22" s="288"/>
      <c r="E22" s="288"/>
      <c r="F22" s="288"/>
      <c r="G22" s="288"/>
      <c r="H22" s="288"/>
      <c r="I22" s="288"/>
      <c r="J22" s="288"/>
      <c r="K22" s="288"/>
      <c r="L22" s="288"/>
      <c r="M22" s="288"/>
      <c r="N22" s="288"/>
      <c r="O22" s="288"/>
      <c r="P22" s="289"/>
      <c r="Q22" s="1"/>
    </row>
    <row r="23" spans="1:17" ht="3" customHeight="1" thickBot="1" x14ac:dyDescent="0.3">
      <c r="A23" s="20"/>
      <c r="B23" s="266"/>
      <c r="C23" s="267"/>
      <c r="D23" s="267"/>
      <c r="E23" s="267"/>
      <c r="F23" s="267"/>
      <c r="G23" s="267"/>
      <c r="H23" s="267"/>
      <c r="I23" s="267"/>
      <c r="J23" s="267"/>
      <c r="K23" s="267"/>
      <c r="L23" s="267"/>
      <c r="M23" s="267"/>
      <c r="N23" s="267"/>
      <c r="O23" s="267"/>
      <c r="P23" s="268"/>
      <c r="Q23" s="1"/>
    </row>
    <row r="24" spans="1:17" ht="101.25" customHeight="1" thickBot="1" x14ac:dyDescent="0.3">
      <c r="A24" s="20"/>
      <c r="B24" s="22" t="s">
        <v>17</v>
      </c>
      <c r="C24" s="372" t="s">
        <v>117</v>
      </c>
      <c r="D24" s="373"/>
      <c r="E24" s="373"/>
      <c r="F24" s="373"/>
      <c r="G24" s="373"/>
      <c r="H24" s="373"/>
      <c r="I24" s="373"/>
      <c r="J24" s="373"/>
      <c r="K24" s="373"/>
      <c r="L24" s="373"/>
      <c r="M24" s="373"/>
      <c r="N24" s="373"/>
      <c r="O24" s="373"/>
      <c r="P24" s="374"/>
      <c r="Q24" s="1"/>
    </row>
    <row r="25" spans="1:17" ht="3" customHeight="1" thickBot="1" x14ac:dyDescent="0.3">
      <c r="A25" s="20"/>
      <c r="B25" s="247"/>
      <c r="C25" s="248"/>
      <c r="D25" s="248"/>
      <c r="E25" s="248"/>
      <c r="F25" s="248"/>
      <c r="G25" s="248"/>
      <c r="H25" s="248"/>
      <c r="I25" s="248"/>
      <c r="J25" s="248"/>
      <c r="K25" s="248"/>
      <c r="L25" s="248"/>
      <c r="M25" s="248"/>
      <c r="N25" s="248"/>
      <c r="O25" s="248"/>
      <c r="P25" s="249"/>
      <c r="Q25" s="1"/>
    </row>
    <row r="26" spans="1:17" ht="15.75" thickBot="1" x14ac:dyDescent="0.3">
      <c r="A26" s="20"/>
      <c r="B26" s="23" t="s">
        <v>18</v>
      </c>
      <c r="C26" s="250">
        <v>0.9</v>
      </c>
      <c r="D26" s="251"/>
      <c r="E26" s="251"/>
      <c r="F26" s="251"/>
      <c r="G26" s="251"/>
      <c r="H26" s="251"/>
      <c r="I26" s="251"/>
      <c r="J26" s="251"/>
      <c r="K26" s="251"/>
      <c r="L26" s="251"/>
      <c r="M26" s="251"/>
      <c r="N26" s="251"/>
      <c r="O26" s="251"/>
      <c r="P26" s="252"/>
      <c r="Q26" s="1"/>
    </row>
    <row r="27" spans="1:17" ht="3" customHeight="1" thickBot="1" x14ac:dyDescent="0.3">
      <c r="A27" s="20"/>
      <c r="B27" s="253"/>
      <c r="C27" s="254"/>
      <c r="D27" s="254"/>
      <c r="E27" s="254"/>
      <c r="F27" s="254"/>
      <c r="G27" s="254"/>
      <c r="H27" s="254"/>
      <c r="I27" s="254"/>
      <c r="J27" s="254"/>
      <c r="K27" s="254"/>
      <c r="L27" s="254"/>
      <c r="M27" s="254"/>
      <c r="N27" s="254"/>
      <c r="O27" s="254"/>
      <c r="P27" s="255"/>
      <c r="Q27" s="1"/>
    </row>
    <row r="28" spans="1:17" ht="15.75" customHeight="1" thickBot="1" x14ac:dyDescent="0.3">
      <c r="A28" s="20"/>
      <c r="B28" s="23" t="s">
        <v>19</v>
      </c>
      <c r="C28" s="24" t="s">
        <v>20</v>
      </c>
      <c r="D28" s="256" t="s">
        <v>120</v>
      </c>
      <c r="E28" s="257"/>
      <c r="F28" s="257"/>
      <c r="G28" s="258"/>
      <c r="H28" s="376" t="s">
        <v>21</v>
      </c>
      <c r="I28" s="377"/>
      <c r="J28" s="257" t="s">
        <v>121</v>
      </c>
      <c r="K28" s="257"/>
      <c r="L28" s="257"/>
      <c r="M28" s="50" t="s">
        <v>22</v>
      </c>
      <c r="N28" s="378" t="s">
        <v>122</v>
      </c>
      <c r="O28" s="379"/>
      <c r="P28" s="380"/>
      <c r="Q28" s="1"/>
    </row>
    <row r="29" spans="1:17" ht="3" customHeight="1" thickBot="1" x14ac:dyDescent="0.3">
      <c r="A29" s="20"/>
      <c r="B29" s="262"/>
      <c r="C29" s="263"/>
      <c r="D29" s="263"/>
      <c r="E29" s="263"/>
      <c r="F29" s="263"/>
      <c r="G29" s="263"/>
      <c r="H29" s="263"/>
      <c r="I29" s="263"/>
      <c r="J29" s="263"/>
      <c r="K29" s="263"/>
      <c r="L29" s="263"/>
      <c r="M29" s="263"/>
      <c r="N29" s="263"/>
      <c r="O29" s="263"/>
      <c r="P29" s="264"/>
      <c r="Q29" s="1"/>
    </row>
    <row r="30" spans="1:17" ht="15.75" thickBot="1" x14ac:dyDescent="0.3">
      <c r="A30" s="20"/>
      <c r="B30" s="26" t="s">
        <v>23</v>
      </c>
      <c r="C30" s="375" t="s">
        <v>24</v>
      </c>
      <c r="D30" s="370"/>
      <c r="E30" s="370"/>
      <c r="F30" s="370"/>
      <c r="G30" s="370"/>
      <c r="H30" s="370"/>
      <c r="I30" s="370"/>
      <c r="J30" s="370"/>
      <c r="K30" s="370"/>
      <c r="L30" s="370"/>
      <c r="M30" s="370"/>
      <c r="N30" s="370"/>
      <c r="O30" s="370"/>
      <c r="P30" s="371"/>
      <c r="Q30" s="1"/>
    </row>
    <row r="31" spans="1:17" ht="3" customHeight="1" thickBot="1" x14ac:dyDescent="0.3">
      <c r="A31" s="20"/>
      <c r="B31" s="266"/>
      <c r="C31" s="267"/>
      <c r="D31" s="267"/>
      <c r="E31" s="267"/>
      <c r="F31" s="267"/>
      <c r="G31" s="267"/>
      <c r="H31" s="267"/>
      <c r="I31" s="267"/>
      <c r="J31" s="267"/>
      <c r="K31" s="267"/>
      <c r="L31" s="267"/>
      <c r="M31" s="267"/>
      <c r="N31" s="267"/>
      <c r="O31" s="267"/>
      <c r="P31" s="268"/>
      <c r="Q31" s="1"/>
    </row>
    <row r="32" spans="1:17" ht="15.75" thickBot="1" x14ac:dyDescent="0.3">
      <c r="A32" s="20"/>
      <c r="B32" s="26" t="s">
        <v>25</v>
      </c>
      <c r="C32" s="369" t="s">
        <v>26</v>
      </c>
      <c r="D32" s="370"/>
      <c r="E32" s="370"/>
      <c r="F32" s="370"/>
      <c r="G32" s="370"/>
      <c r="H32" s="370"/>
      <c r="I32" s="370"/>
      <c r="J32" s="370"/>
      <c r="K32" s="370"/>
      <c r="L32" s="370"/>
      <c r="M32" s="370"/>
      <c r="N32" s="370"/>
      <c r="O32" s="370"/>
      <c r="P32" s="371"/>
      <c r="Q32" s="1"/>
    </row>
    <row r="33" spans="1:17" ht="3" customHeight="1" thickBot="1" x14ac:dyDescent="0.3">
      <c r="A33" s="20"/>
      <c r="B33" s="266"/>
      <c r="C33" s="267"/>
      <c r="D33" s="267"/>
      <c r="E33" s="267"/>
      <c r="F33" s="267"/>
      <c r="G33" s="267"/>
      <c r="H33" s="267"/>
      <c r="I33" s="267"/>
      <c r="J33" s="267"/>
      <c r="K33" s="267"/>
      <c r="L33" s="267"/>
      <c r="M33" s="267"/>
      <c r="N33" s="267"/>
      <c r="O33" s="267"/>
      <c r="P33" s="268"/>
      <c r="Q33" s="1"/>
    </row>
    <row r="34" spans="1:17" ht="15.75" thickBot="1" x14ac:dyDescent="0.3">
      <c r="A34" s="20"/>
      <c r="B34" s="26" t="s">
        <v>27</v>
      </c>
      <c r="C34" s="369" t="s">
        <v>26</v>
      </c>
      <c r="D34" s="370"/>
      <c r="E34" s="370"/>
      <c r="F34" s="370"/>
      <c r="G34" s="370"/>
      <c r="H34" s="370"/>
      <c r="I34" s="370"/>
      <c r="J34" s="370"/>
      <c r="K34" s="370"/>
      <c r="L34" s="370"/>
      <c r="M34" s="370"/>
      <c r="N34" s="370"/>
      <c r="O34" s="370"/>
      <c r="P34" s="371"/>
      <c r="Q34" s="1"/>
    </row>
    <row r="35" spans="1:17" ht="3" customHeight="1" thickBot="1" x14ac:dyDescent="0.3">
      <c r="A35" s="20"/>
      <c r="B35" s="271"/>
      <c r="C35" s="272"/>
      <c r="D35" s="272"/>
      <c r="E35" s="272"/>
      <c r="F35" s="272"/>
      <c r="G35" s="272"/>
      <c r="H35" s="272"/>
      <c r="I35" s="272"/>
      <c r="J35" s="272"/>
      <c r="K35" s="272"/>
      <c r="L35" s="272"/>
      <c r="M35" s="272"/>
      <c r="N35" s="272"/>
      <c r="O35" s="272"/>
      <c r="P35" s="273"/>
      <c r="Q35" s="1"/>
    </row>
    <row r="36" spans="1:17" ht="15.75" thickBot="1" x14ac:dyDescent="0.3">
      <c r="A36" s="20"/>
      <c r="B36" s="26" t="s">
        <v>28</v>
      </c>
      <c r="C36" s="375" t="s">
        <v>26</v>
      </c>
      <c r="D36" s="370"/>
      <c r="E36" s="370"/>
      <c r="F36" s="370"/>
      <c r="G36" s="370"/>
      <c r="H36" s="370"/>
      <c r="I36" s="370"/>
      <c r="J36" s="370"/>
      <c r="K36" s="370"/>
      <c r="L36" s="370"/>
      <c r="M36" s="370"/>
      <c r="N36" s="370"/>
      <c r="O36" s="370"/>
      <c r="P36" s="371"/>
      <c r="Q36" s="1"/>
    </row>
    <row r="37" spans="1:17" ht="3" customHeight="1" thickBot="1" x14ac:dyDescent="0.3">
      <c r="A37" s="20"/>
      <c r="B37" s="33"/>
      <c r="C37" s="33"/>
      <c r="D37" s="33"/>
      <c r="E37" s="33"/>
      <c r="F37" s="33"/>
      <c r="G37" s="33"/>
      <c r="H37" s="33"/>
      <c r="I37" s="33"/>
      <c r="J37" s="33"/>
      <c r="K37" s="33"/>
      <c r="L37" s="33"/>
      <c r="M37" s="33"/>
      <c r="N37" s="33"/>
      <c r="O37" s="33"/>
      <c r="P37" s="33"/>
      <c r="Q37" s="1"/>
    </row>
    <row r="38" spans="1:17" x14ac:dyDescent="0.25">
      <c r="A38" s="20"/>
      <c r="B38" s="239" t="s">
        <v>29</v>
      </c>
      <c r="C38" s="240"/>
      <c r="D38" s="240"/>
      <c r="E38" s="240"/>
      <c r="F38" s="240"/>
      <c r="G38" s="240"/>
      <c r="H38" s="240"/>
      <c r="I38" s="240"/>
      <c r="J38" s="240"/>
      <c r="K38" s="240"/>
      <c r="L38" s="240"/>
      <c r="M38" s="240"/>
      <c r="N38" s="240"/>
      <c r="O38" s="240"/>
      <c r="P38" s="241"/>
      <c r="Q38" s="1"/>
    </row>
    <row r="39" spans="1:17" ht="15.75" thickBot="1" x14ac:dyDescent="0.3">
      <c r="A39" s="20"/>
      <c r="B39" s="34" t="s">
        <v>30</v>
      </c>
      <c r="C39" s="242" t="s">
        <v>31</v>
      </c>
      <c r="D39" s="242"/>
      <c r="E39" s="242"/>
      <c r="F39" s="242"/>
      <c r="G39" s="242"/>
      <c r="H39" s="242" t="s">
        <v>23</v>
      </c>
      <c r="I39" s="242"/>
      <c r="J39" s="242"/>
      <c r="K39" s="242"/>
      <c r="L39" s="242"/>
      <c r="M39" s="242" t="s">
        <v>32</v>
      </c>
      <c r="N39" s="242"/>
      <c r="O39" s="242"/>
      <c r="P39" s="243"/>
      <c r="Q39" s="1"/>
    </row>
    <row r="40" spans="1:17" ht="57.75" customHeight="1" x14ac:dyDescent="0.25">
      <c r="A40" s="20"/>
      <c r="B40" s="14" t="s">
        <v>98</v>
      </c>
      <c r="C40" s="381" t="s">
        <v>116</v>
      </c>
      <c r="D40" s="381"/>
      <c r="E40" s="381"/>
      <c r="F40" s="381"/>
      <c r="G40" s="381"/>
      <c r="H40" s="381" t="s">
        <v>105</v>
      </c>
      <c r="I40" s="381"/>
      <c r="J40" s="381"/>
      <c r="K40" s="381"/>
      <c r="L40" s="381"/>
      <c r="M40" s="381" t="s">
        <v>114</v>
      </c>
      <c r="N40" s="381"/>
      <c r="O40" s="381"/>
      <c r="P40" s="382"/>
      <c r="Q40" s="1"/>
    </row>
    <row r="41" spans="1:17" ht="58.5" customHeight="1" thickBot="1" x14ac:dyDescent="0.3">
      <c r="A41" s="20"/>
      <c r="B41" s="19" t="s">
        <v>100</v>
      </c>
      <c r="C41" s="383" t="s">
        <v>116</v>
      </c>
      <c r="D41" s="383"/>
      <c r="E41" s="383"/>
      <c r="F41" s="383"/>
      <c r="G41" s="383"/>
      <c r="H41" s="383" t="s">
        <v>105</v>
      </c>
      <c r="I41" s="383"/>
      <c r="J41" s="383"/>
      <c r="K41" s="383"/>
      <c r="L41" s="383"/>
      <c r="M41" s="383" t="s">
        <v>114</v>
      </c>
      <c r="N41" s="383"/>
      <c r="O41" s="383"/>
      <c r="P41" s="384"/>
      <c r="Q41" s="1"/>
    </row>
    <row r="42" spans="1:17" ht="3" customHeight="1" thickBot="1" x14ac:dyDescent="0.3">
      <c r="A42" s="20"/>
      <c r="B42" s="35"/>
      <c r="C42" s="35"/>
      <c r="D42" s="35"/>
      <c r="E42" s="35"/>
      <c r="F42" s="35"/>
      <c r="G42" s="35"/>
      <c r="H42" s="35"/>
      <c r="I42" s="35"/>
      <c r="J42" s="35"/>
      <c r="K42" s="35"/>
      <c r="L42" s="35"/>
      <c r="M42" s="35"/>
      <c r="N42" s="35"/>
      <c r="O42" s="35"/>
      <c r="P42" s="35"/>
      <c r="Q42" s="1"/>
    </row>
    <row r="43" spans="1:17" ht="15.75" thickBot="1" x14ac:dyDescent="0.3">
      <c r="A43" s="20"/>
      <c r="B43" s="221" t="s">
        <v>33</v>
      </c>
      <c r="C43" s="222"/>
      <c r="D43" s="222"/>
      <c r="E43" s="222"/>
      <c r="F43" s="222"/>
      <c r="G43" s="222"/>
      <c r="H43" s="222"/>
      <c r="I43" s="222"/>
      <c r="J43" s="222"/>
      <c r="K43" s="222"/>
      <c r="L43" s="222"/>
      <c r="M43" s="222"/>
      <c r="N43" s="222"/>
      <c r="O43" s="222"/>
      <c r="P43" s="223"/>
      <c r="Q43" s="1"/>
    </row>
    <row r="44" spans="1:17" ht="3" customHeight="1" thickBot="1" x14ac:dyDescent="0.3">
      <c r="A44" s="20"/>
      <c r="B44" s="36"/>
      <c r="C44" s="33"/>
      <c r="D44" s="33"/>
      <c r="E44" s="33"/>
      <c r="F44" s="33"/>
      <c r="G44" s="33"/>
      <c r="H44" s="33"/>
      <c r="I44" s="33"/>
      <c r="J44" s="33"/>
      <c r="K44" s="33"/>
      <c r="L44" s="33"/>
      <c r="M44" s="33"/>
      <c r="N44" s="33"/>
      <c r="O44" s="33"/>
      <c r="P44" s="37"/>
      <c r="Q44" s="1"/>
    </row>
    <row r="45" spans="1:17" x14ac:dyDescent="0.25">
      <c r="A45" s="20"/>
      <c r="B45" s="224" t="s">
        <v>34</v>
      </c>
      <c r="C45" s="51" t="s">
        <v>35</v>
      </c>
      <c r="D45" s="52" t="s">
        <v>36</v>
      </c>
      <c r="E45" s="52" t="s">
        <v>37</v>
      </c>
      <c r="F45" s="52" t="s">
        <v>38</v>
      </c>
      <c r="G45" s="52" t="s">
        <v>39</v>
      </c>
      <c r="H45" s="52" t="s">
        <v>40</v>
      </c>
      <c r="I45" s="52" t="s">
        <v>41</v>
      </c>
      <c r="J45" s="52" t="s">
        <v>42</v>
      </c>
      <c r="K45" s="52" t="s">
        <v>43</v>
      </c>
      <c r="L45" s="52" t="s">
        <v>44</v>
      </c>
      <c r="M45" s="52" t="s">
        <v>45</v>
      </c>
      <c r="N45" s="52" t="s">
        <v>46</v>
      </c>
      <c r="O45" s="53" t="s">
        <v>47</v>
      </c>
      <c r="P45" s="54" t="s">
        <v>48</v>
      </c>
      <c r="Q45" s="1"/>
    </row>
    <row r="46" spans="1:17" ht="15.75" thickBot="1" x14ac:dyDescent="0.3">
      <c r="A46" s="20"/>
      <c r="B46" s="225"/>
      <c r="C46" s="43" t="s">
        <v>49</v>
      </c>
      <c r="D46" s="44"/>
      <c r="E46" s="44"/>
      <c r="F46" s="10">
        <f>'2_RegistroExperienciaC'!D10</f>
        <v>0.95155963302752289</v>
      </c>
      <c r="G46" s="11"/>
      <c r="H46" s="11"/>
      <c r="I46" s="10">
        <f>'2_RegistroExperienciaC'!F10</f>
        <v>0.91496108388584607</v>
      </c>
      <c r="J46" s="11"/>
      <c r="K46" s="11"/>
      <c r="L46" s="10">
        <f>'2_RegistroExperienciaC'!H10</f>
        <v>0.92982456140350878</v>
      </c>
      <c r="M46" s="11"/>
      <c r="N46" s="11"/>
      <c r="O46" s="10">
        <f>'2_RegistroExperienciaC'!J10</f>
        <v>0.93562670299727524</v>
      </c>
      <c r="P46" s="18">
        <f>AVERAGE(D46:O46)</f>
        <v>0.93299299532853819</v>
      </c>
      <c r="Q46" s="1"/>
    </row>
    <row r="47" spans="1:17" ht="4.5" customHeight="1" thickBot="1" x14ac:dyDescent="0.3">
      <c r="A47" s="20"/>
      <c r="B47" s="45">
        <v>0.9</v>
      </c>
      <c r="C47" s="46"/>
      <c r="D47" s="46"/>
      <c r="E47" s="46"/>
      <c r="F47" s="47">
        <f>+$C$26</f>
        <v>0.9</v>
      </c>
      <c r="G47" s="46"/>
      <c r="H47" s="46"/>
      <c r="I47" s="47">
        <f>+$C$26</f>
        <v>0.9</v>
      </c>
      <c r="J47" s="46"/>
      <c r="K47" s="46"/>
      <c r="L47" s="47">
        <f>+$C$26</f>
        <v>0.9</v>
      </c>
      <c r="M47" s="46"/>
      <c r="N47" s="46"/>
      <c r="O47" s="47">
        <f>+$C$26</f>
        <v>0.9</v>
      </c>
      <c r="P47" s="47">
        <f>+$C$26</f>
        <v>0.9</v>
      </c>
      <c r="Q47" s="1"/>
    </row>
    <row r="48" spans="1:17" ht="15.75" thickBot="1" x14ac:dyDescent="0.3">
      <c r="A48" s="20"/>
      <c r="B48" s="221" t="s">
        <v>50</v>
      </c>
      <c r="C48" s="222"/>
      <c r="D48" s="222"/>
      <c r="E48" s="222"/>
      <c r="F48" s="222"/>
      <c r="G48" s="222"/>
      <c r="H48" s="222"/>
      <c r="I48" s="222"/>
      <c r="J48" s="222"/>
      <c r="K48" s="222"/>
      <c r="L48" s="222"/>
      <c r="M48" s="222"/>
      <c r="N48" s="222"/>
      <c r="O48" s="222"/>
      <c r="P48" s="223"/>
      <c r="Q48" s="1"/>
    </row>
    <row r="49" spans="1:17" x14ac:dyDescent="0.25">
      <c r="A49" s="20"/>
      <c r="B49" s="199"/>
      <c r="C49" s="200"/>
      <c r="D49" s="200"/>
      <c r="E49" s="200"/>
      <c r="F49" s="200"/>
      <c r="G49" s="200"/>
      <c r="H49" s="200"/>
      <c r="I49" s="200"/>
      <c r="J49" s="200"/>
      <c r="K49" s="200"/>
      <c r="L49" s="200"/>
      <c r="M49" s="200"/>
      <c r="N49" s="200"/>
      <c r="O49" s="200"/>
      <c r="P49" s="201"/>
      <c r="Q49" s="1"/>
    </row>
    <row r="50" spans="1:17" x14ac:dyDescent="0.25">
      <c r="A50" s="20"/>
      <c r="B50" s="202"/>
      <c r="C50" s="203"/>
      <c r="D50" s="203"/>
      <c r="E50" s="203"/>
      <c r="F50" s="203"/>
      <c r="G50" s="203"/>
      <c r="H50" s="203"/>
      <c r="I50" s="203"/>
      <c r="J50" s="203"/>
      <c r="K50" s="203"/>
      <c r="L50" s="203"/>
      <c r="M50" s="203"/>
      <c r="N50" s="203"/>
      <c r="O50" s="203"/>
      <c r="P50" s="204"/>
      <c r="Q50" s="1"/>
    </row>
    <row r="51" spans="1:17" x14ac:dyDescent="0.25">
      <c r="A51" s="20"/>
      <c r="B51" s="202"/>
      <c r="C51" s="203"/>
      <c r="D51" s="203"/>
      <c r="E51" s="203"/>
      <c r="F51" s="203"/>
      <c r="G51" s="203"/>
      <c r="H51" s="203"/>
      <c r="I51" s="203"/>
      <c r="J51" s="203"/>
      <c r="K51" s="203"/>
      <c r="L51" s="203"/>
      <c r="M51" s="203"/>
      <c r="N51" s="203"/>
      <c r="O51" s="203"/>
      <c r="P51" s="204"/>
      <c r="Q51" s="1"/>
    </row>
    <row r="52" spans="1:17" x14ac:dyDescent="0.25">
      <c r="A52" s="20"/>
      <c r="B52" s="202"/>
      <c r="C52" s="203"/>
      <c r="D52" s="203"/>
      <c r="E52" s="203"/>
      <c r="F52" s="203"/>
      <c r="G52" s="203"/>
      <c r="H52" s="203"/>
      <c r="I52" s="203"/>
      <c r="J52" s="203"/>
      <c r="K52" s="203"/>
      <c r="L52" s="203"/>
      <c r="M52" s="203"/>
      <c r="N52" s="203"/>
      <c r="O52" s="203"/>
      <c r="P52" s="204"/>
      <c r="Q52" s="1"/>
    </row>
    <row r="53" spans="1:17" x14ac:dyDescent="0.25">
      <c r="A53" s="20"/>
      <c r="B53" s="202"/>
      <c r="C53" s="203"/>
      <c r="D53" s="203"/>
      <c r="E53" s="203"/>
      <c r="F53" s="203"/>
      <c r="G53" s="203"/>
      <c r="H53" s="203"/>
      <c r="I53" s="203"/>
      <c r="J53" s="203"/>
      <c r="K53" s="203"/>
      <c r="L53" s="203"/>
      <c r="M53" s="203"/>
      <c r="N53" s="203"/>
      <c r="O53" s="203"/>
      <c r="P53" s="204"/>
      <c r="Q53" s="1"/>
    </row>
    <row r="54" spans="1:17" x14ac:dyDescent="0.25">
      <c r="A54" s="20"/>
      <c r="B54" s="202"/>
      <c r="C54" s="203"/>
      <c r="D54" s="203"/>
      <c r="E54" s="203"/>
      <c r="F54" s="203"/>
      <c r="G54" s="203"/>
      <c r="H54" s="203"/>
      <c r="I54" s="203"/>
      <c r="J54" s="203"/>
      <c r="K54" s="203"/>
      <c r="L54" s="203"/>
      <c r="M54" s="203"/>
      <c r="N54" s="203"/>
      <c r="O54" s="203"/>
      <c r="P54" s="204"/>
      <c r="Q54" s="1"/>
    </row>
    <row r="55" spans="1:17" x14ac:dyDescent="0.25">
      <c r="A55" s="20"/>
      <c r="B55" s="202"/>
      <c r="C55" s="203"/>
      <c r="D55" s="203"/>
      <c r="E55" s="203"/>
      <c r="F55" s="203"/>
      <c r="G55" s="203"/>
      <c r="H55" s="203"/>
      <c r="I55" s="203"/>
      <c r="J55" s="203"/>
      <c r="K55" s="203"/>
      <c r="L55" s="203"/>
      <c r="M55" s="203"/>
      <c r="N55" s="203"/>
      <c r="O55" s="203"/>
      <c r="P55" s="204"/>
      <c r="Q55" s="1"/>
    </row>
    <row r="56" spans="1:17" x14ac:dyDescent="0.25">
      <c r="A56" s="20"/>
      <c r="B56" s="202"/>
      <c r="C56" s="203"/>
      <c r="D56" s="203"/>
      <c r="E56" s="203"/>
      <c r="F56" s="203"/>
      <c r="G56" s="203"/>
      <c r="H56" s="203"/>
      <c r="I56" s="203"/>
      <c r="J56" s="203"/>
      <c r="K56" s="203"/>
      <c r="L56" s="203"/>
      <c r="M56" s="203"/>
      <c r="N56" s="203"/>
      <c r="O56" s="203"/>
      <c r="P56" s="204"/>
      <c r="Q56" s="1"/>
    </row>
    <row r="57" spans="1:17" x14ac:dyDescent="0.25">
      <c r="A57" s="20"/>
      <c r="B57" s="202"/>
      <c r="C57" s="203"/>
      <c r="D57" s="203"/>
      <c r="E57" s="203"/>
      <c r="F57" s="203"/>
      <c r="G57" s="203"/>
      <c r="H57" s="203"/>
      <c r="I57" s="203"/>
      <c r="J57" s="203"/>
      <c r="K57" s="203"/>
      <c r="L57" s="203"/>
      <c r="M57" s="203"/>
      <c r="N57" s="203"/>
      <c r="O57" s="203"/>
      <c r="P57" s="204"/>
      <c r="Q57" s="1"/>
    </row>
    <row r="58" spans="1:17" x14ac:dyDescent="0.25">
      <c r="A58" s="20"/>
      <c r="B58" s="202"/>
      <c r="C58" s="203"/>
      <c r="D58" s="203"/>
      <c r="E58" s="203"/>
      <c r="F58" s="203"/>
      <c r="G58" s="203"/>
      <c r="H58" s="203"/>
      <c r="I58" s="203"/>
      <c r="J58" s="203"/>
      <c r="K58" s="203"/>
      <c r="L58" s="203"/>
      <c r="M58" s="203"/>
      <c r="N58" s="203"/>
      <c r="O58" s="203"/>
      <c r="P58" s="204"/>
      <c r="Q58" s="1"/>
    </row>
    <row r="59" spans="1:17" x14ac:dyDescent="0.25">
      <c r="A59" s="20"/>
      <c r="B59" s="202"/>
      <c r="C59" s="203"/>
      <c r="D59" s="203"/>
      <c r="E59" s="203"/>
      <c r="F59" s="203"/>
      <c r="G59" s="203"/>
      <c r="H59" s="203"/>
      <c r="I59" s="203"/>
      <c r="J59" s="203"/>
      <c r="K59" s="203"/>
      <c r="L59" s="203"/>
      <c r="M59" s="203"/>
      <c r="N59" s="203"/>
      <c r="O59" s="203"/>
      <c r="P59" s="204"/>
      <c r="Q59" s="1"/>
    </row>
    <row r="60" spans="1:17" x14ac:dyDescent="0.25">
      <c r="A60" s="20"/>
      <c r="B60" s="202"/>
      <c r="C60" s="203"/>
      <c r="D60" s="203"/>
      <c r="E60" s="203"/>
      <c r="F60" s="203"/>
      <c r="G60" s="203"/>
      <c r="H60" s="203"/>
      <c r="I60" s="203"/>
      <c r="J60" s="203"/>
      <c r="K60" s="203"/>
      <c r="L60" s="203"/>
      <c r="M60" s="203"/>
      <c r="N60" s="203"/>
      <c r="O60" s="203"/>
      <c r="P60" s="204"/>
      <c r="Q60" s="1"/>
    </row>
    <row r="61" spans="1:17" x14ac:dyDescent="0.25">
      <c r="A61" s="20"/>
      <c r="B61" s="202"/>
      <c r="C61" s="203"/>
      <c r="D61" s="203"/>
      <c r="E61" s="203"/>
      <c r="F61" s="203"/>
      <c r="G61" s="203"/>
      <c r="H61" s="203"/>
      <c r="I61" s="203"/>
      <c r="J61" s="203"/>
      <c r="K61" s="203"/>
      <c r="L61" s="203"/>
      <c r="M61" s="203"/>
      <c r="N61" s="203"/>
      <c r="O61" s="203"/>
      <c r="P61" s="204"/>
      <c r="Q61" s="1"/>
    </row>
    <row r="62" spans="1:17" x14ac:dyDescent="0.25">
      <c r="A62" s="20"/>
      <c r="B62" s="202"/>
      <c r="C62" s="203"/>
      <c r="D62" s="203"/>
      <c r="E62" s="203"/>
      <c r="F62" s="203"/>
      <c r="G62" s="203"/>
      <c r="H62" s="203"/>
      <c r="I62" s="203"/>
      <c r="J62" s="203"/>
      <c r="K62" s="203"/>
      <c r="L62" s="203"/>
      <c r="M62" s="203"/>
      <c r="N62" s="203"/>
      <c r="O62" s="203"/>
      <c r="P62" s="204"/>
      <c r="Q62" s="1"/>
    </row>
    <row r="63" spans="1:17" x14ac:dyDescent="0.25">
      <c r="A63" s="20"/>
      <c r="B63" s="202"/>
      <c r="C63" s="203"/>
      <c r="D63" s="203"/>
      <c r="E63" s="203"/>
      <c r="F63" s="203"/>
      <c r="G63" s="203"/>
      <c r="H63" s="203"/>
      <c r="I63" s="203"/>
      <c r="J63" s="203"/>
      <c r="K63" s="203"/>
      <c r="L63" s="203"/>
      <c r="M63" s="203"/>
      <c r="N63" s="203"/>
      <c r="O63" s="203"/>
      <c r="P63" s="204"/>
      <c r="Q63" s="1"/>
    </row>
    <row r="64" spans="1:17" ht="15.75" thickBot="1" x14ac:dyDescent="0.3">
      <c r="A64" s="20"/>
      <c r="B64" s="205"/>
      <c r="C64" s="206"/>
      <c r="D64" s="206"/>
      <c r="E64" s="206"/>
      <c r="F64" s="206"/>
      <c r="G64" s="206"/>
      <c r="H64" s="206"/>
      <c r="I64" s="206"/>
      <c r="J64" s="206"/>
      <c r="K64" s="206"/>
      <c r="L64" s="206"/>
      <c r="M64" s="206"/>
      <c r="N64" s="206"/>
      <c r="O64" s="206"/>
      <c r="P64" s="207"/>
      <c r="Q64" s="1"/>
    </row>
    <row r="65" spans="1:17" ht="3" customHeight="1" thickBot="1" x14ac:dyDescent="0.3">
      <c r="A65" s="48"/>
      <c r="B65" s="220"/>
      <c r="C65" s="220"/>
      <c r="D65" s="220"/>
      <c r="E65" s="220"/>
      <c r="F65" s="220"/>
      <c r="G65" s="220"/>
      <c r="H65" s="220"/>
      <c r="I65" s="220"/>
      <c r="J65" s="220"/>
      <c r="K65" s="220"/>
      <c r="L65" s="220"/>
      <c r="M65" s="220"/>
      <c r="N65" s="220"/>
      <c r="O65" s="220"/>
      <c r="P65" s="220"/>
      <c r="Q65" s="16"/>
    </row>
    <row r="66" spans="1:17" x14ac:dyDescent="0.25">
      <c r="A66" s="20"/>
      <c r="B66" s="208" t="s">
        <v>51</v>
      </c>
      <c r="C66" s="393" t="s">
        <v>52</v>
      </c>
      <c r="D66" s="394"/>
      <c r="E66" s="394"/>
      <c r="F66" s="394"/>
      <c r="G66" s="394"/>
      <c r="H66" s="394"/>
      <c r="I66" s="394"/>
      <c r="J66" s="394"/>
      <c r="K66" s="394"/>
      <c r="L66" s="394"/>
      <c r="M66" s="394"/>
      <c r="N66" s="394"/>
      <c r="O66" s="394"/>
      <c r="P66" s="395"/>
      <c r="Q66" s="1"/>
    </row>
    <row r="67" spans="1:17" ht="69.95" customHeight="1" x14ac:dyDescent="0.25">
      <c r="A67" s="20"/>
      <c r="B67" s="209"/>
      <c r="C67" s="396" t="s">
        <v>199</v>
      </c>
      <c r="D67" s="397"/>
      <c r="E67" s="397"/>
      <c r="F67" s="397"/>
      <c r="G67" s="397"/>
      <c r="H67" s="397"/>
      <c r="I67" s="397"/>
      <c r="J67" s="397"/>
      <c r="K67" s="397"/>
      <c r="L67" s="397"/>
      <c r="M67" s="397"/>
      <c r="N67" s="397"/>
      <c r="O67" s="397"/>
      <c r="P67" s="398"/>
      <c r="Q67" s="1"/>
    </row>
    <row r="68" spans="1:17" x14ac:dyDescent="0.25">
      <c r="A68" s="20"/>
      <c r="B68" s="209"/>
      <c r="C68" s="399" t="s">
        <v>53</v>
      </c>
      <c r="D68" s="400"/>
      <c r="E68" s="400"/>
      <c r="F68" s="400"/>
      <c r="G68" s="400"/>
      <c r="H68" s="400"/>
      <c r="I68" s="400"/>
      <c r="J68" s="400"/>
      <c r="K68" s="400"/>
      <c r="L68" s="400"/>
      <c r="M68" s="400"/>
      <c r="N68" s="400"/>
      <c r="O68" s="400"/>
      <c r="P68" s="401"/>
      <c r="Q68" s="1"/>
    </row>
    <row r="69" spans="1:17" ht="69.95" customHeight="1" x14ac:dyDescent="0.25">
      <c r="A69" s="20"/>
      <c r="B69" s="209"/>
      <c r="C69" s="396" t="s">
        <v>201</v>
      </c>
      <c r="D69" s="397"/>
      <c r="E69" s="397"/>
      <c r="F69" s="397"/>
      <c r="G69" s="397"/>
      <c r="H69" s="397"/>
      <c r="I69" s="397"/>
      <c r="J69" s="397"/>
      <c r="K69" s="397"/>
      <c r="L69" s="397"/>
      <c r="M69" s="397"/>
      <c r="N69" s="397"/>
      <c r="O69" s="397"/>
      <c r="P69" s="398"/>
      <c r="Q69" s="1"/>
    </row>
    <row r="70" spans="1:17" x14ac:dyDescent="0.25">
      <c r="A70" s="20"/>
      <c r="B70" s="209"/>
      <c r="C70" s="399" t="s">
        <v>54</v>
      </c>
      <c r="D70" s="400"/>
      <c r="E70" s="400"/>
      <c r="F70" s="400"/>
      <c r="G70" s="400"/>
      <c r="H70" s="400"/>
      <c r="I70" s="400"/>
      <c r="J70" s="400"/>
      <c r="K70" s="400"/>
      <c r="L70" s="400"/>
      <c r="M70" s="400"/>
      <c r="N70" s="400"/>
      <c r="O70" s="400"/>
      <c r="P70" s="401"/>
      <c r="Q70" s="1"/>
    </row>
    <row r="71" spans="1:17" ht="69.95" customHeight="1" x14ac:dyDescent="0.25">
      <c r="A71" s="20"/>
      <c r="B71" s="209"/>
      <c r="C71" s="396" t="s">
        <v>204</v>
      </c>
      <c r="D71" s="397"/>
      <c r="E71" s="397"/>
      <c r="F71" s="397"/>
      <c r="G71" s="397"/>
      <c r="H71" s="397"/>
      <c r="I71" s="397"/>
      <c r="J71" s="397"/>
      <c r="K71" s="397"/>
      <c r="L71" s="397"/>
      <c r="M71" s="397"/>
      <c r="N71" s="397"/>
      <c r="O71" s="397"/>
      <c r="P71" s="398"/>
      <c r="Q71" s="1"/>
    </row>
    <row r="72" spans="1:17" x14ac:dyDescent="0.25">
      <c r="A72" s="20"/>
      <c r="B72" s="209"/>
      <c r="C72" s="399" t="s">
        <v>55</v>
      </c>
      <c r="D72" s="400"/>
      <c r="E72" s="400"/>
      <c r="F72" s="400"/>
      <c r="G72" s="400"/>
      <c r="H72" s="400"/>
      <c r="I72" s="400"/>
      <c r="J72" s="400"/>
      <c r="K72" s="400"/>
      <c r="L72" s="400"/>
      <c r="M72" s="400"/>
      <c r="N72" s="400"/>
      <c r="O72" s="400"/>
      <c r="P72" s="401"/>
      <c r="Q72" s="1"/>
    </row>
    <row r="73" spans="1:17" ht="69.95" customHeight="1" thickBot="1" x14ac:dyDescent="0.3">
      <c r="A73" s="20"/>
      <c r="B73" s="210"/>
      <c r="C73" s="385" t="s">
        <v>231</v>
      </c>
      <c r="D73" s="386"/>
      <c r="E73" s="386"/>
      <c r="F73" s="386"/>
      <c r="G73" s="386"/>
      <c r="H73" s="386"/>
      <c r="I73" s="386"/>
      <c r="J73" s="386"/>
      <c r="K73" s="386"/>
      <c r="L73" s="386"/>
      <c r="M73" s="386"/>
      <c r="N73" s="386"/>
      <c r="O73" s="386"/>
      <c r="P73" s="387"/>
      <c r="Q73" s="1"/>
    </row>
    <row r="74" spans="1:17" ht="26.25" thickBot="1" x14ac:dyDescent="0.3">
      <c r="A74" s="20"/>
      <c r="B74" s="49" t="s">
        <v>56</v>
      </c>
      <c r="C74" s="388" t="s">
        <v>103</v>
      </c>
      <c r="D74" s="389"/>
      <c r="E74" s="389"/>
      <c r="F74" s="389"/>
      <c r="G74" s="389"/>
      <c r="H74" s="389"/>
      <c r="I74" s="389"/>
      <c r="J74" s="389"/>
      <c r="K74" s="389"/>
      <c r="L74" s="389"/>
      <c r="M74" s="389"/>
      <c r="N74" s="389"/>
      <c r="O74" s="389"/>
      <c r="P74" s="390"/>
      <c r="Q74" s="1"/>
    </row>
    <row r="75" spans="1:17" ht="15.75" thickBot="1" x14ac:dyDescent="0.3">
      <c r="A75" s="20"/>
      <c r="B75" s="49" t="s">
        <v>57</v>
      </c>
      <c r="C75" s="391" t="s">
        <v>58</v>
      </c>
      <c r="D75" s="391"/>
      <c r="E75" s="391"/>
      <c r="F75" s="391"/>
      <c r="G75" s="391"/>
      <c r="H75" s="391"/>
      <c r="I75" s="391"/>
      <c r="J75" s="391"/>
      <c r="K75" s="391"/>
      <c r="L75" s="391"/>
      <c r="M75" s="391"/>
      <c r="N75" s="391"/>
      <c r="O75" s="391"/>
      <c r="P75" s="392"/>
      <c r="Q75" s="1"/>
    </row>
    <row r="76" spans="1:17" x14ac:dyDescent="0.25">
      <c r="A76" s="8"/>
      <c r="B76" s="8"/>
      <c r="C76" s="8"/>
      <c r="D76" s="8"/>
      <c r="E76" s="8"/>
      <c r="F76" s="8"/>
      <c r="G76" s="8"/>
      <c r="H76" s="8"/>
      <c r="I76" s="8"/>
      <c r="J76" s="8"/>
      <c r="K76" s="8"/>
      <c r="L76" s="8"/>
      <c r="M76" s="8"/>
      <c r="N76" s="8"/>
      <c r="O76" s="8"/>
      <c r="P76" s="8"/>
      <c r="Q76" s="8"/>
    </row>
  </sheetData>
  <sheetProtection algorithmName="SHA-512" hashValue="jxJTSFgB4x4nhYRWziE5kPoYT2Twx5RrmJZ8XthRUEzgZhdklhgeDiwrktBloAdD3LL/N+LOkEUmdHuhFvGVWQ==" saltValue="iw9nDQ+REDxBicXAB8/ONA==" spinCount="100000" sheet="1" objects="1" scenarios="1"/>
  <mergeCells count="69">
    <mergeCell ref="C75:P75"/>
    <mergeCell ref="B49:P64"/>
    <mergeCell ref="B66:B73"/>
    <mergeCell ref="C66:P66"/>
    <mergeCell ref="C67:P67"/>
    <mergeCell ref="C68:P68"/>
    <mergeCell ref="C69:P69"/>
    <mergeCell ref="C70:P70"/>
    <mergeCell ref="C71:P71"/>
    <mergeCell ref="C72:P72"/>
    <mergeCell ref="B48:P48"/>
    <mergeCell ref="B43:P43"/>
    <mergeCell ref="B45:B46"/>
    <mergeCell ref="C73:P73"/>
    <mergeCell ref="C74:P74"/>
    <mergeCell ref="B65:P65"/>
    <mergeCell ref="C40:G40"/>
    <mergeCell ref="H40:L40"/>
    <mergeCell ref="M40:P40"/>
    <mergeCell ref="C41:G41"/>
    <mergeCell ref="H41:L41"/>
    <mergeCell ref="M41:P41"/>
    <mergeCell ref="B35:P35"/>
    <mergeCell ref="C36:P36"/>
    <mergeCell ref="B38:P38"/>
    <mergeCell ref="C39:G39"/>
    <mergeCell ref="H39:L39"/>
    <mergeCell ref="M39:P39"/>
    <mergeCell ref="B11:P11"/>
    <mergeCell ref="C34:P34"/>
    <mergeCell ref="C24:P24"/>
    <mergeCell ref="B25:P25"/>
    <mergeCell ref="C26:P26"/>
    <mergeCell ref="B27:P27"/>
    <mergeCell ref="D28:G28"/>
    <mergeCell ref="B29:P29"/>
    <mergeCell ref="C30:P30"/>
    <mergeCell ref="B31:P31"/>
    <mergeCell ref="C32:P32"/>
    <mergeCell ref="B33:P33"/>
    <mergeCell ref="H28:I28"/>
    <mergeCell ref="J28:L28"/>
    <mergeCell ref="N28:P28"/>
    <mergeCell ref="B23:P23"/>
    <mergeCell ref="C18:P18"/>
    <mergeCell ref="B19:P19"/>
    <mergeCell ref="B20:P20"/>
    <mergeCell ref="B21:P21"/>
    <mergeCell ref="C12:P12"/>
    <mergeCell ref="B13:P13"/>
    <mergeCell ref="C14:P14"/>
    <mergeCell ref="B15:P15"/>
    <mergeCell ref="C16:P16"/>
    <mergeCell ref="C22:P22"/>
    <mergeCell ref="B7:P8"/>
    <mergeCell ref="B9:P9"/>
    <mergeCell ref="C10:I10"/>
    <mergeCell ref="B2:B5"/>
    <mergeCell ref="C2:M2"/>
    <mergeCell ref="N2:P2"/>
    <mergeCell ref="C3:M3"/>
    <mergeCell ref="N3:P3"/>
    <mergeCell ref="C4:M4"/>
    <mergeCell ref="N4:P4"/>
    <mergeCell ref="C5:M5"/>
    <mergeCell ref="N5:P5"/>
    <mergeCell ref="J10:M10"/>
    <mergeCell ref="N10:P10"/>
    <mergeCell ref="B17:P17"/>
  </mergeCells>
  <conditionalFormatting sqref="F46">
    <cfRule type="cellIs" dxfId="104" priority="29" stopIfTrue="1" operator="equal">
      <formula>"0"</formula>
    </cfRule>
    <cfRule type="cellIs" dxfId="103" priority="30" stopIfTrue="1" operator="lessThanOrEqual">
      <formula>$S$5</formula>
    </cfRule>
    <cfRule type="cellIs" dxfId="102" priority="31" stopIfTrue="1" operator="greaterThanOrEqual">
      <formula>$S$2</formula>
    </cfRule>
    <cfRule type="cellIs" dxfId="101" priority="32" stopIfTrue="1" operator="between">
      <formula>$S$4</formula>
      <formula>$S$3</formula>
    </cfRule>
  </conditionalFormatting>
  <conditionalFormatting sqref="I46">
    <cfRule type="cellIs" dxfId="100" priority="13" stopIfTrue="1" operator="equal">
      <formula>"0"</formula>
    </cfRule>
    <cfRule type="cellIs" dxfId="99" priority="14" stopIfTrue="1" operator="lessThanOrEqual">
      <formula>$S$5</formula>
    </cfRule>
    <cfRule type="cellIs" dxfId="98" priority="15" stopIfTrue="1" operator="greaterThanOrEqual">
      <formula>$S$2</formula>
    </cfRule>
    <cfRule type="cellIs" dxfId="97" priority="16" stopIfTrue="1" operator="between">
      <formula>$S$4</formula>
      <formula>$S$3</formula>
    </cfRule>
  </conditionalFormatting>
  <conditionalFormatting sqref="L46">
    <cfRule type="cellIs" dxfId="96" priority="9" stopIfTrue="1" operator="equal">
      <formula>"0"</formula>
    </cfRule>
    <cfRule type="cellIs" dxfId="95" priority="10" stopIfTrue="1" operator="lessThanOrEqual">
      <formula>$S$5</formula>
    </cfRule>
    <cfRule type="cellIs" dxfId="94" priority="11" stopIfTrue="1" operator="greaterThanOrEqual">
      <formula>$S$2</formula>
    </cfRule>
    <cfRule type="cellIs" dxfId="93" priority="12" stopIfTrue="1" operator="between">
      <formula>$S$4</formula>
      <formula>$S$3</formula>
    </cfRule>
  </conditionalFormatting>
  <conditionalFormatting sqref="O46:P46">
    <cfRule type="cellIs" dxfId="92" priority="1" stopIfTrue="1" operator="equal">
      <formula>"0"</formula>
    </cfRule>
    <cfRule type="cellIs" dxfId="91" priority="2" stopIfTrue="1" operator="lessThanOrEqual">
      <formula>$S$5</formula>
    </cfRule>
    <cfRule type="cellIs" dxfId="90" priority="3" stopIfTrue="1" operator="greaterThanOrEqual">
      <formula>$S$2</formula>
    </cfRule>
    <cfRule type="cellIs" dxfId="89" priority="4" stopIfTrue="1" operator="between">
      <formula>$S$4</formula>
      <formula>$S$3</formula>
    </cfRule>
  </conditionalFormatting>
  <dataValidations count="4">
    <dataValidation type="list" allowBlank="1" showInputMessage="1" showErrorMessage="1" sqref="C75:P75" xr:uid="{00000000-0002-0000-0300-000000000000}">
      <formula1>$B$168:$B$169</formula1>
    </dataValidation>
    <dataValidation type="list" allowBlank="1" showInputMessage="1" showErrorMessage="1" sqref="C10:I10" xr:uid="{00000000-0002-0000-0300-000001000000}">
      <formula1>"2022,2023,2024,2025,2026,2027"</formula1>
    </dataValidation>
    <dataValidation type="list" allowBlank="1" showInputMessage="1" showErrorMessage="1" sqref="N10:P10" xr:uid="{00000000-0002-0000-0300-000002000000}">
      <formula1>"Economicos,Eficiencia,Eficacia, Efectividad,Calidad"</formula1>
    </dataValidation>
    <dataValidation type="list" allowBlank="1" showInputMessage="1" showErrorMessage="1" sqref="C32:P32 C34:P34 C36:P36" xr:uid="{00000000-0002-0000-0300-000003000000}">
      <formula1>$Q$100:$Q$105</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'Lista desplegables'!$B$2:$B$28</xm:f>
          </x14:formula1>
          <xm:sqref>C12:P12</xm:sqref>
        </x14:dataValidation>
        <x14:dataValidation type="list" allowBlank="1" showInputMessage="1" showErrorMessage="1" xr:uid="{00000000-0002-0000-0300-000005000000}">
          <x14:formula1>
            <xm:f>'Lista desplegables'!$A$2:$A$8</xm:f>
          </x14:formula1>
          <xm:sqref>C18:P18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V160"/>
  <sheetViews>
    <sheetView topLeftCell="A16" zoomScale="80" zoomScaleNormal="80" workbookViewId="0">
      <selection activeCell="H12" sqref="H12:H13"/>
    </sheetView>
  </sheetViews>
  <sheetFormatPr baseColWidth="10" defaultRowHeight="30" customHeight="1" x14ac:dyDescent="0.25"/>
  <cols>
    <col min="1" max="1" width="28.5703125" style="89" customWidth="1"/>
    <col min="2" max="2" width="47.140625" style="58" customWidth="1"/>
    <col min="3" max="12" width="15.7109375" style="58" customWidth="1"/>
    <col min="13" max="13" width="5.28515625" style="58" customWidth="1"/>
    <col min="14" max="14" width="10.7109375" style="58" customWidth="1"/>
    <col min="15" max="15" width="44.5703125" style="58" customWidth="1"/>
    <col min="19" max="19" width="11.42578125" style="56" hidden="1" customWidth="1"/>
    <col min="21" max="16384" width="11.42578125" style="58"/>
  </cols>
  <sheetData>
    <row r="1" spans="1:22" ht="30" customHeight="1" x14ac:dyDescent="0.25">
      <c r="A1" s="356"/>
      <c r="B1" s="357" t="s">
        <v>0</v>
      </c>
      <c r="C1" s="358"/>
      <c r="D1" s="358"/>
      <c r="E1" s="358"/>
      <c r="F1" s="358"/>
      <c r="G1" s="358"/>
      <c r="H1" s="358"/>
      <c r="I1" s="358"/>
      <c r="J1" s="358"/>
      <c r="K1" s="358"/>
      <c r="L1" s="358"/>
      <c r="M1" s="359"/>
      <c r="N1" s="360" t="s">
        <v>123</v>
      </c>
      <c r="O1" s="361"/>
      <c r="P1" s="55"/>
      <c r="Q1" s="55"/>
      <c r="S1" s="59">
        <v>0.9</v>
      </c>
      <c r="T1" s="55"/>
      <c r="U1" s="57"/>
      <c r="V1" s="57"/>
    </row>
    <row r="2" spans="1:22" ht="30" customHeight="1" x14ac:dyDescent="0.25">
      <c r="A2" s="356"/>
      <c r="B2" s="357" t="s">
        <v>124</v>
      </c>
      <c r="C2" s="358"/>
      <c r="D2" s="358"/>
      <c r="E2" s="358"/>
      <c r="F2" s="358"/>
      <c r="G2" s="358"/>
      <c r="H2" s="358"/>
      <c r="I2" s="358"/>
      <c r="J2" s="358"/>
      <c r="K2" s="358"/>
      <c r="L2" s="358"/>
      <c r="M2" s="359"/>
      <c r="N2" s="360" t="s">
        <v>3</v>
      </c>
      <c r="O2" s="361"/>
      <c r="P2" s="55"/>
      <c r="Q2" s="55"/>
      <c r="S2" s="59">
        <v>0.89998999999999996</v>
      </c>
      <c r="T2" s="55"/>
      <c r="U2" s="57"/>
      <c r="V2" s="57"/>
    </row>
    <row r="3" spans="1:22" ht="30" customHeight="1" x14ac:dyDescent="0.25">
      <c r="A3" s="356"/>
      <c r="B3" s="357" t="s">
        <v>125</v>
      </c>
      <c r="C3" s="358"/>
      <c r="D3" s="358"/>
      <c r="E3" s="358"/>
      <c r="F3" s="358"/>
      <c r="G3" s="358"/>
      <c r="H3" s="358"/>
      <c r="I3" s="358"/>
      <c r="J3" s="358"/>
      <c r="K3" s="358"/>
      <c r="L3" s="358"/>
      <c r="M3" s="359"/>
      <c r="N3" s="360" t="s">
        <v>126</v>
      </c>
      <c r="O3" s="361"/>
      <c r="P3" s="55"/>
      <c r="Q3" s="55"/>
      <c r="S3" s="59">
        <v>0.75</v>
      </c>
      <c r="T3" s="55"/>
      <c r="U3" s="57"/>
      <c r="V3" s="57"/>
    </row>
    <row r="4" spans="1:22" ht="30" customHeight="1" x14ac:dyDescent="0.25">
      <c r="A4" s="356"/>
      <c r="B4" s="357" t="s">
        <v>127</v>
      </c>
      <c r="C4" s="358"/>
      <c r="D4" s="358"/>
      <c r="E4" s="358"/>
      <c r="F4" s="358"/>
      <c r="G4" s="358"/>
      <c r="H4" s="358"/>
      <c r="I4" s="358"/>
      <c r="J4" s="358"/>
      <c r="K4" s="358"/>
      <c r="L4" s="358"/>
      <c r="M4" s="359"/>
      <c r="N4" s="361" t="s">
        <v>7</v>
      </c>
      <c r="O4" s="361"/>
      <c r="P4" s="60"/>
      <c r="Q4" s="60"/>
      <c r="S4" s="59">
        <v>0.74999000000000005</v>
      </c>
      <c r="T4" s="60"/>
      <c r="U4" s="61"/>
      <c r="V4" s="61"/>
    </row>
    <row r="5" spans="1:22" ht="3.75" customHeight="1" x14ac:dyDescent="0.25">
      <c r="A5" s="62"/>
      <c r="B5" s="4"/>
      <c r="C5" s="63"/>
      <c r="D5" s="63"/>
      <c r="E5" s="63"/>
      <c r="F5" s="63"/>
      <c r="G5" s="63"/>
      <c r="H5" s="63"/>
      <c r="I5" s="63"/>
      <c r="J5" s="63"/>
      <c r="K5" s="63"/>
      <c r="L5" s="63"/>
      <c r="M5" s="64"/>
      <c r="N5" s="64"/>
      <c r="O5" s="64"/>
      <c r="P5" s="60"/>
      <c r="Q5" s="60"/>
      <c r="S5" s="58"/>
      <c r="T5" s="60"/>
      <c r="U5" s="61"/>
      <c r="V5" s="61"/>
    </row>
    <row r="6" spans="1:22" s="69" customFormat="1" ht="25.5" customHeight="1" x14ac:dyDescent="0.25">
      <c r="A6" s="65" t="s">
        <v>11</v>
      </c>
      <c r="B6" s="66" t="str">
        <f>+'1_OportunidadPQRSF'!C12</f>
        <v>ATENCION AL CIUDADANO</v>
      </c>
      <c r="C6" s="352"/>
      <c r="D6" s="352"/>
      <c r="E6" s="352"/>
      <c r="F6" s="352"/>
      <c r="G6" s="352"/>
      <c r="H6" s="352"/>
      <c r="I6" s="352"/>
      <c r="J6" s="352"/>
      <c r="K6" s="352"/>
      <c r="L6" s="352"/>
      <c r="M6" s="352"/>
      <c r="N6" s="352"/>
      <c r="O6" s="352"/>
      <c r="P6" s="67"/>
      <c r="Q6" s="67"/>
      <c r="R6" s="67"/>
      <c r="S6" s="68"/>
      <c r="T6" s="67"/>
    </row>
    <row r="7" spans="1:22" ht="4.5" customHeight="1" x14ac:dyDescent="0.25">
      <c r="A7" s="62"/>
      <c r="B7" s="4"/>
      <c r="C7" s="4"/>
      <c r="D7" s="4"/>
      <c r="E7" s="4"/>
      <c r="F7" s="4"/>
      <c r="G7" s="4"/>
      <c r="H7" s="4"/>
      <c r="I7" s="4"/>
      <c r="J7" s="4"/>
      <c r="K7" s="4"/>
      <c r="L7" s="4"/>
      <c r="M7" s="4"/>
      <c r="N7" s="4"/>
      <c r="O7" s="4"/>
      <c r="S7" s="59"/>
    </row>
    <row r="8" spans="1:22" s="71" customFormat="1" ht="30" customHeight="1" x14ac:dyDescent="0.2">
      <c r="A8" s="353" t="s">
        <v>128</v>
      </c>
      <c r="B8" s="355" t="s">
        <v>34</v>
      </c>
      <c r="C8" s="355" t="str">
        <f>'2_ExperienciaCiudadano'!C14:P14</f>
        <v>EXPERIENCIA DEL CIUDADANO</v>
      </c>
      <c r="D8" s="355"/>
      <c r="E8" s="355"/>
      <c r="F8" s="355"/>
      <c r="G8" s="355"/>
      <c r="H8" s="355"/>
      <c r="I8" s="355"/>
      <c r="J8" s="355"/>
      <c r="K8" s="355"/>
      <c r="L8" s="355"/>
      <c r="M8" s="355" t="s">
        <v>129</v>
      </c>
      <c r="N8" s="355"/>
      <c r="O8" s="355"/>
      <c r="P8" s="70"/>
      <c r="Q8" s="70"/>
      <c r="R8" s="70"/>
      <c r="S8" s="56"/>
      <c r="T8" s="70"/>
    </row>
    <row r="9" spans="1:22" s="74" customFormat="1" ht="30" customHeight="1" thickBot="1" x14ac:dyDescent="0.25">
      <c r="A9" s="354"/>
      <c r="B9" s="353"/>
      <c r="C9" s="72" t="s">
        <v>130</v>
      </c>
      <c r="D9" s="72" t="s">
        <v>131</v>
      </c>
      <c r="E9" s="72" t="s">
        <v>132</v>
      </c>
      <c r="F9" s="72" t="s">
        <v>131</v>
      </c>
      <c r="G9" s="72" t="s">
        <v>133</v>
      </c>
      <c r="H9" s="72" t="s">
        <v>131</v>
      </c>
      <c r="I9" s="72" t="s">
        <v>134</v>
      </c>
      <c r="J9" s="72" t="s">
        <v>131</v>
      </c>
      <c r="K9" s="72" t="s">
        <v>49</v>
      </c>
      <c r="L9" s="72" t="s">
        <v>131</v>
      </c>
      <c r="M9" s="353"/>
      <c r="N9" s="353"/>
      <c r="O9" s="353"/>
      <c r="P9" s="73"/>
      <c r="Q9" s="73"/>
      <c r="R9" s="73"/>
      <c r="S9" s="56"/>
      <c r="T9" s="73"/>
    </row>
    <row r="10" spans="1:22" ht="63" customHeight="1" x14ac:dyDescent="0.25">
      <c r="A10" s="408" t="str">
        <f>+'2_ExperienciaCiudadano'!M40</f>
        <v>Coordinador Grupo Relación Estado - Ciudadano e Intendentes Regionales</v>
      </c>
      <c r="B10" s="103" t="str">
        <f>+'2_ExperienciaCiudadano'!B40</f>
        <v>Total clientes que califican entre excelente(Superó mis Expectativas)  y bueno (Cumplió mis Expectativas) el servicio</v>
      </c>
      <c r="C10" s="76">
        <f>C12+C14+C16+C18+C20+C22+C24</f>
        <v>2593</v>
      </c>
      <c r="D10" s="336">
        <f>IF(C10=0,"0",C10/C11)</f>
        <v>0.95155963302752289</v>
      </c>
      <c r="E10" s="76">
        <f>E12+E14+E16+E18+E20+E22+E24</f>
        <v>3174</v>
      </c>
      <c r="F10" s="336">
        <f>IF(E10=0,"0",E10/E11)</f>
        <v>0.91496108388584607</v>
      </c>
      <c r="G10" s="76">
        <f>G12+G14+G16+G18+G20+G22+G24</f>
        <v>2650</v>
      </c>
      <c r="H10" s="336">
        <f>IF(G10=0,"0",G10/G11)</f>
        <v>0.92982456140350878</v>
      </c>
      <c r="I10" s="76">
        <f>I12+I14+I16+I18+I20+I22+I24</f>
        <v>2747</v>
      </c>
      <c r="J10" s="336">
        <f>IF(I10=0,"0",I10/I11)</f>
        <v>0.93562670299727524</v>
      </c>
      <c r="K10" s="77">
        <f>AVERAGE(C10,E10,G10,I10)</f>
        <v>2791</v>
      </c>
      <c r="L10" s="336">
        <f>IF(K10=0,"0",K10/K11)</f>
        <v>0.93188647746243736</v>
      </c>
      <c r="M10" s="348"/>
      <c r="N10" s="348"/>
      <c r="O10" s="349"/>
    </row>
    <row r="11" spans="1:22" ht="63" customHeight="1" x14ac:dyDescent="0.25">
      <c r="A11" s="409"/>
      <c r="B11" s="104" t="str">
        <f>+'2_ExperienciaCiudadano'!B41</f>
        <v>Total de Usuarios que presentaron la encuesta</v>
      </c>
      <c r="C11" s="79">
        <f>C13+C15+C17+C19+C21+C23+C25</f>
        <v>2725</v>
      </c>
      <c r="D11" s="336"/>
      <c r="E11" s="79">
        <f>E13+E15+E17+E19+E21+E23+E25</f>
        <v>3469</v>
      </c>
      <c r="F11" s="347"/>
      <c r="G11" s="79">
        <f>G13+G15+G17+G19+G21+G23+G25</f>
        <v>2850</v>
      </c>
      <c r="H11" s="347"/>
      <c r="I11" s="79">
        <f>I13+I15+I17+I19+I21+I23+I25</f>
        <v>2936</v>
      </c>
      <c r="J11" s="347"/>
      <c r="K11" s="80">
        <f>AVERAGE(C11,E11,G11,I11)</f>
        <v>2995</v>
      </c>
      <c r="L11" s="347"/>
      <c r="M11" s="348"/>
      <c r="N11" s="348"/>
      <c r="O11" s="349"/>
    </row>
    <row r="12" spans="1:22" ht="108" customHeight="1" x14ac:dyDescent="0.25">
      <c r="A12" s="335" t="s">
        <v>135</v>
      </c>
      <c r="B12" s="81" t="str">
        <f t="shared" ref="B12:B25" si="0">B10</f>
        <v>Total clientes que califican entre excelente(Superó mis Expectativas)  y bueno (Cumplió mis Expectativas) el servicio</v>
      </c>
      <c r="C12" s="82">
        <v>1328</v>
      </c>
      <c r="D12" s="336">
        <f>IF(C12=0,"0",C12/C13)</f>
        <v>0.90958904109589045</v>
      </c>
      <c r="E12" s="83">
        <v>1535</v>
      </c>
      <c r="F12" s="336">
        <f>IF(E12=0,"0",E12/E13)</f>
        <v>0.83879781420765032</v>
      </c>
      <c r="G12" s="83">
        <v>1309</v>
      </c>
      <c r="H12" s="336">
        <f>IF(G12=0,"0",G12/G13)</f>
        <v>0.86746189529489726</v>
      </c>
      <c r="I12" s="83">
        <v>1177</v>
      </c>
      <c r="J12" s="336">
        <f>IF(I12=0,"0",I12/I13)</f>
        <v>0.86163982430453878</v>
      </c>
      <c r="K12" s="84">
        <f t="shared" ref="K12:K25" si="1">IF(C12+E12+G12+I12=0,0,AVERAGE(C12,E12,G12,I12))</f>
        <v>1337.25</v>
      </c>
      <c r="L12" s="336">
        <f>IF(K12=0,"0",K12/K13)</f>
        <v>0.86763990267639901</v>
      </c>
      <c r="M12" s="329" t="s">
        <v>230</v>
      </c>
      <c r="N12" s="330"/>
      <c r="O12" s="331"/>
    </row>
    <row r="13" spans="1:22" ht="234.75" customHeight="1" x14ac:dyDescent="0.25">
      <c r="A13" s="335"/>
      <c r="B13" s="81" t="str">
        <f t="shared" si="0"/>
        <v>Total de Usuarios que presentaron la encuesta</v>
      </c>
      <c r="C13" s="82">
        <v>1460</v>
      </c>
      <c r="D13" s="336"/>
      <c r="E13" s="83">
        <v>1830</v>
      </c>
      <c r="F13" s="336"/>
      <c r="G13" s="83">
        <v>1509</v>
      </c>
      <c r="H13" s="336"/>
      <c r="I13" s="83">
        <v>1366</v>
      </c>
      <c r="J13" s="336"/>
      <c r="K13" s="84">
        <f t="shared" si="1"/>
        <v>1541.25</v>
      </c>
      <c r="L13" s="347"/>
      <c r="M13" s="332"/>
      <c r="N13" s="333"/>
      <c r="O13" s="334"/>
    </row>
    <row r="14" spans="1:22" ht="63" customHeight="1" x14ac:dyDescent="0.25">
      <c r="A14" s="335" t="s">
        <v>136</v>
      </c>
      <c r="B14" s="81" t="str">
        <f t="shared" si="0"/>
        <v>Total clientes que califican entre excelente(Superó mis Expectativas)  y bueno (Cumplió mis Expectativas) el servicio</v>
      </c>
      <c r="C14" s="82">
        <v>490</v>
      </c>
      <c r="D14" s="336">
        <f>IF(C14=0,"0",C14/C15)</f>
        <v>1</v>
      </c>
      <c r="E14" s="83">
        <v>403</v>
      </c>
      <c r="F14" s="336">
        <f>IF(E14=0,"0",E14/E15)</f>
        <v>1</v>
      </c>
      <c r="G14" s="83">
        <v>434</v>
      </c>
      <c r="H14" s="336">
        <f>IF(G14=0,"0",G14/G15)</f>
        <v>1</v>
      </c>
      <c r="I14" s="83">
        <v>898</v>
      </c>
      <c r="J14" s="336">
        <f>IF(I14=0,"0",I14/I15)</f>
        <v>1</v>
      </c>
      <c r="K14" s="84">
        <f t="shared" si="1"/>
        <v>556.25</v>
      </c>
      <c r="L14" s="336">
        <f>IF(K14=0,"0",K14/K15)</f>
        <v>1</v>
      </c>
      <c r="M14" s="329" t="s">
        <v>208</v>
      </c>
      <c r="N14" s="330"/>
      <c r="O14" s="331"/>
    </row>
    <row r="15" spans="1:22" ht="63" customHeight="1" x14ac:dyDescent="0.25">
      <c r="A15" s="335"/>
      <c r="B15" s="81" t="str">
        <f t="shared" si="0"/>
        <v>Total de Usuarios que presentaron la encuesta</v>
      </c>
      <c r="C15" s="82">
        <v>490</v>
      </c>
      <c r="D15" s="336"/>
      <c r="E15" s="83">
        <v>403</v>
      </c>
      <c r="F15" s="336"/>
      <c r="G15" s="83">
        <v>434</v>
      </c>
      <c r="H15" s="336"/>
      <c r="I15" s="83">
        <v>898</v>
      </c>
      <c r="J15" s="336"/>
      <c r="K15" s="84">
        <f t="shared" si="1"/>
        <v>556.25</v>
      </c>
      <c r="L15" s="347"/>
      <c r="M15" s="332"/>
      <c r="N15" s="333"/>
      <c r="O15" s="334"/>
    </row>
    <row r="16" spans="1:22" ht="63" customHeight="1" x14ac:dyDescent="0.25">
      <c r="A16" s="335" t="s">
        <v>137</v>
      </c>
      <c r="B16" s="81" t="str">
        <f t="shared" si="0"/>
        <v>Total clientes que califican entre excelente(Superó mis Expectativas)  y bueno (Cumplió mis Expectativas) el servicio</v>
      </c>
      <c r="C16" s="82">
        <v>212</v>
      </c>
      <c r="D16" s="336">
        <f>IF(C16=0,"0",C16/C17)</f>
        <v>1</v>
      </c>
      <c r="E16" s="83">
        <v>360</v>
      </c>
      <c r="F16" s="336">
        <f>IF(E16=0,"0",E16/E17)</f>
        <v>1</v>
      </c>
      <c r="G16" s="83">
        <v>337</v>
      </c>
      <c r="H16" s="336">
        <f>IF(G16=0,"0",G16/G17)</f>
        <v>1</v>
      </c>
      <c r="I16" s="83">
        <v>183</v>
      </c>
      <c r="J16" s="336">
        <f>IF(I16=0,"0",I16/I17)</f>
        <v>1</v>
      </c>
      <c r="K16" s="84">
        <f t="shared" si="1"/>
        <v>273</v>
      </c>
      <c r="L16" s="337">
        <f>IF(K16=0,"0",K16/K17)</f>
        <v>1</v>
      </c>
      <c r="M16" s="402" t="s">
        <v>213</v>
      </c>
      <c r="N16" s="403"/>
      <c r="O16" s="404"/>
    </row>
    <row r="17" spans="1:20" ht="63" customHeight="1" x14ac:dyDescent="0.25">
      <c r="A17" s="335"/>
      <c r="B17" s="81" t="str">
        <f t="shared" si="0"/>
        <v>Total de Usuarios que presentaron la encuesta</v>
      </c>
      <c r="C17" s="82">
        <v>212</v>
      </c>
      <c r="D17" s="336"/>
      <c r="E17" s="83">
        <v>360</v>
      </c>
      <c r="F17" s="336"/>
      <c r="G17" s="83">
        <v>337</v>
      </c>
      <c r="H17" s="336"/>
      <c r="I17" s="83">
        <v>183</v>
      </c>
      <c r="J17" s="336"/>
      <c r="K17" s="84">
        <f t="shared" si="1"/>
        <v>273</v>
      </c>
      <c r="L17" s="338"/>
      <c r="M17" s="405"/>
      <c r="N17" s="406"/>
      <c r="O17" s="407"/>
    </row>
    <row r="18" spans="1:20" ht="63" customHeight="1" x14ac:dyDescent="0.25">
      <c r="A18" s="335" t="s">
        <v>138</v>
      </c>
      <c r="B18" s="81" t="str">
        <f t="shared" si="0"/>
        <v>Total clientes que califican entre excelente(Superó mis Expectativas)  y bueno (Cumplió mis Expectativas) el servicio</v>
      </c>
      <c r="C18" s="82">
        <v>136</v>
      </c>
      <c r="D18" s="336">
        <f>IF(C18=0,"0",C18/C19)</f>
        <v>1</v>
      </c>
      <c r="E18" s="83">
        <v>77</v>
      </c>
      <c r="F18" s="336">
        <f>IF(E18=0,"0",E18/E19)</f>
        <v>1</v>
      </c>
      <c r="G18" s="83">
        <v>94</v>
      </c>
      <c r="H18" s="336">
        <f>IF(G18=0,"0",G18/G19)</f>
        <v>1</v>
      </c>
      <c r="I18" s="83">
        <v>66</v>
      </c>
      <c r="J18" s="336">
        <f>IF(I18=0,"0",I18/I19)</f>
        <v>1</v>
      </c>
      <c r="K18" s="84">
        <f t="shared" si="1"/>
        <v>93.25</v>
      </c>
      <c r="L18" s="337">
        <f>IF(K18=0,"0",K18/K19)</f>
        <v>1</v>
      </c>
      <c r="M18" s="329" t="s">
        <v>222</v>
      </c>
      <c r="N18" s="330"/>
      <c r="O18" s="331"/>
    </row>
    <row r="19" spans="1:20" ht="84" customHeight="1" x14ac:dyDescent="0.25">
      <c r="A19" s="335"/>
      <c r="B19" s="81" t="str">
        <f t="shared" si="0"/>
        <v>Total de Usuarios que presentaron la encuesta</v>
      </c>
      <c r="C19" s="82">
        <v>136</v>
      </c>
      <c r="D19" s="336"/>
      <c r="E19" s="83">
        <v>77</v>
      </c>
      <c r="F19" s="336"/>
      <c r="G19" s="83">
        <v>94</v>
      </c>
      <c r="H19" s="336"/>
      <c r="I19" s="83">
        <v>66</v>
      </c>
      <c r="J19" s="336"/>
      <c r="K19" s="84">
        <f t="shared" si="1"/>
        <v>93.25</v>
      </c>
      <c r="L19" s="338"/>
      <c r="M19" s="332"/>
      <c r="N19" s="333"/>
      <c r="O19" s="334"/>
    </row>
    <row r="20" spans="1:20" ht="63" customHeight="1" x14ac:dyDescent="0.25">
      <c r="A20" s="335" t="s">
        <v>139</v>
      </c>
      <c r="B20" s="81" t="str">
        <f t="shared" si="0"/>
        <v>Total clientes que califican entre excelente(Superó mis Expectativas)  y bueno (Cumplió mis Expectativas) el servicio</v>
      </c>
      <c r="C20" s="82">
        <v>44</v>
      </c>
      <c r="D20" s="336">
        <f>IF(C20=0,"0",C20/C21)</f>
        <v>1</v>
      </c>
      <c r="E20" s="83">
        <v>82</v>
      </c>
      <c r="F20" s="336">
        <f>IF(E20=0,"0",E20/E21)</f>
        <v>1</v>
      </c>
      <c r="G20" s="83">
        <v>99</v>
      </c>
      <c r="H20" s="336">
        <f>IF(G20=0,"0",G20/G21)</f>
        <v>1</v>
      </c>
      <c r="I20" s="83">
        <v>49</v>
      </c>
      <c r="J20" s="336">
        <f>IF(I20=0,"0",I20/I21)</f>
        <v>1</v>
      </c>
      <c r="K20" s="84">
        <f t="shared" si="1"/>
        <v>68.5</v>
      </c>
      <c r="L20" s="337">
        <f>IF(K20=0,"0",K20/K21)</f>
        <v>1</v>
      </c>
      <c r="M20" s="339" t="s">
        <v>220</v>
      </c>
      <c r="N20" s="340"/>
      <c r="O20" s="341"/>
    </row>
    <row r="21" spans="1:20" ht="95.25" customHeight="1" x14ac:dyDescent="0.25">
      <c r="A21" s="335"/>
      <c r="B21" s="81" t="str">
        <f t="shared" si="0"/>
        <v>Total de Usuarios que presentaron la encuesta</v>
      </c>
      <c r="C21" s="82">
        <v>44</v>
      </c>
      <c r="D21" s="336"/>
      <c r="E21" s="83">
        <v>82</v>
      </c>
      <c r="F21" s="336"/>
      <c r="G21" s="83">
        <v>99</v>
      </c>
      <c r="H21" s="336"/>
      <c r="I21" s="83">
        <v>49</v>
      </c>
      <c r="J21" s="336"/>
      <c r="K21" s="84">
        <f t="shared" si="1"/>
        <v>68.5</v>
      </c>
      <c r="L21" s="338"/>
      <c r="M21" s="342"/>
      <c r="N21" s="343"/>
      <c r="O21" s="344"/>
    </row>
    <row r="22" spans="1:20" ht="63" customHeight="1" x14ac:dyDescent="0.25">
      <c r="A22" s="335" t="s">
        <v>140</v>
      </c>
      <c r="B22" s="81" t="str">
        <f t="shared" si="0"/>
        <v>Total clientes que califican entre excelente(Superó mis Expectativas)  y bueno (Cumplió mis Expectativas) el servicio</v>
      </c>
      <c r="C22" s="82">
        <v>235</v>
      </c>
      <c r="D22" s="336">
        <f>IF(C22=0,"0",C22/C23)</f>
        <v>1</v>
      </c>
      <c r="E22" s="83">
        <v>497</v>
      </c>
      <c r="F22" s="336">
        <f>IF(E22=0,"0",E22/E23)</f>
        <v>1</v>
      </c>
      <c r="G22" s="83">
        <v>233</v>
      </c>
      <c r="H22" s="336">
        <f>IF(G22=0,"0",G22/G23)</f>
        <v>1</v>
      </c>
      <c r="I22" s="83">
        <v>255</v>
      </c>
      <c r="J22" s="336">
        <f>IF(I22=0,"0",I22/I23)</f>
        <v>1</v>
      </c>
      <c r="K22" s="84">
        <f t="shared" si="1"/>
        <v>305</v>
      </c>
      <c r="L22" s="337">
        <f>IF(K22=0,"0",K22/K23)</f>
        <v>1</v>
      </c>
      <c r="M22" s="329" t="s">
        <v>210</v>
      </c>
      <c r="N22" s="330"/>
      <c r="O22" s="331"/>
    </row>
    <row r="23" spans="1:20" ht="63" customHeight="1" x14ac:dyDescent="0.25">
      <c r="A23" s="335"/>
      <c r="B23" s="81" t="str">
        <f t="shared" si="0"/>
        <v>Total de Usuarios que presentaron la encuesta</v>
      </c>
      <c r="C23" s="82">
        <v>235</v>
      </c>
      <c r="D23" s="336"/>
      <c r="E23" s="83">
        <v>497</v>
      </c>
      <c r="F23" s="336"/>
      <c r="G23" s="83">
        <v>233</v>
      </c>
      <c r="H23" s="336"/>
      <c r="I23" s="83">
        <v>255</v>
      </c>
      <c r="J23" s="336"/>
      <c r="K23" s="84">
        <f t="shared" si="1"/>
        <v>305</v>
      </c>
      <c r="L23" s="338"/>
      <c r="M23" s="332"/>
      <c r="N23" s="333"/>
      <c r="O23" s="334"/>
    </row>
    <row r="24" spans="1:20" ht="63" customHeight="1" x14ac:dyDescent="0.25">
      <c r="A24" s="335" t="s">
        <v>141</v>
      </c>
      <c r="B24" s="81" t="str">
        <f t="shared" si="0"/>
        <v>Total clientes que califican entre excelente(Superó mis Expectativas)  y bueno (Cumplió mis Expectativas) el servicio</v>
      </c>
      <c r="C24" s="82">
        <v>148</v>
      </c>
      <c r="D24" s="336">
        <f>IF(C24=0,"0",C24/C25)</f>
        <v>1</v>
      </c>
      <c r="E24" s="83">
        <v>220</v>
      </c>
      <c r="F24" s="336">
        <f>IF(E24=0,"0",E24/E25)</f>
        <v>1</v>
      </c>
      <c r="G24" s="83">
        <v>144</v>
      </c>
      <c r="H24" s="336">
        <f>IF(G24=0,"0",G24/G25)</f>
        <v>1</v>
      </c>
      <c r="I24" s="83">
        <v>119</v>
      </c>
      <c r="J24" s="336">
        <f>IF(I24=0,"0",I24/I25)</f>
        <v>1</v>
      </c>
      <c r="K24" s="188">
        <f t="shared" si="1"/>
        <v>157.75</v>
      </c>
      <c r="L24" s="337">
        <f>IF(K24=0,"0",K24/K25)</f>
        <v>1</v>
      </c>
      <c r="M24" s="329" t="s">
        <v>215</v>
      </c>
      <c r="N24" s="330"/>
      <c r="O24" s="331"/>
    </row>
    <row r="25" spans="1:20" ht="63" customHeight="1" x14ac:dyDescent="0.25">
      <c r="A25" s="335"/>
      <c r="B25" s="81" t="str">
        <f t="shared" si="0"/>
        <v>Total de Usuarios que presentaron la encuesta</v>
      </c>
      <c r="C25" s="82">
        <v>148</v>
      </c>
      <c r="D25" s="336"/>
      <c r="E25" s="83">
        <v>220</v>
      </c>
      <c r="F25" s="336"/>
      <c r="G25" s="83">
        <v>144</v>
      </c>
      <c r="H25" s="336"/>
      <c r="I25" s="83">
        <v>119</v>
      </c>
      <c r="J25" s="336"/>
      <c r="K25" s="188">
        <f t="shared" si="1"/>
        <v>157.75</v>
      </c>
      <c r="L25" s="337"/>
      <c r="M25" s="332"/>
      <c r="N25" s="333"/>
      <c r="O25" s="334"/>
    </row>
    <row r="26" spans="1:20" ht="30" customHeight="1" x14ac:dyDescent="0.25">
      <c r="C26" s="90"/>
      <c r="D26" s="90"/>
      <c r="E26" s="90"/>
      <c r="F26" s="90"/>
      <c r="G26" s="90"/>
      <c r="H26" s="90"/>
      <c r="I26" s="90"/>
      <c r="J26" s="90"/>
      <c r="K26" s="90"/>
      <c r="L26" s="90"/>
    </row>
    <row r="27" spans="1:20" ht="30" hidden="1" customHeight="1" x14ac:dyDescent="0.25"/>
    <row r="28" spans="1:20" s="91" customFormat="1" ht="23.25" hidden="1" customHeight="1" x14ac:dyDescent="0.25">
      <c r="B28" s="92" t="s">
        <v>142</v>
      </c>
      <c r="C28" s="92" t="s">
        <v>143</v>
      </c>
      <c r="D28" s="92" t="s">
        <v>144</v>
      </c>
      <c r="E28" s="92" t="s">
        <v>145</v>
      </c>
      <c r="P28" s="93"/>
      <c r="Q28" s="93"/>
      <c r="R28" s="93"/>
      <c r="S28" s="94"/>
      <c r="T28" s="93"/>
    </row>
    <row r="29" spans="1:20" s="95" customFormat="1" ht="30" hidden="1" customHeight="1" x14ac:dyDescent="0.25">
      <c r="B29" s="96" t="s">
        <v>146</v>
      </c>
      <c r="C29" s="97" t="s">
        <v>147</v>
      </c>
      <c r="D29" s="96" t="s">
        <v>148</v>
      </c>
      <c r="E29" s="96" t="s">
        <v>149</v>
      </c>
      <c r="P29" s="98"/>
      <c r="Q29" s="98"/>
      <c r="R29" s="98"/>
      <c r="S29" s="99"/>
      <c r="T29" s="98"/>
    </row>
    <row r="30" spans="1:20" s="95" customFormat="1" ht="30" hidden="1" customHeight="1" x14ac:dyDescent="0.25">
      <c r="B30" s="96" t="s">
        <v>150</v>
      </c>
      <c r="C30" s="97" t="s">
        <v>147</v>
      </c>
      <c r="D30" s="96" t="s">
        <v>148</v>
      </c>
      <c r="E30" s="96" t="s">
        <v>149</v>
      </c>
      <c r="P30" s="98"/>
      <c r="Q30" s="98"/>
      <c r="R30" s="98"/>
      <c r="S30" s="99"/>
      <c r="T30" s="98"/>
    </row>
    <row r="31" spans="1:20" s="95" customFormat="1" ht="30" hidden="1" customHeight="1" x14ac:dyDescent="0.25">
      <c r="B31" s="96" t="s">
        <v>151</v>
      </c>
      <c r="C31" s="97" t="s">
        <v>147</v>
      </c>
      <c r="D31" s="96" t="s">
        <v>152</v>
      </c>
      <c r="E31" s="96" t="s">
        <v>149</v>
      </c>
      <c r="P31" s="98"/>
      <c r="Q31" s="98"/>
      <c r="R31" s="98"/>
      <c r="S31" s="99"/>
      <c r="T31" s="98"/>
    </row>
    <row r="32" spans="1:20" s="95" customFormat="1" ht="30" hidden="1" customHeight="1" x14ac:dyDescent="0.25">
      <c r="B32" s="96" t="s">
        <v>153</v>
      </c>
      <c r="C32" s="97" t="s">
        <v>147</v>
      </c>
      <c r="D32" s="96" t="s">
        <v>152</v>
      </c>
      <c r="E32" s="96" t="s">
        <v>149</v>
      </c>
      <c r="P32" s="98"/>
      <c r="Q32" s="98"/>
      <c r="R32" s="98"/>
      <c r="S32" s="99"/>
      <c r="T32" s="98"/>
    </row>
    <row r="33" spans="2:20" s="95" customFormat="1" ht="30" hidden="1" customHeight="1" x14ac:dyDescent="0.25">
      <c r="B33" s="96" t="s">
        <v>154</v>
      </c>
      <c r="C33" s="97" t="s">
        <v>147</v>
      </c>
      <c r="D33" s="96" t="s">
        <v>152</v>
      </c>
      <c r="E33" s="96" t="s">
        <v>149</v>
      </c>
      <c r="P33" s="98"/>
      <c r="Q33" s="98"/>
      <c r="R33" s="98"/>
      <c r="S33" s="99"/>
      <c r="T33" s="98"/>
    </row>
    <row r="34" spans="2:20" s="95" customFormat="1" ht="30" hidden="1" customHeight="1" x14ac:dyDescent="0.25">
      <c r="B34" s="96" t="s">
        <v>155</v>
      </c>
      <c r="C34" s="97" t="s">
        <v>147</v>
      </c>
      <c r="D34" s="96" t="s">
        <v>156</v>
      </c>
      <c r="E34" s="96" t="s">
        <v>149</v>
      </c>
      <c r="P34" s="98"/>
      <c r="Q34" s="98"/>
      <c r="R34" s="98"/>
      <c r="S34" s="99"/>
      <c r="T34" s="98"/>
    </row>
    <row r="35" spans="2:20" s="95" customFormat="1" ht="30" hidden="1" customHeight="1" x14ac:dyDescent="0.25">
      <c r="B35" s="95" t="s">
        <v>157</v>
      </c>
      <c r="C35" s="97" t="s">
        <v>147</v>
      </c>
      <c r="D35" s="96" t="s">
        <v>156</v>
      </c>
      <c r="E35" s="96" t="s">
        <v>149</v>
      </c>
      <c r="P35" s="98"/>
      <c r="Q35" s="98"/>
      <c r="R35" s="98"/>
      <c r="S35" s="99"/>
      <c r="T35" s="98"/>
    </row>
    <row r="36" spans="2:20" s="95" customFormat="1" ht="30" hidden="1" customHeight="1" x14ac:dyDescent="0.25">
      <c r="B36" s="96" t="s">
        <v>158</v>
      </c>
      <c r="C36" s="97" t="s">
        <v>147</v>
      </c>
      <c r="D36" s="96" t="s">
        <v>156</v>
      </c>
      <c r="E36" s="96" t="s">
        <v>149</v>
      </c>
      <c r="P36" s="98"/>
      <c r="Q36" s="98"/>
      <c r="R36" s="98"/>
      <c r="S36" s="99"/>
      <c r="T36" s="98"/>
    </row>
    <row r="37" spans="2:20" s="95" customFormat="1" ht="30" hidden="1" customHeight="1" x14ac:dyDescent="0.25">
      <c r="B37" s="96" t="s">
        <v>159</v>
      </c>
      <c r="C37" s="97" t="s">
        <v>147</v>
      </c>
      <c r="D37" s="96" t="s">
        <v>156</v>
      </c>
      <c r="E37" s="96" t="s">
        <v>149</v>
      </c>
      <c r="P37" s="98"/>
      <c r="Q37" s="98"/>
      <c r="R37" s="98"/>
      <c r="S37" s="99"/>
      <c r="T37" s="98"/>
    </row>
    <row r="38" spans="2:20" s="95" customFormat="1" ht="30" hidden="1" customHeight="1" x14ac:dyDescent="0.25">
      <c r="B38" s="96" t="s">
        <v>160</v>
      </c>
      <c r="C38" s="97" t="s">
        <v>147</v>
      </c>
      <c r="D38" s="96" t="s">
        <v>161</v>
      </c>
      <c r="E38" s="96" t="s">
        <v>149</v>
      </c>
      <c r="P38" s="98"/>
      <c r="Q38" s="98"/>
      <c r="R38" s="98"/>
      <c r="S38" s="99"/>
      <c r="T38" s="98"/>
    </row>
    <row r="39" spans="2:20" s="95" customFormat="1" ht="30" hidden="1" customHeight="1" x14ac:dyDescent="0.25">
      <c r="C39" s="97" t="s">
        <v>147</v>
      </c>
      <c r="P39" s="98"/>
      <c r="Q39" s="98"/>
      <c r="R39" s="98"/>
      <c r="S39" s="99"/>
      <c r="T39" s="98"/>
    </row>
    <row r="40" spans="2:20" s="95" customFormat="1" ht="30" hidden="1" customHeight="1" x14ac:dyDescent="0.25">
      <c r="C40" s="97" t="s">
        <v>147</v>
      </c>
      <c r="P40" s="98"/>
      <c r="Q40" s="98"/>
      <c r="R40" s="98"/>
      <c r="S40" s="99"/>
      <c r="T40" s="98"/>
    </row>
    <row r="41" spans="2:20" s="95" customFormat="1" ht="30" hidden="1" customHeight="1" x14ac:dyDescent="0.25">
      <c r="C41" s="97" t="s">
        <v>147</v>
      </c>
      <c r="P41" s="98"/>
      <c r="Q41" s="98"/>
      <c r="R41" s="98"/>
      <c r="S41" s="99"/>
      <c r="T41" s="98"/>
    </row>
    <row r="42" spans="2:20" s="95" customFormat="1" ht="30" hidden="1" customHeight="1" x14ac:dyDescent="0.25">
      <c r="C42" s="97" t="s">
        <v>147</v>
      </c>
      <c r="P42" s="98"/>
      <c r="Q42" s="98"/>
      <c r="R42" s="98"/>
      <c r="S42" s="99"/>
      <c r="T42" s="98"/>
    </row>
    <row r="43" spans="2:20" s="95" customFormat="1" ht="30" hidden="1" customHeight="1" x14ac:dyDescent="0.25">
      <c r="C43" s="97" t="s">
        <v>147</v>
      </c>
      <c r="P43" s="98"/>
      <c r="Q43" s="98"/>
      <c r="R43" s="98"/>
      <c r="S43" s="99"/>
      <c r="T43" s="98"/>
    </row>
    <row r="44" spans="2:20" s="95" customFormat="1" ht="30" hidden="1" customHeight="1" x14ac:dyDescent="0.25">
      <c r="C44" s="97" t="s">
        <v>147</v>
      </c>
      <c r="P44" s="98"/>
      <c r="Q44" s="98"/>
      <c r="R44" s="98"/>
      <c r="S44" s="99"/>
      <c r="T44" s="98"/>
    </row>
    <row r="45" spans="2:20" s="95" customFormat="1" ht="30" hidden="1" customHeight="1" x14ac:dyDescent="0.25">
      <c r="C45" s="97" t="s">
        <v>147</v>
      </c>
      <c r="P45" s="98"/>
      <c r="Q45" s="98"/>
      <c r="R45" s="98"/>
      <c r="S45" s="99"/>
      <c r="T45" s="98"/>
    </row>
    <row r="46" spans="2:20" s="95" customFormat="1" ht="30" hidden="1" customHeight="1" x14ac:dyDescent="0.25">
      <c r="C46" s="97" t="s">
        <v>147</v>
      </c>
      <c r="P46" s="98"/>
      <c r="Q46" s="98"/>
      <c r="R46" s="98"/>
      <c r="S46" s="99"/>
      <c r="T46" s="98"/>
    </row>
    <row r="47" spans="2:20" s="95" customFormat="1" ht="30" hidden="1" customHeight="1" x14ac:dyDescent="0.25">
      <c r="C47" s="97" t="s">
        <v>147</v>
      </c>
      <c r="P47" s="98"/>
      <c r="Q47" s="98"/>
      <c r="R47" s="98"/>
      <c r="S47" s="99"/>
      <c r="T47" s="98"/>
    </row>
    <row r="48" spans="2:20" s="95" customFormat="1" ht="30" hidden="1" customHeight="1" x14ac:dyDescent="0.25">
      <c r="C48" s="96"/>
      <c r="P48" s="98"/>
      <c r="Q48" s="98"/>
      <c r="R48" s="98"/>
      <c r="S48" s="99"/>
      <c r="T48" s="98"/>
    </row>
    <row r="49" spans="16:20" s="95" customFormat="1" ht="30" hidden="1" customHeight="1" x14ac:dyDescent="0.25">
      <c r="P49" s="98"/>
      <c r="Q49" s="98"/>
      <c r="R49" s="98"/>
      <c r="S49" s="99"/>
      <c r="T49" s="98"/>
    </row>
    <row r="50" spans="16:20" s="95" customFormat="1" ht="30" customHeight="1" x14ac:dyDescent="0.25">
      <c r="P50" s="98"/>
      <c r="Q50" s="98"/>
      <c r="R50" s="98"/>
      <c r="S50" s="99"/>
      <c r="T50" s="98"/>
    </row>
    <row r="51" spans="16:20" s="95" customFormat="1" ht="30" customHeight="1" x14ac:dyDescent="0.25">
      <c r="P51" s="98"/>
      <c r="Q51" s="98"/>
      <c r="R51" s="98"/>
      <c r="S51" s="99"/>
      <c r="T51" s="98"/>
    </row>
    <row r="52" spans="16:20" s="95" customFormat="1" ht="30" customHeight="1" x14ac:dyDescent="0.25">
      <c r="P52" s="98"/>
      <c r="Q52" s="98"/>
      <c r="R52" s="98"/>
      <c r="S52" s="99"/>
      <c r="T52" s="98"/>
    </row>
    <row r="53" spans="16:20" s="95" customFormat="1" ht="30" customHeight="1" x14ac:dyDescent="0.25">
      <c r="P53" s="98"/>
      <c r="Q53" s="98"/>
      <c r="R53" s="98"/>
      <c r="S53" s="99"/>
      <c r="T53" s="98"/>
    </row>
    <row r="54" spans="16:20" s="95" customFormat="1" ht="30" customHeight="1" x14ac:dyDescent="0.25">
      <c r="P54" s="98"/>
      <c r="Q54" s="98"/>
      <c r="R54" s="98"/>
      <c r="S54" s="99"/>
      <c r="T54" s="98"/>
    </row>
    <row r="55" spans="16:20" s="95" customFormat="1" ht="30" customHeight="1" x14ac:dyDescent="0.25">
      <c r="P55" s="98"/>
      <c r="Q55" s="98"/>
      <c r="R55" s="98"/>
      <c r="S55" s="99"/>
      <c r="T55" s="98"/>
    </row>
    <row r="56" spans="16:20" s="95" customFormat="1" ht="30" customHeight="1" x14ac:dyDescent="0.25">
      <c r="P56" s="98"/>
      <c r="Q56" s="98"/>
      <c r="R56" s="98"/>
      <c r="S56" s="99"/>
      <c r="T56" s="98"/>
    </row>
    <row r="57" spans="16:20" s="95" customFormat="1" ht="30" customHeight="1" x14ac:dyDescent="0.25">
      <c r="P57" s="98"/>
      <c r="Q57" s="98"/>
      <c r="R57" s="98"/>
      <c r="S57" s="99"/>
      <c r="T57" s="98"/>
    </row>
    <row r="58" spans="16:20" s="95" customFormat="1" ht="30" customHeight="1" x14ac:dyDescent="0.25">
      <c r="P58" s="98"/>
      <c r="Q58" s="98"/>
      <c r="R58" s="98"/>
      <c r="S58" s="99"/>
      <c r="T58" s="98"/>
    </row>
    <row r="59" spans="16:20" s="95" customFormat="1" ht="30" customHeight="1" x14ac:dyDescent="0.25">
      <c r="P59" s="98"/>
      <c r="Q59" s="98"/>
      <c r="R59" s="98"/>
      <c r="S59" s="99"/>
      <c r="T59" s="98"/>
    </row>
    <row r="60" spans="16:20" s="95" customFormat="1" ht="30" customHeight="1" x14ac:dyDescent="0.25">
      <c r="P60" s="98"/>
      <c r="Q60" s="98"/>
      <c r="R60" s="98"/>
      <c r="S60" s="99"/>
      <c r="T60" s="98"/>
    </row>
    <row r="61" spans="16:20" s="95" customFormat="1" ht="30" customHeight="1" x14ac:dyDescent="0.25">
      <c r="P61" s="98"/>
      <c r="Q61" s="98"/>
      <c r="R61" s="98"/>
      <c r="S61" s="99"/>
      <c r="T61" s="98"/>
    </row>
    <row r="62" spans="16:20" s="95" customFormat="1" ht="30" customHeight="1" x14ac:dyDescent="0.25">
      <c r="P62" s="98"/>
      <c r="Q62" s="98"/>
      <c r="R62" s="98"/>
      <c r="S62" s="99"/>
      <c r="T62" s="98"/>
    </row>
    <row r="63" spans="16:20" s="95" customFormat="1" ht="30" customHeight="1" x14ac:dyDescent="0.25">
      <c r="P63" s="98"/>
      <c r="Q63" s="98"/>
      <c r="R63" s="98"/>
      <c r="S63" s="99"/>
      <c r="T63" s="98"/>
    </row>
    <row r="64" spans="16:20" s="95" customFormat="1" ht="30" customHeight="1" x14ac:dyDescent="0.25">
      <c r="P64" s="98"/>
      <c r="Q64" s="98"/>
      <c r="R64" s="98"/>
      <c r="S64" s="99"/>
      <c r="T64" s="98"/>
    </row>
    <row r="65" spans="16:20" s="95" customFormat="1" ht="30" customHeight="1" x14ac:dyDescent="0.25">
      <c r="P65" s="98"/>
      <c r="Q65" s="98"/>
      <c r="R65" s="98"/>
      <c r="S65" s="99"/>
      <c r="T65" s="98"/>
    </row>
    <row r="66" spans="16:20" s="95" customFormat="1" ht="30" customHeight="1" x14ac:dyDescent="0.25">
      <c r="P66" s="98"/>
      <c r="Q66" s="98"/>
      <c r="R66" s="98"/>
      <c r="S66" s="99"/>
      <c r="T66" s="98"/>
    </row>
    <row r="67" spans="16:20" s="95" customFormat="1" ht="30" customHeight="1" x14ac:dyDescent="0.25">
      <c r="P67" s="98"/>
      <c r="Q67" s="98"/>
      <c r="R67" s="98"/>
      <c r="S67" s="99"/>
      <c r="T67" s="98"/>
    </row>
    <row r="68" spans="16:20" s="95" customFormat="1" ht="30" customHeight="1" x14ac:dyDescent="0.25">
      <c r="P68" s="98"/>
      <c r="Q68" s="98"/>
      <c r="R68" s="98"/>
      <c r="S68" s="99"/>
      <c r="T68" s="98"/>
    </row>
    <row r="69" spans="16:20" s="95" customFormat="1" ht="30" customHeight="1" x14ac:dyDescent="0.25">
      <c r="P69" s="98"/>
      <c r="Q69" s="98"/>
      <c r="R69" s="98"/>
      <c r="S69" s="99"/>
      <c r="T69" s="98"/>
    </row>
    <row r="70" spans="16:20" s="95" customFormat="1" ht="30" customHeight="1" x14ac:dyDescent="0.25">
      <c r="P70" s="98"/>
      <c r="Q70" s="98"/>
      <c r="R70" s="98"/>
      <c r="S70" s="99"/>
      <c r="T70" s="98"/>
    </row>
    <row r="71" spans="16:20" s="95" customFormat="1" ht="30" customHeight="1" x14ac:dyDescent="0.25">
      <c r="P71" s="98"/>
      <c r="Q71" s="98"/>
      <c r="R71" s="98"/>
      <c r="S71" s="99"/>
      <c r="T71" s="98"/>
    </row>
    <row r="72" spans="16:20" s="95" customFormat="1" ht="30" customHeight="1" x14ac:dyDescent="0.25">
      <c r="P72" s="98"/>
      <c r="Q72" s="98"/>
      <c r="R72" s="98"/>
      <c r="S72" s="99"/>
      <c r="T72" s="98"/>
    </row>
    <row r="73" spans="16:20" s="95" customFormat="1" ht="30" customHeight="1" x14ac:dyDescent="0.25">
      <c r="P73" s="98"/>
      <c r="Q73" s="98"/>
      <c r="R73" s="98"/>
      <c r="S73" s="99"/>
      <c r="T73" s="98"/>
    </row>
    <row r="74" spans="16:20" s="95" customFormat="1" ht="30" customHeight="1" x14ac:dyDescent="0.25">
      <c r="P74" s="98"/>
      <c r="Q74" s="98"/>
      <c r="R74" s="98"/>
      <c r="S74" s="99"/>
      <c r="T74" s="98"/>
    </row>
    <row r="75" spans="16:20" s="95" customFormat="1" ht="30" customHeight="1" x14ac:dyDescent="0.25">
      <c r="P75" s="98"/>
      <c r="Q75" s="98"/>
      <c r="R75" s="98"/>
      <c r="S75" s="99"/>
      <c r="T75" s="98"/>
    </row>
    <row r="76" spans="16:20" s="95" customFormat="1" ht="30" customHeight="1" x14ac:dyDescent="0.25">
      <c r="P76" s="98"/>
      <c r="Q76" s="98"/>
      <c r="R76" s="98"/>
      <c r="S76" s="99"/>
      <c r="T76" s="98"/>
    </row>
    <row r="77" spans="16:20" s="95" customFormat="1" ht="30" customHeight="1" x14ac:dyDescent="0.25">
      <c r="P77" s="98"/>
      <c r="Q77" s="98"/>
      <c r="R77" s="98"/>
      <c r="S77" s="99"/>
      <c r="T77" s="98"/>
    </row>
    <row r="78" spans="16:20" s="95" customFormat="1" ht="30" customHeight="1" x14ac:dyDescent="0.25">
      <c r="P78" s="98"/>
      <c r="Q78" s="98"/>
      <c r="R78" s="98"/>
      <c r="S78" s="99"/>
      <c r="T78" s="98"/>
    </row>
    <row r="79" spans="16:20" s="95" customFormat="1" ht="30" customHeight="1" x14ac:dyDescent="0.25">
      <c r="P79" s="98"/>
      <c r="Q79" s="98"/>
      <c r="R79" s="98"/>
      <c r="S79" s="99"/>
      <c r="T79" s="98"/>
    </row>
    <row r="80" spans="16:20" s="95" customFormat="1" ht="30" customHeight="1" x14ac:dyDescent="0.25">
      <c r="P80" s="98"/>
      <c r="Q80" s="98"/>
      <c r="R80" s="98"/>
      <c r="S80" s="100"/>
      <c r="T80" s="98"/>
    </row>
    <row r="81" spans="16:20" s="95" customFormat="1" ht="30" customHeight="1" x14ac:dyDescent="0.25">
      <c r="P81" s="98"/>
      <c r="Q81" s="98"/>
      <c r="R81" s="98"/>
      <c r="S81" s="99"/>
      <c r="T81" s="98"/>
    </row>
    <row r="82" spans="16:20" s="95" customFormat="1" ht="30" customHeight="1" x14ac:dyDescent="0.25">
      <c r="P82" s="98"/>
      <c r="Q82" s="98"/>
      <c r="R82" s="98"/>
      <c r="S82" s="99"/>
      <c r="T82" s="98"/>
    </row>
    <row r="83" spans="16:20" s="95" customFormat="1" ht="30" customHeight="1" x14ac:dyDescent="0.25">
      <c r="P83" s="98"/>
      <c r="Q83" s="98"/>
      <c r="R83" s="98"/>
      <c r="S83" s="99"/>
      <c r="T83" s="98"/>
    </row>
    <row r="84" spans="16:20" s="95" customFormat="1" ht="30" customHeight="1" x14ac:dyDescent="0.25">
      <c r="P84" s="98"/>
      <c r="Q84" s="98"/>
      <c r="R84" s="98"/>
      <c r="S84" s="99"/>
      <c r="T84" s="98"/>
    </row>
    <row r="85" spans="16:20" s="95" customFormat="1" ht="30" customHeight="1" x14ac:dyDescent="0.25">
      <c r="P85" s="98"/>
      <c r="Q85" s="98"/>
      <c r="R85" s="98"/>
      <c r="S85" s="99"/>
      <c r="T85" s="98"/>
    </row>
    <row r="86" spans="16:20" s="95" customFormat="1" ht="30" customHeight="1" x14ac:dyDescent="0.25">
      <c r="P86" s="98"/>
      <c r="Q86" s="98"/>
      <c r="R86" s="98"/>
      <c r="S86" s="99"/>
      <c r="T86" s="98"/>
    </row>
    <row r="87" spans="16:20" s="95" customFormat="1" ht="30" customHeight="1" x14ac:dyDescent="0.25">
      <c r="P87" s="98"/>
      <c r="Q87" s="98"/>
      <c r="R87" s="98"/>
      <c r="S87" s="99"/>
      <c r="T87" s="98"/>
    </row>
    <row r="88" spans="16:20" s="95" customFormat="1" ht="30" customHeight="1" x14ac:dyDescent="0.25">
      <c r="P88" s="98"/>
      <c r="Q88" s="98"/>
      <c r="R88" s="98"/>
      <c r="S88" s="99"/>
      <c r="T88" s="98"/>
    </row>
    <row r="89" spans="16:20" s="95" customFormat="1" ht="30" customHeight="1" x14ac:dyDescent="0.25">
      <c r="P89" s="98"/>
      <c r="Q89" s="98"/>
      <c r="R89" s="98"/>
      <c r="S89" s="99"/>
      <c r="T89" s="98"/>
    </row>
    <row r="90" spans="16:20" s="95" customFormat="1" ht="30" customHeight="1" x14ac:dyDescent="0.25">
      <c r="P90" s="98"/>
      <c r="Q90" s="98"/>
      <c r="R90" s="98"/>
      <c r="S90" s="99"/>
      <c r="T90" s="98"/>
    </row>
    <row r="91" spans="16:20" s="95" customFormat="1" ht="30" customHeight="1" x14ac:dyDescent="0.25">
      <c r="P91" s="98"/>
      <c r="Q91" s="98"/>
      <c r="R91" s="98"/>
      <c r="S91" s="99"/>
      <c r="T91" s="98"/>
    </row>
    <row r="92" spans="16:20" s="95" customFormat="1" ht="30" customHeight="1" x14ac:dyDescent="0.25">
      <c r="P92" s="98"/>
      <c r="Q92" s="98"/>
      <c r="R92" s="98"/>
      <c r="S92" s="99"/>
      <c r="T92" s="98"/>
    </row>
    <row r="93" spans="16:20" s="95" customFormat="1" ht="30" customHeight="1" x14ac:dyDescent="0.25">
      <c r="P93" s="98"/>
      <c r="Q93" s="98"/>
      <c r="R93" s="98"/>
      <c r="S93" s="99"/>
      <c r="T93" s="98"/>
    </row>
    <row r="94" spans="16:20" s="95" customFormat="1" ht="30" customHeight="1" x14ac:dyDescent="0.25">
      <c r="P94" s="98"/>
      <c r="Q94" s="98"/>
      <c r="R94" s="98"/>
      <c r="S94" s="99"/>
      <c r="T94" s="98"/>
    </row>
    <row r="95" spans="16:20" s="95" customFormat="1" ht="30" customHeight="1" x14ac:dyDescent="0.25">
      <c r="P95" s="98"/>
      <c r="Q95" s="98"/>
      <c r="R95" s="98"/>
      <c r="S95" s="99"/>
      <c r="T95" s="98"/>
    </row>
    <row r="96" spans="16:20" s="95" customFormat="1" ht="30" customHeight="1" x14ac:dyDescent="0.25">
      <c r="P96" s="98"/>
      <c r="Q96" s="98"/>
      <c r="R96" s="98"/>
      <c r="S96" s="99"/>
      <c r="T96" s="98"/>
    </row>
    <row r="97" spans="16:20" s="95" customFormat="1" ht="30" customHeight="1" x14ac:dyDescent="0.25">
      <c r="P97" s="98"/>
      <c r="Q97" s="98"/>
      <c r="R97" s="98"/>
      <c r="S97" s="99"/>
      <c r="T97" s="98"/>
    </row>
    <row r="98" spans="16:20" s="95" customFormat="1" ht="30" customHeight="1" x14ac:dyDescent="0.25">
      <c r="P98" s="98"/>
      <c r="Q98" s="98"/>
      <c r="R98" s="98"/>
      <c r="S98" s="99"/>
      <c r="T98" s="98"/>
    </row>
    <row r="99" spans="16:20" s="95" customFormat="1" ht="30" customHeight="1" x14ac:dyDescent="0.25">
      <c r="P99" s="98"/>
      <c r="Q99" s="98"/>
      <c r="R99" s="98"/>
      <c r="S99" s="99"/>
      <c r="T99" s="98"/>
    </row>
    <row r="100" spans="16:20" s="95" customFormat="1" ht="30" customHeight="1" x14ac:dyDescent="0.25">
      <c r="P100" s="98"/>
      <c r="Q100" s="98"/>
      <c r="R100" s="98"/>
      <c r="S100" s="99"/>
      <c r="T100" s="98"/>
    </row>
    <row r="101" spans="16:20" s="95" customFormat="1" ht="30" customHeight="1" x14ac:dyDescent="0.25">
      <c r="P101" s="98"/>
      <c r="Q101" s="98"/>
      <c r="R101" s="98"/>
      <c r="S101" s="99"/>
      <c r="T101" s="98"/>
    </row>
    <row r="102" spans="16:20" s="95" customFormat="1" ht="30" customHeight="1" x14ac:dyDescent="0.25">
      <c r="P102" s="98"/>
      <c r="Q102" s="98"/>
      <c r="R102" s="98"/>
      <c r="S102" s="99"/>
      <c r="T102" s="98"/>
    </row>
    <row r="103" spans="16:20" s="95" customFormat="1" ht="30" customHeight="1" x14ac:dyDescent="0.25">
      <c r="P103" s="98"/>
      <c r="Q103" s="98"/>
      <c r="R103" s="98"/>
      <c r="S103" s="99"/>
      <c r="T103" s="98"/>
    </row>
    <row r="104" spans="16:20" s="95" customFormat="1" ht="30" customHeight="1" x14ac:dyDescent="0.25">
      <c r="P104" s="98"/>
      <c r="Q104" s="98"/>
      <c r="R104" s="98"/>
      <c r="S104" s="99"/>
      <c r="T104" s="98"/>
    </row>
    <row r="105" spans="16:20" s="95" customFormat="1" ht="30" customHeight="1" x14ac:dyDescent="0.25">
      <c r="P105" s="98"/>
      <c r="Q105" s="98"/>
      <c r="R105" s="98"/>
      <c r="S105" s="99"/>
      <c r="T105" s="98"/>
    </row>
    <row r="106" spans="16:20" s="95" customFormat="1" ht="30" customHeight="1" x14ac:dyDescent="0.25">
      <c r="P106" s="98"/>
      <c r="Q106" s="98"/>
      <c r="R106" s="98"/>
      <c r="S106" s="99"/>
      <c r="T106" s="98"/>
    </row>
    <row r="107" spans="16:20" s="95" customFormat="1" ht="30" customHeight="1" x14ac:dyDescent="0.25">
      <c r="P107" s="98"/>
      <c r="Q107" s="98"/>
      <c r="R107" s="98"/>
      <c r="S107" s="99"/>
      <c r="T107" s="98"/>
    </row>
    <row r="108" spans="16:20" s="95" customFormat="1" ht="30" customHeight="1" x14ac:dyDescent="0.25">
      <c r="P108" s="98"/>
      <c r="Q108" s="98"/>
      <c r="R108" s="98"/>
      <c r="S108" s="99"/>
      <c r="T108" s="98"/>
    </row>
    <row r="109" spans="16:20" s="95" customFormat="1" ht="30" customHeight="1" x14ac:dyDescent="0.25">
      <c r="P109" s="98"/>
      <c r="Q109" s="98"/>
      <c r="R109" s="98"/>
      <c r="S109" s="99"/>
      <c r="T109" s="98"/>
    </row>
    <row r="110" spans="16:20" s="95" customFormat="1" ht="30" customHeight="1" x14ac:dyDescent="0.25">
      <c r="P110" s="98"/>
      <c r="Q110" s="98"/>
      <c r="R110" s="98"/>
      <c r="S110" s="99"/>
      <c r="T110" s="98"/>
    </row>
    <row r="111" spans="16:20" s="95" customFormat="1" ht="30" customHeight="1" x14ac:dyDescent="0.25">
      <c r="P111" s="98"/>
      <c r="Q111" s="98"/>
      <c r="R111" s="98"/>
      <c r="S111" s="99"/>
      <c r="T111" s="98"/>
    </row>
    <row r="112" spans="16:20" s="95" customFormat="1" ht="30" customHeight="1" x14ac:dyDescent="0.25">
      <c r="P112" s="98"/>
      <c r="Q112" s="98"/>
      <c r="R112" s="98"/>
      <c r="S112" s="99"/>
      <c r="T112" s="98"/>
    </row>
    <row r="113" spans="16:20" s="95" customFormat="1" ht="30" customHeight="1" x14ac:dyDescent="0.25">
      <c r="P113" s="98"/>
      <c r="Q113" s="98"/>
      <c r="R113" s="98"/>
      <c r="S113" s="99"/>
      <c r="T113" s="98"/>
    </row>
    <row r="114" spans="16:20" s="95" customFormat="1" ht="30" customHeight="1" x14ac:dyDescent="0.25">
      <c r="P114" s="98"/>
      <c r="Q114" s="98"/>
      <c r="R114" s="98"/>
      <c r="S114" s="99"/>
      <c r="T114" s="98"/>
    </row>
    <row r="115" spans="16:20" s="95" customFormat="1" ht="30" customHeight="1" x14ac:dyDescent="0.25">
      <c r="P115" s="98"/>
      <c r="Q115" s="98"/>
      <c r="R115" s="98"/>
      <c r="S115" s="99"/>
      <c r="T115" s="98"/>
    </row>
    <row r="116" spans="16:20" s="95" customFormat="1" ht="30" customHeight="1" x14ac:dyDescent="0.25">
      <c r="P116" s="98"/>
      <c r="Q116" s="98"/>
      <c r="R116" s="98"/>
      <c r="S116" s="99"/>
      <c r="T116" s="98"/>
    </row>
    <row r="117" spans="16:20" s="95" customFormat="1" ht="30" customHeight="1" x14ac:dyDescent="0.25">
      <c r="P117" s="98"/>
      <c r="Q117" s="98"/>
      <c r="R117" s="98"/>
      <c r="S117" s="99"/>
      <c r="T117" s="98"/>
    </row>
    <row r="118" spans="16:20" s="95" customFormat="1" ht="30" customHeight="1" x14ac:dyDescent="0.25">
      <c r="P118" s="98"/>
      <c r="Q118" s="98"/>
      <c r="R118" s="98"/>
      <c r="S118" s="99"/>
      <c r="T118" s="98"/>
    </row>
    <row r="119" spans="16:20" s="95" customFormat="1" ht="30" customHeight="1" x14ac:dyDescent="0.25">
      <c r="P119" s="98"/>
      <c r="Q119" s="98"/>
      <c r="R119" s="98"/>
      <c r="S119" s="99"/>
      <c r="T119" s="98"/>
    </row>
    <row r="120" spans="16:20" s="95" customFormat="1" ht="30" customHeight="1" x14ac:dyDescent="0.25">
      <c r="P120" s="98"/>
      <c r="Q120" s="98"/>
      <c r="R120" s="98"/>
      <c r="S120" s="99"/>
      <c r="T120" s="98"/>
    </row>
    <row r="121" spans="16:20" s="95" customFormat="1" ht="30" customHeight="1" x14ac:dyDescent="0.25">
      <c r="P121" s="98"/>
      <c r="Q121" s="98"/>
      <c r="R121" s="98"/>
      <c r="S121" s="99"/>
      <c r="T121" s="98"/>
    </row>
    <row r="122" spans="16:20" s="95" customFormat="1" ht="30" customHeight="1" x14ac:dyDescent="0.25">
      <c r="P122" s="98"/>
      <c r="Q122" s="98"/>
      <c r="R122" s="98"/>
      <c r="S122" s="99"/>
      <c r="T122" s="98"/>
    </row>
    <row r="123" spans="16:20" s="95" customFormat="1" ht="30" customHeight="1" x14ac:dyDescent="0.25">
      <c r="P123" s="98"/>
      <c r="Q123" s="98"/>
      <c r="R123" s="98"/>
      <c r="S123" s="99"/>
      <c r="T123" s="98"/>
    </row>
    <row r="124" spans="16:20" s="95" customFormat="1" ht="30" customHeight="1" x14ac:dyDescent="0.25">
      <c r="P124" s="98"/>
      <c r="Q124" s="98"/>
      <c r="R124" s="98"/>
      <c r="S124" s="99"/>
      <c r="T124" s="98"/>
    </row>
    <row r="125" spans="16:20" s="95" customFormat="1" ht="30" customHeight="1" x14ac:dyDescent="0.25">
      <c r="P125" s="98"/>
      <c r="Q125" s="98"/>
      <c r="R125" s="98"/>
      <c r="S125" s="99"/>
      <c r="T125" s="98"/>
    </row>
    <row r="126" spans="16:20" s="95" customFormat="1" ht="30" customHeight="1" x14ac:dyDescent="0.25">
      <c r="P126" s="98"/>
      <c r="Q126" s="98"/>
      <c r="R126" s="98"/>
      <c r="S126" s="99"/>
      <c r="T126" s="98"/>
    </row>
    <row r="127" spans="16:20" s="95" customFormat="1" ht="30" customHeight="1" x14ac:dyDescent="0.25">
      <c r="P127" s="98"/>
      <c r="Q127" s="98"/>
      <c r="R127" s="98"/>
      <c r="S127" s="99"/>
      <c r="T127" s="98"/>
    </row>
    <row r="128" spans="16:20" s="95" customFormat="1" ht="30" customHeight="1" x14ac:dyDescent="0.25">
      <c r="P128" s="98"/>
      <c r="Q128" s="98"/>
      <c r="R128" s="98"/>
      <c r="S128" s="99"/>
      <c r="T128" s="98"/>
    </row>
    <row r="129" spans="16:20" s="95" customFormat="1" ht="30" customHeight="1" x14ac:dyDescent="0.25">
      <c r="P129" s="98"/>
      <c r="Q129" s="98"/>
      <c r="R129" s="98"/>
      <c r="S129" s="99"/>
      <c r="T129" s="98"/>
    </row>
    <row r="130" spans="16:20" s="95" customFormat="1" ht="30" customHeight="1" x14ac:dyDescent="0.25">
      <c r="P130" s="98"/>
      <c r="Q130" s="98"/>
      <c r="R130" s="98"/>
      <c r="S130" s="99"/>
      <c r="T130" s="98"/>
    </row>
    <row r="131" spans="16:20" s="95" customFormat="1" ht="30" customHeight="1" x14ac:dyDescent="0.25">
      <c r="P131" s="98"/>
      <c r="Q131" s="98"/>
      <c r="R131" s="98"/>
      <c r="S131" s="99"/>
      <c r="T131" s="98"/>
    </row>
    <row r="132" spans="16:20" s="95" customFormat="1" ht="30" customHeight="1" x14ac:dyDescent="0.25">
      <c r="P132" s="98"/>
      <c r="Q132" s="98"/>
      <c r="R132" s="98"/>
      <c r="S132" s="99"/>
      <c r="T132" s="98"/>
    </row>
    <row r="133" spans="16:20" s="95" customFormat="1" ht="30" customHeight="1" x14ac:dyDescent="0.25">
      <c r="P133" s="98"/>
      <c r="Q133" s="98"/>
      <c r="R133" s="98"/>
      <c r="S133" s="99"/>
      <c r="T133" s="98"/>
    </row>
    <row r="134" spans="16:20" s="95" customFormat="1" ht="30" customHeight="1" x14ac:dyDescent="0.25">
      <c r="P134" s="98"/>
      <c r="Q134" s="98"/>
      <c r="R134" s="98"/>
      <c r="S134" s="99"/>
      <c r="T134" s="98"/>
    </row>
    <row r="135" spans="16:20" s="95" customFormat="1" ht="30" customHeight="1" x14ac:dyDescent="0.25">
      <c r="P135" s="98"/>
      <c r="Q135" s="98"/>
      <c r="R135" s="98"/>
      <c r="S135" s="99"/>
      <c r="T135" s="98"/>
    </row>
    <row r="136" spans="16:20" s="95" customFormat="1" ht="30" customHeight="1" x14ac:dyDescent="0.25">
      <c r="P136" s="98"/>
      <c r="Q136" s="98"/>
      <c r="R136" s="98"/>
      <c r="S136" s="99"/>
      <c r="T136" s="98"/>
    </row>
    <row r="137" spans="16:20" s="95" customFormat="1" ht="30" customHeight="1" x14ac:dyDescent="0.25">
      <c r="P137" s="98"/>
      <c r="Q137" s="98"/>
      <c r="R137" s="98"/>
      <c r="S137" s="99"/>
      <c r="T137" s="98"/>
    </row>
    <row r="138" spans="16:20" s="95" customFormat="1" ht="30" customHeight="1" x14ac:dyDescent="0.25">
      <c r="P138" s="98"/>
      <c r="Q138" s="98"/>
      <c r="R138" s="98"/>
      <c r="S138" s="99"/>
      <c r="T138" s="98"/>
    </row>
    <row r="139" spans="16:20" s="95" customFormat="1" ht="30" customHeight="1" x14ac:dyDescent="0.25">
      <c r="P139" s="98"/>
      <c r="Q139" s="98"/>
      <c r="R139" s="98"/>
      <c r="S139" s="99"/>
      <c r="T139" s="98"/>
    </row>
    <row r="140" spans="16:20" s="95" customFormat="1" ht="30" customHeight="1" x14ac:dyDescent="0.25">
      <c r="P140" s="98"/>
      <c r="Q140" s="98"/>
      <c r="R140" s="98"/>
      <c r="S140" s="99"/>
      <c r="T140" s="98"/>
    </row>
    <row r="141" spans="16:20" s="95" customFormat="1" ht="30" customHeight="1" x14ac:dyDescent="0.25">
      <c r="P141" s="98"/>
      <c r="Q141" s="98"/>
      <c r="R141" s="98"/>
      <c r="S141" s="99"/>
      <c r="T141" s="98"/>
    </row>
    <row r="142" spans="16:20" s="95" customFormat="1" ht="30" customHeight="1" x14ac:dyDescent="0.25">
      <c r="P142" s="98"/>
      <c r="Q142" s="98"/>
      <c r="R142" s="98"/>
      <c r="S142" s="99"/>
      <c r="T142" s="98"/>
    </row>
    <row r="143" spans="16:20" s="95" customFormat="1" ht="30" customHeight="1" x14ac:dyDescent="0.25">
      <c r="P143" s="98"/>
      <c r="Q143" s="98"/>
      <c r="R143" s="98"/>
      <c r="S143" s="99"/>
      <c r="T143" s="98"/>
    </row>
    <row r="144" spans="16:20" s="95" customFormat="1" ht="30" customHeight="1" x14ac:dyDescent="0.25">
      <c r="P144" s="98"/>
      <c r="Q144" s="98"/>
      <c r="R144" s="98"/>
      <c r="S144" s="99"/>
      <c r="T144" s="98"/>
    </row>
    <row r="145" spans="16:20" s="95" customFormat="1" ht="30" customHeight="1" x14ac:dyDescent="0.25">
      <c r="P145" s="98"/>
      <c r="Q145" s="98"/>
      <c r="R145" s="98"/>
      <c r="S145" s="99"/>
      <c r="T145" s="98"/>
    </row>
    <row r="146" spans="16:20" s="95" customFormat="1" ht="30" customHeight="1" x14ac:dyDescent="0.25">
      <c r="P146" s="98"/>
      <c r="Q146" s="98"/>
      <c r="R146" s="98"/>
      <c r="S146" s="99"/>
      <c r="T146" s="98"/>
    </row>
    <row r="147" spans="16:20" s="95" customFormat="1" ht="30" customHeight="1" x14ac:dyDescent="0.25">
      <c r="P147" s="98"/>
      <c r="Q147" s="98"/>
      <c r="R147" s="98"/>
      <c r="S147" s="99"/>
      <c r="T147" s="98"/>
    </row>
    <row r="148" spans="16:20" s="95" customFormat="1" ht="30" customHeight="1" x14ac:dyDescent="0.25">
      <c r="P148" s="98"/>
      <c r="Q148" s="98"/>
      <c r="R148" s="98"/>
      <c r="S148" s="99"/>
      <c r="T148" s="98"/>
    </row>
    <row r="149" spans="16:20" s="95" customFormat="1" ht="30" customHeight="1" x14ac:dyDescent="0.25">
      <c r="P149" s="98"/>
      <c r="Q149" s="98"/>
      <c r="R149" s="98"/>
      <c r="S149" s="99"/>
      <c r="T149" s="98"/>
    </row>
    <row r="150" spans="16:20" s="95" customFormat="1" ht="30" customHeight="1" x14ac:dyDescent="0.25">
      <c r="P150" s="98"/>
      <c r="Q150" s="98"/>
      <c r="R150" s="98"/>
      <c r="S150" s="101"/>
      <c r="T150" s="98"/>
    </row>
    <row r="151" spans="16:20" s="95" customFormat="1" ht="30" customHeight="1" x14ac:dyDescent="0.25">
      <c r="P151" s="98"/>
      <c r="Q151" s="98"/>
      <c r="R151" s="98"/>
      <c r="S151" s="101"/>
      <c r="T151" s="98"/>
    </row>
    <row r="152" spans="16:20" s="95" customFormat="1" ht="30" customHeight="1" x14ac:dyDescent="0.25">
      <c r="P152" s="98"/>
      <c r="Q152" s="98"/>
      <c r="R152" s="98"/>
      <c r="S152" s="101"/>
      <c r="T152" s="98"/>
    </row>
    <row r="153" spans="16:20" ht="30" customHeight="1" x14ac:dyDescent="0.25">
      <c r="S153" s="102"/>
    </row>
    <row r="154" spans="16:20" ht="30" customHeight="1" x14ac:dyDescent="0.25">
      <c r="S154" s="102"/>
    </row>
    <row r="155" spans="16:20" ht="30" customHeight="1" x14ac:dyDescent="0.25">
      <c r="S155" s="102"/>
    </row>
    <row r="156" spans="16:20" ht="30" customHeight="1" x14ac:dyDescent="0.25">
      <c r="S156" s="102"/>
    </row>
    <row r="157" spans="16:20" ht="30" customHeight="1" x14ac:dyDescent="0.25">
      <c r="S157" s="102"/>
    </row>
    <row r="158" spans="16:20" ht="30" customHeight="1" x14ac:dyDescent="0.25">
      <c r="S158" s="102"/>
    </row>
    <row r="159" spans="16:20" ht="30" customHeight="1" x14ac:dyDescent="0.25">
      <c r="S159" s="102"/>
    </row>
    <row r="160" spans="16:20" ht="30" customHeight="1" x14ac:dyDescent="0.25">
      <c r="S160" s="102"/>
    </row>
  </sheetData>
  <mergeCells count="70">
    <mergeCell ref="A1:A4"/>
    <mergeCell ref="B1:M1"/>
    <mergeCell ref="N1:O1"/>
    <mergeCell ref="B2:M2"/>
    <mergeCell ref="N2:O2"/>
    <mergeCell ref="B3:M3"/>
    <mergeCell ref="N3:O3"/>
    <mergeCell ref="B4:M4"/>
    <mergeCell ref="N4:O4"/>
    <mergeCell ref="C6:O6"/>
    <mergeCell ref="A8:A9"/>
    <mergeCell ref="B8:B9"/>
    <mergeCell ref="C8:L8"/>
    <mergeCell ref="M8: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s>
  <conditionalFormatting sqref="D10:D25">
    <cfRule type="cellIs" dxfId="86" priority="1" stopIfTrue="1" operator="equal">
      <formula>"0"</formula>
    </cfRule>
  </conditionalFormatting>
  <conditionalFormatting sqref="F10:F11 H10:H11 J10:J11">
    <cfRule type="cellIs" dxfId="85" priority="35" stopIfTrue="1" operator="greaterThanOrEqual">
      <formula>$S$1</formula>
    </cfRule>
    <cfRule type="cellIs" dxfId="84" priority="36" stopIfTrue="1" operator="lessThanOrEqual">
      <formula>$S$4</formula>
    </cfRule>
    <cfRule type="cellIs" dxfId="83" priority="37" stopIfTrue="1" operator="between">
      <formula>$S$2</formula>
      <formula>$S$3</formula>
    </cfRule>
  </conditionalFormatting>
  <conditionalFormatting sqref="F10:F25">
    <cfRule type="cellIs" dxfId="82" priority="32" stopIfTrue="1" operator="equal">
      <formula>"0"</formula>
    </cfRule>
  </conditionalFormatting>
  <conditionalFormatting sqref="H10:H25">
    <cfRule type="cellIs" dxfId="80" priority="31" stopIfTrue="1" operator="equal">
      <formula>"0"</formula>
    </cfRule>
  </conditionalFormatting>
  <conditionalFormatting sqref="J10:J25">
    <cfRule type="cellIs" dxfId="79" priority="30" stopIfTrue="1" operator="equal">
      <formula>"0"</formula>
    </cfRule>
  </conditionalFormatting>
  <conditionalFormatting sqref="L10:L15">
    <cfRule type="cellIs" dxfId="78" priority="3" stopIfTrue="1" operator="greaterThanOrEqual">
      <formula>$S$1</formula>
    </cfRule>
    <cfRule type="cellIs" dxfId="77" priority="4" stopIfTrue="1" operator="lessThanOrEqual">
      <formula>$S$4</formula>
    </cfRule>
    <cfRule type="cellIs" dxfId="76" priority="5" stopIfTrue="1" operator="between">
      <formula>$S$2</formula>
      <formula>$S$3</formula>
    </cfRule>
  </conditionalFormatting>
  <conditionalFormatting sqref="L10:L25">
    <cfRule type="cellIs" dxfId="75" priority="2" stopIfTrue="1" operator="equal">
      <formula>"0"</formula>
    </cfRule>
  </conditionalFormatting>
  <conditionalFormatting sqref="L16:L25">
    <cfRule type="cellIs" dxfId="74" priority="11" stopIfTrue="1" operator="greaterThanOrEqual">
      <formula>$S$2</formula>
    </cfRule>
    <cfRule type="cellIs" dxfId="73" priority="12" stopIfTrue="1" operator="lessThanOrEqual">
      <formula>$S$5</formula>
    </cfRule>
    <cfRule type="cellIs" dxfId="72" priority="13" stopIfTrue="1" operator="between">
      <formula>$S$3</formula>
      <formula>$S$4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39" stopIfTrue="1" operator="lessThanOrEqual" id="{00292EF9-6F52-490C-B7DE-3B713987D520}">
            <xm:f>'C:\Users\carlosc\AppData\Roaming\Microsoft\Excel\[EVIDENCIAS DILIGENCIAMIENTO ATC SJREPOINT 1° TRIM (version 1).xlsb]1_RegistroOportunidad'!#REF!</xm:f>
            <x14:dxf>
              <fill>
                <patternFill>
                  <bgColor rgb="FFFF0000"/>
                </patternFill>
              </fill>
            </x14:dxf>
          </x14:cfRule>
          <x14:cfRule type="cellIs" priority="40" stopIfTrue="1" operator="between" id="{5A531A47-B04C-4D9A-A3AA-8F50F58A1A98}">
            <xm:f>'C:\Users\carlosc\AppData\Roaming\Microsoft\Excel\[EVIDENCIAS DILIGENCIAMIENTO ATC SJREPOINT 1° TRIM (version 1).xlsb]1_RegistroOportunidad'!#REF!</xm:f>
            <xm:f>'C:\Users\carlosc\AppData\Roaming\Microsoft\Excel\[EVIDENCIAS DILIGENCIAMIENTO ATC SJREPOINT 1° TRIM (version 1).xlsb]1_RegistroOportunidad'!#REF!</xm:f>
            <x14:dxf>
              <fill>
                <patternFill>
                  <bgColor rgb="FFFFFF00"/>
                </patternFill>
              </fill>
            </x14:dxf>
          </x14:cfRule>
          <xm:sqref>D10:D25 F12:F25 H12:H25 J12:J25</xm:sqref>
        </x14:conditionalFormatting>
        <x14:conditionalFormatting xmlns:xm="http://schemas.microsoft.com/office/excel/2006/main">
          <x14:cfRule type="cellIs" priority="38" stopIfTrue="1" operator="greaterThanOrEqual" id="{0358CBC5-58CE-4400-B633-069603B697B3}">
            <xm:f>'C:\Users\carlosc\AppData\Roaming\Microsoft\Excel\[EVIDENCIAS DILIGENCIAMIENTO ATC SJREPOINT 1° TRIM (version 1).xlsb]1_RegistroOportunidad'!#REF!</xm:f>
            <x14:dxf>
              <fill>
                <patternFill>
                  <bgColor rgb="FF00FF00"/>
                </patternFill>
              </fill>
            </x14:dxf>
          </x14:cfRule>
          <xm:sqref>F12:F25 H12:H25 J12:J25 D10:D25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DC178"/>
  <sheetViews>
    <sheetView topLeftCell="A22" zoomScaleNormal="100" workbookViewId="0">
      <selection activeCell="C24" sqref="C24:P24"/>
    </sheetView>
  </sheetViews>
  <sheetFormatPr baseColWidth="10" defaultRowHeight="12.75" x14ac:dyDescent="0.2"/>
  <cols>
    <col min="1" max="1" width="1.5703125" style="107" customWidth="1"/>
    <col min="2" max="2" width="30" style="107" customWidth="1"/>
    <col min="3" max="3" width="16.85546875" style="107" customWidth="1"/>
    <col min="4" max="4" width="5" style="107" bestFit="1" customWidth="1"/>
    <col min="5" max="5" width="4.7109375" style="107" bestFit="1" customWidth="1"/>
    <col min="6" max="6" width="9.5703125" style="107" bestFit="1" customWidth="1"/>
    <col min="7" max="7" width="5.42578125" style="107" bestFit="1" customWidth="1"/>
    <col min="8" max="8" width="5.140625" style="107" bestFit="1" customWidth="1"/>
    <col min="9" max="9" width="9.5703125" style="107" bestFit="1" customWidth="1"/>
    <col min="10" max="10" width="4.140625" style="107" bestFit="1" customWidth="1"/>
    <col min="11" max="11" width="6.42578125" style="107" bestFit="1" customWidth="1"/>
    <col min="12" max="12" width="9.5703125" style="107" bestFit="1" customWidth="1"/>
    <col min="13" max="13" width="8.42578125" style="107" customWidth="1"/>
    <col min="14" max="14" width="6.42578125" style="107" customWidth="1"/>
    <col min="15" max="15" width="11" style="107" customWidth="1"/>
    <col min="16" max="16" width="12.140625" style="107" customWidth="1"/>
    <col min="17" max="21" width="10.7109375" style="107" customWidth="1"/>
    <col min="22" max="22" width="10.7109375" style="108" hidden="1" customWidth="1"/>
    <col min="23" max="42" width="10.7109375" style="107" customWidth="1"/>
    <col min="43" max="48" width="3" style="107" bestFit="1" customWidth="1"/>
    <col min="49" max="57" width="2" style="107" bestFit="1" customWidth="1"/>
    <col min="58" max="76" width="3" style="107" bestFit="1" customWidth="1"/>
    <col min="77" max="77" width="1.85546875" style="107" customWidth="1"/>
    <col min="78" max="85" width="2" style="107" bestFit="1" customWidth="1"/>
    <col min="86" max="107" width="3" style="107" bestFit="1" customWidth="1"/>
    <col min="108" max="16384" width="11.42578125" style="107"/>
  </cols>
  <sheetData>
    <row r="1" spans="1:30" ht="6" customHeight="1" thickBot="1" x14ac:dyDescent="0.25">
      <c r="A1" s="106"/>
      <c r="B1" s="106"/>
      <c r="C1" s="106"/>
      <c r="D1" s="106"/>
      <c r="E1" s="106"/>
      <c r="F1" s="106"/>
      <c r="G1" s="106"/>
      <c r="H1" s="106"/>
      <c r="I1" s="106"/>
      <c r="J1" s="106"/>
      <c r="K1" s="106"/>
      <c r="L1" s="106"/>
      <c r="M1" s="106"/>
      <c r="N1" s="106"/>
      <c r="O1" s="106"/>
      <c r="P1" s="106"/>
      <c r="Q1" s="106"/>
    </row>
    <row r="2" spans="1:30" ht="16.5" customHeight="1" x14ac:dyDescent="0.2">
      <c r="A2" s="106"/>
      <c r="B2" s="413"/>
      <c r="C2" s="416" t="s">
        <v>0</v>
      </c>
      <c r="D2" s="417"/>
      <c r="E2" s="417"/>
      <c r="F2" s="417"/>
      <c r="G2" s="417"/>
      <c r="H2" s="417"/>
      <c r="I2" s="417"/>
      <c r="J2" s="417"/>
      <c r="K2" s="417"/>
      <c r="L2" s="417"/>
      <c r="M2" s="418"/>
      <c r="N2" s="419" t="s">
        <v>1</v>
      </c>
      <c r="O2" s="420"/>
      <c r="P2" s="421"/>
      <c r="Q2" s="106"/>
      <c r="V2" s="109">
        <v>0.9</v>
      </c>
    </row>
    <row r="3" spans="1:30" ht="15.75" customHeight="1" x14ac:dyDescent="0.2">
      <c r="A3" s="106"/>
      <c r="B3" s="414"/>
      <c r="C3" s="422" t="s">
        <v>2</v>
      </c>
      <c r="D3" s="423"/>
      <c r="E3" s="423"/>
      <c r="F3" s="423"/>
      <c r="G3" s="423"/>
      <c r="H3" s="423"/>
      <c r="I3" s="423"/>
      <c r="J3" s="423"/>
      <c r="K3" s="423"/>
      <c r="L3" s="423"/>
      <c r="M3" s="424"/>
      <c r="N3" s="425" t="s">
        <v>3</v>
      </c>
      <c r="O3" s="426"/>
      <c r="P3" s="427"/>
      <c r="Q3" s="106"/>
      <c r="V3" s="109">
        <v>0.89998999999999996</v>
      </c>
    </row>
    <row r="4" spans="1:30" ht="15.75" customHeight="1" x14ac:dyDescent="0.2">
      <c r="A4" s="106"/>
      <c r="B4" s="414"/>
      <c r="C4" s="422" t="s">
        <v>4</v>
      </c>
      <c r="D4" s="423"/>
      <c r="E4" s="423"/>
      <c r="F4" s="423"/>
      <c r="G4" s="423"/>
      <c r="H4" s="423"/>
      <c r="I4" s="423"/>
      <c r="J4" s="423"/>
      <c r="K4" s="423"/>
      <c r="L4" s="423"/>
      <c r="M4" s="424"/>
      <c r="N4" s="425" t="s">
        <v>5</v>
      </c>
      <c r="O4" s="426"/>
      <c r="P4" s="427"/>
      <c r="Q4" s="106"/>
      <c r="V4" s="109">
        <v>0.75</v>
      </c>
    </row>
    <row r="5" spans="1:30" ht="16.5" customHeight="1" thickBot="1" x14ac:dyDescent="0.25">
      <c r="A5" s="106"/>
      <c r="B5" s="415"/>
      <c r="C5" s="428" t="s">
        <v>6</v>
      </c>
      <c r="D5" s="429"/>
      <c r="E5" s="429"/>
      <c r="F5" s="429"/>
      <c r="G5" s="429"/>
      <c r="H5" s="429"/>
      <c r="I5" s="429"/>
      <c r="J5" s="429"/>
      <c r="K5" s="429"/>
      <c r="L5" s="429"/>
      <c r="M5" s="430"/>
      <c r="N5" s="431" t="s">
        <v>162</v>
      </c>
      <c r="O5" s="432"/>
      <c r="P5" s="433"/>
      <c r="Q5" s="106"/>
      <c r="V5" s="109">
        <v>0.74999000000000005</v>
      </c>
    </row>
    <row r="6" spans="1:30" ht="4.5" customHeight="1" thickBot="1" x14ac:dyDescent="0.25">
      <c r="A6" s="106"/>
      <c r="B6" s="106"/>
      <c r="C6" s="106"/>
      <c r="D6" s="106"/>
      <c r="E6" s="106"/>
      <c r="F6" s="106"/>
      <c r="G6" s="106"/>
      <c r="H6" s="106"/>
      <c r="I6" s="106"/>
      <c r="J6" s="106"/>
      <c r="K6" s="106"/>
      <c r="L6" s="106"/>
      <c r="M6" s="106"/>
      <c r="N6" s="106"/>
      <c r="O6" s="106"/>
      <c r="P6" s="106"/>
      <c r="Q6" s="106"/>
      <c r="V6" s="109"/>
    </row>
    <row r="7" spans="1:30" x14ac:dyDescent="0.2">
      <c r="A7" s="110"/>
      <c r="B7" s="434" t="s">
        <v>8</v>
      </c>
      <c r="C7" s="435"/>
      <c r="D7" s="435"/>
      <c r="E7" s="435"/>
      <c r="F7" s="435"/>
      <c r="G7" s="435"/>
      <c r="H7" s="435"/>
      <c r="I7" s="435"/>
      <c r="J7" s="435"/>
      <c r="K7" s="435"/>
      <c r="L7" s="435"/>
      <c r="M7" s="435"/>
      <c r="N7" s="435"/>
      <c r="O7" s="435"/>
      <c r="P7" s="436"/>
      <c r="Q7" s="110"/>
      <c r="R7" s="111"/>
      <c r="S7" s="111"/>
      <c r="T7" s="111"/>
      <c r="V7" s="109"/>
    </row>
    <row r="8" spans="1:30" ht="13.5" thickBot="1" x14ac:dyDescent="0.25">
      <c r="A8" s="110"/>
      <c r="B8" s="437"/>
      <c r="C8" s="438"/>
      <c r="D8" s="438"/>
      <c r="E8" s="438"/>
      <c r="F8" s="438"/>
      <c r="G8" s="438"/>
      <c r="H8" s="438"/>
      <c r="I8" s="438"/>
      <c r="J8" s="438"/>
      <c r="K8" s="438"/>
      <c r="L8" s="438"/>
      <c r="M8" s="438"/>
      <c r="N8" s="438"/>
      <c r="O8" s="438"/>
      <c r="P8" s="439"/>
      <c r="Q8" s="110"/>
      <c r="R8" s="111"/>
      <c r="S8" s="111"/>
      <c r="T8" s="111"/>
    </row>
    <row r="9" spans="1:30" ht="3.75" customHeight="1" thickBot="1" x14ac:dyDescent="0.25">
      <c r="A9" s="110"/>
      <c r="B9" s="440"/>
      <c r="C9" s="440"/>
      <c r="D9" s="440"/>
      <c r="E9" s="440"/>
      <c r="F9" s="440"/>
      <c r="G9" s="440"/>
      <c r="H9" s="440"/>
      <c r="I9" s="440"/>
      <c r="J9" s="440"/>
      <c r="K9" s="440"/>
      <c r="L9" s="440"/>
      <c r="M9" s="440"/>
      <c r="N9" s="440"/>
      <c r="O9" s="440"/>
      <c r="P9" s="440"/>
      <c r="Q9" s="110"/>
      <c r="R9" s="111"/>
      <c r="S9" s="111"/>
      <c r="T9" s="111"/>
    </row>
    <row r="10" spans="1:30" ht="26.25" customHeight="1" thickBot="1" x14ac:dyDescent="0.25">
      <c r="A10" s="110"/>
      <c r="B10" s="112" t="s">
        <v>9</v>
      </c>
      <c r="C10" s="441">
        <v>2024</v>
      </c>
      <c r="D10" s="442"/>
      <c r="E10" s="442"/>
      <c r="F10" s="442"/>
      <c r="G10" s="442"/>
      <c r="H10" s="442"/>
      <c r="I10" s="443"/>
      <c r="J10" s="444" t="s">
        <v>10</v>
      </c>
      <c r="K10" s="445"/>
      <c r="L10" s="445"/>
      <c r="M10" s="445"/>
      <c r="N10" s="446" t="s">
        <v>107</v>
      </c>
      <c r="O10" s="447"/>
      <c r="P10" s="448"/>
      <c r="Q10" s="110"/>
      <c r="R10" s="111"/>
      <c r="S10" s="111"/>
      <c r="T10" s="111"/>
    </row>
    <row r="11" spans="1:30" ht="4.5" customHeight="1" thickBot="1" x14ac:dyDescent="0.25">
      <c r="A11" s="110"/>
      <c r="B11" s="410"/>
      <c r="C11" s="411"/>
      <c r="D11" s="411"/>
      <c r="E11" s="411"/>
      <c r="F11" s="411"/>
      <c r="G11" s="411"/>
      <c r="H11" s="411"/>
      <c r="I11" s="411"/>
      <c r="J11" s="411"/>
      <c r="K11" s="411"/>
      <c r="L11" s="411"/>
      <c r="M11" s="411"/>
      <c r="N11" s="411"/>
      <c r="O11" s="411"/>
      <c r="P11" s="412"/>
      <c r="Q11" s="110"/>
      <c r="R11" s="111"/>
      <c r="S11" s="111"/>
      <c r="T11" s="111"/>
    </row>
    <row r="12" spans="1:30" ht="13.5" thickBot="1" x14ac:dyDescent="0.25">
      <c r="A12" s="110"/>
      <c r="B12" s="113" t="s">
        <v>11</v>
      </c>
      <c r="C12" s="449" t="s">
        <v>63</v>
      </c>
      <c r="D12" s="449"/>
      <c r="E12" s="449"/>
      <c r="F12" s="449"/>
      <c r="G12" s="449"/>
      <c r="H12" s="449"/>
      <c r="I12" s="449"/>
      <c r="J12" s="449"/>
      <c r="K12" s="449"/>
      <c r="L12" s="449"/>
      <c r="M12" s="449"/>
      <c r="N12" s="449"/>
      <c r="O12" s="449"/>
      <c r="P12" s="450"/>
      <c r="Q12" s="110"/>
      <c r="R12" s="111"/>
      <c r="S12" s="111"/>
      <c r="T12" s="111"/>
    </row>
    <row r="13" spans="1:30" ht="4.5" customHeight="1" thickBot="1" x14ac:dyDescent="0.25">
      <c r="A13" s="110"/>
      <c r="B13" s="451"/>
      <c r="C13" s="452"/>
      <c r="D13" s="452"/>
      <c r="E13" s="452"/>
      <c r="F13" s="452"/>
      <c r="G13" s="452"/>
      <c r="H13" s="452"/>
      <c r="I13" s="452"/>
      <c r="J13" s="452"/>
      <c r="K13" s="452"/>
      <c r="L13" s="452"/>
      <c r="M13" s="452"/>
      <c r="N13" s="452"/>
      <c r="O13" s="452"/>
      <c r="P13" s="453"/>
      <c r="Q13" s="110"/>
      <c r="R13" s="111"/>
      <c r="S13" s="111"/>
      <c r="T13" s="111"/>
    </row>
    <row r="14" spans="1:30" ht="18" customHeight="1" thickBot="1" x14ac:dyDescent="0.25">
      <c r="A14" s="110"/>
      <c r="B14" s="113" t="s">
        <v>12</v>
      </c>
      <c r="C14" s="454" t="s">
        <v>163</v>
      </c>
      <c r="D14" s="455"/>
      <c r="E14" s="455"/>
      <c r="F14" s="455"/>
      <c r="G14" s="455"/>
      <c r="H14" s="455"/>
      <c r="I14" s="455"/>
      <c r="J14" s="455"/>
      <c r="K14" s="455"/>
      <c r="L14" s="455"/>
      <c r="M14" s="455"/>
      <c r="N14" s="455"/>
      <c r="O14" s="455"/>
      <c r="P14" s="456"/>
      <c r="Q14" s="110"/>
      <c r="R14" s="111"/>
      <c r="S14" s="111"/>
      <c r="T14" s="111"/>
      <c r="U14" s="111"/>
      <c r="V14" s="110"/>
      <c r="W14" s="111"/>
      <c r="X14" s="111"/>
      <c r="Y14" s="111"/>
      <c r="Z14" s="111"/>
      <c r="AA14" s="111"/>
      <c r="AB14" s="111"/>
      <c r="AC14" s="111"/>
      <c r="AD14" s="111"/>
    </row>
    <row r="15" spans="1:30" ht="4.5" customHeight="1" thickBot="1" x14ac:dyDescent="0.25">
      <c r="A15" s="110"/>
      <c r="B15" s="247"/>
      <c r="C15" s="248"/>
      <c r="D15" s="248"/>
      <c r="E15" s="248"/>
      <c r="F15" s="248"/>
      <c r="G15" s="248"/>
      <c r="H15" s="248"/>
      <c r="I15" s="248"/>
      <c r="J15" s="248"/>
      <c r="K15" s="248"/>
      <c r="L15" s="248"/>
      <c r="M15" s="248"/>
      <c r="N15" s="248"/>
      <c r="O15" s="248"/>
      <c r="P15" s="249"/>
      <c r="Q15" s="110"/>
      <c r="R15" s="111"/>
      <c r="S15" s="111"/>
      <c r="T15" s="111"/>
      <c r="U15" s="111"/>
      <c r="V15" s="110"/>
      <c r="W15" s="111"/>
      <c r="X15" s="111"/>
      <c r="Y15" s="111"/>
      <c r="Z15" s="111"/>
      <c r="AA15" s="111"/>
      <c r="AB15" s="111"/>
      <c r="AC15" s="111"/>
      <c r="AD15" s="111"/>
    </row>
    <row r="16" spans="1:30" ht="32.25" customHeight="1" thickBot="1" x14ac:dyDescent="0.25">
      <c r="A16" s="110"/>
      <c r="B16" s="113" t="s">
        <v>13</v>
      </c>
      <c r="C16" s="457" t="s">
        <v>164</v>
      </c>
      <c r="D16" s="458"/>
      <c r="E16" s="458"/>
      <c r="F16" s="458"/>
      <c r="G16" s="458"/>
      <c r="H16" s="458"/>
      <c r="I16" s="458"/>
      <c r="J16" s="458"/>
      <c r="K16" s="458"/>
      <c r="L16" s="458"/>
      <c r="M16" s="458"/>
      <c r="N16" s="458"/>
      <c r="O16" s="458"/>
      <c r="P16" s="459"/>
      <c r="Q16" s="110"/>
      <c r="R16" s="111"/>
      <c r="S16" s="111"/>
      <c r="T16" s="111"/>
      <c r="U16" s="111"/>
      <c r="V16" s="110"/>
      <c r="W16" s="111"/>
      <c r="X16" s="111"/>
      <c r="Y16" s="111"/>
      <c r="Z16" s="111"/>
      <c r="AA16" s="111"/>
      <c r="AB16" s="111"/>
      <c r="AC16" s="111"/>
      <c r="AD16" s="111"/>
    </row>
    <row r="17" spans="1:30" ht="4.5" customHeight="1" thickBot="1" x14ac:dyDescent="0.25">
      <c r="A17" s="110"/>
      <c r="B17" s="247"/>
      <c r="C17" s="248"/>
      <c r="D17" s="248"/>
      <c r="E17" s="248"/>
      <c r="F17" s="248"/>
      <c r="G17" s="248"/>
      <c r="H17" s="248"/>
      <c r="I17" s="248"/>
      <c r="J17" s="248"/>
      <c r="K17" s="248"/>
      <c r="L17" s="248"/>
      <c r="M17" s="248"/>
      <c r="N17" s="248"/>
      <c r="O17" s="248"/>
      <c r="P17" s="249"/>
      <c r="Q17" s="110"/>
      <c r="R17" s="111"/>
      <c r="S17" s="111"/>
      <c r="T17" s="111"/>
      <c r="U17" s="111"/>
      <c r="V17" s="110"/>
      <c r="W17" s="111"/>
      <c r="X17" s="111"/>
      <c r="Y17" s="111"/>
      <c r="Z17" s="111"/>
      <c r="AA17" s="111"/>
      <c r="AB17" s="111"/>
      <c r="AC17" s="111"/>
      <c r="AD17" s="111"/>
    </row>
    <row r="18" spans="1:30" ht="26.25" customHeight="1" thickBot="1" x14ac:dyDescent="0.25">
      <c r="A18" s="110"/>
      <c r="B18" s="113" t="s">
        <v>14</v>
      </c>
      <c r="C18" s="460" t="s">
        <v>89</v>
      </c>
      <c r="D18" s="461"/>
      <c r="E18" s="461"/>
      <c r="F18" s="461"/>
      <c r="G18" s="461"/>
      <c r="H18" s="461"/>
      <c r="I18" s="461"/>
      <c r="J18" s="461"/>
      <c r="K18" s="461"/>
      <c r="L18" s="461"/>
      <c r="M18" s="461"/>
      <c r="N18" s="461"/>
      <c r="O18" s="461"/>
      <c r="P18" s="462"/>
      <c r="Q18" s="110"/>
      <c r="R18" s="111"/>
      <c r="S18" s="111"/>
      <c r="T18" s="111"/>
      <c r="U18" s="111"/>
      <c r="V18" s="110"/>
      <c r="W18" s="111"/>
      <c r="X18" s="111"/>
      <c r="Y18" s="111"/>
      <c r="Z18" s="111"/>
      <c r="AA18" s="111"/>
      <c r="AB18" s="111"/>
      <c r="AC18" s="111"/>
      <c r="AD18" s="111"/>
    </row>
    <row r="19" spans="1:30" ht="4.5" customHeight="1" thickBot="1" x14ac:dyDescent="0.25">
      <c r="A19" s="110"/>
      <c r="B19" s="463"/>
      <c r="C19" s="463"/>
      <c r="D19" s="463"/>
      <c r="E19" s="463"/>
      <c r="F19" s="463"/>
      <c r="G19" s="463"/>
      <c r="H19" s="463"/>
      <c r="I19" s="463"/>
      <c r="J19" s="463"/>
      <c r="K19" s="463"/>
      <c r="L19" s="463"/>
      <c r="M19" s="463"/>
      <c r="N19" s="463"/>
      <c r="O19" s="463"/>
      <c r="P19" s="463"/>
      <c r="Q19" s="110"/>
      <c r="R19" s="111"/>
      <c r="S19" s="111"/>
      <c r="T19" s="111"/>
      <c r="U19" s="111"/>
      <c r="V19" s="110"/>
      <c r="W19" s="111"/>
      <c r="X19" s="111"/>
      <c r="Y19" s="111"/>
      <c r="Z19" s="111"/>
      <c r="AA19" s="111"/>
      <c r="AB19" s="111"/>
      <c r="AC19" s="111"/>
      <c r="AD19" s="111"/>
    </row>
    <row r="20" spans="1:30" ht="17.25" customHeight="1" thickBot="1" x14ac:dyDescent="0.25">
      <c r="A20" s="110"/>
      <c r="B20" s="464" t="s">
        <v>15</v>
      </c>
      <c r="C20" s="465"/>
      <c r="D20" s="465"/>
      <c r="E20" s="465"/>
      <c r="F20" s="465"/>
      <c r="G20" s="465"/>
      <c r="H20" s="465"/>
      <c r="I20" s="465"/>
      <c r="J20" s="465"/>
      <c r="K20" s="465"/>
      <c r="L20" s="465"/>
      <c r="M20" s="465"/>
      <c r="N20" s="465"/>
      <c r="O20" s="465"/>
      <c r="P20" s="466"/>
      <c r="Q20" s="110"/>
      <c r="R20" s="111"/>
      <c r="S20" s="111"/>
      <c r="T20" s="111"/>
      <c r="U20" s="111"/>
      <c r="V20" s="110"/>
      <c r="W20" s="111"/>
      <c r="X20" s="111"/>
      <c r="Y20" s="111"/>
      <c r="Z20" s="111"/>
      <c r="AA20" s="111"/>
      <c r="AB20" s="111"/>
      <c r="AC20" s="111"/>
      <c r="AD20" s="111"/>
    </row>
    <row r="21" spans="1:30" ht="4.5" customHeight="1" thickBot="1" x14ac:dyDescent="0.25">
      <c r="A21" s="110"/>
      <c r="B21" s="467"/>
      <c r="C21" s="468"/>
      <c r="D21" s="468"/>
      <c r="E21" s="468"/>
      <c r="F21" s="468"/>
      <c r="G21" s="468"/>
      <c r="H21" s="468"/>
      <c r="I21" s="468"/>
      <c r="J21" s="468"/>
      <c r="K21" s="468"/>
      <c r="L21" s="468"/>
      <c r="M21" s="468"/>
      <c r="N21" s="468"/>
      <c r="O21" s="468"/>
      <c r="P21" s="469"/>
      <c r="Q21" s="110"/>
      <c r="R21" s="111"/>
      <c r="S21" s="111"/>
      <c r="T21" s="111"/>
      <c r="U21" s="111"/>
      <c r="V21" s="110"/>
      <c r="W21" s="111"/>
      <c r="X21" s="111"/>
      <c r="Y21" s="111"/>
      <c r="Z21" s="111"/>
      <c r="AA21" s="111"/>
      <c r="AB21" s="111"/>
      <c r="AC21" s="111"/>
      <c r="AD21" s="111"/>
    </row>
    <row r="22" spans="1:30" ht="51" customHeight="1" thickBot="1" x14ac:dyDescent="0.25">
      <c r="A22" s="110"/>
      <c r="B22" s="113" t="s">
        <v>16</v>
      </c>
      <c r="C22" s="457" t="s">
        <v>165</v>
      </c>
      <c r="D22" s="455"/>
      <c r="E22" s="455"/>
      <c r="F22" s="455"/>
      <c r="G22" s="455"/>
      <c r="H22" s="455"/>
      <c r="I22" s="455"/>
      <c r="J22" s="455"/>
      <c r="K22" s="455"/>
      <c r="L22" s="455"/>
      <c r="M22" s="455"/>
      <c r="N22" s="455"/>
      <c r="O22" s="455"/>
      <c r="P22" s="456"/>
      <c r="Q22" s="110"/>
      <c r="R22" s="111"/>
      <c r="S22" s="111"/>
      <c r="T22" s="111"/>
    </row>
    <row r="23" spans="1:30" ht="4.5" customHeight="1" thickBot="1" x14ac:dyDescent="0.25">
      <c r="A23" s="110"/>
      <c r="B23" s="247"/>
      <c r="C23" s="248"/>
      <c r="D23" s="248"/>
      <c r="E23" s="248"/>
      <c r="F23" s="248"/>
      <c r="G23" s="248"/>
      <c r="H23" s="248"/>
      <c r="I23" s="248"/>
      <c r="J23" s="248"/>
      <c r="K23" s="248"/>
      <c r="L23" s="248"/>
      <c r="M23" s="248"/>
      <c r="N23" s="248"/>
      <c r="O23" s="248"/>
      <c r="P23" s="249"/>
      <c r="Q23" s="110"/>
      <c r="R23" s="111"/>
      <c r="S23" s="111"/>
      <c r="T23" s="111"/>
    </row>
    <row r="24" spans="1:30" ht="96" customHeight="1" thickBot="1" x14ac:dyDescent="0.25">
      <c r="A24" s="110"/>
      <c r="B24" s="113" t="s">
        <v>17</v>
      </c>
      <c r="C24" s="470" t="s">
        <v>166</v>
      </c>
      <c r="D24" s="471"/>
      <c r="E24" s="471"/>
      <c r="F24" s="471"/>
      <c r="G24" s="471"/>
      <c r="H24" s="471"/>
      <c r="I24" s="471"/>
      <c r="J24" s="471"/>
      <c r="K24" s="471"/>
      <c r="L24" s="471"/>
      <c r="M24" s="471"/>
      <c r="N24" s="471"/>
      <c r="O24" s="471"/>
      <c r="P24" s="472"/>
      <c r="Q24" s="110"/>
      <c r="R24" s="111"/>
      <c r="S24" s="111"/>
      <c r="T24" s="111"/>
    </row>
    <row r="25" spans="1:30" ht="4.5" customHeight="1" thickBot="1" x14ac:dyDescent="0.25">
      <c r="A25" s="110"/>
      <c r="B25" s="473"/>
      <c r="C25" s="474"/>
      <c r="D25" s="474"/>
      <c r="E25" s="474"/>
      <c r="F25" s="474"/>
      <c r="G25" s="474"/>
      <c r="H25" s="474"/>
      <c r="I25" s="474"/>
      <c r="J25" s="474"/>
      <c r="K25" s="474"/>
      <c r="L25" s="474"/>
      <c r="M25" s="474"/>
      <c r="N25" s="474"/>
      <c r="O25" s="474"/>
      <c r="P25" s="475"/>
      <c r="Q25" s="110"/>
      <c r="R25" s="111"/>
      <c r="S25" s="111"/>
      <c r="T25" s="111"/>
    </row>
    <row r="26" spans="1:30" ht="13.5" customHeight="1" thickBot="1" x14ac:dyDescent="0.25">
      <c r="A26" s="110"/>
      <c r="B26" s="114" t="s">
        <v>18</v>
      </c>
      <c r="C26" s="476">
        <v>0.9</v>
      </c>
      <c r="D26" s="477"/>
      <c r="E26" s="477"/>
      <c r="F26" s="477"/>
      <c r="G26" s="477"/>
      <c r="H26" s="477"/>
      <c r="I26" s="477"/>
      <c r="J26" s="477"/>
      <c r="K26" s="477"/>
      <c r="L26" s="477"/>
      <c r="M26" s="477"/>
      <c r="N26" s="477"/>
      <c r="O26" s="477"/>
      <c r="P26" s="478"/>
      <c r="Q26" s="110"/>
      <c r="R26" s="111"/>
      <c r="S26" s="111"/>
      <c r="T26" s="111"/>
    </row>
    <row r="27" spans="1:30" ht="4.5" customHeight="1" thickBot="1" x14ac:dyDescent="0.25">
      <c r="A27" s="110"/>
      <c r="B27" s="479"/>
      <c r="C27" s="480"/>
      <c r="D27" s="480"/>
      <c r="E27" s="480"/>
      <c r="F27" s="480"/>
      <c r="G27" s="480"/>
      <c r="H27" s="480"/>
      <c r="I27" s="480"/>
      <c r="J27" s="480"/>
      <c r="K27" s="480"/>
      <c r="L27" s="480"/>
      <c r="M27" s="480"/>
      <c r="N27" s="480"/>
      <c r="O27" s="480"/>
      <c r="P27" s="481"/>
      <c r="Q27" s="110"/>
      <c r="R27" s="111"/>
      <c r="S27" s="111"/>
      <c r="T27" s="111"/>
    </row>
    <row r="28" spans="1:30" ht="12.75" customHeight="1" thickBot="1" x14ac:dyDescent="0.25">
      <c r="A28" s="110"/>
      <c r="B28" s="114" t="s">
        <v>19</v>
      </c>
      <c r="C28" s="115" t="s">
        <v>20</v>
      </c>
      <c r="D28" s="482" t="s">
        <v>120</v>
      </c>
      <c r="E28" s="477"/>
      <c r="F28" s="477"/>
      <c r="G28" s="478"/>
      <c r="H28" s="483" t="s">
        <v>21</v>
      </c>
      <c r="I28" s="483"/>
      <c r="J28" s="483"/>
      <c r="K28" s="482" t="s">
        <v>121</v>
      </c>
      <c r="L28" s="477"/>
      <c r="M28" s="478"/>
      <c r="N28" s="484" t="s">
        <v>22</v>
      </c>
      <c r="O28" s="485"/>
      <c r="P28" s="116" t="s">
        <v>122</v>
      </c>
      <c r="Q28" s="110"/>
      <c r="R28" s="111"/>
      <c r="S28" s="111"/>
      <c r="T28" s="111"/>
    </row>
    <row r="29" spans="1:30" ht="4.5" customHeight="1" thickBot="1" x14ac:dyDescent="0.25">
      <c r="A29" s="110"/>
      <c r="B29" s="486"/>
      <c r="C29" s="283"/>
      <c r="D29" s="283"/>
      <c r="E29" s="283"/>
      <c r="F29" s="283"/>
      <c r="G29" s="283"/>
      <c r="H29" s="283"/>
      <c r="I29" s="283"/>
      <c r="J29" s="283"/>
      <c r="K29" s="283"/>
      <c r="L29" s="283"/>
      <c r="M29" s="283"/>
      <c r="N29" s="283"/>
      <c r="O29" s="283"/>
      <c r="P29" s="487"/>
      <c r="Q29" s="110"/>
      <c r="R29" s="111"/>
      <c r="S29" s="111"/>
      <c r="T29" s="111"/>
    </row>
    <row r="30" spans="1:30" ht="13.5" thickBot="1" x14ac:dyDescent="0.25">
      <c r="A30" s="110"/>
      <c r="B30" s="23" t="s">
        <v>23</v>
      </c>
      <c r="C30" s="378" t="s">
        <v>24</v>
      </c>
      <c r="D30" s="379"/>
      <c r="E30" s="379"/>
      <c r="F30" s="379"/>
      <c r="G30" s="379"/>
      <c r="H30" s="379"/>
      <c r="I30" s="379"/>
      <c r="J30" s="379"/>
      <c r="K30" s="379"/>
      <c r="L30" s="379"/>
      <c r="M30" s="379"/>
      <c r="N30" s="379"/>
      <c r="O30" s="379"/>
      <c r="P30" s="380"/>
      <c r="Q30" s="110"/>
      <c r="R30" s="111"/>
      <c r="S30" s="111"/>
      <c r="T30" s="111"/>
    </row>
    <row r="31" spans="1:30" ht="4.5" customHeight="1" thickBot="1" x14ac:dyDescent="0.25">
      <c r="A31" s="110"/>
      <c r="B31" s="247"/>
      <c r="C31" s="248"/>
      <c r="D31" s="248"/>
      <c r="E31" s="248"/>
      <c r="F31" s="248"/>
      <c r="G31" s="248"/>
      <c r="H31" s="248"/>
      <c r="I31" s="248"/>
      <c r="J31" s="248"/>
      <c r="K31" s="248"/>
      <c r="L31" s="248"/>
      <c r="M31" s="248"/>
      <c r="N31" s="248"/>
      <c r="O31" s="248"/>
      <c r="P31" s="249"/>
      <c r="Q31" s="110"/>
      <c r="R31" s="111"/>
      <c r="S31" s="111"/>
      <c r="T31" s="111"/>
    </row>
    <row r="32" spans="1:30" ht="13.5" thickBot="1" x14ac:dyDescent="0.25">
      <c r="A32" s="110"/>
      <c r="B32" s="23" t="s">
        <v>25</v>
      </c>
      <c r="C32" s="256" t="s">
        <v>26</v>
      </c>
      <c r="D32" s="379"/>
      <c r="E32" s="379"/>
      <c r="F32" s="379"/>
      <c r="G32" s="379"/>
      <c r="H32" s="379"/>
      <c r="I32" s="379"/>
      <c r="J32" s="379"/>
      <c r="K32" s="379"/>
      <c r="L32" s="379"/>
      <c r="M32" s="379"/>
      <c r="N32" s="379"/>
      <c r="O32" s="379"/>
      <c r="P32" s="380"/>
      <c r="Q32" s="110"/>
      <c r="R32" s="111"/>
      <c r="S32" s="111"/>
      <c r="T32" s="111"/>
    </row>
    <row r="33" spans="1:22" ht="4.5" customHeight="1" thickBot="1" x14ac:dyDescent="0.25">
      <c r="A33" s="110"/>
      <c r="B33" s="247"/>
      <c r="C33" s="248"/>
      <c r="D33" s="248"/>
      <c r="E33" s="248"/>
      <c r="F33" s="248"/>
      <c r="G33" s="248"/>
      <c r="H33" s="248"/>
      <c r="I33" s="248"/>
      <c r="J33" s="248"/>
      <c r="K33" s="248"/>
      <c r="L33" s="248"/>
      <c r="M33" s="248"/>
      <c r="N33" s="248"/>
      <c r="O33" s="248"/>
      <c r="P33" s="249"/>
      <c r="Q33" s="110"/>
      <c r="R33" s="111"/>
      <c r="S33" s="111"/>
      <c r="T33" s="111"/>
    </row>
    <row r="34" spans="1:22" ht="13.5" thickBot="1" x14ac:dyDescent="0.25">
      <c r="A34" s="110"/>
      <c r="B34" s="23" t="s">
        <v>27</v>
      </c>
      <c r="C34" s="256" t="s">
        <v>26</v>
      </c>
      <c r="D34" s="379"/>
      <c r="E34" s="379"/>
      <c r="F34" s="379"/>
      <c r="G34" s="379"/>
      <c r="H34" s="379"/>
      <c r="I34" s="379"/>
      <c r="J34" s="379"/>
      <c r="K34" s="379"/>
      <c r="L34" s="379"/>
      <c r="M34" s="379"/>
      <c r="N34" s="379"/>
      <c r="O34" s="379"/>
      <c r="P34" s="380"/>
      <c r="Q34" s="110"/>
      <c r="R34" s="111"/>
      <c r="S34" s="111"/>
      <c r="T34" s="111"/>
    </row>
    <row r="35" spans="1:22" ht="4.5" customHeight="1" thickBot="1" x14ac:dyDescent="0.25">
      <c r="A35" s="110"/>
      <c r="B35" s="451"/>
      <c r="C35" s="452"/>
      <c r="D35" s="452"/>
      <c r="E35" s="452"/>
      <c r="F35" s="452"/>
      <c r="G35" s="452"/>
      <c r="H35" s="452"/>
      <c r="I35" s="452"/>
      <c r="J35" s="452"/>
      <c r="K35" s="452"/>
      <c r="L35" s="452"/>
      <c r="M35" s="452"/>
      <c r="N35" s="452"/>
      <c r="O35" s="452"/>
      <c r="P35" s="453"/>
      <c r="Q35" s="110"/>
      <c r="R35" s="111"/>
      <c r="S35" s="111"/>
      <c r="T35" s="111"/>
    </row>
    <row r="36" spans="1:22" ht="16.5" customHeight="1" thickBot="1" x14ac:dyDescent="0.25">
      <c r="A36" s="110"/>
      <c r="B36" s="23" t="s">
        <v>28</v>
      </c>
      <c r="C36" s="378" t="s">
        <v>167</v>
      </c>
      <c r="D36" s="379"/>
      <c r="E36" s="379"/>
      <c r="F36" s="379"/>
      <c r="G36" s="379"/>
      <c r="H36" s="379"/>
      <c r="I36" s="379"/>
      <c r="J36" s="379"/>
      <c r="K36" s="379"/>
      <c r="L36" s="379"/>
      <c r="M36" s="379"/>
      <c r="N36" s="379"/>
      <c r="O36" s="379"/>
      <c r="P36" s="380"/>
      <c r="Q36" s="110"/>
      <c r="R36" s="111"/>
      <c r="S36" s="111"/>
      <c r="T36" s="111"/>
    </row>
    <row r="37" spans="1:22" ht="4.5" customHeight="1" thickBot="1" x14ac:dyDescent="0.25">
      <c r="A37" s="110"/>
      <c r="B37" s="117"/>
      <c r="C37" s="117"/>
      <c r="D37" s="117"/>
      <c r="E37" s="117"/>
      <c r="F37" s="117"/>
      <c r="G37" s="117"/>
      <c r="H37" s="117"/>
      <c r="I37" s="117"/>
      <c r="J37" s="117"/>
      <c r="K37" s="117"/>
      <c r="L37" s="117"/>
      <c r="M37" s="117"/>
      <c r="N37" s="117"/>
      <c r="O37" s="117"/>
      <c r="P37" s="117"/>
      <c r="Q37" s="110"/>
      <c r="R37" s="111"/>
      <c r="S37" s="111"/>
      <c r="T37" s="111"/>
    </row>
    <row r="38" spans="1:22" ht="13.5" thickBot="1" x14ac:dyDescent="0.25">
      <c r="A38" s="110"/>
      <c r="B38" s="488" t="s">
        <v>29</v>
      </c>
      <c r="C38" s="489"/>
      <c r="D38" s="489"/>
      <c r="E38" s="489"/>
      <c r="F38" s="489"/>
      <c r="G38" s="489"/>
      <c r="H38" s="489"/>
      <c r="I38" s="489"/>
      <c r="J38" s="489"/>
      <c r="K38" s="489"/>
      <c r="L38" s="489"/>
      <c r="M38" s="489"/>
      <c r="N38" s="489"/>
      <c r="O38" s="490"/>
      <c r="P38" s="491"/>
      <c r="Q38" s="110"/>
      <c r="R38" s="111"/>
      <c r="S38" s="111"/>
      <c r="T38" s="111"/>
    </row>
    <row r="39" spans="1:22" ht="13.5" thickBot="1" x14ac:dyDescent="0.25">
      <c r="A39" s="110"/>
      <c r="B39" s="118" t="s">
        <v>30</v>
      </c>
      <c r="C39" s="488" t="s">
        <v>31</v>
      </c>
      <c r="D39" s="489"/>
      <c r="E39" s="489"/>
      <c r="F39" s="489"/>
      <c r="G39" s="491"/>
      <c r="H39" s="488" t="s">
        <v>23</v>
      </c>
      <c r="I39" s="489"/>
      <c r="J39" s="489"/>
      <c r="K39" s="489"/>
      <c r="L39" s="491"/>
      <c r="M39" s="488" t="s">
        <v>32</v>
      </c>
      <c r="N39" s="489"/>
      <c r="O39" s="490"/>
      <c r="P39" s="491"/>
      <c r="Q39" s="110"/>
      <c r="R39" s="111"/>
      <c r="S39" s="111"/>
      <c r="T39" s="111"/>
    </row>
    <row r="40" spans="1:22" ht="54" customHeight="1" x14ac:dyDescent="0.2">
      <c r="A40" s="110"/>
      <c r="B40" s="119" t="s">
        <v>168</v>
      </c>
      <c r="C40" s="492" t="s">
        <v>169</v>
      </c>
      <c r="D40" s="493"/>
      <c r="E40" s="493"/>
      <c r="F40" s="493"/>
      <c r="G40" s="494"/>
      <c r="H40" s="492" t="s">
        <v>170</v>
      </c>
      <c r="I40" s="493"/>
      <c r="J40" s="493"/>
      <c r="K40" s="493"/>
      <c r="L40" s="494"/>
      <c r="M40" s="492" t="s">
        <v>171</v>
      </c>
      <c r="N40" s="493"/>
      <c r="O40" s="493"/>
      <c r="P40" s="495"/>
      <c r="Q40" s="110"/>
      <c r="R40" s="111"/>
      <c r="S40" s="111"/>
      <c r="T40" s="111"/>
    </row>
    <row r="41" spans="1:22" ht="55.5" customHeight="1" x14ac:dyDescent="0.2">
      <c r="A41" s="110"/>
      <c r="B41" s="120" t="s">
        <v>172</v>
      </c>
      <c r="C41" s="496" t="s">
        <v>169</v>
      </c>
      <c r="D41" s="497"/>
      <c r="E41" s="497"/>
      <c r="F41" s="497"/>
      <c r="G41" s="498"/>
      <c r="H41" s="496" t="s">
        <v>170</v>
      </c>
      <c r="I41" s="497"/>
      <c r="J41" s="497"/>
      <c r="K41" s="497"/>
      <c r="L41" s="498"/>
      <c r="M41" s="496" t="s">
        <v>171</v>
      </c>
      <c r="N41" s="497"/>
      <c r="O41" s="497"/>
      <c r="P41" s="499"/>
      <c r="Q41" s="110"/>
      <c r="R41" s="111"/>
      <c r="S41" s="111"/>
      <c r="T41" s="111"/>
    </row>
    <row r="42" spans="1:22" ht="4.5" customHeight="1" thickBot="1" x14ac:dyDescent="0.25">
      <c r="A42" s="110"/>
      <c r="B42" s="121"/>
      <c r="C42" s="121"/>
      <c r="D42" s="121"/>
      <c r="E42" s="121"/>
      <c r="F42" s="121"/>
      <c r="G42" s="121"/>
      <c r="H42" s="121"/>
      <c r="I42" s="121"/>
      <c r="J42" s="121"/>
      <c r="K42" s="121"/>
      <c r="L42" s="121"/>
      <c r="M42" s="121"/>
      <c r="N42" s="121"/>
      <c r="O42" s="121"/>
      <c r="P42" s="121"/>
      <c r="Q42" s="110"/>
      <c r="R42" s="111"/>
      <c r="S42" s="111"/>
      <c r="T42" s="111"/>
    </row>
    <row r="43" spans="1:22" ht="13.5" customHeight="1" thickBot="1" x14ac:dyDescent="0.25">
      <c r="A43" s="110"/>
      <c r="B43" s="464" t="s">
        <v>33</v>
      </c>
      <c r="C43" s="465"/>
      <c r="D43" s="465"/>
      <c r="E43" s="465"/>
      <c r="F43" s="465"/>
      <c r="G43" s="465"/>
      <c r="H43" s="465"/>
      <c r="I43" s="465"/>
      <c r="J43" s="465"/>
      <c r="K43" s="465"/>
      <c r="L43" s="465"/>
      <c r="M43" s="465"/>
      <c r="N43" s="465"/>
      <c r="O43" s="465"/>
      <c r="P43" s="466"/>
      <c r="Q43" s="110"/>
      <c r="R43" s="111"/>
      <c r="S43" s="111"/>
      <c r="T43" s="111"/>
    </row>
    <row r="44" spans="1:22" ht="4.5" customHeight="1" thickBot="1" x14ac:dyDescent="0.25">
      <c r="A44" s="110"/>
      <c r="B44" s="122"/>
      <c r="C44" s="117"/>
      <c r="D44" s="117"/>
      <c r="E44" s="117"/>
      <c r="F44" s="117"/>
      <c r="G44" s="117"/>
      <c r="H44" s="117"/>
      <c r="I44" s="117"/>
      <c r="J44" s="117"/>
      <c r="K44" s="117"/>
      <c r="L44" s="117"/>
      <c r="M44" s="117"/>
      <c r="N44" s="117"/>
      <c r="O44" s="117"/>
      <c r="P44" s="123"/>
      <c r="Q44" s="110"/>
      <c r="R44" s="111"/>
      <c r="S44" s="111"/>
      <c r="T44" s="111"/>
    </row>
    <row r="45" spans="1:22" x14ac:dyDescent="0.2">
      <c r="A45" s="110"/>
      <c r="B45" s="208" t="s">
        <v>34</v>
      </c>
      <c r="C45" s="124" t="s">
        <v>35</v>
      </c>
      <c r="D45" s="125" t="s">
        <v>36</v>
      </c>
      <c r="E45" s="125" t="s">
        <v>37</v>
      </c>
      <c r="F45" s="125" t="s">
        <v>38</v>
      </c>
      <c r="G45" s="125" t="s">
        <v>39</v>
      </c>
      <c r="H45" s="125" t="s">
        <v>40</v>
      </c>
      <c r="I45" s="125" t="s">
        <v>41</v>
      </c>
      <c r="J45" s="125" t="s">
        <v>42</v>
      </c>
      <c r="K45" s="125" t="s">
        <v>43</v>
      </c>
      <c r="L45" s="125" t="s">
        <v>44</v>
      </c>
      <c r="M45" s="125" t="s">
        <v>45</v>
      </c>
      <c r="N45" s="125" t="s">
        <v>46</v>
      </c>
      <c r="O45" s="126" t="s">
        <v>47</v>
      </c>
      <c r="P45" s="127" t="s">
        <v>48</v>
      </c>
      <c r="Q45" s="110"/>
      <c r="R45" s="111"/>
      <c r="S45" s="111"/>
      <c r="T45" s="111"/>
    </row>
    <row r="46" spans="1:22" ht="13.5" thickBot="1" x14ac:dyDescent="0.25">
      <c r="A46" s="110"/>
      <c r="B46" s="210"/>
      <c r="C46" s="128" t="s">
        <v>49</v>
      </c>
      <c r="D46" s="129"/>
      <c r="E46" s="129"/>
      <c r="F46" s="130">
        <f>'3_RegCumplimientoMultas'!D10</f>
        <v>1</v>
      </c>
      <c r="G46" s="131"/>
      <c r="H46" s="131"/>
      <c r="I46" s="130">
        <f>'3_RegCumplimientoMultas'!F10</f>
        <v>0.96794871794871795</v>
      </c>
      <c r="J46" s="131"/>
      <c r="K46" s="131"/>
      <c r="L46" s="130">
        <f>'3_RegCumplimientoMultas'!H10</f>
        <v>0.98089171974522293</v>
      </c>
      <c r="M46" s="131"/>
      <c r="N46" s="131"/>
      <c r="O46" s="130">
        <f>'3_RegCumplimientoMultas'!J10</f>
        <v>0.99509803921568629</v>
      </c>
      <c r="P46" s="130">
        <f>AVERAGE(D46:O46)</f>
        <v>0.98598461922740688</v>
      </c>
      <c r="Q46" s="110"/>
      <c r="R46" s="111"/>
      <c r="S46" s="111"/>
      <c r="T46" s="111"/>
    </row>
    <row r="47" spans="1:22" s="135" customFormat="1" ht="6.75" customHeight="1" thickBot="1" x14ac:dyDescent="0.25">
      <c r="A47" s="132"/>
      <c r="B47" s="133">
        <v>0.9</v>
      </c>
      <c r="C47" s="133" t="s">
        <v>18</v>
      </c>
      <c r="D47" s="133"/>
      <c r="E47" s="133"/>
      <c r="F47" s="134">
        <f>+$C$26</f>
        <v>0.9</v>
      </c>
      <c r="G47" s="133"/>
      <c r="H47" s="133"/>
      <c r="I47" s="134">
        <f>+$C$26</f>
        <v>0.9</v>
      </c>
      <c r="J47" s="133"/>
      <c r="K47" s="133"/>
      <c r="L47" s="134">
        <f>+$C$26</f>
        <v>0.9</v>
      </c>
      <c r="M47" s="133"/>
      <c r="N47" s="133"/>
      <c r="O47" s="134">
        <f>+$C$26</f>
        <v>0.9</v>
      </c>
      <c r="P47" s="134">
        <f>+$C$26</f>
        <v>0.9</v>
      </c>
      <c r="Q47" s="132"/>
      <c r="V47" s="132"/>
    </row>
    <row r="48" spans="1:22" ht="22.5" customHeight="1" thickBot="1" x14ac:dyDescent="0.25">
      <c r="A48" s="110"/>
      <c r="B48" s="464" t="s">
        <v>50</v>
      </c>
      <c r="C48" s="465"/>
      <c r="D48" s="465"/>
      <c r="E48" s="465"/>
      <c r="F48" s="465"/>
      <c r="G48" s="465"/>
      <c r="H48" s="465"/>
      <c r="I48" s="465"/>
      <c r="J48" s="465"/>
      <c r="K48" s="465"/>
      <c r="L48" s="465"/>
      <c r="M48" s="465"/>
      <c r="N48" s="465"/>
      <c r="O48" s="465"/>
      <c r="P48" s="466"/>
      <c r="Q48" s="110"/>
      <c r="R48" s="111"/>
      <c r="S48" s="111"/>
      <c r="T48" s="111"/>
    </row>
    <row r="49" spans="1:20" x14ac:dyDescent="0.2">
      <c r="A49" s="110"/>
      <c r="B49" s="505"/>
      <c r="C49" s="506"/>
      <c r="D49" s="506"/>
      <c r="E49" s="506"/>
      <c r="F49" s="506"/>
      <c r="G49" s="506"/>
      <c r="H49" s="506"/>
      <c r="I49" s="506"/>
      <c r="J49" s="506"/>
      <c r="K49" s="506"/>
      <c r="L49" s="506"/>
      <c r="M49" s="506"/>
      <c r="N49" s="506"/>
      <c r="O49" s="506"/>
      <c r="P49" s="507"/>
      <c r="Q49" s="110"/>
      <c r="R49" s="111"/>
      <c r="S49" s="111"/>
      <c r="T49" s="111"/>
    </row>
    <row r="50" spans="1:20" x14ac:dyDescent="0.2">
      <c r="A50" s="110"/>
      <c r="B50" s="508"/>
      <c r="C50" s="509"/>
      <c r="D50" s="509"/>
      <c r="E50" s="509"/>
      <c r="F50" s="509"/>
      <c r="G50" s="509"/>
      <c r="H50" s="509"/>
      <c r="I50" s="509"/>
      <c r="J50" s="509"/>
      <c r="K50" s="509"/>
      <c r="L50" s="509"/>
      <c r="M50" s="509"/>
      <c r="N50" s="509"/>
      <c r="O50" s="509"/>
      <c r="P50" s="510"/>
      <c r="Q50" s="110"/>
      <c r="R50" s="111"/>
      <c r="S50" s="111"/>
      <c r="T50" s="111"/>
    </row>
    <row r="51" spans="1:20" x14ac:dyDescent="0.2">
      <c r="A51" s="110"/>
      <c r="B51" s="508"/>
      <c r="C51" s="509"/>
      <c r="D51" s="509"/>
      <c r="E51" s="509"/>
      <c r="F51" s="509"/>
      <c r="G51" s="509"/>
      <c r="H51" s="509"/>
      <c r="I51" s="509"/>
      <c r="J51" s="509"/>
      <c r="K51" s="509"/>
      <c r="L51" s="509"/>
      <c r="M51" s="509"/>
      <c r="N51" s="509"/>
      <c r="O51" s="509"/>
      <c r="P51" s="510"/>
      <c r="Q51" s="110"/>
      <c r="R51" s="111"/>
      <c r="S51" s="111"/>
      <c r="T51" s="111"/>
    </row>
    <row r="52" spans="1:20" x14ac:dyDescent="0.2">
      <c r="A52" s="110"/>
      <c r="B52" s="508"/>
      <c r="C52" s="509"/>
      <c r="D52" s="509"/>
      <c r="E52" s="509"/>
      <c r="F52" s="509"/>
      <c r="G52" s="509"/>
      <c r="H52" s="509"/>
      <c r="I52" s="509"/>
      <c r="J52" s="509"/>
      <c r="K52" s="509"/>
      <c r="L52" s="509"/>
      <c r="M52" s="509"/>
      <c r="N52" s="509"/>
      <c r="O52" s="509"/>
      <c r="P52" s="510"/>
      <c r="Q52" s="110"/>
      <c r="R52" s="111"/>
      <c r="S52" s="111"/>
      <c r="T52" s="111"/>
    </row>
    <row r="53" spans="1:20" x14ac:dyDescent="0.2">
      <c r="A53" s="110"/>
      <c r="B53" s="508"/>
      <c r="C53" s="509"/>
      <c r="D53" s="509"/>
      <c r="E53" s="509"/>
      <c r="F53" s="509"/>
      <c r="G53" s="509"/>
      <c r="H53" s="509"/>
      <c r="I53" s="509"/>
      <c r="J53" s="509"/>
      <c r="K53" s="509"/>
      <c r="L53" s="509"/>
      <c r="M53" s="509"/>
      <c r="N53" s="509"/>
      <c r="O53" s="509"/>
      <c r="P53" s="510"/>
      <c r="Q53" s="110"/>
      <c r="R53" s="111"/>
      <c r="S53" s="111"/>
      <c r="T53" s="111"/>
    </row>
    <row r="54" spans="1:20" x14ac:dyDescent="0.2">
      <c r="A54" s="110"/>
      <c r="B54" s="508"/>
      <c r="C54" s="509"/>
      <c r="D54" s="509"/>
      <c r="E54" s="509"/>
      <c r="F54" s="509"/>
      <c r="G54" s="509"/>
      <c r="H54" s="509"/>
      <c r="I54" s="509"/>
      <c r="J54" s="509"/>
      <c r="K54" s="509"/>
      <c r="L54" s="509"/>
      <c r="M54" s="509"/>
      <c r="N54" s="509"/>
      <c r="O54" s="509"/>
      <c r="P54" s="510"/>
      <c r="Q54" s="110"/>
      <c r="R54" s="111"/>
      <c r="S54" s="111"/>
      <c r="T54" s="111"/>
    </row>
    <row r="55" spans="1:20" x14ac:dyDescent="0.2">
      <c r="A55" s="110"/>
      <c r="B55" s="508"/>
      <c r="C55" s="509"/>
      <c r="D55" s="509"/>
      <c r="E55" s="509"/>
      <c r="F55" s="509"/>
      <c r="G55" s="509"/>
      <c r="H55" s="509"/>
      <c r="I55" s="509"/>
      <c r="J55" s="509"/>
      <c r="K55" s="509"/>
      <c r="L55" s="509"/>
      <c r="M55" s="509"/>
      <c r="N55" s="509"/>
      <c r="O55" s="509"/>
      <c r="P55" s="510"/>
      <c r="Q55" s="110"/>
      <c r="R55" s="111"/>
      <c r="S55" s="111"/>
      <c r="T55" s="111"/>
    </row>
    <row r="56" spans="1:20" x14ac:dyDescent="0.2">
      <c r="A56" s="110"/>
      <c r="B56" s="508"/>
      <c r="C56" s="509"/>
      <c r="D56" s="509"/>
      <c r="E56" s="509"/>
      <c r="F56" s="509"/>
      <c r="G56" s="509"/>
      <c r="H56" s="509"/>
      <c r="I56" s="509"/>
      <c r="J56" s="509"/>
      <c r="K56" s="509"/>
      <c r="L56" s="509"/>
      <c r="M56" s="509"/>
      <c r="N56" s="509"/>
      <c r="O56" s="509"/>
      <c r="P56" s="510"/>
      <c r="Q56" s="110"/>
      <c r="R56" s="111"/>
      <c r="S56" s="111"/>
      <c r="T56" s="111"/>
    </row>
    <row r="57" spans="1:20" x14ac:dyDescent="0.2">
      <c r="A57" s="110"/>
      <c r="B57" s="508"/>
      <c r="C57" s="509"/>
      <c r="D57" s="509"/>
      <c r="E57" s="509"/>
      <c r="F57" s="509"/>
      <c r="G57" s="509"/>
      <c r="H57" s="509"/>
      <c r="I57" s="509"/>
      <c r="J57" s="509"/>
      <c r="K57" s="509"/>
      <c r="L57" s="509"/>
      <c r="M57" s="509"/>
      <c r="N57" s="509"/>
      <c r="O57" s="509"/>
      <c r="P57" s="510"/>
      <c r="Q57" s="110"/>
      <c r="R57" s="111"/>
      <c r="S57" s="111"/>
      <c r="T57" s="111"/>
    </row>
    <row r="58" spans="1:20" x14ac:dyDescent="0.2">
      <c r="A58" s="110"/>
      <c r="B58" s="508"/>
      <c r="C58" s="509"/>
      <c r="D58" s="509"/>
      <c r="E58" s="509"/>
      <c r="F58" s="509"/>
      <c r="G58" s="509"/>
      <c r="H58" s="509"/>
      <c r="I58" s="509"/>
      <c r="J58" s="509"/>
      <c r="K58" s="509"/>
      <c r="L58" s="509"/>
      <c r="M58" s="509"/>
      <c r="N58" s="509"/>
      <c r="O58" s="509"/>
      <c r="P58" s="510"/>
      <c r="Q58" s="110"/>
      <c r="R58" s="111"/>
      <c r="S58" s="111"/>
      <c r="T58" s="111"/>
    </row>
    <row r="59" spans="1:20" x14ac:dyDescent="0.2">
      <c r="A59" s="110"/>
      <c r="B59" s="508"/>
      <c r="C59" s="509"/>
      <c r="D59" s="509"/>
      <c r="E59" s="509"/>
      <c r="F59" s="509"/>
      <c r="G59" s="509"/>
      <c r="H59" s="509"/>
      <c r="I59" s="509"/>
      <c r="J59" s="509"/>
      <c r="K59" s="509"/>
      <c r="L59" s="509"/>
      <c r="M59" s="509"/>
      <c r="N59" s="509"/>
      <c r="O59" s="509"/>
      <c r="P59" s="510"/>
      <c r="Q59" s="110"/>
      <c r="R59" s="111"/>
      <c r="S59" s="111"/>
      <c r="T59" s="111"/>
    </row>
    <row r="60" spans="1:20" x14ac:dyDescent="0.2">
      <c r="A60" s="110"/>
      <c r="B60" s="508"/>
      <c r="C60" s="509"/>
      <c r="D60" s="509"/>
      <c r="E60" s="509"/>
      <c r="F60" s="509"/>
      <c r="G60" s="509"/>
      <c r="H60" s="509"/>
      <c r="I60" s="509"/>
      <c r="J60" s="509"/>
      <c r="K60" s="509"/>
      <c r="L60" s="509"/>
      <c r="M60" s="509"/>
      <c r="N60" s="509"/>
      <c r="O60" s="509"/>
      <c r="P60" s="510"/>
      <c r="Q60" s="110"/>
      <c r="R60" s="111"/>
      <c r="S60" s="111"/>
      <c r="T60" s="111"/>
    </row>
    <row r="61" spans="1:20" x14ac:dyDescent="0.2">
      <c r="A61" s="110"/>
      <c r="B61" s="508"/>
      <c r="C61" s="509"/>
      <c r="D61" s="509"/>
      <c r="E61" s="509"/>
      <c r="F61" s="509"/>
      <c r="G61" s="509"/>
      <c r="H61" s="509"/>
      <c r="I61" s="509"/>
      <c r="J61" s="509"/>
      <c r="K61" s="509"/>
      <c r="L61" s="509"/>
      <c r="M61" s="509"/>
      <c r="N61" s="509"/>
      <c r="O61" s="509"/>
      <c r="P61" s="510"/>
      <c r="Q61" s="110"/>
      <c r="R61" s="111"/>
      <c r="S61" s="111"/>
      <c r="T61" s="111"/>
    </row>
    <row r="62" spans="1:20" x14ac:dyDescent="0.2">
      <c r="A62" s="110"/>
      <c r="B62" s="508"/>
      <c r="C62" s="509"/>
      <c r="D62" s="509"/>
      <c r="E62" s="509"/>
      <c r="F62" s="509"/>
      <c r="G62" s="509"/>
      <c r="H62" s="509"/>
      <c r="I62" s="509"/>
      <c r="J62" s="509"/>
      <c r="K62" s="509"/>
      <c r="L62" s="509"/>
      <c r="M62" s="509"/>
      <c r="N62" s="509"/>
      <c r="O62" s="509"/>
      <c r="P62" s="510"/>
      <c r="Q62" s="110"/>
      <c r="R62" s="111"/>
      <c r="S62" s="111"/>
      <c r="T62" s="111"/>
    </row>
    <row r="63" spans="1:20" x14ac:dyDescent="0.2">
      <c r="A63" s="110"/>
      <c r="B63" s="508"/>
      <c r="C63" s="509"/>
      <c r="D63" s="509"/>
      <c r="E63" s="509"/>
      <c r="F63" s="509"/>
      <c r="G63" s="509"/>
      <c r="H63" s="509"/>
      <c r="I63" s="509"/>
      <c r="J63" s="509"/>
      <c r="K63" s="509"/>
      <c r="L63" s="509"/>
      <c r="M63" s="509"/>
      <c r="N63" s="509"/>
      <c r="O63" s="509"/>
      <c r="P63" s="510"/>
      <c r="Q63" s="110"/>
      <c r="R63" s="111"/>
      <c r="S63" s="111"/>
      <c r="T63" s="111"/>
    </row>
    <row r="64" spans="1:20" ht="13.5" thickBot="1" x14ac:dyDescent="0.25">
      <c r="A64" s="110"/>
      <c r="B64" s="511"/>
      <c r="C64" s="512"/>
      <c r="D64" s="512"/>
      <c r="E64" s="512"/>
      <c r="F64" s="512"/>
      <c r="G64" s="512"/>
      <c r="H64" s="512"/>
      <c r="I64" s="512"/>
      <c r="J64" s="512"/>
      <c r="K64" s="512"/>
      <c r="L64" s="512"/>
      <c r="M64" s="512"/>
      <c r="N64" s="512"/>
      <c r="O64" s="512"/>
      <c r="P64" s="513"/>
      <c r="Q64" s="110"/>
      <c r="R64" s="111"/>
      <c r="S64" s="111"/>
      <c r="T64" s="111"/>
    </row>
    <row r="65" spans="1:77" s="137" customFormat="1" ht="4.5" customHeight="1" thickBot="1" x14ac:dyDescent="0.25">
      <c r="A65" s="514"/>
      <c r="B65" s="514"/>
      <c r="C65" s="514"/>
      <c r="D65" s="514"/>
      <c r="E65" s="514"/>
      <c r="F65" s="514"/>
      <c r="G65" s="514"/>
      <c r="H65" s="514"/>
      <c r="I65" s="514"/>
      <c r="J65" s="514"/>
      <c r="K65" s="514"/>
      <c r="L65" s="514"/>
      <c r="M65" s="514"/>
      <c r="N65" s="514"/>
      <c r="O65" s="514"/>
      <c r="P65" s="514"/>
      <c r="Q65" s="514"/>
      <c r="R65" s="136"/>
      <c r="S65" s="136"/>
      <c r="T65" s="136"/>
      <c r="V65" s="138"/>
    </row>
    <row r="66" spans="1:77" ht="15" customHeight="1" x14ac:dyDescent="0.2">
      <c r="A66" s="110"/>
      <c r="B66" s="515" t="s">
        <v>51</v>
      </c>
      <c r="C66" s="517" t="s">
        <v>173</v>
      </c>
      <c r="D66" s="518"/>
      <c r="E66" s="518"/>
      <c r="F66" s="518"/>
      <c r="G66" s="518"/>
      <c r="H66" s="518"/>
      <c r="I66" s="518"/>
      <c r="J66" s="518"/>
      <c r="K66" s="518"/>
      <c r="L66" s="518"/>
      <c r="M66" s="518"/>
      <c r="N66" s="518"/>
      <c r="O66" s="518"/>
      <c r="P66" s="519"/>
      <c r="Q66" s="110"/>
      <c r="R66" s="111"/>
      <c r="S66" s="111"/>
      <c r="T66" s="111"/>
    </row>
    <row r="67" spans="1:77" ht="87" customHeight="1" thickBot="1" x14ac:dyDescent="0.25">
      <c r="A67" s="110"/>
      <c r="B67" s="516"/>
      <c r="C67" s="520" t="s">
        <v>197</v>
      </c>
      <c r="D67" s="521"/>
      <c r="E67" s="521"/>
      <c r="F67" s="521"/>
      <c r="G67" s="521"/>
      <c r="H67" s="521"/>
      <c r="I67" s="521"/>
      <c r="J67" s="521"/>
      <c r="K67" s="521"/>
      <c r="L67" s="521"/>
      <c r="M67" s="521"/>
      <c r="N67" s="521"/>
      <c r="O67" s="521"/>
      <c r="P67" s="522"/>
      <c r="Q67" s="110"/>
      <c r="R67" s="111"/>
      <c r="S67" s="111"/>
      <c r="T67" s="111"/>
    </row>
    <row r="68" spans="1:77" ht="15" customHeight="1" x14ac:dyDescent="0.2">
      <c r="A68" s="110"/>
      <c r="B68" s="516"/>
      <c r="C68" s="517" t="s">
        <v>174</v>
      </c>
      <c r="D68" s="518"/>
      <c r="E68" s="518"/>
      <c r="F68" s="518"/>
      <c r="G68" s="518"/>
      <c r="H68" s="518"/>
      <c r="I68" s="518"/>
      <c r="J68" s="518"/>
      <c r="K68" s="518"/>
      <c r="L68" s="518"/>
      <c r="M68" s="518"/>
      <c r="N68" s="518"/>
      <c r="O68" s="518"/>
      <c r="P68" s="519"/>
      <c r="Q68" s="110"/>
      <c r="R68" s="111"/>
      <c r="S68" s="111"/>
      <c r="T68" s="111"/>
    </row>
    <row r="69" spans="1:77" ht="89.25" customHeight="1" thickBot="1" x14ac:dyDescent="0.25">
      <c r="A69" s="110"/>
      <c r="B69" s="516"/>
      <c r="C69" s="523"/>
      <c r="D69" s="524"/>
      <c r="E69" s="524"/>
      <c r="F69" s="524"/>
      <c r="G69" s="524"/>
      <c r="H69" s="524"/>
      <c r="I69" s="524"/>
      <c r="J69" s="524"/>
      <c r="K69" s="524"/>
      <c r="L69" s="524"/>
      <c r="M69" s="524"/>
      <c r="N69" s="524"/>
      <c r="O69" s="524"/>
      <c r="P69" s="525"/>
      <c r="Q69" s="110"/>
      <c r="R69" s="111"/>
      <c r="S69" s="111"/>
      <c r="T69" s="111"/>
    </row>
    <row r="70" spans="1:77" ht="30.75" customHeight="1" thickBot="1" x14ac:dyDescent="0.25">
      <c r="A70" s="110"/>
      <c r="B70" s="139" t="s">
        <v>56</v>
      </c>
      <c r="C70" s="500" t="s">
        <v>103</v>
      </c>
      <c r="D70" s="501"/>
      <c r="E70" s="501"/>
      <c r="F70" s="501"/>
      <c r="G70" s="501"/>
      <c r="H70" s="501"/>
      <c r="I70" s="501"/>
      <c r="J70" s="501"/>
      <c r="K70" s="501"/>
      <c r="L70" s="501"/>
      <c r="M70" s="501"/>
      <c r="N70" s="501"/>
      <c r="O70" s="501"/>
      <c r="P70" s="502"/>
      <c r="Q70" s="110"/>
      <c r="R70" s="111"/>
      <c r="S70" s="111"/>
      <c r="T70" s="111"/>
    </row>
    <row r="71" spans="1:77" ht="27.75" customHeight="1" thickBot="1" x14ac:dyDescent="0.25">
      <c r="A71" s="110"/>
      <c r="B71" s="139" t="s">
        <v>57</v>
      </c>
      <c r="C71" s="503" t="s">
        <v>58</v>
      </c>
      <c r="D71" s="503"/>
      <c r="E71" s="503"/>
      <c r="F71" s="503"/>
      <c r="G71" s="503"/>
      <c r="H71" s="503"/>
      <c r="I71" s="503"/>
      <c r="J71" s="503"/>
      <c r="K71" s="503"/>
      <c r="L71" s="503"/>
      <c r="M71" s="503"/>
      <c r="N71" s="503"/>
      <c r="O71" s="503"/>
      <c r="P71" s="504"/>
      <c r="Q71" s="110"/>
      <c r="R71" s="111"/>
      <c r="S71" s="111"/>
      <c r="T71" s="111"/>
    </row>
    <row r="74" spans="1:77" x14ac:dyDescent="0.2">
      <c r="C74" s="140"/>
    </row>
    <row r="75" spans="1:77" hidden="1" x14ac:dyDescent="0.2">
      <c r="C75" s="107">
        <v>2018</v>
      </c>
    </row>
    <row r="76" spans="1:77" hidden="1" x14ac:dyDescent="0.2">
      <c r="C76" s="107">
        <v>2019</v>
      </c>
    </row>
    <row r="80" spans="1:77" x14ac:dyDescent="0.2">
      <c r="R80" s="111"/>
      <c r="S80" s="111"/>
      <c r="T80" s="111"/>
      <c r="U80" s="111"/>
      <c r="V80" s="110"/>
      <c r="W80" s="111"/>
      <c r="X80" s="111"/>
      <c r="Y80" s="111"/>
      <c r="Z80" s="111"/>
      <c r="AA80" s="111"/>
      <c r="AB80" s="111"/>
      <c r="AC80" s="111"/>
      <c r="AD80" s="111"/>
      <c r="AE80" s="111"/>
      <c r="AF80" s="111"/>
      <c r="AG80" s="111"/>
      <c r="AH80" s="111"/>
      <c r="AI80" s="111"/>
      <c r="AJ80" s="111"/>
      <c r="AK80" s="111"/>
      <c r="AL80" s="111"/>
      <c r="AM80" s="111"/>
      <c r="AN80" s="111"/>
      <c r="AO80" s="111"/>
      <c r="AP80" s="111"/>
      <c r="AQ80" s="111"/>
      <c r="AR80" s="111"/>
      <c r="AS80" s="111"/>
      <c r="AT80" s="111"/>
      <c r="AU80" s="111"/>
      <c r="AV80" s="111"/>
      <c r="AW80" s="111"/>
      <c r="BY80" s="111"/>
    </row>
    <row r="81" spans="2:107" x14ac:dyDescent="0.2">
      <c r="C81" s="111"/>
      <c r="BZ81" s="111"/>
      <c r="CA81" s="111"/>
      <c r="CB81" s="111"/>
      <c r="CC81" s="110"/>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row>
    <row r="82" spans="2:107" s="141" customFormat="1" x14ac:dyDescent="0.2">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c r="CA82" s="111"/>
      <c r="CB82" s="111"/>
      <c r="CC82" s="111"/>
      <c r="CD82" s="111"/>
      <c r="CE82" s="111"/>
      <c r="CF82" s="111"/>
      <c r="CG82" s="111"/>
      <c r="CH82" s="111"/>
      <c r="CI82" s="111"/>
      <c r="CJ82" s="111"/>
      <c r="CK82" s="111"/>
      <c r="CL82" s="111"/>
      <c r="CM82" s="111"/>
      <c r="CN82" s="111"/>
      <c r="CO82" s="111"/>
      <c r="CP82" s="111"/>
      <c r="CQ82" s="111"/>
      <c r="CR82" s="111"/>
      <c r="CS82" s="111"/>
      <c r="CT82" s="111"/>
      <c r="CU82" s="111"/>
      <c r="CV82" s="111"/>
      <c r="CW82" s="111"/>
      <c r="CX82" s="111"/>
      <c r="CY82" s="111"/>
      <c r="CZ82" s="111"/>
      <c r="DA82" s="111"/>
      <c r="DB82" s="111"/>
      <c r="DC82" s="111"/>
    </row>
    <row r="83" spans="2:107" s="141" customFormat="1" x14ac:dyDescent="0.2">
      <c r="V83" s="108"/>
    </row>
    <row r="84" spans="2:107" s="141" customFormat="1" x14ac:dyDescent="0.2">
      <c r="V84" s="108"/>
    </row>
    <row r="85" spans="2:107" s="141" customFormat="1" x14ac:dyDescent="0.2">
      <c r="V85" s="108"/>
    </row>
    <row r="86" spans="2:107" s="141" customFormat="1" x14ac:dyDescent="0.2">
      <c r="V86" s="108"/>
    </row>
    <row r="87" spans="2:107" s="141" customFormat="1" x14ac:dyDescent="0.2">
      <c r="V87" s="108"/>
    </row>
    <row r="88" spans="2:107" s="141" customFormat="1" x14ac:dyDescent="0.2">
      <c r="D88" s="142"/>
      <c r="E88" s="142"/>
      <c r="F88" s="142"/>
      <c r="G88" s="142"/>
      <c r="H88" s="142"/>
      <c r="I88" s="142"/>
      <c r="V88" s="108"/>
    </row>
    <row r="89" spans="2:107" s="141" customFormat="1" x14ac:dyDescent="0.2">
      <c r="D89" s="142"/>
      <c r="E89" s="142"/>
      <c r="F89" s="142"/>
      <c r="G89" s="142"/>
      <c r="H89" s="142"/>
      <c r="I89" s="142"/>
      <c r="V89" s="108"/>
    </row>
    <row r="90" spans="2:107" s="141" customFormat="1" x14ac:dyDescent="0.2">
      <c r="B90" s="142"/>
      <c r="C90" s="142"/>
      <c r="D90" s="142"/>
      <c r="E90" s="142"/>
      <c r="F90" s="142"/>
      <c r="G90" s="142"/>
      <c r="H90" s="142"/>
      <c r="I90" s="142"/>
      <c r="V90" s="108"/>
    </row>
    <row r="91" spans="2:107" s="141" customFormat="1" x14ac:dyDescent="0.2">
      <c r="B91" s="142"/>
      <c r="C91" s="142"/>
      <c r="D91" s="142"/>
      <c r="E91" s="142"/>
      <c r="F91" s="142"/>
      <c r="G91" s="142"/>
      <c r="H91" s="142"/>
      <c r="I91" s="142"/>
      <c r="V91" s="108"/>
    </row>
    <row r="92" spans="2:107" s="141" customFormat="1" x14ac:dyDescent="0.2">
      <c r="B92" s="142"/>
      <c r="C92" s="142"/>
      <c r="D92" s="142"/>
      <c r="E92" s="142"/>
      <c r="F92" s="142"/>
      <c r="G92" s="142"/>
      <c r="H92" s="142"/>
      <c r="I92" s="142"/>
      <c r="V92" s="108"/>
    </row>
    <row r="93" spans="2:107" s="141" customFormat="1" x14ac:dyDescent="0.2">
      <c r="B93" s="142"/>
      <c r="C93" s="142"/>
      <c r="D93" s="142"/>
      <c r="E93" s="142"/>
      <c r="F93" s="142"/>
      <c r="G93" s="142"/>
      <c r="H93" s="142"/>
      <c r="I93" s="142"/>
      <c r="K93" s="142"/>
      <c r="L93" s="142"/>
      <c r="M93" s="142"/>
      <c r="N93" s="142"/>
      <c r="O93" s="142"/>
      <c r="P93" s="142"/>
      <c r="V93" s="108"/>
    </row>
    <row r="94" spans="2:107" s="141" customFormat="1" x14ac:dyDescent="0.2">
      <c r="B94" s="142"/>
      <c r="C94" s="142"/>
      <c r="D94" s="142"/>
      <c r="E94" s="142"/>
      <c r="F94" s="142"/>
      <c r="G94" s="142"/>
      <c r="H94" s="142"/>
      <c r="I94" s="142"/>
      <c r="K94" s="142"/>
      <c r="L94" s="142"/>
      <c r="M94" s="142"/>
      <c r="N94" s="142"/>
      <c r="O94" s="142"/>
      <c r="P94" s="142"/>
      <c r="V94" s="108"/>
    </row>
    <row r="95" spans="2:107" s="141" customFormat="1" x14ac:dyDescent="0.2">
      <c r="B95" s="142"/>
      <c r="C95" s="142"/>
      <c r="D95" s="142"/>
      <c r="E95" s="142"/>
      <c r="F95" s="142"/>
      <c r="G95" s="142"/>
      <c r="H95" s="142"/>
      <c r="I95" s="142"/>
      <c r="K95" s="142"/>
      <c r="L95" s="142"/>
      <c r="M95" s="142"/>
      <c r="N95" s="142"/>
      <c r="O95" s="142"/>
      <c r="P95" s="142"/>
      <c r="V95" s="108"/>
    </row>
    <row r="96" spans="2:107" s="141" customFormat="1" x14ac:dyDescent="0.2">
      <c r="B96" s="142"/>
      <c r="C96" s="142"/>
      <c r="D96" s="142"/>
      <c r="E96" s="142"/>
      <c r="F96" s="142"/>
      <c r="G96" s="142"/>
      <c r="H96" s="142"/>
      <c r="I96" s="142"/>
      <c r="K96" s="142"/>
      <c r="L96" s="142"/>
      <c r="M96" s="142"/>
      <c r="N96" s="142"/>
      <c r="O96" s="142"/>
      <c r="P96" s="142"/>
      <c r="Q96" s="143" t="s">
        <v>175</v>
      </c>
      <c r="R96" s="143"/>
      <c r="S96" s="143"/>
      <c r="T96" s="143"/>
      <c r="V96" s="108"/>
    </row>
    <row r="97" spans="2:22" s="141" customFormat="1" x14ac:dyDescent="0.2">
      <c r="B97" s="144"/>
      <c r="C97" s="144"/>
      <c r="D97" s="142"/>
      <c r="E97" s="142"/>
      <c r="F97" s="142"/>
      <c r="G97" s="142"/>
      <c r="H97" s="142"/>
      <c r="I97" s="142"/>
      <c r="K97" s="142"/>
      <c r="L97" s="142"/>
      <c r="O97" s="142"/>
      <c r="P97" s="142"/>
      <c r="Q97" s="143" t="s">
        <v>167</v>
      </c>
      <c r="R97" s="143"/>
      <c r="S97" s="143"/>
      <c r="T97" s="143"/>
      <c r="V97" s="108"/>
    </row>
    <row r="98" spans="2:22" s="141" customFormat="1" x14ac:dyDescent="0.2">
      <c r="B98" s="144"/>
      <c r="C98" s="144"/>
      <c r="D98" s="142"/>
      <c r="E98" s="142"/>
      <c r="F98" s="142"/>
      <c r="G98" s="142"/>
      <c r="H98" s="142"/>
      <c r="I98" s="142"/>
      <c r="K98" s="142"/>
      <c r="L98" s="142"/>
      <c r="O98" s="142"/>
      <c r="P98" s="142"/>
      <c r="Q98" s="143" t="s">
        <v>176</v>
      </c>
      <c r="R98" s="143"/>
      <c r="S98" s="143"/>
      <c r="T98" s="143"/>
      <c r="V98" s="108"/>
    </row>
    <row r="99" spans="2:22" s="141" customFormat="1" x14ac:dyDescent="0.2">
      <c r="B99" s="144"/>
      <c r="C99" s="144"/>
      <c r="D99" s="142"/>
      <c r="E99" s="142"/>
      <c r="F99" s="142"/>
      <c r="G99" s="142"/>
      <c r="H99" s="142"/>
      <c r="I99" s="142"/>
      <c r="K99" s="142"/>
      <c r="L99" s="142"/>
      <c r="O99" s="142"/>
      <c r="P99" s="142"/>
      <c r="Q99" s="143" t="s">
        <v>26</v>
      </c>
      <c r="R99" s="143"/>
      <c r="S99" s="143"/>
      <c r="T99" s="143"/>
      <c r="V99" s="108"/>
    </row>
    <row r="100" spans="2:22" s="141" customFormat="1" x14ac:dyDescent="0.2">
      <c r="B100" s="142"/>
      <c r="C100" s="144"/>
      <c r="D100" s="142"/>
      <c r="E100" s="142"/>
      <c r="F100" s="142"/>
      <c r="G100" s="142"/>
      <c r="H100" s="142"/>
      <c r="I100" s="142"/>
      <c r="K100" s="142"/>
      <c r="L100" s="142"/>
      <c r="M100" s="144"/>
      <c r="N100" s="142"/>
      <c r="O100" s="142"/>
      <c r="P100" s="142"/>
      <c r="Q100" s="143" t="s">
        <v>177</v>
      </c>
      <c r="R100" s="143"/>
      <c r="S100" s="143"/>
      <c r="T100" s="143"/>
      <c r="V100" s="108"/>
    </row>
    <row r="101" spans="2:22" s="141" customFormat="1" x14ac:dyDescent="0.2">
      <c r="B101" s="142"/>
      <c r="C101" s="144"/>
      <c r="D101" s="142"/>
      <c r="E101" s="142"/>
      <c r="F101" s="142"/>
      <c r="G101" s="142"/>
      <c r="H101" s="142"/>
      <c r="I101" s="142"/>
      <c r="K101" s="142"/>
      <c r="L101" s="142"/>
      <c r="M101" s="142"/>
      <c r="N101" s="142" t="s">
        <v>178</v>
      </c>
      <c r="O101" s="142"/>
      <c r="P101" s="142"/>
      <c r="Q101" s="143" t="s">
        <v>179</v>
      </c>
      <c r="R101" s="143"/>
      <c r="S101" s="143"/>
      <c r="T101" s="143"/>
      <c r="V101" s="108"/>
    </row>
    <row r="102" spans="2:22" s="141" customFormat="1" x14ac:dyDescent="0.2">
      <c r="B102" s="142"/>
      <c r="C102" s="144"/>
      <c r="D102" s="142"/>
      <c r="E102" s="142"/>
      <c r="F102" s="142"/>
      <c r="G102" s="142"/>
      <c r="H102" s="142"/>
      <c r="I102" s="142"/>
      <c r="K102" s="142"/>
      <c r="L102" s="142"/>
      <c r="M102" s="142"/>
      <c r="N102" s="142"/>
      <c r="O102" s="142"/>
      <c r="P102" s="142"/>
      <c r="V102" s="108"/>
    </row>
    <row r="103" spans="2:22" s="141" customFormat="1" x14ac:dyDescent="0.2">
      <c r="B103" s="142"/>
      <c r="C103" s="144"/>
      <c r="D103" s="142"/>
      <c r="E103" s="142"/>
      <c r="F103" s="142"/>
      <c r="G103" s="142"/>
      <c r="H103" s="142"/>
      <c r="I103" s="142"/>
      <c r="K103" s="142"/>
      <c r="L103" s="142"/>
      <c r="M103" s="142"/>
      <c r="N103" s="142"/>
      <c r="O103" s="142"/>
      <c r="P103" s="142"/>
      <c r="V103" s="108"/>
    </row>
    <row r="104" spans="2:22" s="141" customFormat="1" x14ac:dyDescent="0.2">
      <c r="B104" s="142"/>
      <c r="C104" s="142"/>
      <c r="D104" s="142"/>
      <c r="E104" s="142"/>
      <c r="F104" s="142"/>
      <c r="G104" s="142"/>
      <c r="H104" s="142"/>
      <c r="I104" s="142"/>
      <c r="K104" s="142"/>
      <c r="L104" s="142"/>
      <c r="M104" s="142"/>
      <c r="N104" s="142"/>
      <c r="O104" s="142"/>
      <c r="P104" s="142"/>
      <c r="V104" s="108"/>
    </row>
    <row r="105" spans="2:22" s="141" customFormat="1" x14ac:dyDescent="0.2">
      <c r="B105" s="142"/>
      <c r="C105" s="142"/>
      <c r="D105" s="142"/>
      <c r="E105" s="142"/>
      <c r="F105" s="142"/>
      <c r="G105" s="142"/>
      <c r="H105" s="142"/>
      <c r="I105" s="142"/>
      <c r="K105" s="142"/>
      <c r="L105" s="142"/>
      <c r="M105" s="142"/>
      <c r="N105" s="142"/>
      <c r="O105" s="142"/>
      <c r="P105" s="142"/>
      <c r="V105" s="108"/>
    </row>
    <row r="106" spans="2:22" s="141" customFormat="1" x14ac:dyDescent="0.2">
      <c r="B106" s="142"/>
      <c r="C106" s="142"/>
      <c r="D106" s="142"/>
      <c r="E106" s="142"/>
      <c r="F106" s="142"/>
      <c r="G106" s="142"/>
      <c r="H106" s="142"/>
      <c r="I106" s="142"/>
      <c r="K106" s="142"/>
      <c r="L106" s="142"/>
      <c r="M106" s="142"/>
      <c r="N106" s="142"/>
      <c r="O106" s="142"/>
      <c r="P106" s="142"/>
      <c r="Q106" s="143">
        <v>2015</v>
      </c>
      <c r="R106" s="143"/>
      <c r="S106" s="143"/>
      <c r="T106" s="143"/>
      <c r="V106" s="108"/>
    </row>
    <row r="107" spans="2:22" s="141" customFormat="1" ht="12.75" customHeight="1" x14ac:dyDescent="0.2">
      <c r="B107" s="142"/>
      <c r="C107" s="142"/>
      <c r="D107" s="142"/>
      <c r="E107" s="142"/>
      <c r="F107" s="142"/>
      <c r="G107" s="142"/>
      <c r="H107" s="142"/>
      <c r="I107" s="142"/>
      <c r="Q107" s="143">
        <v>2016</v>
      </c>
      <c r="R107" s="143"/>
      <c r="S107" s="143"/>
      <c r="T107" s="143"/>
      <c r="V107" s="108"/>
    </row>
    <row r="108" spans="2:22" s="141" customFormat="1" x14ac:dyDescent="0.2">
      <c r="B108" s="142"/>
      <c r="C108" s="142"/>
      <c r="D108" s="142"/>
      <c r="E108" s="142"/>
      <c r="F108" s="142"/>
      <c r="G108" s="142"/>
      <c r="H108" s="142"/>
      <c r="I108" s="142"/>
      <c r="Q108" s="143">
        <v>2017</v>
      </c>
      <c r="R108" s="143"/>
      <c r="S108" s="143"/>
      <c r="T108" s="143"/>
      <c r="V108" s="108"/>
    </row>
    <row r="109" spans="2:22" s="141" customFormat="1" x14ac:dyDescent="0.2">
      <c r="C109" s="142"/>
      <c r="H109" s="142"/>
      <c r="I109" s="142"/>
      <c r="Q109" s="143">
        <v>2018</v>
      </c>
      <c r="R109" s="143"/>
      <c r="S109" s="143"/>
      <c r="T109" s="143"/>
      <c r="V109" s="108"/>
    </row>
    <row r="110" spans="2:22" s="141" customFormat="1" x14ac:dyDescent="0.2">
      <c r="C110" s="142"/>
      <c r="H110" s="142"/>
      <c r="I110" s="142"/>
      <c r="V110" s="108"/>
    </row>
    <row r="111" spans="2:22" s="141" customFormat="1" x14ac:dyDescent="0.2">
      <c r="C111" s="142"/>
      <c r="H111" s="142"/>
      <c r="I111" s="142"/>
      <c r="V111" s="108"/>
    </row>
    <row r="112" spans="2:22" s="141" customFormat="1" x14ac:dyDescent="0.2">
      <c r="B112" s="145"/>
      <c r="C112" s="142"/>
      <c r="H112" s="142"/>
      <c r="I112" s="142"/>
      <c r="V112" s="108"/>
    </row>
    <row r="113" spans="2:22" s="141" customFormat="1" x14ac:dyDescent="0.2">
      <c r="B113" s="145"/>
      <c r="C113" s="142"/>
      <c r="H113" s="142"/>
      <c r="I113" s="142"/>
      <c r="V113" s="108"/>
    </row>
    <row r="114" spans="2:22" s="141" customFormat="1" x14ac:dyDescent="0.2">
      <c r="B114" s="145"/>
      <c r="C114" s="142"/>
      <c r="H114" s="142"/>
      <c r="I114" s="142"/>
      <c r="V114" s="108"/>
    </row>
    <row r="115" spans="2:22" s="141" customFormat="1" x14ac:dyDescent="0.2">
      <c r="B115" s="145"/>
      <c r="C115" s="142"/>
      <c r="H115" s="142"/>
      <c r="I115" s="142"/>
      <c r="V115" s="108"/>
    </row>
    <row r="116" spans="2:22" s="141" customFormat="1" x14ac:dyDescent="0.2">
      <c r="B116" s="145"/>
      <c r="C116" s="142"/>
      <c r="H116" s="142"/>
      <c r="I116" s="142"/>
      <c r="V116" s="108"/>
    </row>
    <row r="117" spans="2:22" s="141" customFormat="1" x14ac:dyDescent="0.2">
      <c r="B117" s="145"/>
      <c r="C117" s="142"/>
      <c r="H117" s="142"/>
      <c r="I117" s="142"/>
      <c r="V117" s="108"/>
    </row>
    <row r="118" spans="2:22" s="141" customFormat="1" x14ac:dyDescent="0.2">
      <c r="B118" s="145"/>
      <c r="C118" s="142"/>
      <c r="H118" s="142"/>
      <c r="I118" s="142"/>
      <c r="V118" s="108"/>
    </row>
    <row r="119" spans="2:22" s="141" customFormat="1" x14ac:dyDescent="0.2">
      <c r="B119" s="146"/>
      <c r="C119" s="142"/>
      <c r="H119" s="142"/>
      <c r="I119" s="142"/>
      <c r="V119" s="108"/>
    </row>
    <row r="120" spans="2:22" s="141" customFormat="1" x14ac:dyDescent="0.2">
      <c r="B120" s="146"/>
      <c r="C120" s="142"/>
      <c r="H120" s="142"/>
      <c r="I120" s="142"/>
      <c r="V120" s="108"/>
    </row>
    <row r="121" spans="2:22" s="141" customFormat="1" x14ac:dyDescent="0.2">
      <c r="C121" s="142"/>
      <c r="H121" s="142"/>
      <c r="I121" s="142"/>
      <c r="V121" s="108"/>
    </row>
    <row r="122" spans="2:22" s="141" customFormat="1" x14ac:dyDescent="0.2">
      <c r="B122" s="147"/>
      <c r="C122" s="142"/>
      <c r="F122" s="142"/>
      <c r="I122" s="142"/>
      <c r="V122" s="108"/>
    </row>
    <row r="123" spans="2:22" s="141" customFormat="1" x14ac:dyDescent="0.2">
      <c r="B123" s="147"/>
      <c r="C123" s="142"/>
      <c r="F123" s="142"/>
      <c r="I123" s="142"/>
      <c r="V123" s="108"/>
    </row>
    <row r="124" spans="2:22" s="141" customFormat="1" x14ac:dyDescent="0.2">
      <c r="B124" s="147"/>
      <c r="C124" s="142"/>
      <c r="F124" s="142"/>
      <c r="I124" s="148"/>
      <c r="J124" s="148"/>
      <c r="K124" s="148"/>
      <c r="V124" s="108"/>
    </row>
    <row r="125" spans="2:22" s="141" customFormat="1" x14ac:dyDescent="0.2">
      <c r="B125" s="147"/>
      <c r="C125" s="142"/>
      <c r="F125" s="142"/>
      <c r="G125" s="142"/>
      <c r="H125" s="148"/>
      <c r="I125" s="148"/>
      <c r="J125" s="148"/>
      <c r="K125" s="148"/>
      <c r="V125" s="108"/>
    </row>
    <row r="126" spans="2:22" s="141" customFormat="1" x14ac:dyDescent="0.2">
      <c r="C126" s="142"/>
      <c r="F126" s="142"/>
      <c r="G126" s="142"/>
      <c r="H126" s="148"/>
      <c r="I126" s="148"/>
      <c r="J126" s="148"/>
      <c r="K126" s="148"/>
      <c r="V126" s="108"/>
    </row>
    <row r="127" spans="2:22" s="141" customFormat="1" x14ac:dyDescent="0.2">
      <c r="C127" s="142"/>
      <c r="F127" s="142"/>
      <c r="G127" s="142"/>
      <c r="H127" s="148"/>
      <c r="I127" s="148"/>
      <c r="J127" s="148"/>
      <c r="K127" s="148"/>
      <c r="V127" s="108"/>
    </row>
    <row r="128" spans="2:22" s="141" customFormat="1" x14ac:dyDescent="0.2">
      <c r="C128" s="142"/>
      <c r="F128" s="142"/>
      <c r="G128" s="142"/>
      <c r="H128" s="148"/>
      <c r="I128" s="148"/>
      <c r="J128" s="148"/>
      <c r="K128" s="148"/>
      <c r="V128" s="108"/>
    </row>
    <row r="129" spans="2:22" s="141" customFormat="1" hidden="1" x14ac:dyDescent="0.2">
      <c r="B129" s="149" t="s">
        <v>87</v>
      </c>
      <c r="C129" s="142"/>
      <c r="F129" s="142"/>
      <c r="G129" s="142"/>
      <c r="H129" s="148"/>
      <c r="I129" s="148"/>
      <c r="J129" s="148"/>
      <c r="K129" s="148"/>
      <c r="V129" s="108"/>
    </row>
    <row r="130" spans="2:22" s="141" customFormat="1" hidden="1" x14ac:dyDescent="0.2">
      <c r="B130" s="149" t="s">
        <v>88</v>
      </c>
      <c r="C130" s="142"/>
      <c r="F130" s="142"/>
      <c r="G130" s="142"/>
      <c r="H130" s="148"/>
      <c r="I130" s="148"/>
      <c r="J130" s="148"/>
      <c r="K130" s="148"/>
      <c r="V130" s="108"/>
    </row>
    <row r="131" spans="2:22" s="111" customFormat="1" hidden="1" x14ac:dyDescent="0.2">
      <c r="B131" s="149" t="s">
        <v>89</v>
      </c>
      <c r="C131" s="142"/>
      <c r="F131" s="142"/>
      <c r="G131" s="142"/>
      <c r="H131" s="148"/>
      <c r="I131" s="148"/>
      <c r="J131" s="148"/>
      <c r="K131" s="148"/>
      <c r="V131" s="110"/>
    </row>
    <row r="132" spans="2:22" s="111" customFormat="1" hidden="1" x14ac:dyDescent="0.2">
      <c r="B132" s="149" t="s">
        <v>90</v>
      </c>
      <c r="C132" s="142"/>
      <c r="F132" s="142"/>
      <c r="G132" s="142"/>
      <c r="H132" s="148"/>
      <c r="I132" s="148"/>
      <c r="J132" s="148"/>
      <c r="K132" s="148"/>
      <c r="V132" s="110"/>
    </row>
    <row r="133" spans="2:22" s="111" customFormat="1" hidden="1" x14ac:dyDescent="0.2">
      <c r="B133" s="149" t="s">
        <v>91</v>
      </c>
      <c r="C133" s="142"/>
      <c r="F133" s="142"/>
      <c r="G133" s="142"/>
      <c r="H133" s="148"/>
      <c r="I133" s="148"/>
      <c r="J133" s="148"/>
      <c r="K133" s="148"/>
      <c r="V133" s="110"/>
    </row>
    <row r="134" spans="2:22" s="111" customFormat="1" hidden="1" x14ac:dyDescent="0.2">
      <c r="B134" s="149" t="s">
        <v>92</v>
      </c>
      <c r="C134" s="142"/>
      <c r="F134" s="142"/>
      <c r="G134" s="142"/>
      <c r="H134" s="148"/>
      <c r="I134" s="148"/>
      <c r="J134" s="148"/>
      <c r="K134" s="148"/>
      <c r="V134" s="110"/>
    </row>
    <row r="135" spans="2:22" s="111" customFormat="1" hidden="1" x14ac:dyDescent="0.2">
      <c r="B135" s="149" t="s">
        <v>93</v>
      </c>
      <c r="C135" s="142"/>
      <c r="F135" s="142"/>
      <c r="G135" s="142"/>
      <c r="H135" s="148"/>
      <c r="I135" s="148"/>
      <c r="J135" s="148"/>
      <c r="K135" s="148"/>
      <c r="V135" s="110"/>
    </row>
    <row r="136" spans="2:22" s="111" customFormat="1" hidden="1" x14ac:dyDescent="0.2">
      <c r="B136" s="149"/>
      <c r="C136" s="142"/>
      <c r="F136" s="142"/>
      <c r="G136" s="142"/>
      <c r="H136" s="148"/>
      <c r="I136" s="148"/>
      <c r="J136" s="148"/>
      <c r="K136" s="148"/>
      <c r="V136" s="110"/>
    </row>
    <row r="137" spans="2:22" s="111" customFormat="1" hidden="1" x14ac:dyDescent="0.2">
      <c r="B137" s="149" t="s">
        <v>59</v>
      </c>
      <c r="C137" s="142"/>
      <c r="F137" s="142"/>
      <c r="G137" s="142"/>
      <c r="H137" s="148"/>
      <c r="I137" s="148"/>
      <c r="J137" s="148"/>
      <c r="K137" s="148"/>
      <c r="V137" s="110"/>
    </row>
    <row r="138" spans="2:22" s="111" customFormat="1" hidden="1" x14ac:dyDescent="0.2">
      <c r="B138" s="150" t="s">
        <v>60</v>
      </c>
      <c r="C138" s="142"/>
      <c r="F138" s="142"/>
      <c r="G138" s="142"/>
      <c r="H138" s="148"/>
      <c r="I138" s="148"/>
      <c r="J138" s="148"/>
      <c r="K138" s="148"/>
      <c r="V138" s="110"/>
    </row>
    <row r="139" spans="2:22" s="111" customFormat="1" hidden="1" x14ac:dyDescent="0.2">
      <c r="B139" s="150" t="s">
        <v>61</v>
      </c>
      <c r="C139" s="142"/>
      <c r="F139" s="142"/>
      <c r="G139" s="142"/>
      <c r="H139" s="148"/>
      <c r="I139" s="148"/>
      <c r="J139" s="148"/>
      <c r="K139" s="148"/>
      <c r="V139" s="110"/>
    </row>
    <row r="140" spans="2:22" s="111" customFormat="1" hidden="1" x14ac:dyDescent="0.2">
      <c r="B140" s="150" t="s">
        <v>62</v>
      </c>
      <c r="C140" s="142"/>
      <c r="F140" s="142"/>
      <c r="G140" s="142"/>
      <c r="H140" s="148"/>
      <c r="I140" s="148"/>
      <c r="J140" s="148"/>
      <c r="K140" s="148"/>
      <c r="V140" s="110"/>
    </row>
    <row r="141" spans="2:22" s="111" customFormat="1" hidden="1" x14ac:dyDescent="0.2">
      <c r="B141" s="150" t="s">
        <v>63</v>
      </c>
      <c r="C141" s="142"/>
      <c r="F141" s="142"/>
      <c r="G141" s="142"/>
      <c r="H141" s="148"/>
      <c r="I141" s="148"/>
      <c r="J141" s="148"/>
      <c r="K141" s="148"/>
      <c r="V141" s="110"/>
    </row>
    <row r="142" spans="2:22" s="111" customFormat="1" hidden="1" x14ac:dyDescent="0.2">
      <c r="B142" s="150" t="s">
        <v>180</v>
      </c>
      <c r="C142" s="142"/>
      <c r="F142" s="142"/>
      <c r="G142" s="142"/>
      <c r="J142" s="148"/>
      <c r="K142" s="148"/>
      <c r="V142" s="110"/>
    </row>
    <row r="143" spans="2:22" s="111" customFormat="1" hidden="1" x14ac:dyDescent="0.2">
      <c r="B143" s="150" t="s">
        <v>65</v>
      </c>
      <c r="C143" s="142"/>
      <c r="F143" s="142"/>
      <c r="G143" s="142"/>
      <c r="V143" s="110"/>
    </row>
    <row r="144" spans="2:22" s="111" customFormat="1" hidden="1" x14ac:dyDescent="0.2">
      <c r="B144" s="150" t="s">
        <v>66</v>
      </c>
      <c r="C144" s="142"/>
      <c r="F144" s="142"/>
      <c r="G144" s="142"/>
      <c r="V144" s="110"/>
    </row>
    <row r="145" spans="2:22" s="111" customFormat="1" hidden="1" x14ac:dyDescent="0.2">
      <c r="B145" s="150" t="s">
        <v>67</v>
      </c>
      <c r="C145" s="142"/>
      <c r="F145" s="142"/>
      <c r="G145" s="142"/>
      <c r="V145" s="110"/>
    </row>
    <row r="146" spans="2:22" s="111" customFormat="1" hidden="1" x14ac:dyDescent="0.2">
      <c r="B146" s="150" t="s">
        <v>68</v>
      </c>
      <c r="C146" s="142"/>
      <c r="F146" s="142"/>
      <c r="G146" s="142"/>
      <c r="V146" s="110"/>
    </row>
    <row r="147" spans="2:22" hidden="1" x14ac:dyDescent="0.2">
      <c r="B147" s="151" t="s">
        <v>69</v>
      </c>
      <c r="C147" s="142"/>
      <c r="F147" s="142"/>
      <c r="G147" s="142"/>
    </row>
    <row r="148" spans="2:22" hidden="1" x14ac:dyDescent="0.2">
      <c r="B148" s="150" t="s">
        <v>70</v>
      </c>
      <c r="C148" s="142"/>
      <c r="F148" s="142"/>
      <c r="G148" s="142"/>
    </row>
    <row r="149" spans="2:22" hidden="1" x14ac:dyDescent="0.2">
      <c r="B149" s="150" t="s">
        <v>71</v>
      </c>
      <c r="C149" s="142"/>
      <c r="F149" s="142"/>
      <c r="G149" s="142"/>
    </row>
    <row r="150" spans="2:22" hidden="1" x14ac:dyDescent="0.2">
      <c r="B150" s="150" t="s">
        <v>72</v>
      </c>
      <c r="C150" s="142"/>
      <c r="F150" s="142"/>
      <c r="G150" s="142"/>
    </row>
    <row r="151" spans="2:22" hidden="1" x14ac:dyDescent="0.2">
      <c r="B151" s="150" t="s">
        <v>73</v>
      </c>
      <c r="C151" s="142"/>
      <c r="F151" s="142"/>
      <c r="G151" s="142"/>
    </row>
    <row r="152" spans="2:22" hidden="1" x14ac:dyDescent="0.2">
      <c r="B152" s="150" t="s">
        <v>74</v>
      </c>
      <c r="C152" s="142"/>
      <c r="F152" s="142"/>
      <c r="G152" s="142"/>
    </row>
    <row r="153" spans="2:22" hidden="1" x14ac:dyDescent="0.2">
      <c r="B153" s="150" t="s">
        <v>75</v>
      </c>
      <c r="C153" s="142"/>
      <c r="F153" s="142"/>
      <c r="G153" s="142"/>
    </row>
    <row r="154" spans="2:22" hidden="1" x14ac:dyDescent="0.2">
      <c r="B154" s="150" t="s">
        <v>76</v>
      </c>
      <c r="C154" s="142"/>
    </row>
    <row r="155" spans="2:22" hidden="1" x14ac:dyDescent="0.2">
      <c r="B155" s="150" t="s">
        <v>77</v>
      </c>
      <c r="C155" s="142"/>
    </row>
    <row r="156" spans="2:22" hidden="1" x14ac:dyDescent="0.2">
      <c r="B156" s="150" t="s">
        <v>78</v>
      </c>
      <c r="C156" s="142"/>
    </row>
    <row r="157" spans="2:22" hidden="1" x14ac:dyDescent="0.2">
      <c r="B157" s="150" t="s">
        <v>79</v>
      </c>
      <c r="C157" s="142"/>
    </row>
    <row r="158" spans="2:22" hidden="1" x14ac:dyDescent="0.2">
      <c r="B158" s="150" t="s">
        <v>80</v>
      </c>
      <c r="C158" s="142"/>
    </row>
    <row r="159" spans="2:22" hidden="1" x14ac:dyDescent="0.2">
      <c r="B159" s="150" t="s">
        <v>81</v>
      </c>
      <c r="C159" s="142"/>
    </row>
    <row r="160" spans="2:22" hidden="1" x14ac:dyDescent="0.2">
      <c r="B160" s="150" t="s">
        <v>82</v>
      </c>
      <c r="C160" s="142"/>
    </row>
    <row r="161" spans="2:3" hidden="1" x14ac:dyDescent="0.2">
      <c r="B161" s="150" t="s">
        <v>83</v>
      </c>
      <c r="C161" s="142"/>
    </row>
    <row r="162" spans="2:3" hidden="1" x14ac:dyDescent="0.2">
      <c r="B162" s="150" t="s">
        <v>84</v>
      </c>
      <c r="C162" s="142"/>
    </row>
    <row r="163" spans="2:3" hidden="1" x14ac:dyDescent="0.2">
      <c r="B163" s="150" t="s">
        <v>85</v>
      </c>
      <c r="C163" s="142"/>
    </row>
    <row r="164" spans="2:3" hidden="1" x14ac:dyDescent="0.2">
      <c r="B164" s="150" t="s">
        <v>86</v>
      </c>
    </row>
    <row r="165" spans="2:3" hidden="1" x14ac:dyDescent="0.2">
      <c r="B165" s="141"/>
    </row>
    <row r="166" spans="2:3" x14ac:dyDescent="0.2">
      <c r="B166" s="141"/>
    </row>
    <row r="167" spans="2:3" x14ac:dyDescent="0.2">
      <c r="B167" s="141"/>
    </row>
    <row r="168" spans="2:3" x14ac:dyDescent="0.2">
      <c r="B168" s="141" t="s">
        <v>181</v>
      </c>
    </row>
    <row r="169" spans="2:3" x14ac:dyDescent="0.2">
      <c r="B169" s="143" t="s">
        <v>182</v>
      </c>
    </row>
    <row r="170" spans="2:3" x14ac:dyDescent="0.2">
      <c r="B170" s="143" t="s">
        <v>58</v>
      </c>
    </row>
    <row r="171" spans="2:3" x14ac:dyDescent="0.2">
      <c r="B171" s="141"/>
    </row>
    <row r="172" spans="2:3" x14ac:dyDescent="0.2">
      <c r="B172" s="145"/>
    </row>
    <row r="173" spans="2:3" x14ac:dyDescent="0.2">
      <c r="B173" s="145"/>
    </row>
    <row r="174" spans="2:3" x14ac:dyDescent="0.2">
      <c r="B174" s="152"/>
    </row>
    <row r="175" spans="2:3" x14ac:dyDescent="0.2">
      <c r="B175" s="152"/>
    </row>
    <row r="176" spans="2:3" x14ac:dyDescent="0.2">
      <c r="B176" s="152"/>
    </row>
    <row r="177" spans="2:2" x14ac:dyDescent="0.2">
      <c r="B177" s="152"/>
    </row>
    <row r="178" spans="2:2" x14ac:dyDescent="0.2">
      <c r="B178" s="152"/>
    </row>
  </sheetData>
  <sheetProtection algorithmName="SHA-512" hashValue="Yv2IGOasYjCQXnPF/YmwVZqPNVnXQxceOBSp7PjlqP2XGZHjyFUJZcdeidZ2Pu/Tb9ZX3XI3VPKqWIyrlmx9EA==" saltValue="3uUbVtXiYC9dqC4QKsyZDA==" spinCount="100000" sheet="1"/>
  <mergeCells count="65">
    <mergeCell ref="C70:P70"/>
    <mergeCell ref="C71:P71"/>
    <mergeCell ref="B43:P43"/>
    <mergeCell ref="B45:B46"/>
    <mergeCell ref="B48:P48"/>
    <mergeCell ref="B49:P64"/>
    <mergeCell ref="A65:Q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71" priority="17" stopIfTrue="1" operator="equal">
      <formula>"0"</formula>
    </cfRule>
    <cfRule type="cellIs" dxfId="70" priority="18" stopIfTrue="1" operator="lessThanOrEqual">
      <formula>$V$5</formula>
    </cfRule>
    <cfRule type="cellIs" dxfId="69" priority="19" stopIfTrue="1" operator="greaterThanOrEqual">
      <formula>$V$2</formula>
    </cfRule>
    <cfRule type="cellIs" dxfId="68" priority="20" stopIfTrue="1" operator="between">
      <formula>$V$4</formula>
      <formula>$V$3</formula>
    </cfRule>
  </conditionalFormatting>
  <conditionalFormatting sqref="I46">
    <cfRule type="cellIs" dxfId="67" priority="13" stopIfTrue="1" operator="equal">
      <formula>"0"</formula>
    </cfRule>
    <cfRule type="cellIs" dxfId="66" priority="14" stopIfTrue="1" operator="lessThanOrEqual">
      <formula>$V$5</formula>
    </cfRule>
    <cfRule type="cellIs" dxfId="65" priority="15" stopIfTrue="1" operator="greaterThanOrEqual">
      <formula>$V$2</formula>
    </cfRule>
    <cfRule type="cellIs" dxfId="64" priority="16" stopIfTrue="1" operator="between">
      <formula>$V$4</formula>
      <formula>$V$3</formula>
    </cfRule>
  </conditionalFormatting>
  <conditionalFormatting sqref="L46">
    <cfRule type="cellIs" dxfId="63" priority="9" stopIfTrue="1" operator="equal">
      <formula>"0"</formula>
    </cfRule>
    <cfRule type="cellIs" dxfId="62" priority="10" stopIfTrue="1" operator="lessThanOrEqual">
      <formula>$V$5</formula>
    </cfRule>
    <cfRule type="cellIs" dxfId="61" priority="11" stopIfTrue="1" operator="greaterThanOrEqual">
      <formula>$V$2</formula>
    </cfRule>
    <cfRule type="cellIs" dxfId="60" priority="12" stopIfTrue="1" operator="between">
      <formula>$V$4</formula>
      <formula>$V$3</formula>
    </cfRule>
  </conditionalFormatting>
  <conditionalFormatting sqref="O46:P46">
    <cfRule type="cellIs" dxfId="59" priority="1" stopIfTrue="1" operator="equal">
      <formula>"0"</formula>
    </cfRule>
    <cfRule type="cellIs" dxfId="58" priority="2" stopIfTrue="1" operator="lessThanOrEqual">
      <formula>$V$5</formula>
    </cfRule>
    <cfRule type="cellIs" dxfId="57" priority="3" stopIfTrue="1" operator="greaterThanOrEqual">
      <formula>$V$2</formula>
    </cfRule>
    <cfRule type="cellIs" dxfId="56" priority="4" stopIfTrue="1" operator="between">
      <formula>$V$4</formula>
      <formula>$V$3</formula>
    </cfRule>
  </conditionalFormatting>
  <dataValidations count="6">
    <dataValidation type="list" allowBlank="1" showInputMessage="1" showErrorMessage="1" sqref="C18:P18" xr:uid="{00000000-0002-0000-0500-000000000000}">
      <formula1>$B$129:$B$135</formula1>
    </dataValidation>
    <dataValidation type="list" allowBlank="1" showInputMessage="1" showErrorMessage="1" sqref="C32:P32 C36:P36 C34:P34" xr:uid="{00000000-0002-0000-0500-000001000000}">
      <formula1>$Q$96:$Q$101</formula1>
    </dataValidation>
    <dataValidation type="list" allowBlank="1" showInputMessage="1" showErrorMessage="1" sqref="N10:P10" xr:uid="{00000000-0002-0000-0500-000002000000}">
      <formula1>"Economicos,Eficiencia,Eficacia, Efectividad,Calidad"</formula1>
    </dataValidation>
    <dataValidation type="list" allowBlank="1" showInputMessage="1" showErrorMessage="1" sqref="C10:I10" xr:uid="{00000000-0002-0000-0500-000003000000}">
      <formula1>"2023,2024,2025,2026,2027"</formula1>
    </dataValidation>
    <dataValidation type="list" allowBlank="1" showInputMessage="1" showErrorMessage="1" sqref="C12:P12" xr:uid="{00000000-0002-0000-0500-000004000000}">
      <formula1>$B$138:$B$165</formula1>
    </dataValidation>
    <dataValidation type="list" allowBlank="1" showInputMessage="1" showErrorMessage="1" sqref="C71:P71" xr:uid="{00000000-0002-0000-0500-000005000000}">
      <formula1>$B$169:$B$170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146"/>
  <sheetViews>
    <sheetView topLeftCell="A15" zoomScale="85" zoomScaleNormal="85" workbookViewId="0">
      <selection activeCell="A18" sqref="A18:A19"/>
    </sheetView>
  </sheetViews>
  <sheetFormatPr baseColWidth="10" defaultRowHeight="30" customHeight="1" x14ac:dyDescent="0.2"/>
  <cols>
    <col min="1" max="1" width="28.5703125" style="174" customWidth="1"/>
    <col min="2" max="2" width="38.42578125" style="137" customWidth="1"/>
    <col min="3" max="12" width="15.7109375" style="137" customWidth="1"/>
    <col min="13" max="13" width="31.28515625" style="137" customWidth="1"/>
    <col min="14" max="14" width="20.85546875" style="137" customWidth="1"/>
    <col min="15" max="15" width="23.140625" style="137" customWidth="1"/>
    <col min="16" max="18" width="11.42578125" style="154"/>
    <col min="19" max="19" width="11.42578125" style="108" hidden="1" customWidth="1"/>
    <col min="20" max="20" width="11.42578125" style="154"/>
    <col min="21" max="16384" width="11.42578125" style="137"/>
  </cols>
  <sheetData>
    <row r="1" spans="1:22" ht="30" customHeight="1" x14ac:dyDescent="0.25">
      <c r="A1" s="526"/>
      <c r="B1" s="527" t="s">
        <v>0</v>
      </c>
      <c r="C1" s="528"/>
      <c r="D1" s="528"/>
      <c r="E1" s="528"/>
      <c r="F1" s="528"/>
      <c r="G1" s="528"/>
      <c r="H1" s="528"/>
      <c r="I1" s="528"/>
      <c r="J1" s="528"/>
      <c r="K1" s="528"/>
      <c r="L1" s="528"/>
      <c r="M1" s="529"/>
      <c r="N1" s="530" t="s">
        <v>123</v>
      </c>
      <c r="O1" s="531"/>
      <c r="P1" s="153"/>
      <c r="Q1" s="153"/>
      <c r="T1" s="153"/>
      <c r="U1" s="155"/>
      <c r="V1" s="155"/>
    </row>
    <row r="2" spans="1:22" ht="30" customHeight="1" x14ac:dyDescent="0.25">
      <c r="A2" s="526"/>
      <c r="B2" s="527" t="s">
        <v>124</v>
      </c>
      <c r="C2" s="528"/>
      <c r="D2" s="528"/>
      <c r="E2" s="528"/>
      <c r="F2" s="528"/>
      <c r="G2" s="528"/>
      <c r="H2" s="528"/>
      <c r="I2" s="528"/>
      <c r="J2" s="528"/>
      <c r="K2" s="528"/>
      <c r="L2" s="528"/>
      <c r="M2" s="529"/>
      <c r="N2" s="530" t="s">
        <v>3</v>
      </c>
      <c r="O2" s="531"/>
      <c r="P2" s="153"/>
      <c r="Q2" s="153"/>
      <c r="S2" s="109">
        <v>0.9</v>
      </c>
      <c r="T2" s="153"/>
      <c r="U2" s="155"/>
      <c r="V2" s="155"/>
    </row>
    <row r="3" spans="1:22" ht="30" customHeight="1" x14ac:dyDescent="0.25">
      <c r="A3" s="526"/>
      <c r="B3" s="527" t="s">
        <v>125</v>
      </c>
      <c r="C3" s="528"/>
      <c r="D3" s="528"/>
      <c r="E3" s="528"/>
      <c r="F3" s="528"/>
      <c r="G3" s="528"/>
      <c r="H3" s="528"/>
      <c r="I3" s="528"/>
      <c r="J3" s="528"/>
      <c r="K3" s="528"/>
      <c r="L3" s="528"/>
      <c r="M3" s="529"/>
      <c r="N3" s="530" t="s">
        <v>126</v>
      </c>
      <c r="O3" s="531"/>
      <c r="P3" s="153"/>
      <c r="Q3" s="153"/>
      <c r="S3" s="109">
        <v>0.89998999999999996</v>
      </c>
      <c r="T3" s="153"/>
      <c r="U3" s="155"/>
      <c r="V3" s="155"/>
    </row>
    <row r="4" spans="1:22" ht="30" customHeight="1" x14ac:dyDescent="0.25">
      <c r="A4" s="526"/>
      <c r="B4" s="527" t="s">
        <v>127</v>
      </c>
      <c r="C4" s="528"/>
      <c r="D4" s="528"/>
      <c r="E4" s="528"/>
      <c r="F4" s="528"/>
      <c r="G4" s="528"/>
      <c r="H4" s="528"/>
      <c r="I4" s="528"/>
      <c r="J4" s="528"/>
      <c r="K4" s="528"/>
      <c r="L4" s="528"/>
      <c r="M4" s="529"/>
      <c r="N4" s="530" t="s">
        <v>183</v>
      </c>
      <c r="O4" s="531"/>
      <c r="P4" s="156"/>
      <c r="Q4" s="156"/>
      <c r="S4" s="109">
        <v>0.75</v>
      </c>
      <c r="T4" s="156"/>
      <c r="U4" s="157"/>
      <c r="V4" s="157"/>
    </row>
    <row r="5" spans="1:22" ht="18" x14ac:dyDescent="0.25">
      <c r="A5" s="158"/>
      <c r="B5" s="159"/>
      <c r="C5" s="160"/>
      <c r="D5" s="160"/>
      <c r="E5" s="160"/>
      <c r="F5" s="160"/>
      <c r="G5" s="160"/>
      <c r="H5" s="160"/>
      <c r="I5" s="160"/>
      <c r="J5" s="160"/>
      <c r="K5" s="160"/>
      <c r="L5" s="160"/>
      <c r="M5" s="161"/>
      <c r="N5" s="161"/>
      <c r="O5" s="161"/>
      <c r="P5" s="156"/>
      <c r="Q5" s="156"/>
      <c r="S5" s="109">
        <v>0.74999000000000005</v>
      </c>
      <c r="T5" s="156"/>
      <c r="U5" s="157"/>
      <c r="V5" s="157"/>
    </row>
    <row r="6" spans="1:22" ht="13.5" customHeight="1" x14ac:dyDescent="0.25">
      <c r="A6" s="162" t="s">
        <v>11</v>
      </c>
      <c r="B6" s="159"/>
      <c r="C6" s="532" t="str">
        <f>'3_CumplimientoMultas'!C12</f>
        <v>ATENCION AL CIUDADANO</v>
      </c>
      <c r="D6" s="532"/>
      <c r="E6" s="532"/>
      <c r="F6" s="532"/>
      <c r="G6" s="532"/>
      <c r="H6" s="532"/>
      <c r="I6" s="532"/>
      <c r="J6" s="532"/>
      <c r="K6" s="532"/>
      <c r="L6" s="532"/>
      <c r="M6" s="532"/>
      <c r="N6" s="532"/>
      <c r="O6" s="532"/>
      <c r="S6" s="109"/>
    </row>
    <row r="7" spans="1:22" ht="11.25" customHeight="1" x14ac:dyDescent="0.2">
      <c r="A7" s="158"/>
      <c r="B7" s="159"/>
      <c r="C7" s="159"/>
      <c r="D7" s="159"/>
      <c r="E7" s="159"/>
      <c r="F7" s="159"/>
      <c r="G7" s="159"/>
      <c r="H7" s="159"/>
      <c r="I7" s="159"/>
      <c r="J7" s="159"/>
      <c r="K7" s="159"/>
      <c r="L7" s="159"/>
      <c r="M7" s="159"/>
      <c r="N7" s="159"/>
      <c r="O7" s="159"/>
      <c r="S7" s="109"/>
    </row>
    <row r="8" spans="1:22" s="164" customFormat="1" ht="30" customHeight="1" x14ac:dyDescent="0.2">
      <c r="A8" s="533" t="s">
        <v>128</v>
      </c>
      <c r="B8" s="533" t="s">
        <v>34</v>
      </c>
      <c r="C8" s="533" t="str">
        <f>'3_CumplimientoMultas'!C14</f>
        <v>Cumplimiento de multas</v>
      </c>
      <c r="D8" s="533"/>
      <c r="E8" s="533"/>
      <c r="F8" s="533"/>
      <c r="G8" s="533"/>
      <c r="H8" s="533"/>
      <c r="I8" s="533"/>
      <c r="J8" s="533"/>
      <c r="K8" s="533"/>
      <c r="L8" s="533"/>
      <c r="M8" s="533" t="s">
        <v>129</v>
      </c>
      <c r="N8" s="533"/>
      <c r="O8" s="533"/>
      <c r="P8" s="163"/>
      <c r="Q8" s="163"/>
      <c r="R8" s="163"/>
      <c r="S8" s="108"/>
      <c r="T8" s="163"/>
    </row>
    <row r="9" spans="1:22" s="167" customFormat="1" ht="30" customHeight="1" x14ac:dyDescent="0.2">
      <c r="A9" s="533"/>
      <c r="B9" s="533"/>
      <c r="C9" s="165" t="s">
        <v>130</v>
      </c>
      <c r="D9" s="165" t="s">
        <v>131</v>
      </c>
      <c r="E9" s="165" t="s">
        <v>132</v>
      </c>
      <c r="F9" s="165" t="s">
        <v>131</v>
      </c>
      <c r="G9" s="165" t="s">
        <v>133</v>
      </c>
      <c r="H9" s="165" t="s">
        <v>131</v>
      </c>
      <c r="I9" s="165" t="s">
        <v>134</v>
      </c>
      <c r="J9" s="165" t="s">
        <v>131</v>
      </c>
      <c r="K9" s="165" t="s">
        <v>49</v>
      </c>
      <c r="L9" s="165" t="s">
        <v>131</v>
      </c>
      <c r="M9" s="533"/>
      <c r="N9" s="533"/>
      <c r="O9" s="533"/>
      <c r="P9" s="166"/>
      <c r="Q9" s="166"/>
      <c r="R9" s="166"/>
      <c r="S9" s="108"/>
      <c r="T9" s="166"/>
    </row>
    <row r="10" spans="1:22" ht="80.099999999999994" customHeight="1" x14ac:dyDescent="0.2">
      <c r="A10" s="536" t="s">
        <v>184</v>
      </c>
      <c r="B10" s="168" t="str">
        <f>'3_CumplimientoMultas'!B40</f>
        <v xml:space="preserve">Total Actos Administrativos de Multa Trasladados en Terminos de diez Días (10 días hábiles) </v>
      </c>
      <c r="C10" s="169">
        <f>C12+C14+C16+C18+C20+C22+C24</f>
        <v>142</v>
      </c>
      <c r="D10" s="534">
        <f>IF(C10=0,"0",C10/C11)</f>
        <v>1</v>
      </c>
      <c r="E10" s="169">
        <f>E12+E14+E16+E18+E20+E22+E24</f>
        <v>151</v>
      </c>
      <c r="F10" s="534">
        <f>IF(E10=0,"0",E10/E11)</f>
        <v>0.96794871794871795</v>
      </c>
      <c r="G10" s="169">
        <f>G12+G14+G16+G18+G20+G22+G24</f>
        <v>308</v>
      </c>
      <c r="H10" s="534">
        <f>IF(G10=0,"0",G10/G11)</f>
        <v>0.98089171974522293</v>
      </c>
      <c r="I10" s="169">
        <f>I12+I14+I16+I18+I20+I22+I24</f>
        <v>203</v>
      </c>
      <c r="J10" s="534">
        <f>IF(I10=0,"0",I10/I11)</f>
        <v>0.99509803921568629</v>
      </c>
      <c r="K10" s="169">
        <f>K12+K14+K16+K18+K20+K22+K24</f>
        <v>804</v>
      </c>
      <c r="L10" s="534">
        <f>IF(K10=0,"0",K10/K11)</f>
        <v>0.98529411764705888</v>
      </c>
      <c r="M10" s="535"/>
      <c r="N10" s="535"/>
      <c r="O10" s="535"/>
    </row>
    <row r="11" spans="1:22" ht="80.099999999999994" customHeight="1" x14ac:dyDescent="0.2">
      <c r="A11" s="536"/>
      <c r="B11" s="168" t="str">
        <f>'3_CumplimientoMultas'!B41</f>
        <v>Total actos administrativos de multa ejecutoriados</v>
      </c>
      <c r="C11" s="169">
        <f>C13+C15+C17+C19+C21+C23+C25</f>
        <v>142</v>
      </c>
      <c r="D11" s="534"/>
      <c r="E11" s="169">
        <f>E13+E15+E17+E19+E21+E23+E25</f>
        <v>156</v>
      </c>
      <c r="F11" s="534"/>
      <c r="G11" s="169">
        <f>G13+G15+G17+G19+G21+G23+G25</f>
        <v>314</v>
      </c>
      <c r="H11" s="534"/>
      <c r="I11" s="169">
        <f>I13+I15+I17+I19+I21+I23+I25</f>
        <v>204</v>
      </c>
      <c r="J11" s="534"/>
      <c r="K11" s="169">
        <f>K13+K15+K17+K19+K21+K23+K25</f>
        <v>816</v>
      </c>
      <c r="L11" s="534"/>
      <c r="M11" s="535"/>
      <c r="N11" s="535"/>
      <c r="O11" s="535"/>
    </row>
    <row r="12" spans="1:22" ht="99.95" customHeight="1" x14ac:dyDescent="0.2">
      <c r="A12" s="335" t="s">
        <v>135</v>
      </c>
      <c r="B12" s="105" t="str">
        <f t="shared" ref="B12:B25" si="0">B10</f>
        <v xml:space="preserve">Total Actos Administrativos de Multa Trasladados en Terminos de diez Días (10 días hábiles) </v>
      </c>
      <c r="C12" s="170">
        <v>69</v>
      </c>
      <c r="D12" s="534">
        <f>IF(C12=0,"0",C12/C13)</f>
        <v>1</v>
      </c>
      <c r="E12" s="171">
        <v>71</v>
      </c>
      <c r="F12" s="534">
        <f>IF(E12=0,"0",E12/E13)</f>
        <v>1</v>
      </c>
      <c r="G12" s="171">
        <v>65</v>
      </c>
      <c r="H12" s="534">
        <f>IF(G12=0,"0",G12/G13)</f>
        <v>1</v>
      </c>
      <c r="I12" s="171">
        <v>42</v>
      </c>
      <c r="J12" s="534">
        <f>IF(I12=0,"0",I12/I13)</f>
        <v>1</v>
      </c>
      <c r="K12" s="172">
        <f t="shared" ref="K12:K25" si="1">C12+E12+G12+I12</f>
        <v>247</v>
      </c>
      <c r="L12" s="534">
        <f>IF(K12=0,"0",K12/K13)</f>
        <v>1</v>
      </c>
      <c r="M12" s="535" t="s">
        <v>233</v>
      </c>
      <c r="N12" s="535"/>
      <c r="O12" s="535"/>
    </row>
    <row r="13" spans="1:22" ht="99.95" customHeight="1" x14ac:dyDescent="0.2">
      <c r="A13" s="335"/>
      <c r="B13" s="81" t="str">
        <f t="shared" si="0"/>
        <v>Total actos administrativos de multa ejecutoriados</v>
      </c>
      <c r="C13" s="170">
        <v>69</v>
      </c>
      <c r="D13" s="534"/>
      <c r="E13" s="171">
        <v>71</v>
      </c>
      <c r="F13" s="534"/>
      <c r="G13" s="171">
        <v>65</v>
      </c>
      <c r="H13" s="534"/>
      <c r="I13" s="171">
        <v>42</v>
      </c>
      <c r="J13" s="534"/>
      <c r="K13" s="172">
        <f t="shared" si="1"/>
        <v>247</v>
      </c>
      <c r="L13" s="534"/>
      <c r="M13" s="535"/>
      <c r="N13" s="535"/>
      <c r="O13" s="535"/>
    </row>
    <row r="14" spans="1:22" ht="99.95" customHeight="1" x14ac:dyDescent="0.2">
      <c r="A14" s="335" t="s">
        <v>136</v>
      </c>
      <c r="B14" s="105" t="str">
        <f t="shared" si="0"/>
        <v xml:space="preserve">Total Actos Administrativos de Multa Trasladados en Terminos de diez Días (10 días hábiles) </v>
      </c>
      <c r="C14" s="170">
        <v>22</v>
      </c>
      <c r="D14" s="534">
        <f>IF(C14=0,"0",C14/C15)</f>
        <v>1</v>
      </c>
      <c r="E14" s="171">
        <v>53</v>
      </c>
      <c r="F14" s="534">
        <f>IF(E14=0,"0",E14/E15)</f>
        <v>0.91379310344827591</v>
      </c>
      <c r="G14" s="171">
        <v>47</v>
      </c>
      <c r="H14" s="534">
        <f>IF(G14=0,"0",G14/G15)</f>
        <v>0.8867924528301887</v>
      </c>
      <c r="I14" s="171">
        <v>83</v>
      </c>
      <c r="J14" s="534">
        <f>IF(I14=0,"0",I14/I15)</f>
        <v>0.98809523809523814</v>
      </c>
      <c r="K14" s="172">
        <f t="shared" si="1"/>
        <v>205</v>
      </c>
      <c r="L14" s="534">
        <f>IF(K14=0,"0",K14/K15)</f>
        <v>0.9447004608294931</v>
      </c>
      <c r="M14" s="535" t="s">
        <v>211</v>
      </c>
      <c r="N14" s="535"/>
      <c r="O14" s="535"/>
    </row>
    <row r="15" spans="1:22" ht="99.95" customHeight="1" x14ac:dyDescent="0.2">
      <c r="A15" s="335"/>
      <c r="B15" s="81" t="str">
        <f t="shared" si="0"/>
        <v>Total actos administrativos de multa ejecutoriados</v>
      </c>
      <c r="C15" s="170">
        <v>22</v>
      </c>
      <c r="D15" s="534"/>
      <c r="E15" s="171">
        <v>58</v>
      </c>
      <c r="F15" s="534"/>
      <c r="G15" s="171">
        <v>53</v>
      </c>
      <c r="H15" s="534"/>
      <c r="I15" s="171">
        <v>84</v>
      </c>
      <c r="J15" s="534"/>
      <c r="K15" s="172">
        <f t="shared" si="1"/>
        <v>217</v>
      </c>
      <c r="L15" s="534"/>
      <c r="M15" s="535"/>
      <c r="N15" s="535"/>
      <c r="O15" s="535"/>
    </row>
    <row r="16" spans="1:22" ht="99.95" customHeight="1" x14ac:dyDescent="0.2">
      <c r="A16" s="335" t="s">
        <v>137</v>
      </c>
      <c r="B16" s="105" t="str">
        <f t="shared" si="0"/>
        <v xml:space="preserve">Total Actos Administrativos de Multa Trasladados en Terminos de diez Días (10 días hábiles) </v>
      </c>
      <c r="C16" s="173">
        <v>11</v>
      </c>
      <c r="D16" s="534">
        <f>IF(C16=0,"0",C16/C17)</f>
        <v>1</v>
      </c>
      <c r="E16" s="171">
        <v>7</v>
      </c>
      <c r="F16" s="534">
        <f>IF(E16=0,"0",E16/E17)</f>
        <v>1</v>
      </c>
      <c r="G16" s="171">
        <v>73</v>
      </c>
      <c r="H16" s="534">
        <f>IF(G16=0,"0",G16/G17)</f>
        <v>1</v>
      </c>
      <c r="I16" s="171">
        <v>19</v>
      </c>
      <c r="J16" s="534">
        <f>IF(I16=0,"0",I16/I17)</f>
        <v>1</v>
      </c>
      <c r="K16" s="172">
        <f t="shared" si="1"/>
        <v>110</v>
      </c>
      <c r="L16" s="534">
        <f>IF(K16=0,"0",K16/K17)</f>
        <v>1</v>
      </c>
      <c r="M16" s="535" t="s">
        <v>216</v>
      </c>
      <c r="N16" s="535"/>
      <c r="O16" s="535"/>
    </row>
    <row r="17" spans="1:15" ht="99.95" customHeight="1" x14ac:dyDescent="0.2">
      <c r="A17" s="335"/>
      <c r="B17" s="81" t="str">
        <f t="shared" si="0"/>
        <v>Total actos administrativos de multa ejecutoriados</v>
      </c>
      <c r="C17" s="173">
        <v>11</v>
      </c>
      <c r="D17" s="534"/>
      <c r="E17" s="171">
        <v>7</v>
      </c>
      <c r="F17" s="534"/>
      <c r="G17" s="171">
        <v>73</v>
      </c>
      <c r="H17" s="534"/>
      <c r="I17" s="171">
        <v>19</v>
      </c>
      <c r="J17" s="534"/>
      <c r="K17" s="172">
        <f t="shared" si="1"/>
        <v>110</v>
      </c>
      <c r="L17" s="534"/>
      <c r="M17" s="535"/>
      <c r="N17" s="535"/>
      <c r="O17" s="535"/>
    </row>
    <row r="18" spans="1:15" ht="66" customHeight="1" x14ac:dyDescent="0.2">
      <c r="A18" s="335" t="s">
        <v>138</v>
      </c>
      <c r="B18" s="105" t="str">
        <f t="shared" si="0"/>
        <v xml:space="preserve">Total Actos Administrativos de Multa Trasladados en Terminos de diez Días (10 días hábiles) </v>
      </c>
      <c r="C18" s="173">
        <v>0</v>
      </c>
      <c r="D18" s="534" t="str">
        <f>IF(C18=0,"0",C18/C19)</f>
        <v>0</v>
      </c>
      <c r="E18" s="171">
        <v>0</v>
      </c>
      <c r="F18" s="534" t="str">
        <f>IF(E18=0,"0",E18/E19)</f>
        <v>0</v>
      </c>
      <c r="G18" s="171">
        <v>46</v>
      </c>
      <c r="H18" s="534">
        <f>IF(G18=0,"0",G18/G19)</f>
        <v>1</v>
      </c>
      <c r="I18" s="171">
        <v>0</v>
      </c>
      <c r="J18" s="534" t="str">
        <f>IF(I18=0,"0",I18/I19)</f>
        <v>0</v>
      </c>
      <c r="K18" s="172">
        <f t="shared" si="1"/>
        <v>46</v>
      </c>
      <c r="L18" s="534">
        <f>IF(K18=0,"0",K18/K19)</f>
        <v>1</v>
      </c>
      <c r="M18" s="329" t="s">
        <v>223</v>
      </c>
      <c r="N18" s="330"/>
      <c r="O18" s="331"/>
    </row>
    <row r="19" spans="1:15" ht="58.5" customHeight="1" x14ac:dyDescent="0.2">
      <c r="A19" s="335"/>
      <c r="B19" s="81" t="str">
        <f t="shared" si="0"/>
        <v>Total actos administrativos de multa ejecutoriados</v>
      </c>
      <c r="C19" s="173">
        <v>0</v>
      </c>
      <c r="D19" s="534"/>
      <c r="E19" s="171">
        <v>0</v>
      </c>
      <c r="F19" s="534"/>
      <c r="G19" s="171">
        <v>46</v>
      </c>
      <c r="H19" s="534"/>
      <c r="I19" s="171">
        <v>0</v>
      </c>
      <c r="J19" s="534"/>
      <c r="K19" s="172">
        <f t="shared" si="1"/>
        <v>46</v>
      </c>
      <c r="L19" s="534"/>
      <c r="M19" s="332"/>
      <c r="N19" s="333"/>
      <c r="O19" s="334"/>
    </row>
    <row r="20" spans="1:15" ht="99.95" customHeight="1" x14ac:dyDescent="0.2">
      <c r="A20" s="335" t="s">
        <v>139</v>
      </c>
      <c r="B20" s="105" t="str">
        <f t="shared" si="0"/>
        <v xml:space="preserve">Total Actos Administrativos de Multa Trasladados en Terminos de diez Días (10 días hábiles) </v>
      </c>
      <c r="C20" s="173">
        <v>0</v>
      </c>
      <c r="D20" s="534" t="str">
        <f>IF(C20=0,"0",C20/C21)</f>
        <v>0</v>
      </c>
      <c r="E20" s="171">
        <v>1</v>
      </c>
      <c r="F20" s="534">
        <f>IF(E20=0,"0",E20/E21)</f>
        <v>1</v>
      </c>
      <c r="G20" s="171">
        <v>35</v>
      </c>
      <c r="H20" s="534">
        <f>IF(G20=0,"0",G20/G21)</f>
        <v>1</v>
      </c>
      <c r="I20" s="171">
        <v>8</v>
      </c>
      <c r="J20" s="534">
        <f>IF(I20=0,"0",I20/I21)</f>
        <v>1</v>
      </c>
      <c r="K20" s="172">
        <f t="shared" si="1"/>
        <v>44</v>
      </c>
      <c r="L20" s="534">
        <f>IF(K20=0,"0",K20/K21)</f>
        <v>1</v>
      </c>
      <c r="M20" s="535" t="s">
        <v>221</v>
      </c>
      <c r="N20" s="535"/>
      <c r="O20" s="535"/>
    </row>
    <row r="21" spans="1:15" ht="99.95" customHeight="1" x14ac:dyDescent="0.2">
      <c r="A21" s="335"/>
      <c r="B21" s="81" t="str">
        <f t="shared" si="0"/>
        <v>Total actos administrativos de multa ejecutoriados</v>
      </c>
      <c r="C21" s="173">
        <v>0</v>
      </c>
      <c r="D21" s="534"/>
      <c r="E21" s="171">
        <v>1</v>
      </c>
      <c r="F21" s="534"/>
      <c r="G21" s="171">
        <v>35</v>
      </c>
      <c r="H21" s="534"/>
      <c r="I21" s="171">
        <v>8</v>
      </c>
      <c r="J21" s="534"/>
      <c r="K21" s="172">
        <f t="shared" si="1"/>
        <v>44</v>
      </c>
      <c r="L21" s="534"/>
      <c r="M21" s="535"/>
      <c r="N21" s="535"/>
      <c r="O21" s="535"/>
    </row>
    <row r="22" spans="1:15" ht="99.95" customHeight="1" x14ac:dyDescent="0.2">
      <c r="A22" s="335" t="s">
        <v>140</v>
      </c>
      <c r="B22" s="105" t="str">
        <f t="shared" si="0"/>
        <v xml:space="preserve">Total Actos Administrativos de Multa Trasladados en Terminos de diez Días (10 días hábiles) </v>
      </c>
      <c r="C22" s="173">
        <v>40</v>
      </c>
      <c r="D22" s="534">
        <f>IF(C22=0,"0",C22/C23)</f>
        <v>1</v>
      </c>
      <c r="E22" s="171">
        <v>18</v>
      </c>
      <c r="F22" s="534">
        <f>IF(E22=0,"0",E22/E23)</f>
        <v>1</v>
      </c>
      <c r="G22" s="171">
        <v>28</v>
      </c>
      <c r="H22" s="534">
        <f>IF(G22=0,"0",G22/G23)</f>
        <v>1</v>
      </c>
      <c r="I22" s="171">
        <v>24</v>
      </c>
      <c r="J22" s="534">
        <f>IF(I22=0,"0",I22/I23)</f>
        <v>1</v>
      </c>
      <c r="K22" s="172">
        <f t="shared" si="1"/>
        <v>110</v>
      </c>
      <c r="L22" s="534">
        <f>IF(K22=0,"0",K22/K23)</f>
        <v>1</v>
      </c>
      <c r="M22" s="329" t="s">
        <v>218</v>
      </c>
      <c r="N22" s="330"/>
      <c r="O22" s="331"/>
    </row>
    <row r="23" spans="1:15" ht="99.95" customHeight="1" x14ac:dyDescent="0.2">
      <c r="A23" s="335"/>
      <c r="B23" s="81" t="str">
        <f t="shared" si="0"/>
        <v>Total actos administrativos de multa ejecutoriados</v>
      </c>
      <c r="C23" s="173">
        <v>40</v>
      </c>
      <c r="D23" s="534"/>
      <c r="E23" s="171">
        <v>18</v>
      </c>
      <c r="F23" s="534"/>
      <c r="G23" s="171">
        <v>28</v>
      </c>
      <c r="H23" s="534"/>
      <c r="I23" s="171">
        <v>24</v>
      </c>
      <c r="J23" s="534"/>
      <c r="K23" s="172">
        <f t="shared" si="1"/>
        <v>110</v>
      </c>
      <c r="L23" s="534"/>
      <c r="M23" s="332"/>
      <c r="N23" s="333"/>
      <c r="O23" s="334"/>
    </row>
    <row r="24" spans="1:15" ht="99.95" customHeight="1" x14ac:dyDescent="0.2">
      <c r="A24" s="335" t="s">
        <v>141</v>
      </c>
      <c r="B24" s="105" t="str">
        <f t="shared" si="0"/>
        <v xml:space="preserve">Total Actos Administrativos de Multa Trasladados en Terminos de diez Días (10 días hábiles) </v>
      </c>
      <c r="C24" s="173">
        <v>0</v>
      </c>
      <c r="D24" s="534" t="str">
        <f>IF(C24=0,"0",C24/C25)</f>
        <v>0</v>
      </c>
      <c r="E24" s="171">
        <v>1</v>
      </c>
      <c r="F24" s="534">
        <f>IF(E24=0,"0",E24/E25)</f>
        <v>1</v>
      </c>
      <c r="G24" s="171">
        <v>14</v>
      </c>
      <c r="H24" s="534">
        <f>IF(G24=0,"0",G24/G25)</f>
        <v>1</v>
      </c>
      <c r="I24" s="171">
        <v>27</v>
      </c>
      <c r="J24" s="534">
        <f>IF(I24=0,"0",I24/I25)</f>
        <v>1</v>
      </c>
      <c r="K24" s="172">
        <f t="shared" si="1"/>
        <v>42</v>
      </c>
      <c r="L24" s="534">
        <f>IF(K24=0,"0",K24/K25)</f>
        <v>1</v>
      </c>
      <c r="M24" s="535" t="s">
        <v>224</v>
      </c>
      <c r="N24" s="535"/>
      <c r="O24" s="535"/>
    </row>
    <row r="25" spans="1:15" ht="99.95" customHeight="1" x14ac:dyDescent="0.2">
      <c r="A25" s="335"/>
      <c r="B25" s="81" t="str">
        <f t="shared" si="0"/>
        <v>Total actos administrativos de multa ejecutoriados</v>
      </c>
      <c r="C25" s="173">
        <v>0</v>
      </c>
      <c r="D25" s="534"/>
      <c r="E25" s="171">
        <v>1</v>
      </c>
      <c r="F25" s="534"/>
      <c r="G25" s="171">
        <v>14</v>
      </c>
      <c r="H25" s="534"/>
      <c r="I25" s="171">
        <v>27</v>
      </c>
      <c r="J25" s="534"/>
      <c r="K25" s="172">
        <f t="shared" si="1"/>
        <v>42</v>
      </c>
      <c r="L25" s="534"/>
      <c r="M25" s="535"/>
      <c r="N25" s="535"/>
      <c r="O25" s="535"/>
    </row>
    <row r="66" spans="19:19" ht="30" customHeight="1" x14ac:dyDescent="0.2">
      <c r="S66" s="138"/>
    </row>
    <row r="136" spans="19:19" ht="30" customHeight="1" x14ac:dyDescent="0.2">
      <c r="S136" s="110"/>
    </row>
    <row r="137" spans="19:19" ht="30" customHeight="1" x14ac:dyDescent="0.2">
      <c r="S137" s="110"/>
    </row>
    <row r="138" spans="19:19" ht="30" customHeight="1" x14ac:dyDescent="0.2">
      <c r="S138" s="110"/>
    </row>
    <row r="139" spans="19:19" ht="30" customHeight="1" x14ac:dyDescent="0.2">
      <c r="S139" s="110"/>
    </row>
    <row r="140" spans="19:19" ht="30" customHeight="1" x14ac:dyDescent="0.2">
      <c r="S140" s="110"/>
    </row>
    <row r="141" spans="19:19" ht="30" customHeight="1" x14ac:dyDescent="0.2">
      <c r="S141" s="110"/>
    </row>
    <row r="142" spans="19:19" ht="30" customHeight="1" x14ac:dyDescent="0.2">
      <c r="S142" s="110"/>
    </row>
    <row r="143" spans="19:19" ht="30" customHeight="1" x14ac:dyDescent="0.2">
      <c r="S143" s="110"/>
    </row>
    <row r="144" spans="19:19" ht="30" customHeight="1" x14ac:dyDescent="0.2">
      <c r="S144" s="110"/>
    </row>
    <row r="145" spans="19:19" ht="30" customHeight="1" x14ac:dyDescent="0.2">
      <c r="S145" s="110"/>
    </row>
    <row r="146" spans="19:19" ht="30" customHeight="1" x14ac:dyDescent="0.2">
      <c r="S146" s="110"/>
    </row>
  </sheetData>
  <sheetProtection sheet="1" objects="1" scenarios="1" formatColumns="0" formatRows="0"/>
  <mergeCells count="70">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 ref="M18:O19"/>
    <mergeCell ref="A20:A21"/>
    <mergeCell ref="D20:D21"/>
    <mergeCell ref="F20:F21"/>
    <mergeCell ref="H20:H21"/>
    <mergeCell ref="J20:J21"/>
    <mergeCell ref="L20:L21"/>
    <mergeCell ref="M20:O21"/>
    <mergeCell ref="A18:A19"/>
    <mergeCell ref="D18:D19"/>
    <mergeCell ref="F18:F19"/>
    <mergeCell ref="H18:H19"/>
    <mergeCell ref="J18:J19"/>
    <mergeCell ref="L18:L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L8"/>
    <mergeCell ref="M8:O9"/>
    <mergeCell ref="A1:A4"/>
    <mergeCell ref="B1:M1"/>
    <mergeCell ref="N1:O1"/>
    <mergeCell ref="B2:M2"/>
    <mergeCell ref="N2:O2"/>
    <mergeCell ref="B3:M3"/>
    <mergeCell ref="N3:O3"/>
    <mergeCell ref="B4:M4"/>
    <mergeCell ref="N4:O4"/>
  </mergeCells>
  <conditionalFormatting sqref="D10:D25">
    <cfRule type="cellIs" dxfId="55" priority="17" stopIfTrue="1" operator="equal">
      <formula>"0"</formula>
    </cfRule>
    <cfRule type="cellIs" dxfId="54" priority="18" stopIfTrue="1" operator="greaterThanOrEqual">
      <formula>$S$2</formula>
    </cfRule>
    <cfRule type="cellIs" dxfId="53" priority="19" stopIfTrue="1" operator="lessThanOrEqual">
      <formula>$S$5</formula>
    </cfRule>
    <cfRule type="cellIs" dxfId="52" priority="20" stopIfTrue="1" operator="between">
      <formula>$S$3</formula>
      <formula>$S$4</formula>
    </cfRule>
  </conditionalFormatting>
  <conditionalFormatting sqref="F10:F25">
    <cfRule type="cellIs" dxfId="51" priority="13" stopIfTrue="1" operator="equal">
      <formula>"0"</formula>
    </cfRule>
    <cfRule type="cellIs" dxfId="50" priority="14" stopIfTrue="1" operator="greaterThanOrEqual">
      <formula>$S$2</formula>
    </cfRule>
    <cfRule type="cellIs" dxfId="49" priority="15" stopIfTrue="1" operator="lessThanOrEqual">
      <formula>$S$5</formula>
    </cfRule>
    <cfRule type="cellIs" dxfId="48" priority="16" stopIfTrue="1" operator="between">
      <formula>$S$3</formula>
      <formula>$S$4</formula>
    </cfRule>
  </conditionalFormatting>
  <conditionalFormatting sqref="H10:H25">
    <cfRule type="cellIs" dxfId="47" priority="9" stopIfTrue="1" operator="equal">
      <formula>"0"</formula>
    </cfRule>
    <cfRule type="cellIs" dxfId="46" priority="10" stopIfTrue="1" operator="greaterThanOrEqual">
      <formula>$S$2</formula>
    </cfRule>
    <cfRule type="cellIs" dxfId="45" priority="11" stopIfTrue="1" operator="lessThanOrEqual">
      <formula>$S$5</formula>
    </cfRule>
    <cfRule type="cellIs" dxfId="44" priority="12" stopIfTrue="1" operator="between">
      <formula>$S$3</formula>
      <formula>$S$4</formula>
    </cfRule>
  </conditionalFormatting>
  <conditionalFormatting sqref="J10:J25">
    <cfRule type="cellIs" dxfId="43" priority="5" stopIfTrue="1" operator="equal">
      <formula>"0"</formula>
    </cfRule>
    <cfRule type="cellIs" dxfId="42" priority="6" stopIfTrue="1" operator="greaterThanOrEqual">
      <formula>$S$2</formula>
    </cfRule>
    <cfRule type="cellIs" dxfId="41" priority="7" stopIfTrue="1" operator="lessThanOrEqual">
      <formula>$S$5</formula>
    </cfRule>
    <cfRule type="cellIs" dxfId="40" priority="8" stopIfTrue="1" operator="between">
      <formula>$S$3</formula>
      <formula>$S$4</formula>
    </cfRule>
  </conditionalFormatting>
  <conditionalFormatting sqref="L10:L25">
    <cfRule type="cellIs" dxfId="39" priority="1" stopIfTrue="1" operator="equal">
      <formula>"0"</formula>
    </cfRule>
    <cfRule type="cellIs" dxfId="38" priority="2" stopIfTrue="1" operator="greaterThanOrEqual">
      <formula>$S$2</formula>
    </cfRule>
    <cfRule type="cellIs" dxfId="37" priority="3" stopIfTrue="1" operator="lessThanOrEqual">
      <formula>$S$5</formula>
    </cfRule>
    <cfRule type="cellIs" dxfId="36" priority="4" stopIfTrue="1" operator="between">
      <formula>$S$3</formula>
      <formula>$S$4</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DD173"/>
  <sheetViews>
    <sheetView topLeftCell="A10" zoomScale="89" zoomScaleNormal="89" workbookViewId="0">
      <selection activeCell="C69" sqref="C69:P69"/>
    </sheetView>
  </sheetViews>
  <sheetFormatPr baseColWidth="10" defaultRowHeight="12.75" x14ac:dyDescent="0.2"/>
  <cols>
    <col min="1" max="1" width="1" style="107" customWidth="1"/>
    <col min="2" max="2" width="29.42578125" style="107" customWidth="1"/>
    <col min="3" max="3" width="16.85546875" style="107" customWidth="1"/>
    <col min="4" max="4" width="5" style="107" bestFit="1" customWidth="1"/>
    <col min="5" max="5" width="4.7109375" style="107" bestFit="1" customWidth="1"/>
    <col min="6" max="6" width="9.5703125" style="107" bestFit="1" customWidth="1"/>
    <col min="7" max="7" width="5.42578125" style="107" bestFit="1" customWidth="1"/>
    <col min="8" max="8" width="5.140625" style="107" bestFit="1" customWidth="1"/>
    <col min="9" max="9" width="9.5703125" style="107" bestFit="1" customWidth="1"/>
    <col min="10" max="10" width="4.140625" style="107" bestFit="1" customWidth="1"/>
    <col min="11" max="11" width="6.42578125" style="107" bestFit="1" customWidth="1"/>
    <col min="12" max="12" width="9.5703125" style="107" bestFit="1" customWidth="1"/>
    <col min="13" max="13" width="8.42578125" style="107" customWidth="1"/>
    <col min="14" max="14" width="6.42578125" style="107" customWidth="1"/>
    <col min="15" max="15" width="11" style="107" customWidth="1"/>
    <col min="16" max="16" width="12.140625" style="107" customWidth="1"/>
    <col min="17" max="21" width="10.7109375" style="107" customWidth="1"/>
    <col min="22" max="22" width="10.7109375" style="108" hidden="1" customWidth="1"/>
    <col min="23" max="32" width="10.7109375" style="107" customWidth="1"/>
    <col min="33" max="48" width="3" style="107" bestFit="1" customWidth="1"/>
    <col min="49" max="57" width="2" style="107" bestFit="1" customWidth="1"/>
    <col min="58" max="76" width="3" style="107" bestFit="1" customWidth="1"/>
    <col min="77" max="77" width="5.5703125" style="107" bestFit="1" customWidth="1"/>
    <col min="78" max="85" width="2" style="107" bestFit="1" customWidth="1"/>
    <col min="86" max="107" width="3" style="107" bestFit="1" customWidth="1"/>
    <col min="108" max="16384" width="11.42578125" style="107"/>
  </cols>
  <sheetData>
    <row r="1" spans="1:30" ht="3.75" customHeight="1" thickBot="1" x14ac:dyDescent="0.25">
      <c r="A1" s="106"/>
      <c r="B1" s="106"/>
      <c r="C1" s="106"/>
      <c r="D1" s="106"/>
      <c r="E1" s="106"/>
      <c r="F1" s="106"/>
      <c r="G1" s="106"/>
      <c r="H1" s="106"/>
      <c r="I1" s="106"/>
      <c r="J1" s="106"/>
      <c r="K1" s="106"/>
      <c r="L1" s="106"/>
      <c r="M1" s="106"/>
      <c r="N1" s="106"/>
      <c r="O1" s="106"/>
      <c r="P1" s="106"/>
      <c r="Q1" s="106"/>
    </row>
    <row r="2" spans="1:30" ht="16.5" customHeight="1" x14ac:dyDescent="0.2">
      <c r="A2" s="106"/>
      <c r="B2" s="413"/>
      <c r="C2" s="416" t="s">
        <v>0</v>
      </c>
      <c r="D2" s="417"/>
      <c r="E2" s="417"/>
      <c r="F2" s="417"/>
      <c r="G2" s="417"/>
      <c r="H2" s="417"/>
      <c r="I2" s="417"/>
      <c r="J2" s="417"/>
      <c r="K2" s="417"/>
      <c r="L2" s="417"/>
      <c r="M2" s="418"/>
      <c r="N2" s="419" t="s">
        <v>1</v>
      </c>
      <c r="O2" s="420"/>
      <c r="P2" s="421"/>
      <c r="Q2" s="106"/>
      <c r="V2" s="109">
        <v>0.9</v>
      </c>
    </row>
    <row r="3" spans="1:30" ht="15.75" customHeight="1" x14ac:dyDescent="0.2">
      <c r="A3" s="106"/>
      <c r="B3" s="414"/>
      <c r="C3" s="422" t="s">
        <v>2</v>
      </c>
      <c r="D3" s="423"/>
      <c r="E3" s="423"/>
      <c r="F3" s="423"/>
      <c r="G3" s="423"/>
      <c r="H3" s="423"/>
      <c r="I3" s="423"/>
      <c r="J3" s="423"/>
      <c r="K3" s="423"/>
      <c r="L3" s="423"/>
      <c r="M3" s="424"/>
      <c r="N3" s="425" t="s">
        <v>3</v>
      </c>
      <c r="O3" s="426"/>
      <c r="P3" s="427"/>
      <c r="Q3" s="106"/>
      <c r="V3" s="109">
        <v>0.89998999999999996</v>
      </c>
    </row>
    <row r="4" spans="1:30" ht="15.75" customHeight="1" x14ac:dyDescent="0.2">
      <c r="A4" s="106"/>
      <c r="B4" s="414"/>
      <c r="C4" s="422" t="s">
        <v>4</v>
      </c>
      <c r="D4" s="423"/>
      <c r="E4" s="423"/>
      <c r="F4" s="423"/>
      <c r="G4" s="423"/>
      <c r="H4" s="423"/>
      <c r="I4" s="423"/>
      <c r="J4" s="423"/>
      <c r="K4" s="423"/>
      <c r="L4" s="423"/>
      <c r="M4" s="424"/>
      <c r="N4" s="425" t="s">
        <v>5</v>
      </c>
      <c r="O4" s="426"/>
      <c r="P4" s="427"/>
      <c r="Q4" s="106"/>
      <c r="V4" s="109">
        <v>0.8</v>
      </c>
    </row>
    <row r="5" spans="1:30" ht="16.5" customHeight="1" thickBot="1" x14ac:dyDescent="0.25">
      <c r="A5" s="106"/>
      <c r="B5" s="415"/>
      <c r="C5" s="428" t="s">
        <v>6</v>
      </c>
      <c r="D5" s="429"/>
      <c r="E5" s="429"/>
      <c r="F5" s="429"/>
      <c r="G5" s="429"/>
      <c r="H5" s="429"/>
      <c r="I5" s="429"/>
      <c r="J5" s="429"/>
      <c r="K5" s="429"/>
      <c r="L5" s="429"/>
      <c r="M5" s="430"/>
      <c r="N5" s="431" t="s">
        <v>162</v>
      </c>
      <c r="O5" s="432"/>
      <c r="P5" s="433"/>
      <c r="Q5" s="106"/>
      <c r="V5" s="109">
        <v>0.79998999999999998</v>
      </c>
    </row>
    <row r="6" spans="1:30" ht="5.25" customHeight="1" thickBot="1" x14ac:dyDescent="0.25">
      <c r="A6" s="106"/>
      <c r="B6" s="106"/>
      <c r="C6" s="106"/>
      <c r="D6" s="106"/>
      <c r="E6" s="106"/>
      <c r="F6" s="106"/>
      <c r="G6" s="106"/>
      <c r="H6" s="106"/>
      <c r="I6" s="106"/>
      <c r="J6" s="106"/>
      <c r="K6" s="106"/>
      <c r="L6" s="106"/>
      <c r="M6" s="106"/>
      <c r="N6" s="106"/>
      <c r="O6" s="106"/>
      <c r="P6" s="106"/>
      <c r="Q6" s="106"/>
      <c r="V6" s="109"/>
    </row>
    <row r="7" spans="1:30" x14ac:dyDescent="0.2">
      <c r="A7" s="110"/>
      <c r="B7" s="434" t="s">
        <v>8</v>
      </c>
      <c r="C7" s="435"/>
      <c r="D7" s="435"/>
      <c r="E7" s="435"/>
      <c r="F7" s="435"/>
      <c r="G7" s="435"/>
      <c r="H7" s="435"/>
      <c r="I7" s="435"/>
      <c r="J7" s="435"/>
      <c r="K7" s="435"/>
      <c r="L7" s="435"/>
      <c r="M7" s="435"/>
      <c r="N7" s="435"/>
      <c r="O7" s="435"/>
      <c r="P7" s="436"/>
      <c r="Q7" s="110"/>
      <c r="R7" s="111"/>
      <c r="S7" s="111"/>
      <c r="T7" s="111"/>
      <c r="V7" s="109"/>
    </row>
    <row r="8" spans="1:30" ht="13.5" thickBot="1" x14ac:dyDescent="0.25">
      <c r="A8" s="110"/>
      <c r="B8" s="437"/>
      <c r="C8" s="438"/>
      <c r="D8" s="438"/>
      <c r="E8" s="438"/>
      <c r="F8" s="438"/>
      <c r="G8" s="438"/>
      <c r="H8" s="438"/>
      <c r="I8" s="438"/>
      <c r="J8" s="438"/>
      <c r="K8" s="438"/>
      <c r="L8" s="438"/>
      <c r="M8" s="438"/>
      <c r="N8" s="438"/>
      <c r="O8" s="438"/>
      <c r="P8" s="439"/>
      <c r="Q8" s="110"/>
      <c r="R8" s="111"/>
      <c r="S8" s="111"/>
      <c r="T8" s="111"/>
    </row>
    <row r="9" spans="1:30" ht="6.75" customHeight="1" thickBot="1" x14ac:dyDescent="0.25">
      <c r="A9" s="110"/>
      <c r="B9" s="440"/>
      <c r="C9" s="440"/>
      <c r="D9" s="440"/>
      <c r="E9" s="440"/>
      <c r="F9" s="440"/>
      <c r="G9" s="440"/>
      <c r="H9" s="440"/>
      <c r="I9" s="440"/>
      <c r="J9" s="440"/>
      <c r="K9" s="440"/>
      <c r="L9" s="440"/>
      <c r="M9" s="440"/>
      <c r="N9" s="440"/>
      <c r="O9" s="440"/>
      <c r="P9" s="440"/>
      <c r="Q9" s="110"/>
      <c r="R9" s="111"/>
      <c r="S9" s="111"/>
      <c r="T9" s="111"/>
    </row>
    <row r="10" spans="1:30" ht="26.25" customHeight="1" thickBot="1" x14ac:dyDescent="0.25">
      <c r="A10" s="110"/>
      <c r="B10" s="112" t="s">
        <v>9</v>
      </c>
      <c r="C10" s="441">
        <v>2024</v>
      </c>
      <c r="D10" s="442"/>
      <c r="E10" s="442"/>
      <c r="F10" s="442"/>
      <c r="G10" s="442"/>
      <c r="H10" s="442"/>
      <c r="I10" s="443"/>
      <c r="J10" s="444" t="s">
        <v>10</v>
      </c>
      <c r="K10" s="445"/>
      <c r="L10" s="445"/>
      <c r="M10" s="445"/>
      <c r="N10" s="446" t="s">
        <v>185</v>
      </c>
      <c r="O10" s="447"/>
      <c r="P10" s="448"/>
      <c r="Q10" s="110"/>
      <c r="R10" s="111"/>
      <c r="S10" s="111"/>
      <c r="T10" s="111"/>
    </row>
    <row r="11" spans="1:30" ht="4.5" customHeight="1" thickBot="1" x14ac:dyDescent="0.25">
      <c r="A11" s="110"/>
      <c r="B11" s="410"/>
      <c r="C11" s="411"/>
      <c r="D11" s="411"/>
      <c r="E11" s="411"/>
      <c r="F11" s="411"/>
      <c r="G11" s="411"/>
      <c r="H11" s="411"/>
      <c r="I11" s="411"/>
      <c r="J11" s="411"/>
      <c r="K11" s="411"/>
      <c r="L11" s="411"/>
      <c r="M11" s="411"/>
      <c r="N11" s="411"/>
      <c r="O11" s="411"/>
      <c r="P11" s="412"/>
      <c r="Q11" s="110"/>
      <c r="R11" s="111"/>
      <c r="S11" s="111"/>
      <c r="T11" s="111"/>
    </row>
    <row r="12" spans="1:30" ht="13.5" thickBot="1" x14ac:dyDescent="0.25">
      <c r="A12" s="110"/>
      <c r="B12" s="113" t="s">
        <v>11</v>
      </c>
      <c r="C12" s="449" t="s">
        <v>63</v>
      </c>
      <c r="D12" s="449"/>
      <c r="E12" s="449"/>
      <c r="F12" s="449"/>
      <c r="G12" s="449"/>
      <c r="H12" s="449"/>
      <c r="I12" s="449"/>
      <c r="J12" s="449"/>
      <c r="K12" s="449"/>
      <c r="L12" s="449"/>
      <c r="M12" s="449"/>
      <c r="N12" s="449"/>
      <c r="O12" s="449"/>
      <c r="P12" s="450"/>
      <c r="Q12" s="110"/>
      <c r="R12" s="111"/>
      <c r="S12" s="111"/>
      <c r="T12" s="111"/>
    </row>
    <row r="13" spans="1:30" ht="4.5" customHeight="1" thickBot="1" x14ac:dyDescent="0.25">
      <c r="A13" s="110"/>
      <c r="B13" s="451"/>
      <c r="C13" s="452"/>
      <c r="D13" s="452"/>
      <c r="E13" s="452"/>
      <c r="F13" s="452"/>
      <c r="G13" s="452"/>
      <c r="H13" s="452"/>
      <c r="I13" s="452"/>
      <c r="J13" s="452"/>
      <c r="K13" s="452"/>
      <c r="L13" s="452"/>
      <c r="M13" s="452"/>
      <c r="N13" s="452"/>
      <c r="O13" s="452"/>
      <c r="P13" s="453"/>
      <c r="Q13" s="110"/>
      <c r="R13" s="111"/>
      <c r="S13" s="111"/>
      <c r="T13" s="111"/>
    </row>
    <row r="14" spans="1:30" ht="18" customHeight="1" thickBot="1" x14ac:dyDescent="0.25">
      <c r="A14" s="110"/>
      <c r="B14" s="113" t="s">
        <v>12</v>
      </c>
      <c r="C14" s="454" t="s">
        <v>186</v>
      </c>
      <c r="D14" s="455"/>
      <c r="E14" s="455"/>
      <c r="F14" s="455"/>
      <c r="G14" s="455"/>
      <c r="H14" s="455"/>
      <c r="I14" s="455"/>
      <c r="J14" s="455"/>
      <c r="K14" s="455"/>
      <c r="L14" s="455"/>
      <c r="M14" s="455"/>
      <c r="N14" s="455"/>
      <c r="O14" s="455"/>
      <c r="P14" s="456"/>
      <c r="Q14" s="110"/>
      <c r="R14" s="111"/>
      <c r="S14" s="111"/>
      <c r="T14" s="111"/>
      <c r="U14" s="111"/>
      <c r="V14" s="110"/>
      <c r="W14" s="111"/>
      <c r="X14" s="111"/>
      <c r="Y14" s="111"/>
      <c r="Z14" s="111"/>
      <c r="AA14" s="111"/>
      <c r="AB14" s="111"/>
      <c r="AC14" s="111"/>
      <c r="AD14" s="111"/>
    </row>
    <row r="15" spans="1:30" ht="4.5" customHeight="1" thickBot="1" x14ac:dyDescent="0.25">
      <c r="A15" s="110"/>
      <c r="B15" s="247"/>
      <c r="C15" s="248"/>
      <c r="D15" s="248"/>
      <c r="E15" s="248"/>
      <c r="F15" s="248"/>
      <c r="G15" s="248"/>
      <c r="H15" s="248"/>
      <c r="I15" s="248"/>
      <c r="J15" s="248"/>
      <c r="K15" s="248"/>
      <c r="L15" s="248"/>
      <c r="M15" s="248"/>
      <c r="N15" s="248"/>
      <c r="O15" s="248"/>
      <c r="P15" s="249"/>
      <c r="Q15" s="110"/>
      <c r="R15" s="111"/>
      <c r="S15" s="111"/>
      <c r="T15" s="111"/>
      <c r="U15" s="111"/>
      <c r="V15" s="110"/>
      <c r="W15" s="111"/>
      <c r="X15" s="111"/>
      <c r="Y15" s="111"/>
      <c r="Z15" s="111"/>
      <c r="AA15" s="111"/>
      <c r="AB15" s="111"/>
      <c r="AC15" s="111"/>
      <c r="AD15" s="111"/>
    </row>
    <row r="16" spans="1:30" ht="32.25" customHeight="1" thickBot="1" x14ac:dyDescent="0.25">
      <c r="A16" s="110"/>
      <c r="B16" s="113" t="s">
        <v>13</v>
      </c>
      <c r="C16" s="457" t="s">
        <v>187</v>
      </c>
      <c r="D16" s="458"/>
      <c r="E16" s="458"/>
      <c r="F16" s="458"/>
      <c r="G16" s="458"/>
      <c r="H16" s="458"/>
      <c r="I16" s="458"/>
      <c r="J16" s="458"/>
      <c r="K16" s="458"/>
      <c r="L16" s="458"/>
      <c r="M16" s="458"/>
      <c r="N16" s="458"/>
      <c r="O16" s="458"/>
      <c r="P16" s="459"/>
      <c r="Q16" s="110"/>
      <c r="R16" s="111"/>
      <c r="S16" s="111"/>
      <c r="T16" s="111"/>
      <c r="U16" s="111"/>
      <c r="V16" s="110"/>
      <c r="W16" s="111"/>
      <c r="X16" s="111"/>
      <c r="Y16" s="111"/>
      <c r="Z16" s="111"/>
      <c r="AA16" s="111"/>
      <c r="AB16" s="111"/>
      <c r="AC16" s="111"/>
      <c r="AD16" s="111"/>
    </row>
    <row r="17" spans="1:30" ht="4.5" customHeight="1" thickBot="1" x14ac:dyDescent="0.25">
      <c r="A17" s="110"/>
      <c r="B17" s="247"/>
      <c r="C17" s="248"/>
      <c r="D17" s="248"/>
      <c r="E17" s="248"/>
      <c r="F17" s="248"/>
      <c r="G17" s="248"/>
      <c r="H17" s="248"/>
      <c r="I17" s="248"/>
      <c r="J17" s="248"/>
      <c r="K17" s="248"/>
      <c r="L17" s="248"/>
      <c r="M17" s="248"/>
      <c r="N17" s="248"/>
      <c r="O17" s="248"/>
      <c r="P17" s="249"/>
      <c r="Q17" s="110"/>
      <c r="R17" s="111"/>
      <c r="S17" s="111"/>
      <c r="T17" s="111"/>
      <c r="U17" s="111"/>
      <c r="V17" s="110"/>
      <c r="W17" s="111"/>
      <c r="X17" s="111"/>
      <c r="Y17" s="111"/>
      <c r="Z17" s="111"/>
      <c r="AA17" s="111"/>
      <c r="AB17" s="111"/>
      <c r="AC17" s="111"/>
      <c r="AD17" s="111"/>
    </row>
    <row r="18" spans="1:30" ht="26.25" customHeight="1" thickBot="1" x14ac:dyDescent="0.25">
      <c r="A18" s="110"/>
      <c r="B18" s="113" t="s">
        <v>14</v>
      </c>
      <c r="C18" s="460" t="s">
        <v>89</v>
      </c>
      <c r="D18" s="461"/>
      <c r="E18" s="461"/>
      <c r="F18" s="461"/>
      <c r="G18" s="461"/>
      <c r="H18" s="461"/>
      <c r="I18" s="461"/>
      <c r="J18" s="461"/>
      <c r="K18" s="461"/>
      <c r="L18" s="461"/>
      <c r="M18" s="461"/>
      <c r="N18" s="461"/>
      <c r="O18" s="461"/>
      <c r="P18" s="462"/>
      <c r="Q18" s="110"/>
      <c r="R18" s="111"/>
      <c r="S18" s="111"/>
      <c r="T18" s="111"/>
      <c r="U18" s="111"/>
      <c r="V18" s="110"/>
      <c r="W18" s="111"/>
      <c r="X18" s="111"/>
      <c r="Y18" s="111"/>
      <c r="Z18" s="111"/>
      <c r="AA18" s="111"/>
      <c r="AB18" s="111"/>
      <c r="AC18" s="111"/>
      <c r="AD18" s="111"/>
    </row>
    <row r="19" spans="1:30" ht="4.5" customHeight="1" thickBot="1" x14ac:dyDescent="0.25">
      <c r="A19" s="110"/>
      <c r="B19" s="463"/>
      <c r="C19" s="463"/>
      <c r="D19" s="463"/>
      <c r="E19" s="463"/>
      <c r="F19" s="463"/>
      <c r="G19" s="463"/>
      <c r="H19" s="463"/>
      <c r="I19" s="463"/>
      <c r="J19" s="463"/>
      <c r="K19" s="463"/>
      <c r="L19" s="463"/>
      <c r="M19" s="463"/>
      <c r="N19" s="463"/>
      <c r="O19" s="463"/>
      <c r="P19" s="463"/>
      <c r="Q19" s="110"/>
      <c r="R19" s="111"/>
      <c r="S19" s="111"/>
      <c r="T19" s="111"/>
      <c r="U19" s="111"/>
      <c r="V19" s="110"/>
      <c r="W19" s="111"/>
      <c r="X19" s="111"/>
      <c r="Y19" s="111"/>
      <c r="Z19" s="111"/>
      <c r="AA19" s="111"/>
      <c r="AB19" s="111"/>
      <c r="AC19" s="111"/>
      <c r="AD19" s="111"/>
    </row>
    <row r="20" spans="1:30" ht="17.25" customHeight="1" thickBot="1" x14ac:dyDescent="0.25">
      <c r="A20" s="110"/>
      <c r="B20" s="464" t="s">
        <v>15</v>
      </c>
      <c r="C20" s="465"/>
      <c r="D20" s="465"/>
      <c r="E20" s="465"/>
      <c r="F20" s="465"/>
      <c r="G20" s="465"/>
      <c r="H20" s="465"/>
      <c r="I20" s="465"/>
      <c r="J20" s="465"/>
      <c r="K20" s="465"/>
      <c r="L20" s="465"/>
      <c r="M20" s="465"/>
      <c r="N20" s="465"/>
      <c r="O20" s="465"/>
      <c r="P20" s="466"/>
      <c r="Q20" s="110"/>
      <c r="R20" s="111"/>
      <c r="S20" s="111"/>
      <c r="T20" s="111"/>
      <c r="U20" s="111"/>
      <c r="V20" s="110"/>
      <c r="W20" s="111"/>
      <c r="X20" s="111"/>
      <c r="Y20" s="111"/>
      <c r="Z20" s="111"/>
      <c r="AA20" s="111"/>
      <c r="AB20" s="111"/>
      <c r="AC20" s="111"/>
      <c r="AD20" s="111"/>
    </row>
    <row r="21" spans="1:30" ht="4.5" customHeight="1" thickBot="1" x14ac:dyDescent="0.25">
      <c r="A21" s="110"/>
      <c r="B21" s="467"/>
      <c r="C21" s="468"/>
      <c r="D21" s="468"/>
      <c r="E21" s="468"/>
      <c r="F21" s="468"/>
      <c r="G21" s="468"/>
      <c r="H21" s="468"/>
      <c r="I21" s="468"/>
      <c r="J21" s="468"/>
      <c r="K21" s="468"/>
      <c r="L21" s="468"/>
      <c r="M21" s="468"/>
      <c r="N21" s="468"/>
      <c r="O21" s="468"/>
      <c r="P21" s="469"/>
      <c r="Q21" s="110"/>
      <c r="R21" s="111"/>
      <c r="S21" s="111"/>
      <c r="T21" s="111"/>
      <c r="U21" s="111"/>
      <c r="V21" s="110"/>
      <c r="W21" s="111"/>
      <c r="X21" s="111"/>
      <c r="Y21" s="111"/>
      <c r="Z21" s="111"/>
      <c r="AA21" s="111"/>
      <c r="AB21" s="111"/>
      <c r="AC21" s="111"/>
      <c r="AD21" s="111"/>
    </row>
    <row r="22" spans="1:30" ht="51" customHeight="1" thickBot="1" x14ac:dyDescent="0.25">
      <c r="A22" s="110"/>
      <c r="B22" s="113" t="s">
        <v>16</v>
      </c>
      <c r="C22" s="457" t="s">
        <v>188</v>
      </c>
      <c r="D22" s="455"/>
      <c r="E22" s="455"/>
      <c r="F22" s="455"/>
      <c r="G22" s="455"/>
      <c r="H22" s="455"/>
      <c r="I22" s="455"/>
      <c r="J22" s="455"/>
      <c r="K22" s="455"/>
      <c r="L22" s="455"/>
      <c r="M22" s="455"/>
      <c r="N22" s="455"/>
      <c r="O22" s="455"/>
      <c r="P22" s="456"/>
      <c r="Q22" s="110"/>
      <c r="R22" s="111"/>
      <c r="S22" s="111"/>
      <c r="T22" s="111"/>
    </row>
    <row r="23" spans="1:30" ht="4.5" customHeight="1" thickBot="1" x14ac:dyDescent="0.25">
      <c r="A23" s="110"/>
      <c r="B23" s="247"/>
      <c r="C23" s="248"/>
      <c r="D23" s="248"/>
      <c r="E23" s="248"/>
      <c r="F23" s="248"/>
      <c r="G23" s="248"/>
      <c r="H23" s="248"/>
      <c r="I23" s="248"/>
      <c r="J23" s="248"/>
      <c r="K23" s="248"/>
      <c r="L23" s="248"/>
      <c r="M23" s="248"/>
      <c r="N23" s="248"/>
      <c r="O23" s="248"/>
      <c r="P23" s="249"/>
      <c r="Q23" s="110"/>
      <c r="R23" s="111"/>
      <c r="S23" s="111"/>
      <c r="T23" s="111"/>
    </row>
    <row r="24" spans="1:30" ht="82.5" customHeight="1" thickBot="1" x14ac:dyDescent="0.25">
      <c r="A24" s="110"/>
      <c r="B24" s="113" t="s">
        <v>17</v>
      </c>
      <c r="C24" s="470" t="s">
        <v>189</v>
      </c>
      <c r="D24" s="471"/>
      <c r="E24" s="471"/>
      <c r="F24" s="471"/>
      <c r="G24" s="471"/>
      <c r="H24" s="471"/>
      <c r="I24" s="471"/>
      <c r="J24" s="471"/>
      <c r="K24" s="471"/>
      <c r="L24" s="471"/>
      <c r="M24" s="471"/>
      <c r="N24" s="471"/>
      <c r="O24" s="471"/>
      <c r="P24" s="472"/>
      <c r="Q24" s="110"/>
      <c r="R24" s="111"/>
      <c r="S24" s="111"/>
      <c r="T24" s="111"/>
    </row>
    <row r="25" spans="1:30" ht="4.5" customHeight="1" thickBot="1" x14ac:dyDescent="0.25">
      <c r="A25" s="110"/>
      <c r="B25" s="473"/>
      <c r="C25" s="474"/>
      <c r="D25" s="474"/>
      <c r="E25" s="474"/>
      <c r="F25" s="474"/>
      <c r="G25" s="474"/>
      <c r="H25" s="474"/>
      <c r="I25" s="474"/>
      <c r="J25" s="474"/>
      <c r="K25" s="474"/>
      <c r="L25" s="474"/>
      <c r="M25" s="474"/>
      <c r="N25" s="474"/>
      <c r="O25" s="474"/>
      <c r="P25" s="475"/>
      <c r="Q25" s="110"/>
      <c r="R25" s="111"/>
      <c r="S25" s="111"/>
      <c r="T25" s="111"/>
    </row>
    <row r="26" spans="1:30" ht="13.5" customHeight="1" thickBot="1" x14ac:dyDescent="0.25">
      <c r="A26" s="110"/>
      <c r="B26" s="114" t="s">
        <v>18</v>
      </c>
      <c r="C26" s="476">
        <v>0.9</v>
      </c>
      <c r="D26" s="477"/>
      <c r="E26" s="477"/>
      <c r="F26" s="477"/>
      <c r="G26" s="477"/>
      <c r="H26" s="477"/>
      <c r="I26" s="477"/>
      <c r="J26" s="477"/>
      <c r="K26" s="477"/>
      <c r="L26" s="477"/>
      <c r="M26" s="477"/>
      <c r="N26" s="477"/>
      <c r="O26" s="477"/>
      <c r="P26" s="478"/>
      <c r="Q26" s="110"/>
      <c r="R26" s="111"/>
      <c r="S26" s="111"/>
      <c r="T26" s="111"/>
    </row>
    <row r="27" spans="1:30" ht="4.5" customHeight="1" thickBot="1" x14ac:dyDescent="0.25">
      <c r="A27" s="110"/>
      <c r="B27" s="479"/>
      <c r="C27" s="480"/>
      <c r="D27" s="480"/>
      <c r="E27" s="480"/>
      <c r="F27" s="480"/>
      <c r="G27" s="480"/>
      <c r="H27" s="480"/>
      <c r="I27" s="480"/>
      <c r="J27" s="480"/>
      <c r="K27" s="480"/>
      <c r="L27" s="480"/>
      <c r="M27" s="480"/>
      <c r="N27" s="480"/>
      <c r="O27" s="480"/>
      <c r="P27" s="481"/>
      <c r="Q27" s="110"/>
      <c r="R27" s="111"/>
      <c r="S27" s="111"/>
      <c r="T27" s="111"/>
    </row>
    <row r="28" spans="1:30" ht="12.75" customHeight="1" thickBot="1" x14ac:dyDescent="0.25">
      <c r="A28" s="110"/>
      <c r="B28" s="114" t="s">
        <v>19</v>
      </c>
      <c r="C28" s="115" t="s">
        <v>20</v>
      </c>
      <c r="D28" s="482" t="s">
        <v>120</v>
      </c>
      <c r="E28" s="477"/>
      <c r="F28" s="477"/>
      <c r="G28" s="478"/>
      <c r="H28" s="483" t="s">
        <v>21</v>
      </c>
      <c r="I28" s="483"/>
      <c r="J28" s="483"/>
      <c r="K28" s="482" t="s">
        <v>190</v>
      </c>
      <c r="L28" s="477"/>
      <c r="M28" s="478"/>
      <c r="N28" s="484" t="s">
        <v>22</v>
      </c>
      <c r="O28" s="485"/>
      <c r="P28" s="116" t="s">
        <v>191</v>
      </c>
      <c r="Q28" s="110"/>
      <c r="R28" s="111"/>
      <c r="S28" s="111"/>
      <c r="T28" s="111"/>
    </row>
    <row r="29" spans="1:30" ht="4.5" customHeight="1" thickBot="1" x14ac:dyDescent="0.25">
      <c r="A29" s="110"/>
      <c r="B29" s="486"/>
      <c r="C29" s="283"/>
      <c r="D29" s="283"/>
      <c r="E29" s="283"/>
      <c r="F29" s="283"/>
      <c r="G29" s="283"/>
      <c r="H29" s="283"/>
      <c r="I29" s="283"/>
      <c r="J29" s="283"/>
      <c r="K29" s="283"/>
      <c r="L29" s="283"/>
      <c r="M29" s="283"/>
      <c r="N29" s="283"/>
      <c r="O29" s="283"/>
      <c r="P29" s="487"/>
      <c r="Q29" s="110"/>
      <c r="R29" s="111"/>
      <c r="S29" s="111"/>
      <c r="T29" s="111"/>
    </row>
    <row r="30" spans="1:30" ht="13.5" thickBot="1" x14ac:dyDescent="0.25">
      <c r="A30" s="110"/>
      <c r="B30" s="23" t="s">
        <v>23</v>
      </c>
      <c r="C30" s="378" t="s">
        <v>24</v>
      </c>
      <c r="D30" s="379"/>
      <c r="E30" s="379"/>
      <c r="F30" s="379"/>
      <c r="G30" s="379"/>
      <c r="H30" s="379"/>
      <c r="I30" s="379"/>
      <c r="J30" s="379"/>
      <c r="K30" s="379"/>
      <c r="L30" s="379"/>
      <c r="M30" s="379"/>
      <c r="N30" s="379"/>
      <c r="O30" s="379"/>
      <c r="P30" s="380"/>
      <c r="Q30" s="110"/>
      <c r="R30" s="111"/>
      <c r="S30" s="111"/>
      <c r="T30" s="111"/>
    </row>
    <row r="31" spans="1:30" ht="4.5" customHeight="1" thickBot="1" x14ac:dyDescent="0.25">
      <c r="A31" s="110"/>
      <c r="B31" s="247"/>
      <c r="C31" s="248"/>
      <c r="D31" s="248"/>
      <c r="E31" s="248"/>
      <c r="F31" s="248"/>
      <c r="G31" s="248"/>
      <c r="H31" s="248"/>
      <c r="I31" s="248"/>
      <c r="J31" s="248"/>
      <c r="K31" s="248"/>
      <c r="L31" s="248"/>
      <c r="M31" s="248"/>
      <c r="N31" s="248"/>
      <c r="O31" s="248"/>
      <c r="P31" s="249"/>
      <c r="Q31" s="110"/>
      <c r="R31" s="111"/>
      <c r="S31" s="111"/>
      <c r="T31" s="111"/>
    </row>
    <row r="32" spans="1:30" ht="13.5" thickBot="1" x14ac:dyDescent="0.25">
      <c r="A32" s="110"/>
      <c r="B32" s="23" t="s">
        <v>25</v>
      </c>
      <c r="C32" s="256" t="s">
        <v>26</v>
      </c>
      <c r="D32" s="379"/>
      <c r="E32" s="379"/>
      <c r="F32" s="379"/>
      <c r="G32" s="379"/>
      <c r="H32" s="379"/>
      <c r="I32" s="379"/>
      <c r="J32" s="379"/>
      <c r="K32" s="379"/>
      <c r="L32" s="379"/>
      <c r="M32" s="379"/>
      <c r="N32" s="379"/>
      <c r="O32" s="379"/>
      <c r="P32" s="380"/>
      <c r="Q32" s="110"/>
      <c r="R32" s="111"/>
      <c r="S32" s="111"/>
      <c r="T32" s="111"/>
    </row>
    <row r="33" spans="1:20" ht="4.5" customHeight="1" thickBot="1" x14ac:dyDescent="0.25">
      <c r="A33" s="110"/>
      <c r="B33" s="247"/>
      <c r="C33" s="248"/>
      <c r="D33" s="248"/>
      <c r="E33" s="248"/>
      <c r="F33" s="248"/>
      <c r="G33" s="248"/>
      <c r="H33" s="248"/>
      <c r="I33" s="248"/>
      <c r="J33" s="248"/>
      <c r="K33" s="248"/>
      <c r="L33" s="248"/>
      <c r="M33" s="248"/>
      <c r="N33" s="248"/>
      <c r="O33" s="248"/>
      <c r="P33" s="249"/>
      <c r="Q33" s="110"/>
      <c r="R33" s="111"/>
      <c r="S33" s="111"/>
      <c r="T33" s="111"/>
    </row>
    <row r="34" spans="1:20" ht="13.5" thickBot="1" x14ac:dyDescent="0.25">
      <c r="A34" s="110"/>
      <c r="B34" s="23" t="s">
        <v>27</v>
      </c>
      <c r="C34" s="256" t="s">
        <v>26</v>
      </c>
      <c r="D34" s="379"/>
      <c r="E34" s="379"/>
      <c r="F34" s="379"/>
      <c r="G34" s="379"/>
      <c r="H34" s="379"/>
      <c r="I34" s="379"/>
      <c r="J34" s="379"/>
      <c r="K34" s="379"/>
      <c r="L34" s="379"/>
      <c r="M34" s="379"/>
      <c r="N34" s="379"/>
      <c r="O34" s="379"/>
      <c r="P34" s="380"/>
      <c r="Q34" s="110"/>
      <c r="R34" s="111"/>
      <c r="S34" s="111"/>
      <c r="T34" s="111"/>
    </row>
    <row r="35" spans="1:20" ht="4.5" customHeight="1" thickBot="1" x14ac:dyDescent="0.25">
      <c r="A35" s="110"/>
      <c r="B35" s="451"/>
      <c r="C35" s="452"/>
      <c r="D35" s="452"/>
      <c r="E35" s="452"/>
      <c r="F35" s="452"/>
      <c r="G35" s="452"/>
      <c r="H35" s="452"/>
      <c r="I35" s="452"/>
      <c r="J35" s="452"/>
      <c r="K35" s="452"/>
      <c r="L35" s="452"/>
      <c r="M35" s="452"/>
      <c r="N35" s="452"/>
      <c r="O35" s="452"/>
      <c r="P35" s="453"/>
      <c r="Q35" s="110"/>
      <c r="R35" s="111"/>
      <c r="S35" s="111"/>
      <c r="T35" s="111"/>
    </row>
    <row r="36" spans="1:20" ht="16.5" customHeight="1" thickBot="1" x14ac:dyDescent="0.25">
      <c r="A36" s="110"/>
      <c r="B36" s="23" t="s">
        <v>28</v>
      </c>
      <c r="C36" s="378" t="s">
        <v>167</v>
      </c>
      <c r="D36" s="379"/>
      <c r="E36" s="379"/>
      <c r="F36" s="379"/>
      <c r="G36" s="379"/>
      <c r="H36" s="379"/>
      <c r="I36" s="379"/>
      <c r="J36" s="379"/>
      <c r="K36" s="379"/>
      <c r="L36" s="379"/>
      <c r="M36" s="379"/>
      <c r="N36" s="379"/>
      <c r="O36" s="379"/>
      <c r="P36" s="380"/>
      <c r="Q36" s="110"/>
      <c r="R36" s="111"/>
      <c r="S36" s="111"/>
      <c r="T36" s="111"/>
    </row>
    <row r="37" spans="1:20" ht="4.5" customHeight="1" thickBot="1" x14ac:dyDescent="0.25">
      <c r="A37" s="110"/>
      <c r="B37" s="117"/>
      <c r="C37" s="117"/>
      <c r="D37" s="117"/>
      <c r="E37" s="117"/>
      <c r="F37" s="117"/>
      <c r="G37" s="117"/>
      <c r="H37" s="117"/>
      <c r="I37" s="117"/>
      <c r="J37" s="117"/>
      <c r="K37" s="117"/>
      <c r="L37" s="117"/>
      <c r="M37" s="117"/>
      <c r="N37" s="117"/>
      <c r="O37" s="117"/>
      <c r="P37" s="117"/>
      <c r="Q37" s="110"/>
      <c r="R37" s="111"/>
      <c r="S37" s="111"/>
      <c r="T37" s="111"/>
    </row>
    <row r="38" spans="1:20" ht="13.5" thickBot="1" x14ac:dyDescent="0.25">
      <c r="A38" s="110"/>
      <c r="B38" s="488" t="s">
        <v>29</v>
      </c>
      <c r="C38" s="489"/>
      <c r="D38" s="489"/>
      <c r="E38" s="489"/>
      <c r="F38" s="489"/>
      <c r="G38" s="489"/>
      <c r="H38" s="489"/>
      <c r="I38" s="489"/>
      <c r="J38" s="489"/>
      <c r="K38" s="489"/>
      <c r="L38" s="489"/>
      <c r="M38" s="489"/>
      <c r="N38" s="489"/>
      <c r="O38" s="490"/>
      <c r="P38" s="491"/>
      <c r="Q38" s="110"/>
      <c r="R38" s="111"/>
      <c r="S38" s="111"/>
      <c r="T38" s="111"/>
    </row>
    <row r="39" spans="1:20" ht="13.5" thickBot="1" x14ac:dyDescent="0.25">
      <c r="A39" s="110"/>
      <c r="B39" s="118" t="s">
        <v>30</v>
      </c>
      <c r="C39" s="488" t="s">
        <v>31</v>
      </c>
      <c r="D39" s="489"/>
      <c r="E39" s="489"/>
      <c r="F39" s="489"/>
      <c r="G39" s="491"/>
      <c r="H39" s="488" t="s">
        <v>23</v>
      </c>
      <c r="I39" s="489"/>
      <c r="J39" s="489"/>
      <c r="K39" s="489"/>
      <c r="L39" s="491"/>
      <c r="M39" s="488" t="s">
        <v>32</v>
      </c>
      <c r="N39" s="489"/>
      <c r="O39" s="490"/>
      <c r="P39" s="491"/>
      <c r="Q39" s="110"/>
      <c r="R39" s="111"/>
      <c r="S39" s="111"/>
      <c r="T39" s="111"/>
    </row>
    <row r="40" spans="1:20" ht="54" customHeight="1" x14ac:dyDescent="0.2">
      <c r="A40" s="110"/>
      <c r="B40" s="119" t="s">
        <v>192</v>
      </c>
      <c r="C40" s="492" t="s">
        <v>193</v>
      </c>
      <c r="D40" s="493"/>
      <c r="E40" s="493"/>
      <c r="F40" s="493"/>
      <c r="G40" s="494"/>
      <c r="H40" s="492" t="s">
        <v>194</v>
      </c>
      <c r="I40" s="493"/>
      <c r="J40" s="493"/>
      <c r="K40" s="493"/>
      <c r="L40" s="494"/>
      <c r="M40" s="492" t="s">
        <v>171</v>
      </c>
      <c r="N40" s="493"/>
      <c r="O40" s="493"/>
      <c r="P40" s="495"/>
      <c r="Q40" s="110"/>
      <c r="R40" s="111"/>
      <c r="S40" s="111"/>
      <c r="T40" s="111"/>
    </row>
    <row r="41" spans="1:20" ht="55.5" customHeight="1" thickBot="1" x14ac:dyDescent="0.25">
      <c r="A41" s="110"/>
      <c r="B41" s="175" t="s">
        <v>195</v>
      </c>
      <c r="C41" s="496" t="s">
        <v>193</v>
      </c>
      <c r="D41" s="497"/>
      <c r="E41" s="497"/>
      <c r="F41" s="497"/>
      <c r="G41" s="498"/>
      <c r="H41" s="496" t="s">
        <v>194</v>
      </c>
      <c r="I41" s="497"/>
      <c r="J41" s="497"/>
      <c r="K41" s="497"/>
      <c r="L41" s="498"/>
      <c r="M41" s="496" t="s">
        <v>171</v>
      </c>
      <c r="N41" s="497"/>
      <c r="O41" s="497"/>
      <c r="P41" s="499"/>
      <c r="Q41" s="110"/>
      <c r="R41" s="111"/>
      <c r="S41" s="111"/>
      <c r="T41" s="111"/>
    </row>
    <row r="42" spans="1:20" ht="4.5" customHeight="1" thickBot="1" x14ac:dyDescent="0.25">
      <c r="A42" s="110"/>
      <c r="B42" s="121"/>
      <c r="C42" s="121"/>
      <c r="D42" s="121"/>
      <c r="E42" s="121"/>
      <c r="F42" s="121"/>
      <c r="G42" s="121"/>
      <c r="H42" s="121"/>
      <c r="I42" s="121"/>
      <c r="J42" s="121"/>
      <c r="K42" s="121"/>
      <c r="L42" s="121"/>
      <c r="M42" s="121"/>
      <c r="N42" s="121"/>
      <c r="O42" s="121"/>
      <c r="P42" s="121"/>
      <c r="Q42" s="110"/>
      <c r="R42" s="111"/>
      <c r="S42" s="111"/>
      <c r="T42" s="111"/>
    </row>
    <row r="43" spans="1:20" ht="13.5" customHeight="1" thickBot="1" x14ac:dyDescent="0.25">
      <c r="A43" s="110"/>
      <c r="B43" s="464" t="s">
        <v>33</v>
      </c>
      <c r="C43" s="465"/>
      <c r="D43" s="465"/>
      <c r="E43" s="465"/>
      <c r="F43" s="465"/>
      <c r="G43" s="465"/>
      <c r="H43" s="465"/>
      <c r="I43" s="465"/>
      <c r="J43" s="465"/>
      <c r="K43" s="465"/>
      <c r="L43" s="465"/>
      <c r="M43" s="465"/>
      <c r="N43" s="465"/>
      <c r="O43" s="465"/>
      <c r="P43" s="466"/>
      <c r="Q43" s="110"/>
      <c r="R43" s="111"/>
      <c r="S43" s="111"/>
      <c r="T43" s="111"/>
    </row>
    <row r="44" spans="1:20" ht="4.5" customHeight="1" thickBot="1" x14ac:dyDescent="0.25">
      <c r="A44" s="110"/>
      <c r="B44" s="122"/>
      <c r="C44" s="117"/>
      <c r="D44" s="117"/>
      <c r="E44" s="117"/>
      <c r="F44" s="117"/>
      <c r="G44" s="117"/>
      <c r="H44" s="117"/>
      <c r="I44" s="117"/>
      <c r="J44" s="117"/>
      <c r="K44" s="117"/>
      <c r="L44" s="117"/>
      <c r="M44" s="117"/>
      <c r="N44" s="117"/>
      <c r="O44" s="117"/>
      <c r="P44" s="123"/>
      <c r="Q44" s="110"/>
      <c r="R44" s="111"/>
      <c r="S44" s="111"/>
      <c r="T44" s="111"/>
    </row>
    <row r="45" spans="1:20" x14ac:dyDescent="0.2">
      <c r="A45" s="110"/>
      <c r="B45" s="208" t="s">
        <v>34</v>
      </c>
      <c r="C45" s="124" t="s">
        <v>35</v>
      </c>
      <c r="D45" s="125" t="s">
        <v>36</v>
      </c>
      <c r="E45" s="125" t="s">
        <v>37</v>
      </c>
      <c r="F45" s="125" t="s">
        <v>38</v>
      </c>
      <c r="G45" s="125" t="s">
        <v>39</v>
      </c>
      <c r="H45" s="125" t="s">
        <v>40</v>
      </c>
      <c r="I45" s="125" t="s">
        <v>41</v>
      </c>
      <c r="J45" s="125" t="s">
        <v>42</v>
      </c>
      <c r="K45" s="125" t="s">
        <v>43</v>
      </c>
      <c r="L45" s="125" t="s">
        <v>44</v>
      </c>
      <c r="M45" s="125" t="s">
        <v>45</v>
      </c>
      <c r="N45" s="125" t="s">
        <v>46</v>
      </c>
      <c r="O45" s="126" t="s">
        <v>47</v>
      </c>
      <c r="P45" s="127" t="s">
        <v>48</v>
      </c>
      <c r="Q45" s="110"/>
      <c r="R45" s="111"/>
      <c r="S45" s="111"/>
      <c r="T45" s="111"/>
    </row>
    <row r="46" spans="1:20" ht="13.5" thickBot="1" x14ac:dyDescent="0.25">
      <c r="A46" s="110"/>
      <c r="B46" s="210"/>
      <c r="C46" s="128" t="s">
        <v>49</v>
      </c>
      <c r="D46" s="129"/>
      <c r="E46" s="129"/>
      <c r="F46" s="130">
        <f>'4_RegEficaciaNotificacion'!D10</f>
        <v>1</v>
      </c>
      <c r="G46" s="131"/>
      <c r="H46" s="131"/>
      <c r="I46" s="130">
        <f>'4_RegEficaciaNotificacion'!F10</f>
        <v>1</v>
      </c>
      <c r="J46" s="131"/>
      <c r="K46" s="131"/>
      <c r="L46" s="130">
        <f>'4_RegEficaciaNotificacion'!H10</f>
        <v>1</v>
      </c>
      <c r="M46" s="131"/>
      <c r="N46" s="131"/>
      <c r="O46" s="130">
        <f>'4_RegEficaciaNotificacion'!J10</f>
        <v>1</v>
      </c>
      <c r="P46" s="130">
        <f>AVERAGE(D46:O46)</f>
        <v>1</v>
      </c>
      <c r="Q46" s="110"/>
      <c r="R46" s="111"/>
      <c r="S46" s="111"/>
      <c r="T46" s="111"/>
    </row>
    <row r="47" spans="1:20" ht="4.5" customHeight="1" thickBot="1" x14ac:dyDescent="0.25">
      <c r="A47" s="110"/>
      <c r="B47" s="176">
        <v>0.9</v>
      </c>
      <c r="C47" s="177" t="s">
        <v>18</v>
      </c>
      <c r="D47" s="177"/>
      <c r="E47" s="177"/>
      <c r="F47" s="178">
        <f>+$C$26</f>
        <v>0.9</v>
      </c>
      <c r="G47" s="177"/>
      <c r="H47" s="177"/>
      <c r="I47" s="178">
        <f>+$C$26</f>
        <v>0.9</v>
      </c>
      <c r="J47" s="177"/>
      <c r="K47" s="177"/>
      <c r="L47" s="178">
        <f>+$C$26</f>
        <v>0.9</v>
      </c>
      <c r="M47" s="177"/>
      <c r="N47" s="177"/>
      <c r="O47" s="178">
        <f>+$C$26</f>
        <v>0.9</v>
      </c>
      <c r="P47" s="178">
        <f>+$C$26</f>
        <v>0.9</v>
      </c>
      <c r="Q47" s="110"/>
      <c r="R47" s="111"/>
      <c r="S47" s="111"/>
      <c r="T47" s="111"/>
    </row>
    <row r="48" spans="1:20" ht="22.5" customHeight="1" thickBot="1" x14ac:dyDescent="0.25">
      <c r="A48" s="110"/>
      <c r="B48" s="464" t="s">
        <v>50</v>
      </c>
      <c r="C48" s="465"/>
      <c r="D48" s="465"/>
      <c r="E48" s="465"/>
      <c r="F48" s="465"/>
      <c r="G48" s="465"/>
      <c r="H48" s="465"/>
      <c r="I48" s="465"/>
      <c r="J48" s="465"/>
      <c r="K48" s="465"/>
      <c r="L48" s="465"/>
      <c r="M48" s="465"/>
      <c r="N48" s="465"/>
      <c r="O48" s="465"/>
      <c r="P48" s="466"/>
      <c r="Q48" s="110"/>
      <c r="R48" s="111"/>
      <c r="S48" s="111"/>
      <c r="T48" s="111"/>
    </row>
    <row r="49" spans="1:20" x14ac:dyDescent="0.2">
      <c r="A49" s="110"/>
      <c r="B49" s="505"/>
      <c r="C49" s="506"/>
      <c r="D49" s="506"/>
      <c r="E49" s="506"/>
      <c r="F49" s="506"/>
      <c r="G49" s="506"/>
      <c r="H49" s="506"/>
      <c r="I49" s="506"/>
      <c r="J49" s="506"/>
      <c r="K49" s="506"/>
      <c r="L49" s="506"/>
      <c r="M49" s="506"/>
      <c r="N49" s="506"/>
      <c r="O49" s="506"/>
      <c r="P49" s="507"/>
      <c r="Q49" s="110"/>
      <c r="R49" s="111"/>
      <c r="S49" s="111"/>
      <c r="T49" s="111"/>
    </row>
    <row r="50" spans="1:20" x14ac:dyDescent="0.2">
      <c r="A50" s="110"/>
      <c r="B50" s="508"/>
      <c r="C50" s="509"/>
      <c r="D50" s="509"/>
      <c r="E50" s="509"/>
      <c r="F50" s="509"/>
      <c r="G50" s="509"/>
      <c r="H50" s="509"/>
      <c r="I50" s="509"/>
      <c r="J50" s="509"/>
      <c r="K50" s="509"/>
      <c r="L50" s="509"/>
      <c r="M50" s="509"/>
      <c r="N50" s="509"/>
      <c r="O50" s="509"/>
      <c r="P50" s="510"/>
      <c r="Q50" s="110"/>
      <c r="R50" s="111"/>
      <c r="S50" s="111"/>
      <c r="T50" s="111"/>
    </row>
    <row r="51" spans="1:20" x14ac:dyDescent="0.2">
      <c r="A51" s="110"/>
      <c r="B51" s="508"/>
      <c r="C51" s="509"/>
      <c r="D51" s="509"/>
      <c r="E51" s="509"/>
      <c r="F51" s="509"/>
      <c r="G51" s="509"/>
      <c r="H51" s="509"/>
      <c r="I51" s="509"/>
      <c r="J51" s="509"/>
      <c r="K51" s="509"/>
      <c r="L51" s="509"/>
      <c r="M51" s="509"/>
      <c r="N51" s="509"/>
      <c r="O51" s="509"/>
      <c r="P51" s="510"/>
      <c r="Q51" s="110"/>
      <c r="R51" s="111"/>
      <c r="S51" s="111"/>
      <c r="T51" s="111"/>
    </row>
    <row r="52" spans="1:20" x14ac:dyDescent="0.2">
      <c r="A52" s="110"/>
      <c r="B52" s="508"/>
      <c r="C52" s="509"/>
      <c r="D52" s="509"/>
      <c r="E52" s="509"/>
      <c r="F52" s="509"/>
      <c r="G52" s="509"/>
      <c r="H52" s="509"/>
      <c r="I52" s="509"/>
      <c r="J52" s="509"/>
      <c r="K52" s="509"/>
      <c r="L52" s="509"/>
      <c r="M52" s="509"/>
      <c r="N52" s="509"/>
      <c r="O52" s="509"/>
      <c r="P52" s="510"/>
      <c r="Q52" s="110"/>
      <c r="R52" s="111"/>
      <c r="S52" s="111"/>
      <c r="T52" s="111"/>
    </row>
    <row r="53" spans="1:20" x14ac:dyDescent="0.2">
      <c r="A53" s="110"/>
      <c r="B53" s="508"/>
      <c r="C53" s="509"/>
      <c r="D53" s="509"/>
      <c r="E53" s="509"/>
      <c r="F53" s="509"/>
      <c r="G53" s="509"/>
      <c r="H53" s="509"/>
      <c r="I53" s="509"/>
      <c r="J53" s="509"/>
      <c r="K53" s="509"/>
      <c r="L53" s="509"/>
      <c r="M53" s="509"/>
      <c r="N53" s="509"/>
      <c r="O53" s="509"/>
      <c r="P53" s="510"/>
      <c r="Q53" s="110"/>
      <c r="R53" s="111"/>
      <c r="S53" s="111"/>
      <c r="T53" s="111"/>
    </row>
    <row r="54" spans="1:20" x14ac:dyDescent="0.2">
      <c r="A54" s="110"/>
      <c r="B54" s="508"/>
      <c r="C54" s="509"/>
      <c r="D54" s="509"/>
      <c r="E54" s="509"/>
      <c r="F54" s="509"/>
      <c r="G54" s="509"/>
      <c r="H54" s="509"/>
      <c r="I54" s="509"/>
      <c r="J54" s="509"/>
      <c r="K54" s="509"/>
      <c r="L54" s="509"/>
      <c r="M54" s="509"/>
      <c r="N54" s="509"/>
      <c r="O54" s="509"/>
      <c r="P54" s="510"/>
      <c r="Q54" s="110"/>
      <c r="R54" s="111"/>
      <c r="S54" s="111"/>
      <c r="T54" s="111"/>
    </row>
    <row r="55" spans="1:20" x14ac:dyDescent="0.2">
      <c r="A55" s="110"/>
      <c r="B55" s="508"/>
      <c r="C55" s="509"/>
      <c r="D55" s="509"/>
      <c r="E55" s="509"/>
      <c r="F55" s="509"/>
      <c r="G55" s="509"/>
      <c r="H55" s="509"/>
      <c r="I55" s="509"/>
      <c r="J55" s="509"/>
      <c r="K55" s="509"/>
      <c r="L55" s="509"/>
      <c r="M55" s="509"/>
      <c r="N55" s="509"/>
      <c r="O55" s="509"/>
      <c r="P55" s="510"/>
      <c r="Q55" s="110"/>
      <c r="R55" s="111"/>
      <c r="S55" s="111"/>
      <c r="T55" s="111"/>
    </row>
    <row r="56" spans="1:20" x14ac:dyDescent="0.2">
      <c r="A56" s="110"/>
      <c r="B56" s="508"/>
      <c r="C56" s="509"/>
      <c r="D56" s="509"/>
      <c r="E56" s="509"/>
      <c r="F56" s="509"/>
      <c r="G56" s="509"/>
      <c r="H56" s="509"/>
      <c r="I56" s="509"/>
      <c r="J56" s="509"/>
      <c r="K56" s="509"/>
      <c r="L56" s="509"/>
      <c r="M56" s="509"/>
      <c r="N56" s="509"/>
      <c r="O56" s="509"/>
      <c r="P56" s="510"/>
      <c r="Q56" s="110"/>
      <c r="R56" s="111"/>
      <c r="S56" s="111"/>
      <c r="T56" s="111"/>
    </row>
    <row r="57" spans="1:20" x14ac:dyDescent="0.2">
      <c r="A57" s="110"/>
      <c r="B57" s="508"/>
      <c r="C57" s="509"/>
      <c r="D57" s="509"/>
      <c r="E57" s="509"/>
      <c r="F57" s="509"/>
      <c r="G57" s="509"/>
      <c r="H57" s="509"/>
      <c r="I57" s="509"/>
      <c r="J57" s="509"/>
      <c r="K57" s="509"/>
      <c r="L57" s="509"/>
      <c r="M57" s="509"/>
      <c r="N57" s="509"/>
      <c r="O57" s="509"/>
      <c r="P57" s="510"/>
      <c r="Q57" s="110"/>
      <c r="R57" s="111"/>
      <c r="S57" s="111"/>
      <c r="T57" s="111"/>
    </row>
    <row r="58" spans="1:20" x14ac:dyDescent="0.2">
      <c r="A58" s="110"/>
      <c r="B58" s="508"/>
      <c r="C58" s="509"/>
      <c r="D58" s="509"/>
      <c r="E58" s="509"/>
      <c r="F58" s="509"/>
      <c r="G58" s="509"/>
      <c r="H58" s="509"/>
      <c r="I58" s="509"/>
      <c r="J58" s="509"/>
      <c r="K58" s="509"/>
      <c r="L58" s="509"/>
      <c r="M58" s="509"/>
      <c r="N58" s="509"/>
      <c r="O58" s="509"/>
      <c r="P58" s="510"/>
      <c r="Q58" s="110"/>
      <c r="R58" s="111"/>
      <c r="S58" s="111"/>
      <c r="T58" s="111"/>
    </row>
    <row r="59" spans="1:20" x14ac:dyDescent="0.2">
      <c r="A59" s="110"/>
      <c r="B59" s="508"/>
      <c r="C59" s="509"/>
      <c r="D59" s="509"/>
      <c r="E59" s="509"/>
      <c r="F59" s="509"/>
      <c r="G59" s="509"/>
      <c r="H59" s="509"/>
      <c r="I59" s="509"/>
      <c r="J59" s="509"/>
      <c r="K59" s="509"/>
      <c r="L59" s="509"/>
      <c r="M59" s="509"/>
      <c r="N59" s="509"/>
      <c r="O59" s="509"/>
      <c r="P59" s="510"/>
      <c r="Q59" s="110"/>
      <c r="R59" s="111"/>
      <c r="S59" s="111"/>
      <c r="T59" s="111"/>
    </row>
    <row r="60" spans="1:20" x14ac:dyDescent="0.2">
      <c r="A60" s="110"/>
      <c r="B60" s="508"/>
      <c r="C60" s="509"/>
      <c r="D60" s="509"/>
      <c r="E60" s="509"/>
      <c r="F60" s="509"/>
      <c r="G60" s="509"/>
      <c r="H60" s="509"/>
      <c r="I60" s="509"/>
      <c r="J60" s="509"/>
      <c r="K60" s="509"/>
      <c r="L60" s="509"/>
      <c r="M60" s="509"/>
      <c r="N60" s="509"/>
      <c r="O60" s="509"/>
      <c r="P60" s="510"/>
      <c r="Q60" s="110"/>
      <c r="R60" s="111"/>
      <c r="S60" s="111"/>
      <c r="T60" s="111"/>
    </row>
    <row r="61" spans="1:20" x14ac:dyDescent="0.2">
      <c r="A61" s="110"/>
      <c r="B61" s="508"/>
      <c r="C61" s="509"/>
      <c r="D61" s="509"/>
      <c r="E61" s="509"/>
      <c r="F61" s="509"/>
      <c r="G61" s="509"/>
      <c r="H61" s="509"/>
      <c r="I61" s="509"/>
      <c r="J61" s="509"/>
      <c r="K61" s="509"/>
      <c r="L61" s="509"/>
      <c r="M61" s="509"/>
      <c r="N61" s="509"/>
      <c r="O61" s="509"/>
      <c r="P61" s="510"/>
      <c r="Q61" s="110"/>
      <c r="R61" s="111"/>
      <c r="S61" s="111"/>
      <c r="T61" s="111"/>
    </row>
    <row r="62" spans="1:20" x14ac:dyDescent="0.2">
      <c r="A62" s="110"/>
      <c r="B62" s="508"/>
      <c r="C62" s="509"/>
      <c r="D62" s="509"/>
      <c r="E62" s="509"/>
      <c r="F62" s="509"/>
      <c r="G62" s="509"/>
      <c r="H62" s="509"/>
      <c r="I62" s="509"/>
      <c r="J62" s="509"/>
      <c r="K62" s="509"/>
      <c r="L62" s="509"/>
      <c r="M62" s="509"/>
      <c r="N62" s="509"/>
      <c r="O62" s="509"/>
      <c r="P62" s="510"/>
      <c r="Q62" s="110"/>
      <c r="R62" s="111"/>
      <c r="S62" s="111"/>
      <c r="T62" s="111"/>
    </row>
    <row r="63" spans="1:20" x14ac:dyDescent="0.2">
      <c r="A63" s="110"/>
      <c r="B63" s="508"/>
      <c r="C63" s="509"/>
      <c r="D63" s="509"/>
      <c r="E63" s="509"/>
      <c r="F63" s="509"/>
      <c r="G63" s="509"/>
      <c r="H63" s="509"/>
      <c r="I63" s="509"/>
      <c r="J63" s="509"/>
      <c r="K63" s="509"/>
      <c r="L63" s="509"/>
      <c r="M63" s="509"/>
      <c r="N63" s="509"/>
      <c r="O63" s="509"/>
      <c r="P63" s="510"/>
      <c r="Q63" s="110"/>
      <c r="R63" s="111"/>
      <c r="S63" s="111"/>
      <c r="T63" s="111"/>
    </row>
    <row r="64" spans="1:20" ht="13.5" thickBot="1" x14ac:dyDescent="0.25">
      <c r="A64" s="110"/>
      <c r="B64" s="511"/>
      <c r="C64" s="512"/>
      <c r="D64" s="512"/>
      <c r="E64" s="512"/>
      <c r="F64" s="512"/>
      <c r="G64" s="512"/>
      <c r="H64" s="512"/>
      <c r="I64" s="512"/>
      <c r="J64" s="512"/>
      <c r="K64" s="512"/>
      <c r="L64" s="512"/>
      <c r="M64" s="512"/>
      <c r="N64" s="512"/>
      <c r="O64" s="512"/>
      <c r="P64" s="513"/>
      <c r="Q64" s="110"/>
      <c r="R64" s="111"/>
      <c r="S64" s="111"/>
      <c r="T64" s="111"/>
    </row>
    <row r="65" spans="1:22" s="137" customFormat="1" ht="4.5" customHeight="1" thickBot="1" x14ac:dyDescent="0.25">
      <c r="A65" s="514"/>
      <c r="B65" s="514"/>
      <c r="C65" s="514"/>
      <c r="D65" s="514"/>
      <c r="E65" s="514"/>
      <c r="F65" s="514"/>
      <c r="G65" s="514"/>
      <c r="H65" s="514"/>
      <c r="I65" s="514"/>
      <c r="J65" s="514"/>
      <c r="K65" s="514"/>
      <c r="L65" s="514"/>
      <c r="M65" s="514"/>
      <c r="N65" s="514"/>
      <c r="O65" s="514"/>
      <c r="P65" s="514"/>
      <c r="Q65" s="514"/>
      <c r="R65" s="136"/>
      <c r="S65" s="136"/>
      <c r="T65" s="136"/>
      <c r="V65" s="138"/>
    </row>
    <row r="66" spans="1:22" ht="15" customHeight="1" x14ac:dyDescent="0.2">
      <c r="A66" s="110"/>
      <c r="B66" s="515" t="s">
        <v>51</v>
      </c>
      <c r="C66" s="517" t="s">
        <v>173</v>
      </c>
      <c r="D66" s="518"/>
      <c r="E66" s="518"/>
      <c r="F66" s="518"/>
      <c r="G66" s="518"/>
      <c r="H66" s="518"/>
      <c r="I66" s="518"/>
      <c r="J66" s="518"/>
      <c r="K66" s="518"/>
      <c r="L66" s="518"/>
      <c r="M66" s="518"/>
      <c r="N66" s="518"/>
      <c r="O66" s="518"/>
      <c r="P66" s="519"/>
      <c r="Q66" s="110"/>
      <c r="R66" s="111"/>
      <c r="S66" s="111"/>
      <c r="T66" s="111"/>
    </row>
    <row r="67" spans="1:22" ht="77.25" customHeight="1" thickBot="1" x14ac:dyDescent="0.25">
      <c r="A67" s="110"/>
      <c r="B67" s="516"/>
      <c r="C67" s="520" t="s">
        <v>197</v>
      </c>
      <c r="D67" s="521"/>
      <c r="E67" s="521"/>
      <c r="F67" s="521"/>
      <c r="G67" s="521"/>
      <c r="H67" s="521"/>
      <c r="I67" s="521"/>
      <c r="J67" s="521"/>
      <c r="K67" s="521"/>
      <c r="L67" s="521"/>
      <c r="M67" s="521"/>
      <c r="N67" s="521"/>
      <c r="O67" s="521"/>
      <c r="P67" s="522"/>
      <c r="Q67" s="110"/>
      <c r="R67" s="111"/>
      <c r="S67" s="111"/>
      <c r="T67" s="111"/>
    </row>
    <row r="68" spans="1:22" ht="15" customHeight="1" x14ac:dyDescent="0.2">
      <c r="A68" s="110"/>
      <c r="B68" s="516"/>
      <c r="C68" s="517" t="s">
        <v>174</v>
      </c>
      <c r="D68" s="518"/>
      <c r="E68" s="518"/>
      <c r="F68" s="518"/>
      <c r="G68" s="518"/>
      <c r="H68" s="518"/>
      <c r="I68" s="518"/>
      <c r="J68" s="518"/>
      <c r="K68" s="518"/>
      <c r="L68" s="518"/>
      <c r="M68" s="518"/>
      <c r="N68" s="518"/>
      <c r="O68" s="518"/>
      <c r="P68" s="519"/>
      <c r="Q68" s="110"/>
      <c r="R68" s="111"/>
      <c r="S68" s="111"/>
      <c r="T68" s="111"/>
    </row>
    <row r="69" spans="1:22" ht="79.5" customHeight="1" thickBot="1" x14ac:dyDescent="0.25">
      <c r="A69" s="110"/>
      <c r="B69" s="516"/>
      <c r="C69" s="520" t="s">
        <v>234</v>
      </c>
      <c r="D69" s="524"/>
      <c r="E69" s="524"/>
      <c r="F69" s="524"/>
      <c r="G69" s="524"/>
      <c r="H69" s="524"/>
      <c r="I69" s="524"/>
      <c r="J69" s="524"/>
      <c r="K69" s="524"/>
      <c r="L69" s="524"/>
      <c r="M69" s="524"/>
      <c r="N69" s="524"/>
      <c r="O69" s="524"/>
      <c r="P69" s="525"/>
      <c r="Q69" s="110"/>
      <c r="R69" s="111"/>
      <c r="S69" s="111"/>
      <c r="T69" s="111"/>
    </row>
    <row r="70" spans="1:22" ht="30.75" customHeight="1" thickBot="1" x14ac:dyDescent="0.25">
      <c r="A70" s="110"/>
      <c r="B70" s="139" t="s">
        <v>56</v>
      </c>
      <c r="C70" s="500" t="s">
        <v>103</v>
      </c>
      <c r="D70" s="501"/>
      <c r="E70" s="501"/>
      <c r="F70" s="501"/>
      <c r="G70" s="501"/>
      <c r="H70" s="501"/>
      <c r="I70" s="501"/>
      <c r="J70" s="501"/>
      <c r="K70" s="501"/>
      <c r="L70" s="501"/>
      <c r="M70" s="501"/>
      <c r="N70" s="501"/>
      <c r="O70" s="501"/>
      <c r="P70" s="502"/>
      <c r="Q70" s="110"/>
      <c r="R70" s="111"/>
      <c r="S70" s="111"/>
      <c r="T70" s="111"/>
    </row>
    <row r="71" spans="1:22" ht="27.75" customHeight="1" thickBot="1" x14ac:dyDescent="0.25">
      <c r="A71" s="110"/>
      <c r="B71" s="139" t="s">
        <v>57</v>
      </c>
      <c r="C71" s="503" t="s">
        <v>58</v>
      </c>
      <c r="D71" s="503"/>
      <c r="E71" s="503"/>
      <c r="F71" s="503"/>
      <c r="G71" s="503"/>
      <c r="H71" s="503"/>
      <c r="I71" s="503"/>
      <c r="J71" s="503"/>
      <c r="K71" s="503"/>
      <c r="L71" s="503"/>
      <c r="M71" s="503"/>
      <c r="N71" s="503"/>
      <c r="O71" s="503"/>
      <c r="P71" s="504"/>
      <c r="Q71" s="110"/>
      <c r="R71" s="111"/>
      <c r="S71" s="111"/>
      <c r="T71" s="111"/>
    </row>
    <row r="74" spans="1:22" x14ac:dyDescent="0.2">
      <c r="C74" s="140"/>
    </row>
    <row r="75" spans="1:22" hidden="1" x14ac:dyDescent="0.2">
      <c r="C75" s="107">
        <v>2018</v>
      </c>
    </row>
    <row r="76" spans="1:22" hidden="1" x14ac:dyDescent="0.2">
      <c r="C76" s="107">
        <v>2019</v>
      </c>
    </row>
    <row r="81" spans="2:108" x14ac:dyDescent="0.2">
      <c r="C81" s="111"/>
      <c r="R81" s="111"/>
      <c r="S81" s="111"/>
      <c r="T81" s="111"/>
      <c r="U81" s="111"/>
      <c r="V81" s="110"/>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BY81" s="111"/>
      <c r="BZ81" s="111"/>
      <c r="CA81" s="111"/>
      <c r="CB81" s="111"/>
      <c r="CC81" s="110"/>
      <c r="CD81" s="111"/>
      <c r="CE81" s="111"/>
      <c r="CF81" s="111"/>
      <c r="CG81" s="111"/>
      <c r="CH81" s="111"/>
      <c r="CI81" s="111"/>
      <c r="CJ81" s="111"/>
      <c r="CK81" s="111"/>
      <c r="CL81" s="111"/>
      <c r="CM81" s="111"/>
      <c r="CN81" s="111"/>
      <c r="CO81" s="111"/>
      <c r="CP81" s="111"/>
      <c r="CQ81" s="111"/>
      <c r="CR81" s="111"/>
      <c r="CS81" s="111"/>
      <c r="CT81" s="111"/>
      <c r="CU81" s="111"/>
      <c r="CV81" s="111"/>
      <c r="CW81" s="111"/>
      <c r="CX81" s="111"/>
      <c r="CY81" s="111"/>
      <c r="CZ81" s="111"/>
      <c r="DA81" s="111"/>
      <c r="DB81" s="111"/>
      <c r="DC81" s="111"/>
    </row>
    <row r="82" spans="2:108" s="141" customFormat="1" x14ac:dyDescent="0.2">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11"/>
      <c r="BS82" s="111"/>
      <c r="BT82" s="111"/>
      <c r="BU82" s="111"/>
      <c r="BV82" s="111"/>
      <c r="BW82" s="111"/>
      <c r="BX82" s="111"/>
      <c r="BY82" s="111"/>
      <c r="BZ82" s="111"/>
      <c r="CA82" s="111"/>
      <c r="CB82" s="111"/>
      <c r="CC82" s="111"/>
      <c r="CD82" s="111"/>
      <c r="CE82" s="111"/>
      <c r="CF82" s="111"/>
      <c r="CG82" s="111"/>
      <c r="CH82" s="111"/>
      <c r="CI82" s="111"/>
      <c r="CJ82" s="111"/>
      <c r="CK82" s="111"/>
      <c r="CL82" s="111"/>
      <c r="CM82" s="111"/>
      <c r="CN82" s="111"/>
      <c r="CO82" s="111"/>
      <c r="CP82" s="111"/>
      <c r="CQ82" s="111"/>
      <c r="CR82" s="111"/>
      <c r="CS82" s="111"/>
      <c r="CT82" s="111"/>
      <c r="CU82" s="111"/>
      <c r="CV82" s="111"/>
      <c r="CW82" s="111"/>
      <c r="CX82" s="179"/>
      <c r="CY82" s="179"/>
      <c r="CZ82" s="179"/>
      <c r="DA82" s="179"/>
      <c r="DB82" s="179"/>
      <c r="DC82" s="179"/>
      <c r="DD82" s="180"/>
    </row>
    <row r="83" spans="2:108" s="141" customFormat="1" x14ac:dyDescent="0.2">
      <c r="V83" s="108"/>
    </row>
    <row r="84" spans="2:108" s="141" customFormat="1" x14ac:dyDescent="0.2">
      <c r="V84" s="108"/>
    </row>
    <row r="85" spans="2:108" s="141" customFormat="1" x14ac:dyDescent="0.2">
      <c r="V85" s="108"/>
    </row>
    <row r="86" spans="2:108" s="141" customFormat="1" x14ac:dyDescent="0.2">
      <c r="V86" s="108"/>
    </row>
    <row r="87" spans="2:108" s="141" customFormat="1" x14ac:dyDescent="0.2">
      <c r="V87" s="108"/>
    </row>
    <row r="88" spans="2:108" s="141" customFormat="1" x14ac:dyDescent="0.2">
      <c r="D88" s="142"/>
      <c r="E88" s="142"/>
      <c r="F88" s="142"/>
      <c r="G88" s="142"/>
      <c r="H88" s="142"/>
      <c r="I88" s="142"/>
      <c r="V88" s="108"/>
    </row>
    <row r="89" spans="2:108" s="141" customFormat="1" x14ac:dyDescent="0.2">
      <c r="D89" s="142"/>
      <c r="E89" s="142"/>
      <c r="F89" s="142"/>
      <c r="G89" s="142"/>
      <c r="H89" s="142"/>
      <c r="I89" s="142"/>
      <c r="V89" s="108"/>
    </row>
    <row r="90" spans="2:108" s="141" customFormat="1" x14ac:dyDescent="0.2">
      <c r="B90" s="142"/>
      <c r="C90" s="142"/>
      <c r="D90" s="142"/>
      <c r="E90" s="142"/>
      <c r="F90" s="142"/>
      <c r="G90" s="142"/>
      <c r="H90" s="142"/>
      <c r="I90" s="142"/>
      <c r="V90" s="108"/>
    </row>
    <row r="91" spans="2:108" s="141" customFormat="1" x14ac:dyDescent="0.2">
      <c r="B91" s="142"/>
      <c r="C91" s="142"/>
      <c r="D91" s="142"/>
      <c r="E91" s="142"/>
      <c r="F91" s="142"/>
      <c r="G91" s="142"/>
      <c r="H91" s="142"/>
      <c r="I91" s="142"/>
      <c r="V91" s="108"/>
    </row>
    <row r="92" spans="2:108" s="141" customFormat="1" x14ac:dyDescent="0.2">
      <c r="B92" s="142"/>
      <c r="C92" s="142"/>
      <c r="D92" s="142"/>
      <c r="E92" s="142"/>
      <c r="F92" s="142"/>
      <c r="G92" s="142"/>
      <c r="H92" s="142"/>
      <c r="I92" s="142"/>
      <c r="V92" s="108"/>
    </row>
    <row r="93" spans="2:108" s="141" customFormat="1" x14ac:dyDescent="0.2">
      <c r="B93" s="142"/>
      <c r="C93" s="142"/>
      <c r="D93" s="142"/>
      <c r="E93" s="142"/>
      <c r="F93" s="142"/>
      <c r="G93" s="142"/>
      <c r="H93" s="142"/>
      <c r="I93" s="142"/>
      <c r="K93" s="142"/>
      <c r="L93" s="142"/>
      <c r="M93" s="142"/>
      <c r="N93" s="142"/>
      <c r="O93" s="142"/>
      <c r="P93" s="142"/>
      <c r="V93" s="108"/>
    </row>
    <row r="94" spans="2:108" s="141" customFormat="1" x14ac:dyDescent="0.2">
      <c r="B94" s="142"/>
      <c r="C94" s="142"/>
      <c r="D94" s="142"/>
      <c r="E94" s="142"/>
      <c r="F94" s="142"/>
      <c r="G94" s="142"/>
      <c r="H94" s="142"/>
      <c r="I94" s="142"/>
      <c r="K94" s="142"/>
      <c r="L94" s="142"/>
      <c r="M94" s="142"/>
      <c r="N94" s="142"/>
      <c r="O94" s="142"/>
      <c r="P94" s="142"/>
      <c r="V94" s="108"/>
    </row>
    <row r="95" spans="2:108" s="141" customFormat="1" x14ac:dyDescent="0.2">
      <c r="B95" s="142"/>
      <c r="C95" s="142"/>
      <c r="D95" s="142"/>
      <c r="E95" s="142"/>
      <c r="F95" s="142"/>
      <c r="G95" s="142"/>
      <c r="H95" s="142"/>
      <c r="I95" s="142"/>
      <c r="K95" s="142"/>
      <c r="L95" s="142"/>
      <c r="M95" s="142"/>
      <c r="N95" s="142"/>
      <c r="O95" s="142"/>
      <c r="P95" s="142"/>
      <c r="V95" s="108"/>
    </row>
    <row r="96" spans="2:108" s="141" customFormat="1" x14ac:dyDescent="0.2">
      <c r="B96" s="142"/>
      <c r="C96" s="142"/>
      <c r="D96" s="142"/>
      <c r="E96" s="142"/>
      <c r="F96" s="142"/>
      <c r="G96" s="142"/>
      <c r="H96" s="142"/>
      <c r="I96" s="142"/>
      <c r="K96" s="142"/>
      <c r="L96" s="142"/>
      <c r="M96" s="142"/>
      <c r="N96" s="142"/>
      <c r="O96" s="142"/>
      <c r="P96" s="142"/>
      <c r="Q96" s="143" t="s">
        <v>175</v>
      </c>
      <c r="R96" s="143"/>
      <c r="S96" s="143"/>
      <c r="T96" s="143"/>
      <c r="V96" s="108"/>
    </row>
    <row r="97" spans="2:22" s="141" customFormat="1" x14ac:dyDescent="0.2">
      <c r="B97" s="144"/>
      <c r="C97" s="144"/>
      <c r="D97" s="142"/>
      <c r="E97" s="142"/>
      <c r="F97" s="142"/>
      <c r="G97" s="142"/>
      <c r="H97" s="142"/>
      <c r="I97" s="142"/>
      <c r="K97" s="142"/>
      <c r="L97" s="142"/>
      <c r="O97" s="142"/>
      <c r="P97" s="142"/>
      <c r="Q97" s="143" t="s">
        <v>167</v>
      </c>
      <c r="R97" s="143"/>
      <c r="S97" s="143"/>
      <c r="T97" s="143"/>
      <c r="V97" s="108"/>
    </row>
    <row r="98" spans="2:22" s="141" customFormat="1" x14ac:dyDescent="0.2">
      <c r="B98" s="144"/>
      <c r="C98" s="144"/>
      <c r="D98" s="142"/>
      <c r="E98" s="142"/>
      <c r="F98" s="142"/>
      <c r="G98" s="142"/>
      <c r="H98" s="142"/>
      <c r="I98" s="142"/>
      <c r="K98" s="142"/>
      <c r="L98" s="142"/>
      <c r="O98" s="142"/>
      <c r="P98" s="142"/>
      <c r="Q98" s="143" t="s">
        <v>176</v>
      </c>
      <c r="R98" s="143"/>
      <c r="S98" s="143"/>
      <c r="T98" s="143"/>
      <c r="V98" s="108"/>
    </row>
    <row r="99" spans="2:22" s="141" customFormat="1" x14ac:dyDescent="0.2">
      <c r="B99" s="144"/>
      <c r="C99" s="144"/>
      <c r="D99" s="142"/>
      <c r="E99" s="142"/>
      <c r="F99" s="142"/>
      <c r="G99" s="142"/>
      <c r="H99" s="142"/>
      <c r="I99" s="142"/>
      <c r="K99" s="142"/>
      <c r="L99" s="142"/>
      <c r="O99" s="142"/>
      <c r="P99" s="142"/>
      <c r="Q99" s="143" t="s">
        <v>26</v>
      </c>
      <c r="R99" s="143"/>
      <c r="S99" s="143"/>
      <c r="T99" s="143"/>
      <c r="V99" s="108"/>
    </row>
    <row r="100" spans="2:22" s="141" customFormat="1" x14ac:dyDescent="0.2">
      <c r="B100" s="142"/>
      <c r="C100" s="144"/>
      <c r="D100" s="142"/>
      <c r="E100" s="142"/>
      <c r="F100" s="142"/>
      <c r="G100" s="142"/>
      <c r="H100" s="142"/>
      <c r="I100" s="142"/>
      <c r="K100" s="142"/>
      <c r="L100" s="142"/>
      <c r="M100" s="144"/>
      <c r="N100" s="142"/>
      <c r="O100" s="142"/>
      <c r="P100" s="142"/>
      <c r="Q100" s="143" t="s">
        <v>177</v>
      </c>
      <c r="R100" s="143"/>
      <c r="S100" s="143"/>
      <c r="T100" s="143"/>
      <c r="V100" s="108"/>
    </row>
    <row r="101" spans="2:22" s="141" customFormat="1" x14ac:dyDescent="0.2">
      <c r="B101" s="142"/>
      <c r="C101" s="144"/>
      <c r="D101" s="142"/>
      <c r="E101" s="142"/>
      <c r="F101" s="142"/>
      <c r="G101" s="142"/>
      <c r="H101" s="142"/>
      <c r="I101" s="142"/>
      <c r="K101" s="142"/>
      <c r="L101" s="142"/>
      <c r="M101" s="142"/>
      <c r="N101" s="142" t="s">
        <v>178</v>
      </c>
      <c r="O101" s="142"/>
      <c r="P101" s="142"/>
      <c r="Q101" s="143" t="s">
        <v>179</v>
      </c>
      <c r="R101" s="143"/>
      <c r="S101" s="143"/>
      <c r="T101" s="143"/>
      <c r="V101" s="108"/>
    </row>
    <row r="102" spans="2:22" s="141" customFormat="1" x14ac:dyDescent="0.2">
      <c r="B102" s="142"/>
      <c r="C102" s="144"/>
      <c r="D102" s="142"/>
      <c r="E102" s="142"/>
      <c r="F102" s="142"/>
      <c r="G102" s="142"/>
      <c r="H102" s="142"/>
      <c r="I102" s="142"/>
      <c r="K102" s="142"/>
      <c r="L102" s="142"/>
      <c r="M102" s="142"/>
      <c r="N102" s="142"/>
      <c r="O102" s="142"/>
      <c r="P102" s="142"/>
      <c r="V102" s="108"/>
    </row>
    <row r="103" spans="2:22" s="141" customFormat="1" x14ac:dyDescent="0.2">
      <c r="B103" s="142"/>
      <c r="C103" s="144"/>
      <c r="D103" s="142"/>
      <c r="E103" s="142"/>
      <c r="F103" s="142"/>
      <c r="G103" s="142"/>
      <c r="H103" s="142"/>
      <c r="I103" s="142"/>
      <c r="K103" s="142"/>
      <c r="L103" s="142"/>
      <c r="M103" s="142"/>
      <c r="N103" s="142"/>
      <c r="O103" s="142"/>
      <c r="P103" s="142"/>
      <c r="V103" s="108"/>
    </row>
    <row r="104" spans="2:22" s="141" customFormat="1" x14ac:dyDescent="0.2">
      <c r="B104" s="142"/>
      <c r="C104" s="142"/>
      <c r="D104" s="142"/>
      <c r="E104" s="142"/>
      <c r="F104" s="142"/>
      <c r="G104" s="142"/>
      <c r="H104" s="142"/>
      <c r="I104" s="142"/>
      <c r="K104" s="142"/>
      <c r="L104" s="142"/>
      <c r="M104" s="142"/>
      <c r="N104" s="142"/>
      <c r="O104" s="142"/>
      <c r="P104" s="142"/>
      <c r="V104" s="108"/>
    </row>
    <row r="105" spans="2:22" s="141" customFormat="1" x14ac:dyDescent="0.2">
      <c r="B105" s="142"/>
      <c r="C105" s="142"/>
      <c r="D105" s="142"/>
      <c r="E105" s="142"/>
      <c r="F105" s="142"/>
      <c r="G105" s="142"/>
      <c r="H105" s="142"/>
      <c r="I105" s="142"/>
      <c r="K105" s="142"/>
      <c r="L105" s="142"/>
      <c r="M105" s="142"/>
      <c r="N105" s="142"/>
      <c r="O105" s="142"/>
      <c r="P105" s="142"/>
      <c r="V105" s="108"/>
    </row>
    <row r="106" spans="2:22" s="141" customFormat="1" x14ac:dyDescent="0.2">
      <c r="B106" s="142"/>
      <c r="C106" s="142"/>
      <c r="D106" s="142"/>
      <c r="E106" s="142"/>
      <c r="F106" s="142"/>
      <c r="G106" s="142"/>
      <c r="H106" s="142"/>
      <c r="I106" s="142"/>
      <c r="K106" s="142"/>
      <c r="L106" s="142"/>
      <c r="M106" s="142"/>
      <c r="N106" s="142"/>
      <c r="O106" s="142"/>
      <c r="P106" s="142"/>
      <c r="Q106" s="143">
        <v>2015</v>
      </c>
      <c r="R106" s="143"/>
      <c r="S106" s="143"/>
      <c r="T106" s="143"/>
      <c r="V106" s="108"/>
    </row>
    <row r="107" spans="2:22" s="141" customFormat="1" ht="12.75" customHeight="1" x14ac:dyDescent="0.2">
      <c r="B107" s="142"/>
      <c r="C107" s="142"/>
      <c r="D107" s="142"/>
      <c r="E107" s="142"/>
      <c r="F107" s="142"/>
      <c r="G107" s="142"/>
      <c r="H107" s="142"/>
      <c r="I107" s="142"/>
      <c r="Q107" s="143">
        <v>2016</v>
      </c>
      <c r="R107" s="143"/>
      <c r="S107" s="143"/>
      <c r="T107" s="143"/>
      <c r="V107" s="108"/>
    </row>
    <row r="108" spans="2:22" s="141" customFormat="1" x14ac:dyDescent="0.2">
      <c r="B108" s="142"/>
      <c r="C108" s="142"/>
      <c r="D108" s="142"/>
      <c r="E108" s="142"/>
      <c r="F108" s="142"/>
      <c r="G108" s="142"/>
      <c r="H108" s="142"/>
      <c r="I108" s="142"/>
      <c r="Q108" s="143">
        <v>2017</v>
      </c>
      <c r="R108" s="143"/>
      <c r="S108" s="143"/>
      <c r="T108" s="143"/>
      <c r="V108" s="108"/>
    </row>
    <row r="109" spans="2:22" s="141" customFormat="1" x14ac:dyDescent="0.2">
      <c r="C109" s="142"/>
      <c r="H109" s="142"/>
      <c r="I109" s="142"/>
      <c r="Q109" s="143">
        <v>2018</v>
      </c>
      <c r="R109" s="143"/>
      <c r="S109" s="143"/>
      <c r="T109" s="143"/>
      <c r="V109" s="108"/>
    </row>
    <row r="110" spans="2:22" s="141" customFormat="1" x14ac:dyDescent="0.2">
      <c r="C110" s="142"/>
      <c r="H110" s="142"/>
      <c r="I110" s="142"/>
      <c r="V110" s="108"/>
    </row>
    <row r="111" spans="2:22" s="141" customFormat="1" x14ac:dyDescent="0.2">
      <c r="C111" s="142"/>
      <c r="H111" s="142"/>
      <c r="I111" s="142"/>
      <c r="V111" s="108"/>
    </row>
    <row r="112" spans="2:22" s="141" customFormat="1" x14ac:dyDescent="0.2">
      <c r="B112" s="145"/>
      <c r="C112" s="142"/>
      <c r="H112" s="142"/>
      <c r="I112" s="142"/>
      <c r="V112" s="108"/>
    </row>
    <row r="113" spans="2:22" s="141" customFormat="1" x14ac:dyDescent="0.2">
      <c r="B113" s="145"/>
      <c r="C113" s="142"/>
      <c r="H113" s="142"/>
      <c r="I113" s="142"/>
      <c r="V113" s="108"/>
    </row>
    <row r="114" spans="2:22" s="141" customFormat="1" x14ac:dyDescent="0.2">
      <c r="B114" s="145"/>
      <c r="C114" s="142"/>
      <c r="H114" s="142"/>
      <c r="I114" s="142"/>
      <c r="V114" s="108"/>
    </row>
    <row r="115" spans="2:22" s="141" customFormat="1" x14ac:dyDescent="0.2">
      <c r="B115" s="145"/>
      <c r="C115" s="142"/>
      <c r="H115" s="142"/>
      <c r="I115" s="142"/>
      <c r="V115" s="108"/>
    </row>
    <row r="116" spans="2:22" s="141" customFormat="1" x14ac:dyDescent="0.2">
      <c r="B116" s="145"/>
      <c r="C116" s="142"/>
      <c r="H116" s="142"/>
      <c r="I116" s="142"/>
      <c r="V116" s="108"/>
    </row>
    <row r="117" spans="2:22" s="141" customFormat="1" x14ac:dyDescent="0.2">
      <c r="B117" s="145"/>
      <c r="C117" s="142"/>
      <c r="H117" s="142"/>
      <c r="I117" s="142"/>
      <c r="V117" s="108"/>
    </row>
    <row r="118" spans="2:22" s="141" customFormat="1" x14ac:dyDescent="0.2">
      <c r="B118" s="145"/>
      <c r="C118" s="142"/>
      <c r="H118" s="142"/>
      <c r="I118" s="142"/>
      <c r="V118" s="108"/>
    </row>
    <row r="119" spans="2:22" s="141" customFormat="1" x14ac:dyDescent="0.2">
      <c r="B119" s="146"/>
      <c r="C119" s="142"/>
      <c r="H119" s="142"/>
      <c r="I119" s="142"/>
      <c r="V119" s="108"/>
    </row>
    <row r="120" spans="2:22" s="141" customFormat="1" x14ac:dyDescent="0.2">
      <c r="B120" s="146"/>
      <c r="C120" s="142"/>
      <c r="H120" s="142"/>
      <c r="I120" s="142"/>
      <c r="V120" s="108"/>
    </row>
    <row r="121" spans="2:22" s="141" customFormat="1" x14ac:dyDescent="0.2">
      <c r="C121" s="142"/>
      <c r="H121" s="142"/>
      <c r="I121" s="142"/>
      <c r="V121" s="108"/>
    </row>
    <row r="122" spans="2:22" s="141" customFormat="1" x14ac:dyDescent="0.2">
      <c r="B122" s="147"/>
      <c r="C122" s="142"/>
      <c r="F122" s="142"/>
      <c r="I122" s="142"/>
      <c r="V122" s="108"/>
    </row>
    <row r="123" spans="2:22" s="141" customFormat="1" x14ac:dyDescent="0.2">
      <c r="B123" s="147"/>
      <c r="C123" s="142"/>
      <c r="F123" s="142"/>
      <c r="I123" s="142"/>
      <c r="V123" s="108"/>
    </row>
    <row r="124" spans="2:22" s="141" customFormat="1" x14ac:dyDescent="0.2">
      <c r="B124" s="147"/>
      <c r="C124" s="142"/>
      <c r="F124" s="142"/>
      <c r="I124" s="148"/>
      <c r="J124" s="148"/>
      <c r="K124" s="148"/>
      <c r="V124" s="108"/>
    </row>
    <row r="125" spans="2:22" s="141" customFormat="1" x14ac:dyDescent="0.2">
      <c r="B125" s="147"/>
      <c r="C125" s="142"/>
      <c r="F125" s="142"/>
      <c r="G125" s="142"/>
      <c r="H125" s="148"/>
      <c r="I125" s="148"/>
      <c r="J125" s="148"/>
      <c r="K125" s="148"/>
      <c r="V125" s="108"/>
    </row>
    <row r="126" spans="2:22" s="141" customFormat="1" x14ac:dyDescent="0.2">
      <c r="B126" s="181"/>
      <c r="C126" s="142"/>
      <c r="F126" s="142"/>
      <c r="G126" s="142"/>
      <c r="H126" s="148"/>
      <c r="I126" s="148"/>
      <c r="J126" s="148"/>
      <c r="K126" s="148"/>
      <c r="V126" s="108"/>
    </row>
    <row r="127" spans="2:22" s="141" customFormat="1" x14ac:dyDescent="0.2">
      <c r="B127" s="181"/>
      <c r="C127" s="142"/>
      <c r="F127" s="142"/>
      <c r="G127" s="142"/>
      <c r="H127" s="148"/>
      <c r="I127" s="148"/>
      <c r="J127" s="148"/>
      <c r="K127" s="148"/>
      <c r="V127" s="108"/>
    </row>
    <row r="128" spans="2:22" s="141" customFormat="1" x14ac:dyDescent="0.2">
      <c r="B128" s="181"/>
      <c r="C128" s="142"/>
      <c r="F128" s="142"/>
      <c r="G128" s="142"/>
      <c r="H128" s="148"/>
      <c r="I128" s="148"/>
      <c r="J128" s="148"/>
      <c r="K128" s="148"/>
      <c r="V128" s="108"/>
    </row>
    <row r="129" spans="2:22" s="141" customFormat="1" x14ac:dyDescent="0.2">
      <c r="B129" s="181" t="s">
        <v>87</v>
      </c>
      <c r="C129" s="142"/>
      <c r="F129" s="142"/>
      <c r="G129" s="142"/>
      <c r="H129" s="148"/>
      <c r="I129" s="148"/>
      <c r="J129" s="148"/>
      <c r="K129" s="148"/>
      <c r="V129" s="108"/>
    </row>
    <row r="130" spans="2:22" s="141" customFormat="1" x14ac:dyDescent="0.2">
      <c r="B130" s="181" t="s">
        <v>88</v>
      </c>
      <c r="C130" s="142"/>
      <c r="F130" s="142"/>
      <c r="G130" s="142"/>
      <c r="H130" s="148"/>
      <c r="I130" s="148"/>
      <c r="J130" s="148"/>
      <c r="K130" s="148"/>
      <c r="V130" s="108"/>
    </row>
    <row r="131" spans="2:22" s="111" customFormat="1" x14ac:dyDescent="0.2">
      <c r="B131" s="181" t="s">
        <v>89</v>
      </c>
      <c r="C131" s="142"/>
      <c r="F131" s="142"/>
      <c r="G131" s="142"/>
      <c r="H131" s="148"/>
      <c r="I131" s="148"/>
      <c r="J131" s="148"/>
      <c r="K131" s="148"/>
      <c r="V131" s="110"/>
    </row>
    <row r="132" spans="2:22" s="111" customFormat="1" x14ac:dyDescent="0.2">
      <c r="B132" s="181" t="s">
        <v>90</v>
      </c>
      <c r="C132" s="142"/>
      <c r="F132" s="142"/>
      <c r="G132" s="142"/>
      <c r="H132" s="148"/>
      <c r="I132" s="148"/>
      <c r="J132" s="148"/>
      <c r="K132" s="148"/>
      <c r="V132" s="110"/>
    </row>
    <row r="133" spans="2:22" s="111" customFormat="1" x14ac:dyDescent="0.2">
      <c r="B133" s="181" t="s">
        <v>91</v>
      </c>
      <c r="C133" s="142"/>
      <c r="F133" s="142"/>
      <c r="G133" s="142"/>
      <c r="H133" s="148"/>
      <c r="I133" s="148"/>
      <c r="J133" s="148"/>
      <c r="K133" s="148"/>
      <c r="V133" s="110"/>
    </row>
    <row r="134" spans="2:22" s="111" customFormat="1" x14ac:dyDescent="0.2">
      <c r="B134" s="181" t="s">
        <v>92</v>
      </c>
      <c r="C134" s="142"/>
      <c r="F134" s="142"/>
      <c r="G134" s="142"/>
      <c r="H134" s="148"/>
      <c r="I134" s="148"/>
      <c r="J134" s="148"/>
      <c r="K134" s="148"/>
      <c r="V134" s="110"/>
    </row>
    <row r="135" spans="2:22" s="111" customFormat="1" x14ac:dyDescent="0.2">
      <c r="B135" s="181" t="s">
        <v>93</v>
      </c>
      <c r="C135" s="142"/>
      <c r="F135" s="142"/>
      <c r="G135" s="142"/>
      <c r="H135" s="148"/>
      <c r="I135" s="148"/>
      <c r="J135" s="148"/>
      <c r="K135" s="148"/>
      <c r="V135" s="110"/>
    </row>
    <row r="136" spans="2:22" s="111" customFormat="1" x14ac:dyDescent="0.2">
      <c r="B136" s="149"/>
      <c r="C136" s="142"/>
      <c r="F136" s="142"/>
      <c r="G136" s="142"/>
      <c r="H136" s="148"/>
      <c r="I136" s="148"/>
      <c r="J136" s="148"/>
      <c r="K136" s="148"/>
      <c r="V136" s="110"/>
    </row>
    <row r="137" spans="2:22" s="111" customFormat="1" x14ac:dyDescent="0.2">
      <c r="B137" s="149" t="s">
        <v>59</v>
      </c>
      <c r="C137" s="142"/>
      <c r="F137" s="142"/>
      <c r="G137" s="142"/>
      <c r="J137" s="148"/>
      <c r="K137" s="148"/>
      <c r="V137" s="110"/>
    </row>
    <row r="138" spans="2:22" s="111" customFormat="1" x14ac:dyDescent="0.2">
      <c r="B138" s="150" t="s">
        <v>60</v>
      </c>
      <c r="C138" s="142"/>
      <c r="F138" s="142"/>
      <c r="G138" s="142"/>
      <c r="V138" s="110"/>
    </row>
    <row r="139" spans="2:22" s="111" customFormat="1" x14ac:dyDescent="0.2">
      <c r="B139" s="150" t="s">
        <v>61</v>
      </c>
      <c r="C139" s="142"/>
      <c r="F139" s="142"/>
      <c r="G139" s="142"/>
      <c r="V139" s="110"/>
    </row>
    <row r="140" spans="2:22" s="111" customFormat="1" x14ac:dyDescent="0.2">
      <c r="B140" s="150" t="s">
        <v>62</v>
      </c>
      <c r="C140" s="142"/>
      <c r="F140" s="142"/>
      <c r="G140" s="142"/>
      <c r="V140" s="110"/>
    </row>
    <row r="141" spans="2:22" s="111" customFormat="1" x14ac:dyDescent="0.2">
      <c r="B141" s="150" t="s">
        <v>63</v>
      </c>
      <c r="C141" s="142"/>
      <c r="F141" s="142"/>
      <c r="G141" s="142"/>
      <c r="V141" s="110"/>
    </row>
    <row r="142" spans="2:22" x14ac:dyDescent="0.2">
      <c r="B142" s="150" t="s">
        <v>180</v>
      </c>
      <c r="C142" s="142"/>
      <c r="F142" s="142"/>
      <c r="G142" s="142"/>
    </row>
    <row r="143" spans="2:22" x14ac:dyDescent="0.2">
      <c r="B143" s="150" t="s">
        <v>65</v>
      </c>
      <c r="C143" s="142"/>
      <c r="F143" s="142"/>
      <c r="G143" s="142"/>
    </row>
    <row r="144" spans="2:22" x14ac:dyDescent="0.2">
      <c r="B144" s="150" t="s">
        <v>66</v>
      </c>
      <c r="C144" s="142"/>
      <c r="F144" s="142"/>
      <c r="G144" s="142"/>
    </row>
    <row r="145" spans="2:7" x14ac:dyDescent="0.2">
      <c r="B145" s="150" t="s">
        <v>67</v>
      </c>
      <c r="C145" s="142"/>
      <c r="F145" s="142"/>
      <c r="G145" s="142"/>
    </row>
    <row r="146" spans="2:7" x14ac:dyDescent="0.2">
      <c r="B146" s="150" t="s">
        <v>68</v>
      </c>
      <c r="C146" s="142"/>
      <c r="F146" s="142"/>
      <c r="G146" s="142"/>
    </row>
    <row r="147" spans="2:7" x14ac:dyDescent="0.2">
      <c r="B147" s="151" t="s">
        <v>69</v>
      </c>
      <c r="C147" s="142"/>
      <c r="F147" s="142"/>
      <c r="G147" s="142"/>
    </row>
    <row r="148" spans="2:7" x14ac:dyDescent="0.2">
      <c r="B148" s="150" t="s">
        <v>70</v>
      </c>
      <c r="C148" s="142"/>
      <c r="F148" s="142"/>
      <c r="G148" s="142"/>
    </row>
    <row r="149" spans="2:7" x14ac:dyDescent="0.2">
      <c r="B149" s="150" t="s">
        <v>71</v>
      </c>
      <c r="C149" s="142"/>
    </row>
    <row r="150" spans="2:7" x14ac:dyDescent="0.2">
      <c r="B150" s="150" t="s">
        <v>72</v>
      </c>
      <c r="C150" s="142"/>
    </row>
    <row r="151" spans="2:7" x14ac:dyDescent="0.2">
      <c r="B151" s="150" t="s">
        <v>73</v>
      </c>
      <c r="C151" s="142"/>
    </row>
    <row r="152" spans="2:7" x14ac:dyDescent="0.2">
      <c r="B152" s="150" t="s">
        <v>74</v>
      </c>
      <c r="C152" s="142"/>
    </row>
    <row r="153" spans="2:7" x14ac:dyDescent="0.2">
      <c r="B153" s="150" t="s">
        <v>75</v>
      </c>
      <c r="C153" s="142"/>
    </row>
    <row r="154" spans="2:7" x14ac:dyDescent="0.2">
      <c r="B154" s="150" t="s">
        <v>76</v>
      </c>
      <c r="C154" s="142"/>
    </row>
    <row r="155" spans="2:7" x14ac:dyDescent="0.2">
      <c r="B155" s="150" t="s">
        <v>77</v>
      </c>
      <c r="C155" s="142"/>
    </row>
    <row r="156" spans="2:7" x14ac:dyDescent="0.2">
      <c r="B156" s="150" t="s">
        <v>78</v>
      </c>
      <c r="C156" s="142"/>
    </row>
    <row r="157" spans="2:7" x14ac:dyDescent="0.2">
      <c r="B157" s="150" t="s">
        <v>79</v>
      </c>
      <c r="C157" s="142"/>
    </row>
    <row r="158" spans="2:7" x14ac:dyDescent="0.2">
      <c r="B158" s="150" t="s">
        <v>80</v>
      </c>
      <c r="C158" s="142"/>
    </row>
    <row r="159" spans="2:7" x14ac:dyDescent="0.2">
      <c r="B159" s="150" t="s">
        <v>81</v>
      </c>
    </row>
    <row r="160" spans="2:7" x14ac:dyDescent="0.2">
      <c r="B160" s="150" t="s">
        <v>82</v>
      </c>
    </row>
    <row r="161" spans="2:2" x14ac:dyDescent="0.2">
      <c r="B161" s="150" t="s">
        <v>83</v>
      </c>
    </row>
    <row r="162" spans="2:2" x14ac:dyDescent="0.2">
      <c r="B162" s="150" t="s">
        <v>84</v>
      </c>
    </row>
    <row r="163" spans="2:2" x14ac:dyDescent="0.2">
      <c r="B163" s="150" t="s">
        <v>85</v>
      </c>
    </row>
    <row r="164" spans="2:2" x14ac:dyDescent="0.2">
      <c r="B164" s="150" t="s">
        <v>86</v>
      </c>
    </row>
    <row r="165" spans="2:2" x14ac:dyDescent="0.2">
      <c r="B165" s="143" t="s">
        <v>58</v>
      </c>
    </row>
    <row r="166" spans="2:2" x14ac:dyDescent="0.2">
      <c r="B166" s="141"/>
    </row>
    <row r="167" spans="2:2" x14ac:dyDescent="0.2">
      <c r="B167" s="145"/>
    </row>
    <row r="168" spans="2:2" x14ac:dyDescent="0.2">
      <c r="B168" s="145"/>
    </row>
    <row r="169" spans="2:2" x14ac:dyDescent="0.2">
      <c r="B169" s="152"/>
    </row>
    <row r="170" spans="2:2" x14ac:dyDescent="0.2">
      <c r="B170" s="152"/>
    </row>
    <row r="171" spans="2:2" x14ac:dyDescent="0.2">
      <c r="B171" s="152"/>
    </row>
    <row r="172" spans="2:2" x14ac:dyDescent="0.2">
      <c r="B172" s="152"/>
    </row>
    <row r="173" spans="2:2" x14ac:dyDescent="0.2">
      <c r="B173" s="152"/>
    </row>
  </sheetData>
  <sheetProtection algorithmName="SHA-512" hashValue="82OlKKtoZkTxCmrnRwQhe1WVotJmPG5+DgRQE5WeII4X+bnMGA7MTCzpgEl1kvFweNDzPP9X2k2VOmCasVYbYQ==" saltValue="utBzBwD8N7mNCk9oHpLxKg==" spinCount="100000" sheet="1" formatColumns="0" formatRows="0"/>
  <mergeCells count="65">
    <mergeCell ref="C70:P70"/>
    <mergeCell ref="C71:P71"/>
    <mergeCell ref="B43:P43"/>
    <mergeCell ref="B45:B46"/>
    <mergeCell ref="B48:P48"/>
    <mergeCell ref="B49:P64"/>
    <mergeCell ref="A65:Q65"/>
    <mergeCell ref="B66:B69"/>
    <mergeCell ref="C66:P66"/>
    <mergeCell ref="C67:P67"/>
    <mergeCell ref="C68:P68"/>
    <mergeCell ref="C69:P6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6">
    <cfRule type="cellIs" dxfId="35" priority="25" stopIfTrue="1" operator="equal">
      <formula>"0"</formula>
    </cfRule>
    <cfRule type="cellIs" dxfId="34" priority="26" stopIfTrue="1" operator="lessThanOrEqual">
      <formula>$V$5</formula>
    </cfRule>
    <cfRule type="cellIs" dxfId="33" priority="27" stopIfTrue="1" operator="greaterThanOrEqual">
      <formula>$V$2</formula>
    </cfRule>
    <cfRule type="cellIs" dxfId="32" priority="28" stopIfTrue="1" operator="between">
      <formula>$V$4</formula>
      <formula>$V$3</formula>
    </cfRule>
  </conditionalFormatting>
  <conditionalFormatting sqref="I46">
    <cfRule type="cellIs" dxfId="31" priority="21" stopIfTrue="1" operator="equal">
      <formula>"0"</formula>
    </cfRule>
    <cfRule type="cellIs" dxfId="30" priority="22" stopIfTrue="1" operator="lessThanOrEqual">
      <formula>$V$5</formula>
    </cfRule>
    <cfRule type="cellIs" dxfId="29" priority="23" stopIfTrue="1" operator="greaterThanOrEqual">
      <formula>$V$2</formula>
    </cfRule>
    <cfRule type="cellIs" dxfId="28" priority="24" stopIfTrue="1" operator="between">
      <formula>$V$4</formula>
      <formula>$V$3</formula>
    </cfRule>
  </conditionalFormatting>
  <conditionalFormatting sqref="L46">
    <cfRule type="cellIs" dxfId="27" priority="17" stopIfTrue="1" operator="equal">
      <formula>"0"</formula>
    </cfRule>
    <cfRule type="cellIs" dxfId="26" priority="18" stopIfTrue="1" operator="lessThanOrEqual">
      <formula>$V$5</formula>
    </cfRule>
    <cfRule type="cellIs" dxfId="25" priority="19" stopIfTrue="1" operator="greaterThanOrEqual">
      <formula>$V$2</formula>
    </cfRule>
    <cfRule type="cellIs" dxfId="24" priority="20" stopIfTrue="1" operator="between">
      <formula>$V$4</formula>
      <formula>$V$3</formula>
    </cfRule>
  </conditionalFormatting>
  <conditionalFormatting sqref="O46:P46">
    <cfRule type="cellIs" dxfId="23" priority="1" stopIfTrue="1" operator="equal">
      <formula>"0"</formula>
    </cfRule>
    <cfRule type="cellIs" dxfId="22" priority="2" stopIfTrue="1" operator="lessThanOrEqual">
      <formula>$V$5</formula>
    </cfRule>
    <cfRule type="cellIs" dxfId="21" priority="3" stopIfTrue="1" operator="greaterThanOrEqual">
      <formula>$V$2</formula>
    </cfRule>
    <cfRule type="cellIs" dxfId="20" priority="4" stopIfTrue="1" operator="between">
      <formula>$V$4</formula>
      <formula>$V$3</formula>
    </cfRule>
  </conditionalFormatting>
  <dataValidations count="6">
    <dataValidation type="list" allowBlank="1" showInputMessage="1" showErrorMessage="1" sqref="C71:P71" xr:uid="{00000000-0002-0000-0700-000000000000}">
      <formula1>$B$164:$B$165</formula1>
    </dataValidation>
    <dataValidation type="list" allowBlank="1" showInputMessage="1" showErrorMessage="1" sqref="C12:P12" xr:uid="{00000000-0002-0000-0700-000001000000}">
      <formula1>$B$138:$B$165</formula1>
    </dataValidation>
    <dataValidation type="list" allowBlank="1" showInputMessage="1" showErrorMessage="1" sqref="C10:I10" xr:uid="{00000000-0002-0000-0700-000002000000}">
      <formula1>"2023,2024,2025,2026,2027"</formula1>
    </dataValidation>
    <dataValidation type="list" allowBlank="1" showInputMessage="1" showErrorMessage="1" sqref="N10:P10" xr:uid="{00000000-0002-0000-0700-000003000000}">
      <formula1>"Economicos,Eficiencia,Eficacia, Efectividad,Calidad"</formula1>
    </dataValidation>
    <dataValidation type="list" allowBlank="1" showInputMessage="1" showErrorMessage="1" sqref="C32:P32 C36:P36 C34:P34" xr:uid="{00000000-0002-0000-0700-000004000000}">
      <formula1>$Q$96:$Q$101</formula1>
    </dataValidation>
    <dataValidation type="list" allowBlank="1" showInputMessage="1" showErrorMessage="1" sqref="C18:P18" xr:uid="{00000000-0002-0000-0700-000005000000}">
      <formula1>$B$129:$B$135</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146"/>
  <sheetViews>
    <sheetView tabSelected="1" topLeftCell="A15" zoomScale="80" zoomScaleNormal="80" workbookViewId="0">
      <selection activeCell="P16" sqref="P16"/>
    </sheetView>
  </sheetViews>
  <sheetFormatPr baseColWidth="10" defaultRowHeight="30" customHeight="1" x14ac:dyDescent="0.2"/>
  <cols>
    <col min="1" max="1" width="28.5703125" style="174" customWidth="1"/>
    <col min="2" max="2" width="38.42578125" style="137" customWidth="1"/>
    <col min="3" max="12" width="15.7109375" style="137" customWidth="1"/>
    <col min="13" max="13" width="24" style="137" customWidth="1"/>
    <col min="14" max="14" width="35.85546875" style="137" customWidth="1"/>
    <col min="15" max="15" width="27.5703125" style="137" bestFit="1" customWidth="1"/>
    <col min="16" max="18" width="11.42578125" style="154"/>
    <col min="19" max="19" width="11.42578125" style="108" hidden="1" customWidth="1"/>
    <col min="20" max="20" width="11.42578125" style="154"/>
    <col min="21" max="16384" width="11.42578125" style="137"/>
  </cols>
  <sheetData>
    <row r="1" spans="1:22" ht="30" customHeight="1" x14ac:dyDescent="0.25">
      <c r="A1" s="526"/>
      <c r="B1" s="527" t="s">
        <v>0</v>
      </c>
      <c r="C1" s="528"/>
      <c r="D1" s="528"/>
      <c r="E1" s="528"/>
      <c r="F1" s="528"/>
      <c r="G1" s="528"/>
      <c r="H1" s="528"/>
      <c r="I1" s="528"/>
      <c r="J1" s="528"/>
      <c r="K1" s="528"/>
      <c r="L1" s="528"/>
      <c r="M1" s="529"/>
      <c r="N1" s="530" t="s">
        <v>123</v>
      </c>
      <c r="O1" s="531"/>
      <c r="P1" s="153"/>
      <c r="Q1" s="153"/>
      <c r="T1" s="153"/>
      <c r="U1" s="155"/>
      <c r="V1" s="155"/>
    </row>
    <row r="2" spans="1:22" ht="30" customHeight="1" x14ac:dyDescent="0.25">
      <c r="A2" s="526"/>
      <c r="B2" s="527" t="s">
        <v>124</v>
      </c>
      <c r="C2" s="528"/>
      <c r="D2" s="528"/>
      <c r="E2" s="528"/>
      <c r="F2" s="528"/>
      <c r="G2" s="528"/>
      <c r="H2" s="528"/>
      <c r="I2" s="528"/>
      <c r="J2" s="528"/>
      <c r="K2" s="528"/>
      <c r="L2" s="528"/>
      <c r="M2" s="529"/>
      <c r="N2" s="530" t="s">
        <v>3</v>
      </c>
      <c r="O2" s="531"/>
      <c r="P2" s="153"/>
      <c r="Q2" s="153"/>
      <c r="S2" s="109">
        <v>0.9</v>
      </c>
      <c r="T2" s="153"/>
      <c r="U2" s="155"/>
      <c r="V2" s="155"/>
    </row>
    <row r="3" spans="1:22" ht="30" customHeight="1" x14ac:dyDescent="0.25">
      <c r="A3" s="526"/>
      <c r="B3" s="527" t="s">
        <v>125</v>
      </c>
      <c r="C3" s="528"/>
      <c r="D3" s="528"/>
      <c r="E3" s="528"/>
      <c r="F3" s="528"/>
      <c r="G3" s="528"/>
      <c r="H3" s="528"/>
      <c r="I3" s="528"/>
      <c r="J3" s="528"/>
      <c r="K3" s="528"/>
      <c r="L3" s="528"/>
      <c r="M3" s="529"/>
      <c r="N3" s="530" t="s">
        <v>126</v>
      </c>
      <c r="O3" s="531"/>
      <c r="P3" s="153"/>
      <c r="Q3" s="153"/>
      <c r="S3" s="109">
        <v>0.89998999999999996</v>
      </c>
      <c r="T3" s="153"/>
      <c r="U3" s="155"/>
      <c r="V3" s="155"/>
    </row>
    <row r="4" spans="1:22" ht="30" customHeight="1" x14ac:dyDescent="0.25">
      <c r="A4" s="526"/>
      <c r="B4" s="527" t="s">
        <v>127</v>
      </c>
      <c r="C4" s="528"/>
      <c r="D4" s="528"/>
      <c r="E4" s="528"/>
      <c r="F4" s="528"/>
      <c r="G4" s="528"/>
      <c r="H4" s="528"/>
      <c r="I4" s="528"/>
      <c r="J4" s="528"/>
      <c r="K4" s="528"/>
      <c r="L4" s="528"/>
      <c r="M4" s="529"/>
      <c r="N4" s="530" t="s">
        <v>183</v>
      </c>
      <c r="O4" s="531"/>
      <c r="P4" s="156"/>
      <c r="Q4" s="156"/>
      <c r="S4" s="109">
        <v>0.8</v>
      </c>
      <c r="T4" s="156"/>
      <c r="U4" s="157"/>
      <c r="V4" s="157"/>
    </row>
    <row r="5" spans="1:22" ht="18" x14ac:dyDescent="0.25">
      <c r="A5" s="158"/>
      <c r="B5" s="159"/>
      <c r="C5" s="160"/>
      <c r="D5" s="160"/>
      <c r="E5" s="160"/>
      <c r="F5" s="160"/>
      <c r="G5" s="160"/>
      <c r="H5" s="160"/>
      <c r="I5" s="160"/>
      <c r="J5" s="160"/>
      <c r="K5" s="160"/>
      <c r="L5" s="160"/>
      <c r="M5" s="161"/>
      <c r="N5" s="161"/>
      <c r="O5" s="161"/>
      <c r="P5" s="156"/>
      <c r="Q5" s="156"/>
      <c r="S5" s="109">
        <v>0.79998999999999998</v>
      </c>
      <c r="T5" s="156"/>
      <c r="U5" s="157"/>
      <c r="V5" s="157"/>
    </row>
    <row r="6" spans="1:22" ht="13.5" customHeight="1" x14ac:dyDescent="0.25">
      <c r="A6" s="162" t="s">
        <v>11</v>
      </c>
      <c r="B6" s="159"/>
      <c r="C6" s="532" t="str">
        <f>'4_EficaciaNotificacion'!C12</f>
        <v>ATENCION AL CIUDADANO</v>
      </c>
      <c r="D6" s="532"/>
      <c r="E6" s="532"/>
      <c r="F6" s="532"/>
      <c r="G6" s="532"/>
      <c r="H6" s="532"/>
      <c r="I6" s="532"/>
      <c r="J6" s="532"/>
      <c r="K6" s="532"/>
      <c r="L6" s="532"/>
      <c r="M6" s="532"/>
      <c r="N6" s="532"/>
      <c r="O6" s="532"/>
      <c r="S6" s="109"/>
    </row>
    <row r="7" spans="1:22" ht="11.25" customHeight="1" x14ac:dyDescent="0.2">
      <c r="A7" s="158"/>
      <c r="B7" s="159"/>
      <c r="C7" s="159"/>
      <c r="D7" s="159"/>
      <c r="E7" s="159"/>
      <c r="F7" s="159"/>
      <c r="G7" s="159"/>
      <c r="H7" s="159"/>
      <c r="I7" s="159"/>
      <c r="J7" s="159"/>
      <c r="K7" s="159"/>
      <c r="L7" s="159"/>
      <c r="M7" s="159"/>
      <c r="N7" s="159"/>
      <c r="O7" s="159"/>
      <c r="S7" s="109"/>
    </row>
    <row r="8" spans="1:22" s="164" customFormat="1" ht="30" customHeight="1" x14ac:dyDescent="0.2">
      <c r="A8" s="533" t="s">
        <v>128</v>
      </c>
      <c r="B8" s="533" t="s">
        <v>34</v>
      </c>
      <c r="C8" s="533" t="str">
        <f>'4_EficaciaNotificacion'!C14</f>
        <v>EFICACIA EN LA NOTIFICACIÓN DE ACTOS ADMINISTRATIVOS ASIGNADOS AL GRUPO DE TRABAJO</v>
      </c>
      <c r="D8" s="533"/>
      <c r="E8" s="533"/>
      <c r="F8" s="533"/>
      <c r="G8" s="533"/>
      <c r="H8" s="533"/>
      <c r="I8" s="533"/>
      <c r="J8" s="533"/>
      <c r="K8" s="533"/>
      <c r="L8" s="533"/>
      <c r="M8" s="533" t="s">
        <v>129</v>
      </c>
      <c r="N8" s="533"/>
      <c r="O8" s="533"/>
      <c r="P8" s="163"/>
      <c r="Q8" s="163"/>
      <c r="R8" s="163"/>
      <c r="S8" s="108"/>
      <c r="T8" s="163"/>
    </row>
    <row r="9" spans="1:22" s="167" customFormat="1" ht="30" customHeight="1" x14ac:dyDescent="0.2">
      <c r="A9" s="533"/>
      <c r="B9" s="533"/>
      <c r="C9" s="165" t="s">
        <v>130</v>
      </c>
      <c r="D9" s="165" t="s">
        <v>131</v>
      </c>
      <c r="E9" s="165" t="s">
        <v>132</v>
      </c>
      <c r="F9" s="165" t="s">
        <v>131</v>
      </c>
      <c r="G9" s="165" t="s">
        <v>133</v>
      </c>
      <c r="H9" s="165" t="s">
        <v>131</v>
      </c>
      <c r="I9" s="165" t="s">
        <v>134</v>
      </c>
      <c r="J9" s="165" t="s">
        <v>131</v>
      </c>
      <c r="K9" s="165" t="s">
        <v>49</v>
      </c>
      <c r="L9" s="165" t="s">
        <v>131</v>
      </c>
      <c r="M9" s="533"/>
      <c r="N9" s="533"/>
      <c r="O9" s="533"/>
      <c r="P9" s="166"/>
      <c r="Q9" s="166"/>
      <c r="R9" s="166"/>
      <c r="S9" s="108"/>
      <c r="T9" s="166"/>
    </row>
    <row r="10" spans="1:22" ht="69.95" customHeight="1" x14ac:dyDescent="0.2">
      <c r="A10" s="536" t="s">
        <v>184</v>
      </c>
      <c r="B10" s="168" t="str">
        <f>'4_EficaciaNotificacion'!B40</f>
        <v>Total de actuaciones administrativas de notificación en el trimestre</v>
      </c>
      <c r="C10" s="169">
        <f>C12+C14+C16+C18+C20+C22+C24</f>
        <v>10766</v>
      </c>
      <c r="D10" s="534">
        <f>IF(C10=0,"0",C10/C11)</f>
        <v>1</v>
      </c>
      <c r="E10" s="169">
        <f>E12+E14+E16+E18+E20+E22+E24</f>
        <v>7503</v>
      </c>
      <c r="F10" s="534">
        <f>IF(E10=0,"0",E10/E11)</f>
        <v>1</v>
      </c>
      <c r="G10" s="169">
        <f>G12+G14+G16+G18+G20+G22+G24</f>
        <v>10419</v>
      </c>
      <c r="H10" s="534">
        <f>IF(G10=0,"0",G10/G11)</f>
        <v>1</v>
      </c>
      <c r="I10" s="169">
        <f>I12+I14+I16+I18+I20+I22+I24</f>
        <v>2847</v>
      </c>
      <c r="J10" s="534">
        <f>IF(I10=0,"0",I10/I11)</f>
        <v>1</v>
      </c>
      <c r="K10" s="169">
        <f>K12+K14+K16+K18+K20+K22+K24</f>
        <v>31535</v>
      </c>
      <c r="L10" s="534">
        <f>IF(K10=0,"0",K10/K11)</f>
        <v>1</v>
      </c>
      <c r="M10" s="535"/>
      <c r="N10" s="535"/>
      <c r="O10" s="535"/>
    </row>
    <row r="11" spans="1:22" ht="69.95" customHeight="1" x14ac:dyDescent="0.2">
      <c r="A11" s="536"/>
      <c r="B11" s="168" t="str">
        <f>'4_EficaciaNotificacion'!B41</f>
        <v>Total de actos administrativos recibidos para notificar en el trimestre</v>
      </c>
      <c r="C11" s="169">
        <f>C13+C15+C17+C19+C21+C23+C25</f>
        <v>10766</v>
      </c>
      <c r="D11" s="534"/>
      <c r="E11" s="169">
        <f>E13+E15+E17+E19+E21+E23+E25</f>
        <v>7503</v>
      </c>
      <c r="F11" s="534"/>
      <c r="G11" s="169">
        <f>G13+G15+G17+G19+G21+G23+G25</f>
        <v>10419</v>
      </c>
      <c r="H11" s="534"/>
      <c r="I11" s="169">
        <f>I13+I15+I17+I19+I21+I23+I25</f>
        <v>2847</v>
      </c>
      <c r="J11" s="534"/>
      <c r="K11" s="169">
        <f>K13+K15+K17+K19+K21+K23+K25</f>
        <v>31535</v>
      </c>
      <c r="L11" s="534"/>
      <c r="M11" s="535"/>
      <c r="N11" s="535"/>
      <c r="O11" s="535"/>
    </row>
    <row r="12" spans="1:22" ht="99.95" customHeight="1" x14ac:dyDescent="0.2">
      <c r="A12" s="335" t="s">
        <v>135</v>
      </c>
      <c r="B12" s="105" t="str">
        <f t="shared" ref="B12:B25" si="0">B10</f>
        <v>Total de actuaciones administrativas de notificación en el trimestre</v>
      </c>
      <c r="C12" s="170">
        <v>10079</v>
      </c>
      <c r="D12" s="534">
        <f>IF(C12=0,"0",C12/C13)</f>
        <v>1</v>
      </c>
      <c r="E12" s="171">
        <v>6648</v>
      </c>
      <c r="F12" s="534">
        <f>IF(E12=0,"0",E12/E13)</f>
        <v>1</v>
      </c>
      <c r="G12" s="171">
        <v>9736</v>
      </c>
      <c r="H12" s="534">
        <f>IF(G12=0,"0",G12/G13)</f>
        <v>1</v>
      </c>
      <c r="I12" s="171">
        <v>2451</v>
      </c>
      <c r="J12" s="534">
        <f>IF(I12=0,"0",I12/I13)</f>
        <v>1</v>
      </c>
      <c r="K12" s="172">
        <f t="shared" ref="K12:K25" si="1">C12+E12+G12+I12</f>
        <v>28914</v>
      </c>
      <c r="L12" s="534">
        <f>IF(K12=0,"0",K12/K13)</f>
        <v>1</v>
      </c>
      <c r="M12" s="535" t="s">
        <v>235</v>
      </c>
      <c r="N12" s="535"/>
      <c r="O12" s="535"/>
    </row>
    <row r="13" spans="1:22" ht="99.95" customHeight="1" x14ac:dyDescent="0.2">
      <c r="A13" s="335"/>
      <c r="B13" s="81" t="str">
        <f t="shared" si="0"/>
        <v>Total de actos administrativos recibidos para notificar en el trimestre</v>
      </c>
      <c r="C13" s="170">
        <v>10079</v>
      </c>
      <c r="D13" s="534"/>
      <c r="E13" s="171">
        <v>6648</v>
      </c>
      <c r="F13" s="534"/>
      <c r="G13" s="171">
        <v>9736</v>
      </c>
      <c r="H13" s="534"/>
      <c r="I13" s="171">
        <v>2451</v>
      </c>
      <c r="J13" s="534"/>
      <c r="K13" s="172">
        <f t="shared" si="1"/>
        <v>28914</v>
      </c>
      <c r="L13" s="534"/>
      <c r="M13" s="535"/>
      <c r="N13" s="535"/>
      <c r="O13" s="535"/>
    </row>
    <row r="14" spans="1:22" ht="99.95" customHeight="1" x14ac:dyDescent="0.2">
      <c r="A14" s="335" t="s">
        <v>136</v>
      </c>
      <c r="B14" s="105" t="str">
        <f t="shared" si="0"/>
        <v>Total de actuaciones administrativas de notificación en el trimestre</v>
      </c>
      <c r="C14" s="170">
        <v>332</v>
      </c>
      <c r="D14" s="534">
        <f>IF(C14=0,"0",C14/C15)</f>
        <v>1</v>
      </c>
      <c r="E14" s="171">
        <v>276</v>
      </c>
      <c r="F14" s="534">
        <f>IF(E14=0,"0",E14/E15)</f>
        <v>1</v>
      </c>
      <c r="G14" s="171">
        <v>265</v>
      </c>
      <c r="H14" s="534">
        <f>IF(G14=0,"0",G14/G15)</f>
        <v>1</v>
      </c>
      <c r="I14" s="171">
        <v>143</v>
      </c>
      <c r="J14" s="534">
        <f>IF(I14=0,"0",I14/I15)</f>
        <v>1</v>
      </c>
      <c r="K14" s="172">
        <f t="shared" si="1"/>
        <v>1016</v>
      </c>
      <c r="L14" s="534">
        <f>IF(K14=0,"0",K14/K15)</f>
        <v>1</v>
      </c>
      <c r="M14" s="537" t="s">
        <v>232</v>
      </c>
      <c r="N14" s="537"/>
      <c r="O14" s="537"/>
    </row>
    <row r="15" spans="1:22" ht="163.5" customHeight="1" x14ac:dyDescent="0.2">
      <c r="A15" s="335"/>
      <c r="B15" s="81" t="str">
        <f t="shared" si="0"/>
        <v>Total de actos administrativos recibidos para notificar en el trimestre</v>
      </c>
      <c r="C15" s="170">
        <v>332</v>
      </c>
      <c r="D15" s="534"/>
      <c r="E15" s="171">
        <v>276</v>
      </c>
      <c r="F15" s="534"/>
      <c r="G15" s="171">
        <v>265</v>
      </c>
      <c r="H15" s="534"/>
      <c r="I15" s="171">
        <v>143</v>
      </c>
      <c r="J15" s="534"/>
      <c r="K15" s="172">
        <f t="shared" si="1"/>
        <v>1016</v>
      </c>
      <c r="L15" s="534"/>
      <c r="M15" s="537"/>
      <c r="N15" s="537"/>
      <c r="O15" s="537"/>
    </row>
    <row r="16" spans="1:22" ht="99.95" customHeight="1" x14ac:dyDescent="0.2">
      <c r="A16" s="335" t="s">
        <v>137</v>
      </c>
      <c r="B16" s="105" t="str">
        <f t="shared" si="0"/>
        <v>Total de actuaciones administrativas de notificación en el trimestre</v>
      </c>
      <c r="C16" s="173">
        <v>47</v>
      </c>
      <c r="D16" s="534">
        <f>IF(C16=0,"0",C16/C17)</f>
        <v>1</v>
      </c>
      <c r="E16" s="171">
        <v>143</v>
      </c>
      <c r="F16" s="534">
        <f>IF(E16=0,"0",E16/E17)</f>
        <v>1</v>
      </c>
      <c r="G16" s="171">
        <v>216</v>
      </c>
      <c r="H16" s="534">
        <f>IF(G16=0,"0",G16/G17)</f>
        <v>1</v>
      </c>
      <c r="I16" s="171">
        <v>54</v>
      </c>
      <c r="J16" s="534">
        <f>IF(I16=0,"0",I16/I17)</f>
        <v>1</v>
      </c>
      <c r="K16" s="172">
        <f t="shared" si="1"/>
        <v>460</v>
      </c>
      <c r="L16" s="534">
        <f>IF(K16=0,"0",K16/K17)</f>
        <v>1</v>
      </c>
      <c r="M16" s="538" t="s">
        <v>217</v>
      </c>
      <c r="N16" s="538"/>
      <c r="O16" s="538"/>
    </row>
    <row r="17" spans="1:15" ht="99.95" customHeight="1" x14ac:dyDescent="0.2">
      <c r="A17" s="335"/>
      <c r="B17" s="81" t="str">
        <f t="shared" si="0"/>
        <v>Total de actos administrativos recibidos para notificar en el trimestre</v>
      </c>
      <c r="C17" s="173">
        <v>47</v>
      </c>
      <c r="D17" s="534"/>
      <c r="E17" s="171">
        <v>143</v>
      </c>
      <c r="F17" s="534"/>
      <c r="G17" s="171">
        <v>216</v>
      </c>
      <c r="H17" s="534"/>
      <c r="I17" s="171">
        <v>54</v>
      </c>
      <c r="J17" s="534"/>
      <c r="K17" s="172">
        <f t="shared" si="1"/>
        <v>460</v>
      </c>
      <c r="L17" s="534"/>
      <c r="M17" s="538"/>
      <c r="N17" s="538"/>
      <c r="O17" s="538"/>
    </row>
    <row r="18" spans="1:15" ht="99.95" customHeight="1" x14ac:dyDescent="0.2">
      <c r="A18" s="335" t="s">
        <v>138</v>
      </c>
      <c r="B18" s="105" t="str">
        <f t="shared" si="0"/>
        <v>Total de actuaciones administrativas de notificación en el trimestre</v>
      </c>
      <c r="C18" s="173">
        <v>0</v>
      </c>
      <c r="D18" s="534" t="str">
        <f>IF(C18=0,"0",C18/C19)</f>
        <v>0</v>
      </c>
      <c r="E18" s="171">
        <v>68</v>
      </c>
      <c r="F18" s="534">
        <f>IF(E18=0,"0",E18/E19)</f>
        <v>1</v>
      </c>
      <c r="G18" s="171">
        <v>10</v>
      </c>
      <c r="H18" s="534">
        <f>IF(G18=0,"0",G18/G19)</f>
        <v>1</v>
      </c>
      <c r="I18" s="171">
        <v>92</v>
      </c>
      <c r="J18" s="534">
        <f>IF(I18=0,"0",I18/I19)</f>
        <v>1</v>
      </c>
      <c r="K18" s="172">
        <f t="shared" si="1"/>
        <v>170</v>
      </c>
      <c r="L18" s="534">
        <f>IF(K18=0,"0",K18/K19)</f>
        <v>1</v>
      </c>
      <c r="M18" s="538" t="s">
        <v>236</v>
      </c>
      <c r="N18" s="538"/>
      <c r="O18" s="538"/>
    </row>
    <row r="19" spans="1:15" ht="99.95" customHeight="1" x14ac:dyDescent="0.2">
      <c r="A19" s="335"/>
      <c r="B19" s="81" t="str">
        <f t="shared" si="0"/>
        <v>Total de actos administrativos recibidos para notificar en el trimestre</v>
      </c>
      <c r="C19" s="173">
        <v>0</v>
      </c>
      <c r="D19" s="534"/>
      <c r="E19" s="171">
        <v>68</v>
      </c>
      <c r="F19" s="534"/>
      <c r="G19" s="171">
        <v>10</v>
      </c>
      <c r="H19" s="534"/>
      <c r="I19" s="171">
        <v>92</v>
      </c>
      <c r="J19" s="534"/>
      <c r="K19" s="172">
        <f t="shared" si="1"/>
        <v>170</v>
      </c>
      <c r="L19" s="534"/>
      <c r="M19" s="538"/>
      <c r="N19" s="538"/>
      <c r="O19" s="538"/>
    </row>
    <row r="20" spans="1:15" ht="99.95" customHeight="1" x14ac:dyDescent="0.2">
      <c r="A20" s="335" t="s">
        <v>139</v>
      </c>
      <c r="B20" s="105" t="str">
        <f t="shared" si="0"/>
        <v>Total de actuaciones administrativas de notificación en el trimestre</v>
      </c>
      <c r="C20" s="173">
        <v>80</v>
      </c>
      <c r="D20" s="534">
        <f>IF(C20=0,"0",C20/C21)</f>
        <v>1</v>
      </c>
      <c r="E20" s="171">
        <v>40</v>
      </c>
      <c r="F20" s="534">
        <f>IF(E20=0,"0",E20/E21)</f>
        <v>1</v>
      </c>
      <c r="G20" s="171">
        <v>35</v>
      </c>
      <c r="H20" s="534">
        <f>IF(G20=0,"0",G20/G21)</f>
        <v>1</v>
      </c>
      <c r="I20" s="171">
        <v>29</v>
      </c>
      <c r="J20" s="534">
        <f>IF(I20=0,"0",I20/I21)</f>
        <v>1</v>
      </c>
      <c r="K20" s="172">
        <f t="shared" si="1"/>
        <v>184</v>
      </c>
      <c r="L20" s="534">
        <f>IF(K20=0,"0",K20/K21)</f>
        <v>1</v>
      </c>
      <c r="M20" s="182" t="s">
        <v>196</v>
      </c>
      <c r="N20" s="183" t="s">
        <v>200</v>
      </c>
      <c r="O20" s="184" t="s">
        <v>203</v>
      </c>
    </row>
    <row r="21" spans="1:15" ht="99.95" customHeight="1" x14ac:dyDescent="0.2">
      <c r="A21" s="335"/>
      <c r="B21" s="81" t="str">
        <f t="shared" si="0"/>
        <v>Total de actos administrativos recibidos para notificar en el trimestre</v>
      </c>
      <c r="C21" s="173">
        <v>80</v>
      </c>
      <c r="D21" s="534"/>
      <c r="E21" s="171">
        <v>40</v>
      </c>
      <c r="F21" s="534"/>
      <c r="G21" s="171">
        <v>35</v>
      </c>
      <c r="H21" s="534"/>
      <c r="I21" s="171">
        <v>29</v>
      </c>
      <c r="J21" s="534"/>
      <c r="K21" s="172">
        <f t="shared" si="1"/>
        <v>184</v>
      </c>
      <c r="L21" s="534"/>
      <c r="M21" s="185" t="s">
        <v>206</v>
      </c>
      <c r="N21" s="186"/>
      <c r="O21" s="187"/>
    </row>
    <row r="22" spans="1:15" ht="99.95" customHeight="1" x14ac:dyDescent="0.2">
      <c r="A22" s="540" t="s">
        <v>140</v>
      </c>
      <c r="B22" s="105" t="str">
        <f t="shared" si="0"/>
        <v>Total de actuaciones administrativas de notificación en el trimestre</v>
      </c>
      <c r="C22" s="173">
        <v>165</v>
      </c>
      <c r="D22" s="534">
        <f>IF(C22=0,"0",C22/C23)</f>
        <v>1</v>
      </c>
      <c r="E22" s="171">
        <v>230</v>
      </c>
      <c r="F22" s="534">
        <f>IF(E22=0,"0",E22/E23)</f>
        <v>1</v>
      </c>
      <c r="G22" s="171">
        <v>105</v>
      </c>
      <c r="H22" s="534">
        <f>IF(G22=0,"0",G22/G23)</f>
        <v>1</v>
      </c>
      <c r="I22" s="171">
        <v>51</v>
      </c>
      <c r="J22" s="534">
        <f>IF(I22=0,"0",I22/I23)</f>
        <v>1</v>
      </c>
      <c r="K22" s="172">
        <f t="shared" si="1"/>
        <v>551</v>
      </c>
      <c r="L22" s="534">
        <f>IF(K22=0,"0",K22/K23)</f>
        <v>1</v>
      </c>
      <c r="M22" s="329" t="s">
        <v>219</v>
      </c>
      <c r="N22" s="330"/>
      <c r="O22" s="331"/>
    </row>
    <row r="23" spans="1:15" ht="99.95" customHeight="1" x14ac:dyDescent="0.2">
      <c r="A23" s="540"/>
      <c r="B23" s="81" t="str">
        <f t="shared" si="0"/>
        <v>Total de actos administrativos recibidos para notificar en el trimestre</v>
      </c>
      <c r="C23" s="173">
        <v>165</v>
      </c>
      <c r="D23" s="534"/>
      <c r="E23" s="171">
        <v>230</v>
      </c>
      <c r="F23" s="534"/>
      <c r="G23" s="171">
        <v>105</v>
      </c>
      <c r="H23" s="534"/>
      <c r="I23" s="171">
        <v>51</v>
      </c>
      <c r="J23" s="534"/>
      <c r="K23" s="172">
        <f t="shared" si="1"/>
        <v>551</v>
      </c>
      <c r="L23" s="534"/>
      <c r="M23" s="332"/>
      <c r="N23" s="333"/>
      <c r="O23" s="334"/>
    </row>
    <row r="24" spans="1:15" ht="99.95" customHeight="1" x14ac:dyDescent="0.2">
      <c r="A24" s="335" t="s">
        <v>141</v>
      </c>
      <c r="B24" s="105" t="str">
        <f t="shared" si="0"/>
        <v>Total de actuaciones administrativas de notificación en el trimestre</v>
      </c>
      <c r="C24" s="173">
        <v>63</v>
      </c>
      <c r="D24" s="534">
        <f>IF(C24=0,"0",C24/C25)</f>
        <v>1</v>
      </c>
      <c r="E24" s="171">
        <v>98</v>
      </c>
      <c r="F24" s="534">
        <f>IF(E24=0,"0",E24/E25)</f>
        <v>1</v>
      </c>
      <c r="G24" s="171">
        <v>52</v>
      </c>
      <c r="H24" s="534">
        <f>IF(G24=0,"0",G24/G25)</f>
        <v>1</v>
      </c>
      <c r="I24" s="171">
        <v>27</v>
      </c>
      <c r="J24" s="534">
        <f>IF(I24=0,"0",I24/I25)</f>
        <v>1</v>
      </c>
      <c r="K24" s="172">
        <f t="shared" si="1"/>
        <v>240</v>
      </c>
      <c r="L24" s="534">
        <f>IF(K24=0,"0",K24/K25)</f>
        <v>1</v>
      </c>
      <c r="M24" s="539" t="s">
        <v>225</v>
      </c>
      <c r="N24" s="539"/>
      <c r="O24" s="539"/>
    </row>
    <row r="25" spans="1:15" ht="99.95" customHeight="1" x14ac:dyDescent="0.2">
      <c r="A25" s="335"/>
      <c r="B25" s="81" t="str">
        <f t="shared" si="0"/>
        <v>Total de actos administrativos recibidos para notificar en el trimestre</v>
      </c>
      <c r="C25" s="173">
        <v>63</v>
      </c>
      <c r="D25" s="534"/>
      <c r="E25" s="171">
        <v>98</v>
      </c>
      <c r="F25" s="534"/>
      <c r="G25" s="171">
        <v>52</v>
      </c>
      <c r="H25" s="534"/>
      <c r="I25" s="171">
        <v>27</v>
      </c>
      <c r="J25" s="534"/>
      <c r="K25" s="172">
        <f t="shared" si="1"/>
        <v>240</v>
      </c>
      <c r="L25" s="534"/>
      <c r="M25" s="539"/>
      <c r="N25" s="539"/>
      <c r="O25" s="539"/>
    </row>
    <row r="66" spans="19:19" ht="30" customHeight="1" x14ac:dyDescent="0.2">
      <c r="S66" s="138"/>
    </row>
    <row r="136" spans="19:19" ht="30" customHeight="1" x14ac:dyDescent="0.2">
      <c r="S136" s="110"/>
    </row>
    <row r="137" spans="19:19" ht="30" customHeight="1" x14ac:dyDescent="0.2">
      <c r="S137" s="110"/>
    </row>
    <row r="138" spans="19:19" ht="30" customHeight="1" x14ac:dyDescent="0.2">
      <c r="S138" s="110"/>
    </row>
    <row r="139" spans="19:19" ht="30" customHeight="1" x14ac:dyDescent="0.2">
      <c r="S139" s="110"/>
    </row>
    <row r="140" spans="19:19" ht="30" customHeight="1" x14ac:dyDescent="0.2">
      <c r="S140" s="110"/>
    </row>
    <row r="141" spans="19:19" ht="30" customHeight="1" x14ac:dyDescent="0.2">
      <c r="S141" s="110"/>
    </row>
    <row r="142" spans="19:19" ht="30" customHeight="1" x14ac:dyDescent="0.2">
      <c r="S142" s="110"/>
    </row>
    <row r="143" spans="19:19" ht="30" customHeight="1" x14ac:dyDescent="0.2">
      <c r="S143" s="110"/>
    </row>
    <row r="144" spans="19:19" ht="30" customHeight="1" x14ac:dyDescent="0.2">
      <c r="S144" s="110"/>
    </row>
    <row r="145" spans="19:19" ht="30" customHeight="1" x14ac:dyDescent="0.2">
      <c r="S145" s="110"/>
    </row>
    <row r="146" spans="19:19" ht="30" customHeight="1" x14ac:dyDescent="0.2">
      <c r="S146" s="110"/>
    </row>
  </sheetData>
  <sheetProtection sheet="1" objects="1" scenarios="1" formatColumns="0" formatRows="0"/>
  <mergeCells count="69">
    <mergeCell ref="M22:O23"/>
    <mergeCell ref="A24:A25"/>
    <mergeCell ref="D24:D25"/>
    <mergeCell ref="F24:F25"/>
    <mergeCell ref="H24:H25"/>
    <mergeCell ref="J24:J25"/>
    <mergeCell ref="L24:L25"/>
    <mergeCell ref="M24:O25"/>
    <mergeCell ref="A22:A23"/>
    <mergeCell ref="D22:D23"/>
    <mergeCell ref="F22:F23"/>
    <mergeCell ref="H22:H23"/>
    <mergeCell ref="J22:J23"/>
    <mergeCell ref="L22:L23"/>
    <mergeCell ref="M18:O19"/>
    <mergeCell ref="A20:A21"/>
    <mergeCell ref="D20:D21"/>
    <mergeCell ref="F20:F21"/>
    <mergeCell ref="H20:H21"/>
    <mergeCell ref="J20:J21"/>
    <mergeCell ref="L20:L21"/>
    <mergeCell ref="A18:A19"/>
    <mergeCell ref="D18:D19"/>
    <mergeCell ref="F18:F19"/>
    <mergeCell ref="H18:H19"/>
    <mergeCell ref="J18:J19"/>
    <mergeCell ref="L18:L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L8"/>
    <mergeCell ref="M8:O9"/>
    <mergeCell ref="A1:A4"/>
    <mergeCell ref="B1:M1"/>
    <mergeCell ref="N1:O1"/>
    <mergeCell ref="B2:M2"/>
    <mergeCell ref="N2:O2"/>
    <mergeCell ref="B3:M3"/>
    <mergeCell ref="N3:O3"/>
    <mergeCell ref="B4:M4"/>
    <mergeCell ref="N4:O4"/>
  </mergeCells>
  <conditionalFormatting sqref="D10:D25">
    <cfRule type="cellIs" dxfId="19" priority="17" stopIfTrue="1" operator="equal">
      <formula>"0"</formula>
    </cfRule>
    <cfRule type="cellIs" dxfId="18" priority="18" stopIfTrue="1" operator="greaterThanOrEqual">
      <formula>$S$2</formula>
    </cfRule>
    <cfRule type="cellIs" dxfId="17" priority="19" stopIfTrue="1" operator="lessThanOrEqual">
      <formula>$S$5</formula>
    </cfRule>
    <cfRule type="cellIs" dxfId="16" priority="20" stopIfTrue="1" operator="between">
      <formula>$S$3</formula>
      <formula>$S$4</formula>
    </cfRule>
  </conditionalFormatting>
  <conditionalFormatting sqref="F10:F25">
    <cfRule type="cellIs" dxfId="15" priority="13" stopIfTrue="1" operator="equal">
      <formula>"0"</formula>
    </cfRule>
    <cfRule type="cellIs" dxfId="14" priority="14" stopIfTrue="1" operator="greaterThanOrEqual">
      <formula>$S$2</formula>
    </cfRule>
    <cfRule type="cellIs" dxfId="13" priority="15" stopIfTrue="1" operator="lessThanOrEqual">
      <formula>$S$5</formula>
    </cfRule>
    <cfRule type="cellIs" dxfId="12" priority="16" stopIfTrue="1" operator="between">
      <formula>$S$3</formula>
      <formula>$S$4</formula>
    </cfRule>
  </conditionalFormatting>
  <conditionalFormatting sqref="H10:H25">
    <cfRule type="cellIs" dxfId="11" priority="9" stopIfTrue="1" operator="equal">
      <formula>"0"</formula>
    </cfRule>
    <cfRule type="cellIs" dxfId="10" priority="10" stopIfTrue="1" operator="greaterThanOrEqual">
      <formula>$S$2</formula>
    </cfRule>
    <cfRule type="cellIs" dxfId="9" priority="11" stopIfTrue="1" operator="lessThanOrEqual">
      <formula>$S$5</formula>
    </cfRule>
    <cfRule type="cellIs" dxfId="8" priority="12" stopIfTrue="1" operator="between">
      <formula>$S$3</formula>
      <formula>$S$4</formula>
    </cfRule>
  </conditionalFormatting>
  <conditionalFormatting sqref="J10:J25">
    <cfRule type="cellIs" dxfId="7" priority="5" stopIfTrue="1" operator="equal">
      <formula>"0"</formula>
    </cfRule>
    <cfRule type="cellIs" dxfId="6" priority="6" stopIfTrue="1" operator="greaterThanOrEqual">
      <formula>$S$2</formula>
    </cfRule>
    <cfRule type="cellIs" dxfId="5" priority="7" stopIfTrue="1" operator="lessThanOrEqual">
      <formula>$S$5</formula>
    </cfRule>
    <cfRule type="cellIs" dxfId="4" priority="8" stopIfTrue="1" operator="between">
      <formula>$S$3</formula>
      <formula>$S$4</formula>
    </cfRule>
  </conditionalFormatting>
  <conditionalFormatting sqref="L10:L25">
    <cfRule type="cellIs" dxfId="3" priority="1" stopIfTrue="1" operator="equal">
      <formula>"0"</formula>
    </cfRule>
    <cfRule type="cellIs" dxfId="2" priority="2" stopIfTrue="1" operator="greaterThanOrEqual">
      <formula>$S$2</formula>
    </cfRule>
    <cfRule type="cellIs" dxfId="1" priority="3" stopIfTrue="1" operator="lessThanOrEqual">
      <formula>$S$5</formula>
    </cfRule>
    <cfRule type="cellIs" dxfId="0" priority="4" stopIfTrue="1" operator="between">
      <formula>$S$3</formula>
      <formula>$S$4</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28910-6B10-4E1A-B07C-B3A36CDCC25B}">
  <ds:schemaRefs>
    <ds:schemaRef ds:uri="http://schemas.microsoft.com/office/2006/metadata/customXsn"/>
  </ds:schemaRefs>
</ds:datastoreItem>
</file>

<file path=customXml/itemProps2.xml><?xml version="1.0" encoding="utf-8"?>
<ds:datastoreItem xmlns:ds="http://schemas.openxmlformats.org/officeDocument/2006/customXml" ds:itemID="{C3360EF9-930A-4135-9881-106631E7F9E2}">
  <ds:schemaRefs>
    <ds:schemaRef ds:uri="ff8e3638-9d45-4162-afb4-6d390653d547"/>
    <ds:schemaRef ds:uri="http://schemas.microsoft.com/sharepoint/v4"/>
    <ds:schemaRef ds:uri="http://schemas.microsoft.com/sharepoint/v3"/>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42F264B-451E-4CAD-9096-E090C7B8E8B7}">
  <ds:schemaRefs>
    <ds:schemaRef ds:uri="office.server.policy"/>
  </ds:schemaRefs>
</ds:datastoreItem>
</file>

<file path=customXml/itemProps4.xml><?xml version="1.0" encoding="utf-8"?>
<ds:datastoreItem xmlns:ds="http://schemas.openxmlformats.org/officeDocument/2006/customXml" ds:itemID="{E331C9C8-7B76-4D7E-B677-1B888B99D642}">
  <ds:schemaRefs>
    <ds:schemaRef ds:uri="http://schemas.microsoft.com/sharepoint/v3/contenttype/forms"/>
  </ds:schemaRefs>
</ds:datastoreItem>
</file>

<file path=customXml/itemProps5.xml><?xml version="1.0" encoding="utf-8"?>
<ds:datastoreItem xmlns:ds="http://schemas.openxmlformats.org/officeDocument/2006/customXml" ds:itemID="{460C9413-5355-4D6D-A521-FD3994EA57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 desplegables</vt:lpstr>
      <vt:lpstr>1_OportunidadPQRSF</vt:lpstr>
      <vt:lpstr>1_RegistroOportunidad</vt:lpstr>
      <vt:lpstr>2_ExperienciaCiudadano</vt:lpstr>
      <vt:lpstr>2_RegistroExperienciaC</vt:lpstr>
      <vt:lpstr>3_CumplimientoMultas</vt:lpstr>
      <vt:lpstr>3_RegCumplimientoMultas</vt:lpstr>
      <vt:lpstr>4_EficaciaNotificacion</vt:lpstr>
      <vt:lpstr>4_RegEficaciaNotificacion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Maria  Paula Bernal Celemin</dc:creator>
  <cp:lastModifiedBy>Gloria Patricia Giraldo</cp:lastModifiedBy>
  <dcterms:created xsi:type="dcterms:W3CDTF">2023-12-11T18:15:04Z</dcterms:created>
  <dcterms:modified xsi:type="dcterms:W3CDTF">2025-01-16T21:48:31Z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