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http://intranet/DSS/OAP/DOCS/Documentos/Año_2024/03_PlanAnticorrupcion/"/>
    </mc:Choice>
  </mc:AlternateContent>
  <xr:revisionPtr revIDLastSave="0" documentId="14_{B7D1AC9B-23DC-411B-9E18-510340A7BCC9}" xr6:coauthVersionLast="47" xr6:coauthVersionMax="47" xr10:uidLastSave="{00000000-0000-0000-0000-000000000000}"/>
  <bookViews>
    <workbookView xWindow="-120" yWindow="-120" windowWidth="29040" windowHeight="15840" tabRatio="898" xr2:uid="{00000000-000D-0000-FFFF-FFFF00000000}"/>
  </bookViews>
  <sheets>
    <sheet name="Plan Anticorrupción 2024" sheetId="12" r:id="rId1"/>
    <sheet name="Mapa Riesgo Corrupción" sheetId="27" state="hidden" r:id="rId2"/>
    <sheet name="Mapa de Riesgos" sheetId="22" state="hidden" r:id="rId3"/>
    <sheet name="Racionalización trámites" sheetId="23" state="hidden" r:id="rId4"/>
    <sheet name="Racionalización trámites2" sheetId="25" state="hidden" r:id="rId5"/>
    <sheet name="Racionalización trámites1" sheetId="24" state="hidden" r:id="rId6"/>
    <sheet name="Racionalización de Trámites" sheetId="31" r:id="rId7"/>
    <sheet name="Gestión riesgo de corrupción " sheetId="13" r:id="rId8"/>
    <sheet name="Rendición de cuentas " sheetId="26" r:id="rId9"/>
    <sheet name="Atención al Ciudadano" sheetId="16" r:id="rId10"/>
    <sheet name="Transparencia y acceso a la in" sheetId="17" r:id="rId11"/>
    <sheet name="Participación ciudadana" sheetId="20" r:id="rId12"/>
    <sheet name="Iniciativas adicionales" sheetId="18" r:id="rId13"/>
    <sheet name="Avance Consolidado" sheetId="33" r:id="rId14"/>
    <sheet name="Tipo" sheetId="10" state="hidden" r:id="rId15"/>
  </sheets>
  <externalReferences>
    <externalReference r:id="rId16"/>
    <externalReference r:id="rId17"/>
  </externalReferences>
  <definedNames>
    <definedName name="_xlnm._FilterDatabase" localSheetId="9" hidden="1">'Atención al Ciudadano'!$B$2:$T$2</definedName>
    <definedName name="_xlnm._FilterDatabase" localSheetId="11" hidden="1">'Participación ciudadana'!$B$3:$S$3</definedName>
    <definedName name="_xlnm._FilterDatabase" localSheetId="8" hidden="1">'Rendición de cuentas '!$B$2:$Q$35</definedName>
    <definedName name="_xlnm._FilterDatabase" localSheetId="10" hidden="1">'Transparencia y acceso a la in'!$B$3:$T$3</definedName>
    <definedName name="administrativa">Tipo!$J$1:$J$7</definedName>
    <definedName name="Administrativas">Tipo!$J$2:$J$7</definedName>
    <definedName name="clases">[1]TABLA!$F$2:$F$5</definedName>
    <definedName name="departamentos">[1]TABLA!$D$2:$D$36</definedName>
    <definedName name="nivel">[1]TABLA!$C$2:$C$3</definedName>
    <definedName name="normativa">Tipo!$I$1:$I$6</definedName>
    <definedName name="Normativas">Tipo!$I$2:$I$6</definedName>
    <definedName name="tecnologica">Tipo!$K$1:$K$7</definedName>
    <definedName name="Tecnologicas">Tipo!$K$2:$K$7</definedName>
    <definedName name="tipo">Tipo!$G$2:$G$4</definedName>
    <definedName name="Tipos">Tipo!$G$1:$G$4</definedName>
    <definedName name="vigencia">[1]TABLA!$E$2:$E$5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7" i="31" l="1"/>
  <c r="AC24" i="31"/>
  <c r="AC17" i="31"/>
  <c r="O7" i="18"/>
  <c r="L7" i="18"/>
  <c r="S6" i="18"/>
  <c r="S5" i="18"/>
  <c r="S4" i="18"/>
  <c r="S7" i="18" s="1"/>
  <c r="S21" i="17"/>
  <c r="M21" i="17"/>
  <c r="T20" i="17"/>
  <c r="T19" i="17"/>
  <c r="T18" i="17"/>
  <c r="T17" i="17"/>
  <c r="T16" i="17"/>
  <c r="T15" i="17"/>
  <c r="T14" i="17"/>
  <c r="T13" i="17"/>
  <c r="T12" i="17"/>
  <c r="T11" i="17"/>
  <c r="T10" i="17"/>
  <c r="P9" i="17"/>
  <c r="T9" i="17" s="1"/>
  <c r="T8" i="17"/>
  <c r="T7" i="17"/>
  <c r="T6" i="17"/>
  <c r="T5" i="17"/>
  <c r="T4" i="17"/>
  <c r="T21" i="17" s="1"/>
  <c r="T34" i="26"/>
  <c r="T33" i="26"/>
  <c r="T32" i="26"/>
  <c r="T31" i="26"/>
  <c r="T30" i="26"/>
  <c r="T29" i="26"/>
  <c r="T28" i="26"/>
  <c r="T27" i="26"/>
  <c r="T26" i="26"/>
  <c r="T25" i="26"/>
  <c r="T24" i="26"/>
  <c r="T23" i="26"/>
  <c r="T22" i="26"/>
  <c r="T21" i="26"/>
  <c r="T20" i="26"/>
  <c r="T19" i="26"/>
  <c r="T18" i="26"/>
  <c r="T17" i="26"/>
  <c r="T16" i="26"/>
  <c r="T15" i="26"/>
  <c r="T14" i="26"/>
  <c r="T13" i="26"/>
  <c r="T12" i="26"/>
  <c r="T11" i="26"/>
  <c r="T10" i="26"/>
  <c r="T9" i="26"/>
  <c r="T8" i="26"/>
  <c r="T7" i="26"/>
  <c r="T6" i="26"/>
  <c r="T5" i="26"/>
  <c r="T4" i="26"/>
  <c r="T3" i="26"/>
  <c r="P10" i="13"/>
  <c r="M10" i="13"/>
  <c r="J10" i="13"/>
  <c r="Q9" i="13"/>
  <c r="Q8" i="13"/>
  <c r="Q7" i="13"/>
  <c r="Q6" i="13"/>
  <c r="Q5" i="13"/>
  <c r="Q4" i="13"/>
  <c r="Q10" i="13" s="1"/>
  <c r="T36" i="26" l="1"/>
  <c r="P21" i="17"/>
  <c r="S13" i="20" l="1"/>
  <c r="E4" i="33" l="1"/>
  <c r="D9" i="33"/>
  <c r="C9" i="33"/>
  <c r="B9" i="33"/>
  <c r="E8" i="33"/>
  <c r="E7" i="33"/>
  <c r="E6" i="33"/>
  <c r="E5" i="33"/>
  <c r="E3" i="33"/>
  <c r="E2" i="33"/>
  <c r="R12" i="20"/>
  <c r="O12" i="20"/>
  <c r="L12" i="20"/>
  <c r="M13" i="16"/>
  <c r="E9" i="33" l="1"/>
  <c r="S11" i="20" l="1"/>
  <c r="S12" i="20" l="1"/>
  <c r="J2" i="10" l="1"/>
  <c r="K2" i="10"/>
  <c r="S2" i="10"/>
  <c r="T2" i="10"/>
  <c r="U2" i="10" s="1"/>
  <c r="J3" i="10"/>
  <c r="K3" i="10"/>
  <c r="S3" i="10"/>
  <c r="T3" i="10"/>
  <c r="U3" i="10" s="1"/>
  <c r="J4" i="10"/>
  <c r="K4" i="10"/>
  <c r="S4" i="10"/>
  <c r="T4" i="10"/>
  <c r="U4" i="10" s="1"/>
  <c r="J5" i="10"/>
  <c r="K5" i="10"/>
  <c r="S5" i="10"/>
  <c r="T5" i="10"/>
  <c r="U5" i="10" s="1"/>
  <c r="J6" i="10"/>
  <c r="K6" i="10"/>
  <c r="S6" i="10"/>
  <c r="T6" i="10"/>
  <c r="U6" i="10" s="1"/>
  <c r="J7" i="10"/>
  <c r="K7" i="10"/>
  <c r="S7" i="10"/>
  <c r="T7" i="10"/>
  <c r="U7" i="10" s="1"/>
  <c r="S8" i="10"/>
  <c r="T8" i="10"/>
  <c r="U8" i="10" s="1"/>
  <c r="S9" i="10"/>
  <c r="T9" i="10"/>
  <c r="U9" i="10" s="1"/>
  <c r="S10" i="10"/>
  <c r="T10" i="10"/>
  <c r="U10" i="10"/>
  <c r="S11" i="10"/>
  <c r="T11" i="10"/>
  <c r="U11" i="10" s="1"/>
  <c r="S12" i="10"/>
  <c r="T12" i="10"/>
  <c r="U12" i="10" s="1"/>
  <c r="S13" i="10"/>
  <c r="T13" i="10"/>
  <c r="U13" i="10" s="1"/>
  <c r="S15" i="10"/>
  <c r="T15" i="10"/>
  <c r="U15" i="10" s="1"/>
  <c r="S16" i="10"/>
  <c r="T16" i="10"/>
  <c r="U16" i="10" s="1"/>
  <c r="S17" i="10"/>
  <c r="T17" i="10"/>
  <c r="U17" i="10" s="1"/>
  <c r="S18" i="10"/>
  <c r="T18" i="10"/>
  <c r="U18" i="10" s="1"/>
  <c r="S19" i="10"/>
  <c r="T19" i="10"/>
  <c r="U19" i="10" s="1"/>
  <c r="S20" i="10"/>
  <c r="T20" i="10"/>
  <c r="U20" i="10" s="1"/>
  <c r="S21" i="10"/>
  <c r="T21" i="10"/>
  <c r="U21" i="10" s="1"/>
  <c r="S22" i="10"/>
  <c r="T22" i="10"/>
  <c r="U22" i="10" s="1"/>
  <c r="S23" i="10"/>
  <c r="T23" i="10"/>
  <c r="U23" i="10" s="1"/>
  <c r="S24" i="10"/>
  <c r="T24" i="10"/>
  <c r="U24" i="10" s="1"/>
  <c r="S25" i="10"/>
  <c r="T25" i="10"/>
  <c r="U25" i="10" s="1"/>
  <c r="S26" i="10"/>
  <c r="T26" i="10"/>
  <c r="U26" i="10" s="1"/>
  <c r="S27" i="10"/>
  <c r="T27" i="10"/>
  <c r="U27" i="10" s="1"/>
  <c r="S28" i="10"/>
  <c r="T28" i="10"/>
  <c r="U28" i="10" s="1"/>
  <c r="S29" i="10"/>
  <c r="T29" i="10"/>
  <c r="U29" i="10" s="1"/>
  <c r="S30" i="10"/>
  <c r="T30" i="10"/>
  <c r="U30" i="10" s="1"/>
  <c r="S31" i="10"/>
  <c r="T31" i="10"/>
  <c r="U31" i="10" s="1"/>
  <c r="S32" i="10"/>
  <c r="T32" i="10"/>
  <c r="U32" i="10" s="1"/>
  <c r="S33" i="10"/>
  <c r="T33" i="10"/>
  <c r="U33" i="10" s="1"/>
  <c r="S34" i="10"/>
  <c r="T34" i="10"/>
  <c r="U34" i="10" s="1"/>
  <c r="S35" i="10"/>
  <c r="T35" i="10"/>
  <c r="U35" i="10" s="1"/>
  <c r="S36" i="10"/>
  <c r="T36" i="10"/>
  <c r="U36" i="10" s="1"/>
  <c r="S37" i="10"/>
  <c r="T37" i="10"/>
  <c r="U37" i="10" s="1"/>
  <c r="S38" i="10"/>
  <c r="T38" i="10"/>
  <c r="U38" i="10" s="1"/>
  <c r="S39" i="10"/>
  <c r="T39" i="10"/>
  <c r="U39" i="10" s="1"/>
  <c r="S40" i="10"/>
  <c r="T40" i="10"/>
  <c r="U40" i="10" s="1"/>
  <c r="S41" i="10"/>
  <c r="T41" i="10"/>
  <c r="U41" i="10" s="1"/>
  <c r="S42" i="10"/>
  <c r="T42" i="10"/>
  <c r="U42" i="10" s="1"/>
  <c r="S43" i="10"/>
  <c r="T43" i="10"/>
  <c r="U43" i="10" s="1"/>
  <c r="S44" i="10"/>
  <c r="T44" i="10"/>
  <c r="U44" i="10" s="1"/>
  <c r="S45" i="10"/>
  <c r="T45" i="10"/>
  <c r="U45" i="10" s="1"/>
  <c r="S46" i="10"/>
  <c r="T46" i="10"/>
  <c r="U46" i="10" s="1"/>
  <c r="S47" i="10"/>
  <c r="T47" i="10"/>
  <c r="U47" i="10" s="1"/>
  <c r="S48" i="10"/>
  <c r="T48" i="10"/>
  <c r="U48" i="10" s="1"/>
  <c r="S49" i="10"/>
  <c r="T49" i="10"/>
  <c r="U49" i="10" s="1"/>
  <c r="S50" i="10"/>
  <c r="T50" i="10"/>
  <c r="U50" i="10" s="1"/>
  <c r="S51" i="10"/>
  <c r="T51" i="10"/>
  <c r="U51" i="10" s="1"/>
  <c r="S52" i="10"/>
  <c r="T52" i="10"/>
  <c r="U52" i="10" s="1"/>
  <c r="S53" i="10"/>
  <c r="T53" i="10"/>
  <c r="U53" i="10" s="1"/>
  <c r="S54" i="10"/>
  <c r="T54" i="10"/>
  <c r="U54" i="10" s="1"/>
  <c r="S55" i="10"/>
  <c r="T55" i="10"/>
  <c r="U55" i="10" s="1"/>
  <c r="S56" i="10"/>
  <c r="T56" i="10"/>
  <c r="U56" i="10" s="1"/>
  <c r="S57" i="10"/>
  <c r="T57" i="10"/>
  <c r="U57" i="10" s="1"/>
  <c r="S58" i="10"/>
  <c r="T58" i="10"/>
  <c r="U58" i="10" s="1"/>
  <c r="S59" i="10"/>
  <c r="T59" i="10"/>
  <c r="U59" i="10" s="1"/>
  <c r="S60" i="10"/>
  <c r="T60" i="10"/>
  <c r="U60" i="10" s="1"/>
  <c r="S61" i="10"/>
  <c r="T61" i="10"/>
  <c r="U61" i="10" s="1"/>
  <c r="S62" i="10"/>
  <c r="T62" i="10"/>
  <c r="U62" i="10" s="1"/>
  <c r="S63" i="10"/>
  <c r="T63" i="10"/>
  <c r="U63" i="10" s="1"/>
  <c r="S64" i="10"/>
  <c r="T64" i="10"/>
  <c r="U64" i="10"/>
  <c r="S65" i="10"/>
  <c r="T65" i="10"/>
  <c r="U65" i="10" s="1"/>
  <c r="S66" i="10"/>
  <c r="T66" i="10"/>
  <c r="U66" i="10" s="1"/>
  <c r="S67" i="10"/>
  <c r="T67" i="10"/>
  <c r="U67" i="10" s="1"/>
  <c r="S68" i="10"/>
  <c r="T68" i="10"/>
  <c r="U68" i="10" s="1"/>
  <c r="S69" i="10"/>
  <c r="T69" i="10"/>
  <c r="U69" i="10" s="1"/>
  <c r="S70" i="10"/>
  <c r="T70" i="10"/>
  <c r="U70" i="10" s="1"/>
  <c r="S71" i="10"/>
  <c r="T71" i="10"/>
  <c r="U71" i="10" s="1"/>
  <c r="S72" i="10"/>
  <c r="T72" i="10"/>
  <c r="U72" i="10" s="1"/>
  <c r="S73" i="10"/>
  <c r="T73" i="10"/>
  <c r="U73" i="10" s="1"/>
  <c r="S74" i="10"/>
  <c r="T74" i="10"/>
  <c r="U74" i="10" s="1"/>
  <c r="S75" i="10"/>
  <c r="T75" i="10"/>
  <c r="U75" i="10" s="1"/>
  <c r="S76" i="10"/>
  <c r="T76" i="10"/>
  <c r="U76" i="10" s="1"/>
  <c r="S77" i="10"/>
  <c r="T77" i="10"/>
  <c r="U77" i="10"/>
  <c r="S78" i="10"/>
  <c r="T78" i="10"/>
  <c r="U78" i="10" s="1"/>
  <c r="S79" i="10"/>
  <c r="T79" i="10"/>
  <c r="U79" i="10" s="1"/>
  <c r="S80" i="10"/>
  <c r="T80" i="10"/>
  <c r="U80" i="10" s="1"/>
  <c r="S81" i="10"/>
  <c r="T81" i="10"/>
  <c r="U81" i="10" s="1"/>
  <c r="S82" i="10"/>
  <c r="T82" i="10"/>
  <c r="U82" i="10" s="1"/>
  <c r="S83" i="10"/>
  <c r="T83" i="10"/>
  <c r="U83" i="10" s="1"/>
  <c r="S84" i="10"/>
  <c r="T84" i="10"/>
  <c r="U84" i="10" s="1"/>
  <c r="S85" i="10"/>
  <c r="T85" i="10"/>
  <c r="U85" i="10" s="1"/>
  <c r="S86" i="10"/>
  <c r="T86" i="10"/>
  <c r="U86" i="10" s="1"/>
  <c r="S87" i="10"/>
  <c r="T87" i="10"/>
  <c r="U87" i="10" s="1"/>
  <c r="S88" i="10"/>
  <c r="T88" i="10"/>
  <c r="U88" i="10"/>
  <c r="S89" i="10"/>
  <c r="T89" i="10"/>
  <c r="U89" i="10" s="1"/>
  <c r="S90" i="10"/>
  <c r="T90" i="10"/>
  <c r="U90" i="10" s="1"/>
  <c r="S91" i="10"/>
  <c r="T91" i="10"/>
  <c r="U91" i="10" s="1"/>
  <c r="S92" i="10"/>
  <c r="T92" i="10"/>
  <c r="U92" i="10" s="1"/>
  <c r="S93" i="10"/>
  <c r="T93" i="10"/>
  <c r="U93" i="10" s="1"/>
  <c r="S94" i="10"/>
  <c r="T94" i="10"/>
  <c r="U94" i="10" s="1"/>
  <c r="S95" i="10"/>
  <c r="T95" i="10"/>
  <c r="U95" i="10" s="1"/>
  <c r="S96" i="10"/>
  <c r="T96" i="10"/>
  <c r="U96" i="10" s="1"/>
  <c r="S97" i="10"/>
  <c r="T97" i="10"/>
  <c r="U97" i="10" s="1"/>
  <c r="S98" i="10"/>
  <c r="T98" i="10"/>
  <c r="U98" i="10" s="1"/>
  <c r="S99" i="10"/>
  <c r="T99" i="10"/>
  <c r="U99" i="10" s="1"/>
  <c r="S100" i="10"/>
  <c r="T100" i="10"/>
  <c r="U100" i="10" s="1"/>
  <c r="S101" i="10"/>
  <c r="T101" i="10"/>
  <c r="U101" i="10" s="1"/>
  <c r="S102" i="10"/>
  <c r="T102" i="10"/>
  <c r="U102" i="10" s="1"/>
  <c r="S103" i="10"/>
  <c r="T103" i="10"/>
  <c r="U103" i="10" s="1"/>
  <c r="S104" i="10"/>
  <c r="T104" i="10"/>
  <c r="U104" i="10" s="1"/>
  <c r="S105" i="10"/>
  <c r="T105" i="10"/>
  <c r="U105" i="10" s="1"/>
  <c r="S106" i="10"/>
  <c r="T106" i="10"/>
  <c r="U106" i="10" s="1"/>
  <c r="S107" i="10"/>
  <c r="T107" i="10"/>
  <c r="U107" i="10" s="1"/>
  <c r="S108" i="10"/>
  <c r="T108" i="10"/>
  <c r="U108" i="10" s="1"/>
  <c r="S109" i="10"/>
  <c r="T109" i="10"/>
  <c r="U109" i="10" s="1"/>
  <c r="S110" i="10"/>
  <c r="T110" i="10"/>
  <c r="U110" i="10" s="1"/>
  <c r="S111" i="10"/>
  <c r="T111" i="10"/>
  <c r="U111" i="10" s="1"/>
  <c r="S112" i="10"/>
  <c r="T112" i="10"/>
  <c r="U112" i="10" s="1"/>
  <c r="S113" i="10"/>
  <c r="T113" i="10"/>
  <c r="U113" i="10" s="1"/>
  <c r="S114" i="10"/>
  <c r="T114" i="10"/>
  <c r="U114" i="10" s="1"/>
  <c r="S115" i="10"/>
  <c r="T115" i="10"/>
  <c r="U115" i="10" s="1"/>
  <c r="S116" i="10"/>
  <c r="T116" i="10"/>
  <c r="U116" i="10" s="1"/>
  <c r="S117" i="10"/>
  <c r="T117" i="10"/>
  <c r="U117" i="10" s="1"/>
  <c r="S118" i="10"/>
  <c r="T118" i="10"/>
  <c r="U118" i="10" s="1"/>
  <c r="S119" i="10"/>
  <c r="T119" i="10"/>
  <c r="U119" i="10" s="1"/>
  <c r="S120" i="10"/>
  <c r="T120" i="10"/>
  <c r="U120" i="10" s="1"/>
  <c r="S121" i="10"/>
  <c r="T121" i="10"/>
  <c r="U121" i="10" s="1"/>
  <c r="S122" i="10"/>
  <c r="T122" i="10"/>
  <c r="U122" i="10" s="1"/>
  <c r="S123" i="10"/>
  <c r="T123" i="10"/>
  <c r="U123" i="10" s="1"/>
  <c r="S124" i="10"/>
  <c r="T124" i="10"/>
  <c r="U124" i="10" s="1"/>
  <c r="S125" i="10"/>
  <c r="T125" i="10"/>
  <c r="U125" i="10" s="1"/>
  <c r="S126" i="10"/>
  <c r="T126" i="10"/>
  <c r="U126" i="10" s="1"/>
  <c r="S127" i="10"/>
  <c r="T127" i="10"/>
  <c r="U127" i="10" s="1"/>
  <c r="S128" i="10"/>
  <c r="T128" i="10"/>
  <c r="U128" i="10" s="1"/>
  <c r="S129" i="10"/>
  <c r="T129" i="10"/>
  <c r="U129" i="10" s="1"/>
  <c r="S130" i="10"/>
  <c r="T130" i="10"/>
  <c r="U130" i="10" s="1"/>
  <c r="S131" i="10"/>
  <c r="T131" i="10"/>
  <c r="U131" i="10" s="1"/>
  <c r="S132" i="10"/>
  <c r="T132" i="10"/>
  <c r="U132" i="10" s="1"/>
  <c r="S133" i="10"/>
  <c r="T133" i="10"/>
  <c r="U133" i="10" s="1"/>
  <c r="S134" i="10"/>
  <c r="T134" i="10"/>
  <c r="U134" i="10" s="1"/>
  <c r="S135" i="10"/>
  <c r="T135" i="10"/>
  <c r="U135" i="10" s="1"/>
  <c r="S136" i="10"/>
  <c r="T136" i="10"/>
  <c r="U136" i="10" s="1"/>
  <c r="S137" i="10"/>
  <c r="T137" i="10"/>
  <c r="U137" i="10" s="1"/>
  <c r="S138" i="10"/>
  <c r="T138" i="10"/>
  <c r="U138" i="10" s="1"/>
  <c r="S139" i="10"/>
  <c r="T139" i="10"/>
  <c r="U139" i="10" s="1"/>
  <c r="S140" i="10"/>
  <c r="T140" i="10"/>
  <c r="U140" i="10" s="1"/>
  <c r="S141" i="10"/>
  <c r="T141" i="10"/>
  <c r="U141" i="10" s="1"/>
  <c r="S142" i="10"/>
  <c r="T142" i="10"/>
  <c r="U142" i="10" s="1"/>
  <c r="S143" i="10"/>
  <c r="T143" i="10"/>
  <c r="U143" i="10"/>
  <c r="S144" i="10"/>
  <c r="T144" i="10"/>
  <c r="U144" i="10" s="1"/>
  <c r="S145" i="10"/>
  <c r="T145" i="10"/>
  <c r="U145" i="10" s="1"/>
  <c r="S146" i="10"/>
  <c r="T146" i="10"/>
  <c r="U146" i="10" s="1"/>
  <c r="S147" i="10"/>
  <c r="T147" i="10"/>
  <c r="U147" i="10" s="1"/>
  <c r="S148" i="10"/>
  <c r="T148" i="10"/>
  <c r="U148" i="10" s="1"/>
  <c r="S149" i="10"/>
  <c r="T149" i="10"/>
  <c r="U149" i="10" s="1"/>
  <c r="S150" i="10"/>
  <c r="T150" i="10"/>
  <c r="U150" i="10" s="1"/>
  <c r="S151" i="10"/>
  <c r="T151" i="10"/>
  <c r="U151" i="10" s="1"/>
  <c r="S152" i="10"/>
  <c r="T152" i="10"/>
  <c r="U152" i="10" s="1"/>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G6" i="22"/>
  <c r="I6" i="22"/>
  <c r="N6" i="22"/>
  <c r="P6" i="22"/>
  <c r="G7" i="22"/>
  <c r="I7" i="22"/>
  <c r="N7" i="22"/>
  <c r="P7" i="22"/>
  <c r="G8" i="22"/>
  <c r="I8" i="22"/>
  <c r="N8" i="22"/>
  <c r="P8" i="22"/>
  <c r="G9" i="22"/>
  <c r="I9" i="22"/>
  <c r="N9" i="22"/>
  <c r="P9" i="22"/>
  <c r="G10" i="22"/>
  <c r="I10" i="22"/>
  <c r="N10" i="22"/>
  <c r="P10" i="22"/>
  <c r="G11" i="22"/>
  <c r="I11" i="22"/>
  <c r="N11" i="22"/>
  <c r="P11" i="22"/>
  <c r="G12" i="22"/>
  <c r="I12" i="22"/>
  <c r="N12" i="22"/>
  <c r="P12" i="22"/>
  <c r="G13" i="22"/>
  <c r="I13" i="22"/>
  <c r="N13" i="22"/>
  <c r="P13" i="22"/>
  <c r="G17" i="22"/>
  <c r="I17" i="22"/>
  <c r="N17" i="22"/>
  <c r="P17" i="22"/>
  <c r="G18" i="22"/>
  <c r="I18" i="22"/>
  <c r="N18" i="22"/>
  <c r="P18" i="22"/>
  <c r="G19" i="22"/>
  <c r="I19" i="22"/>
  <c r="N19" i="22"/>
  <c r="P19" i="22"/>
  <c r="G20" i="22"/>
  <c r="I20" i="22"/>
  <c r="N20" i="22"/>
  <c r="P20" i="22"/>
  <c r="G21" i="22"/>
  <c r="I21" i="22"/>
  <c r="N21" i="22"/>
  <c r="P21" i="22"/>
  <c r="G22" i="22"/>
  <c r="I22" i="22"/>
  <c r="N22" i="22"/>
  <c r="P22" i="22"/>
  <c r="G23" i="22"/>
  <c r="I23" i="22"/>
  <c r="N23" i="22"/>
  <c r="P23" i="22"/>
  <c r="G24" i="22"/>
  <c r="I24" i="22"/>
  <c r="N24" i="22"/>
  <c r="P24" i="22"/>
  <c r="G25" i="22"/>
  <c r="I25" i="22"/>
  <c r="N25" i="22"/>
  <c r="P25" i="22"/>
  <c r="G29" i="22"/>
  <c r="I29" i="22"/>
  <c r="N29" i="22"/>
  <c r="P29" i="22"/>
  <c r="G30" i="22"/>
  <c r="I30" i="22"/>
  <c r="N30" i="22"/>
  <c r="P30" i="22"/>
  <c r="G31" i="22"/>
  <c r="I31" i="22"/>
  <c r="N31" i="22"/>
  <c r="P31" i="22"/>
  <c r="G32" i="22"/>
  <c r="I32" i="22"/>
  <c r="N32" i="22"/>
  <c r="P32" i="22"/>
  <c r="G33" i="22"/>
  <c r="I33" i="22"/>
  <c r="N33" i="22"/>
  <c r="P33" i="22"/>
  <c r="G34" i="22"/>
  <c r="I34" i="22"/>
  <c r="N34" i="22"/>
  <c r="P34" i="22"/>
  <c r="G35" i="22"/>
  <c r="I35" i="22"/>
  <c r="N35" i="22"/>
  <c r="P35" i="22"/>
  <c r="G36" i="22"/>
  <c r="I36" i="22"/>
  <c r="N36" i="22"/>
  <c r="P36" i="22"/>
  <c r="G37" i="22"/>
  <c r="I37" i="22"/>
  <c r="N37" i="22"/>
  <c r="P37" i="22"/>
  <c r="G38" i="22"/>
  <c r="I38" i="22"/>
  <c r="N38" i="22"/>
  <c r="P38" i="22"/>
  <c r="Q38" i="22" s="1"/>
  <c r="R38" i="22" s="1"/>
  <c r="G39" i="22"/>
  <c r="I39" i="22"/>
  <c r="N39" i="22"/>
  <c r="P39" i="22"/>
  <c r="G40" i="22"/>
  <c r="I40" i="22"/>
  <c r="N40" i="22"/>
  <c r="P40" i="22"/>
  <c r="G41" i="22"/>
  <c r="I41" i="22"/>
  <c r="N41" i="22"/>
  <c r="P41" i="22"/>
  <c r="G42" i="22"/>
  <c r="I42" i="22"/>
  <c r="N42" i="22"/>
  <c r="P42" i="22"/>
  <c r="G43" i="22"/>
  <c r="I43" i="22"/>
  <c r="N43" i="22"/>
  <c r="P43" i="22"/>
  <c r="G44" i="22"/>
  <c r="I44" i="22"/>
  <c r="N44" i="22"/>
  <c r="P44" i="22"/>
  <c r="G45" i="22"/>
  <c r="I45" i="22"/>
  <c r="N45" i="22"/>
  <c r="P45" i="22"/>
  <c r="G46" i="22"/>
  <c r="I46" i="22"/>
  <c r="N46" i="22"/>
  <c r="P46" i="22"/>
  <c r="G47" i="22"/>
  <c r="I47" i="22"/>
  <c r="N47" i="22"/>
  <c r="P47" i="22"/>
  <c r="G48" i="22"/>
  <c r="I48" i="22"/>
  <c r="N48" i="22"/>
  <c r="P48" i="22"/>
  <c r="G49" i="22"/>
  <c r="I49" i="22"/>
  <c r="N49" i="22"/>
  <c r="P49" i="22"/>
  <c r="G50" i="22"/>
  <c r="I50" i="22"/>
  <c r="N50" i="22"/>
  <c r="P50" i="22"/>
  <c r="Q50" i="22" s="1"/>
  <c r="R50" i="22" s="1"/>
  <c r="G51" i="22"/>
  <c r="I51" i="22"/>
  <c r="N51" i="22"/>
  <c r="P51" i="22"/>
  <c r="G52" i="22"/>
  <c r="I52" i="22"/>
  <c r="N52" i="22"/>
  <c r="Q52" i="22" s="1"/>
  <c r="R52" i="22" s="1"/>
  <c r="P52" i="22"/>
  <c r="G53" i="22"/>
  <c r="I53" i="22"/>
  <c r="N53" i="22"/>
  <c r="P53" i="22"/>
  <c r="G54" i="22"/>
  <c r="I54" i="22"/>
  <c r="J54" i="22" s="1"/>
  <c r="K54" i="22" s="1"/>
  <c r="N54" i="22"/>
  <c r="Q54" i="22" s="1"/>
  <c r="R54" i="22" s="1"/>
  <c r="P54" i="22"/>
  <c r="G55" i="22"/>
  <c r="I55" i="22"/>
  <c r="N55" i="22"/>
  <c r="P55" i="22"/>
  <c r="G56" i="22"/>
  <c r="I56" i="22"/>
  <c r="N56" i="22"/>
  <c r="P56" i="22"/>
  <c r="G57" i="22"/>
  <c r="I57" i="22"/>
  <c r="N57" i="22"/>
  <c r="P57" i="22"/>
  <c r="G58" i="22"/>
  <c r="I58" i="22"/>
  <c r="N58" i="22"/>
  <c r="P58" i="22"/>
  <c r="G59" i="22"/>
  <c r="I59" i="22"/>
  <c r="N59" i="22"/>
  <c r="P59" i="22"/>
  <c r="G60" i="22"/>
  <c r="I60" i="22"/>
  <c r="J60" i="22" s="1"/>
  <c r="K60" i="22" s="1"/>
  <c r="N60" i="22"/>
  <c r="P60" i="22"/>
  <c r="G61" i="22"/>
  <c r="I61" i="22"/>
  <c r="N61" i="22"/>
  <c r="P61" i="22"/>
  <c r="G62" i="22"/>
  <c r="I62" i="22"/>
  <c r="N62" i="22"/>
  <c r="P62" i="22"/>
  <c r="G63" i="22"/>
  <c r="I63" i="22"/>
  <c r="N63" i="22"/>
  <c r="P63" i="22"/>
  <c r="G64" i="22"/>
  <c r="I64" i="22"/>
  <c r="J64" i="22" s="1"/>
  <c r="K64" i="22" s="1"/>
  <c r="N64" i="22"/>
  <c r="P64" i="22"/>
  <c r="G65" i="22"/>
  <c r="I65" i="22"/>
  <c r="N65" i="22"/>
  <c r="P65" i="22"/>
  <c r="Q65" i="22"/>
  <c r="R65" i="22" s="1"/>
  <c r="G66" i="22"/>
  <c r="I66" i="22"/>
  <c r="N66" i="22"/>
  <c r="P66" i="22"/>
  <c r="G67" i="22"/>
  <c r="I67" i="22"/>
  <c r="N67" i="22"/>
  <c r="P67" i="22"/>
  <c r="G68" i="22"/>
  <c r="I68" i="22"/>
  <c r="N68" i="22"/>
  <c r="P68" i="22"/>
  <c r="G69" i="22"/>
  <c r="I69" i="22"/>
  <c r="N69" i="22"/>
  <c r="P69" i="22"/>
  <c r="G70" i="22"/>
  <c r="I70" i="22"/>
  <c r="N70" i="22"/>
  <c r="P70" i="22"/>
  <c r="G71" i="22"/>
  <c r="I71" i="22"/>
  <c r="N71" i="22"/>
  <c r="P71" i="22"/>
  <c r="Q71" i="22" s="1"/>
  <c r="R71" i="22" s="1"/>
  <c r="G72" i="22"/>
  <c r="I72" i="22"/>
  <c r="N72" i="22"/>
  <c r="P72" i="22"/>
  <c r="G73" i="22"/>
  <c r="I73" i="22"/>
  <c r="N73" i="22"/>
  <c r="P73" i="22"/>
  <c r="G74" i="22"/>
  <c r="I74" i="22"/>
  <c r="N74" i="22"/>
  <c r="P74" i="22"/>
  <c r="G75" i="22"/>
  <c r="I75" i="22"/>
  <c r="N75" i="22"/>
  <c r="P75" i="22"/>
  <c r="G76" i="22"/>
  <c r="J76" i="22" s="1"/>
  <c r="K76" i="22" s="1"/>
  <c r="I76" i="22"/>
  <c r="N76" i="22"/>
  <c r="P76" i="22"/>
  <c r="G77" i="22"/>
  <c r="I77" i="22"/>
  <c r="N77" i="22"/>
  <c r="P77" i="22"/>
  <c r="G78" i="22"/>
  <c r="I78" i="22"/>
  <c r="N78" i="22"/>
  <c r="P78" i="22"/>
  <c r="G79" i="22"/>
  <c r="I79" i="22"/>
  <c r="N79" i="22"/>
  <c r="P79" i="22"/>
  <c r="G80" i="22"/>
  <c r="I80" i="22"/>
  <c r="N80" i="22"/>
  <c r="P80" i="22"/>
  <c r="G83" i="22"/>
  <c r="I83" i="22"/>
  <c r="N83" i="22"/>
  <c r="P83" i="22"/>
  <c r="I84" i="22"/>
  <c r="J84" i="22" s="1"/>
  <c r="K84" i="22" s="1"/>
  <c r="N84" i="22"/>
  <c r="P84" i="22"/>
  <c r="I85" i="22"/>
  <c r="J85" i="22" s="1"/>
  <c r="K85" i="22" s="1"/>
  <c r="N85" i="22"/>
  <c r="P85" i="22"/>
  <c r="G86" i="22"/>
  <c r="I86" i="22"/>
  <c r="N86" i="22"/>
  <c r="Q86" i="22" s="1"/>
  <c r="R86" i="22" s="1"/>
  <c r="P86" i="22"/>
  <c r="I87" i="22"/>
  <c r="J87" i="22"/>
  <c r="K87" i="22" s="1"/>
  <c r="N87" i="22"/>
  <c r="P87" i="22"/>
  <c r="I88" i="22"/>
  <c r="J88" i="22" s="1"/>
  <c r="K88" i="22" s="1"/>
  <c r="N88" i="22"/>
  <c r="P88" i="22"/>
  <c r="Q68" i="22" l="1"/>
  <c r="R68" i="22" s="1"/>
  <c r="Q84" i="22"/>
  <c r="R84" i="22" s="1"/>
  <c r="Q11" i="22"/>
  <c r="R11" i="22" s="1"/>
  <c r="J57" i="22"/>
  <c r="K57" i="22" s="1"/>
  <c r="J11" i="22"/>
  <c r="K11" i="22" s="1"/>
  <c r="Q61" i="22"/>
  <c r="R61" i="22" s="1"/>
  <c r="Q51" i="22"/>
  <c r="R51" i="22" s="1"/>
  <c r="Q10" i="22"/>
  <c r="R10" i="22" s="1"/>
  <c r="J56" i="22"/>
  <c r="K56" i="22" s="1"/>
  <c r="J31" i="22"/>
  <c r="K31" i="22" s="1"/>
  <c r="Q59" i="22"/>
  <c r="R59" i="22" s="1"/>
  <c r="J35" i="22"/>
  <c r="K35" i="22" s="1"/>
  <c r="Q43" i="22"/>
  <c r="R43" i="22" s="1"/>
  <c r="Q40" i="22"/>
  <c r="R40" i="22" s="1"/>
  <c r="Q72" i="22"/>
  <c r="R72" i="22" s="1"/>
  <c r="J42" i="22"/>
  <c r="K42" i="22" s="1"/>
  <c r="J18" i="22"/>
  <c r="K18" i="22" s="1"/>
  <c r="J74" i="22"/>
  <c r="K74" i="22" s="1"/>
  <c r="Q9" i="22"/>
  <c r="R9" i="22" s="1"/>
  <c r="Q23" i="22"/>
  <c r="R23" i="22" s="1"/>
  <c r="Q78" i="22"/>
  <c r="R78" i="22" s="1"/>
  <c r="Q70" i="22"/>
  <c r="R70" i="22" s="1"/>
  <c r="J73" i="22"/>
  <c r="K73" i="22" s="1"/>
  <c r="Q21" i="22"/>
  <c r="R21" i="22" s="1"/>
  <c r="Q67" i="22"/>
  <c r="R67" i="22" s="1"/>
  <c r="J63" i="22"/>
  <c r="K63" i="22" s="1"/>
  <c r="Q20" i="22"/>
  <c r="R20" i="22" s="1"/>
  <c r="J8" i="22"/>
  <c r="K8" i="22" s="1"/>
  <c r="Q83" i="22"/>
  <c r="R83" i="22" s="1"/>
  <c r="J83" i="22"/>
  <c r="K83" i="22" s="1"/>
  <c r="Q24" i="22"/>
  <c r="R24" i="22" s="1"/>
  <c r="Q80" i="22"/>
  <c r="R80" i="22" s="1"/>
  <c r="Q87" i="22"/>
  <c r="R87" i="22" s="1"/>
  <c r="Q36" i="22"/>
  <c r="R36" i="22" s="1"/>
  <c r="J6" i="22"/>
  <c r="K6" i="22" s="1"/>
  <c r="Q47" i="22"/>
  <c r="R47" i="22" s="1"/>
  <c r="J80" i="22"/>
  <c r="K80" i="22" s="1"/>
  <c r="Q75" i="22"/>
  <c r="R75" i="22" s="1"/>
  <c r="J71" i="22"/>
  <c r="K71" i="22" s="1"/>
  <c r="J66" i="22"/>
  <c r="K66" i="22" s="1"/>
  <c r="J52" i="22"/>
  <c r="K52" i="22" s="1"/>
  <c r="J79" i="22"/>
  <c r="K79" i="22" s="1"/>
  <c r="Q55" i="22"/>
  <c r="R55" i="22" s="1"/>
  <c r="J46" i="22"/>
  <c r="K46" i="22" s="1"/>
  <c r="J36" i="22"/>
  <c r="K36" i="22" s="1"/>
  <c r="Q31" i="22"/>
  <c r="R31" i="22" s="1"/>
  <c r="J23" i="22"/>
  <c r="K23" i="22" s="1"/>
  <c r="Q18" i="22"/>
  <c r="R18" i="22" s="1"/>
  <c r="Q69" i="22"/>
  <c r="R69" i="22" s="1"/>
  <c r="Q85" i="22"/>
  <c r="R85" i="22" s="1"/>
  <c r="J69" i="22"/>
  <c r="K69" i="22" s="1"/>
  <c r="J40" i="22"/>
  <c r="K40" i="22" s="1"/>
  <c r="J59" i="22"/>
  <c r="K59" i="22" s="1"/>
  <c r="Q49" i="22"/>
  <c r="R49" i="22" s="1"/>
  <c r="Q44" i="22"/>
  <c r="R44" i="22" s="1"/>
  <c r="J30" i="22"/>
  <c r="K30" i="22" s="1"/>
  <c r="J77" i="22"/>
  <c r="K77" i="22" s="1"/>
  <c r="Q58" i="22"/>
  <c r="R58" i="22" s="1"/>
  <c r="J49" i="22"/>
  <c r="K49" i="22" s="1"/>
  <c r="J39" i="22"/>
  <c r="K39" i="22" s="1"/>
  <c r="Q29" i="22"/>
  <c r="R29" i="22" s="1"/>
  <c r="J58" i="22"/>
  <c r="K58" i="22" s="1"/>
  <c r="Q88" i="22"/>
  <c r="R88" i="22" s="1"/>
  <c r="J67" i="22"/>
  <c r="K67" i="22" s="1"/>
  <c r="Q62" i="22"/>
  <c r="R62" i="22" s="1"/>
  <c r="J43" i="22"/>
  <c r="K43" i="22" s="1"/>
  <c r="J38" i="22"/>
  <c r="K38" i="22" s="1"/>
  <c r="Q33" i="22"/>
  <c r="R33" i="22" s="1"/>
  <c r="J21" i="22"/>
  <c r="K21" i="22" s="1"/>
  <c r="J13" i="22"/>
  <c r="K13" i="22" s="1"/>
  <c r="J9" i="22"/>
  <c r="K9" i="22" s="1"/>
  <c r="Q6" i="22"/>
  <c r="R6" i="22" s="1"/>
  <c r="Q74" i="22"/>
  <c r="R74" i="22" s="1"/>
  <c r="J72" i="22"/>
  <c r="K72" i="22" s="1"/>
  <c r="J62" i="22"/>
  <c r="K62" i="22" s="1"/>
  <c r="Q42" i="22"/>
  <c r="R42" i="22" s="1"/>
  <c r="J37" i="22"/>
  <c r="K37" i="22" s="1"/>
  <c r="Q34" i="22"/>
  <c r="R34" i="22" s="1"/>
  <c r="Q32" i="22"/>
  <c r="R32" i="22" s="1"/>
  <c r="J70" i="22"/>
  <c r="K70" i="22" s="1"/>
  <c r="Q66" i="22"/>
  <c r="R66" i="22" s="1"/>
  <c r="J47" i="22"/>
  <c r="K47" i="22" s="1"/>
  <c r="J45" i="22"/>
  <c r="K45" i="22" s="1"/>
  <c r="J24" i="22"/>
  <c r="K24" i="22" s="1"/>
  <c r="J22" i="22"/>
  <c r="K22" i="22" s="1"/>
  <c r="Q19" i="22"/>
  <c r="R19" i="22" s="1"/>
  <c r="Q12" i="22"/>
  <c r="R12" i="22" s="1"/>
  <c r="Q73" i="22"/>
  <c r="R73" i="22" s="1"/>
  <c r="J65" i="22"/>
  <c r="K65" i="22" s="1"/>
  <c r="J50" i="22"/>
  <c r="K50" i="22" s="1"/>
  <c r="J86" i="22"/>
  <c r="K86" i="22" s="1"/>
  <c r="Q79" i="22"/>
  <c r="R79" i="22" s="1"/>
  <c r="Q77" i="22"/>
  <c r="R77" i="22" s="1"/>
  <c r="J75" i="22"/>
  <c r="K75" i="22" s="1"/>
  <c r="Q64" i="22"/>
  <c r="R64" i="22" s="1"/>
  <c r="Q60" i="22"/>
  <c r="R60" i="22" s="1"/>
  <c r="Q56" i="22"/>
  <c r="R56" i="22" s="1"/>
  <c r="Q53" i="22"/>
  <c r="R53" i="22" s="1"/>
  <c r="Q45" i="22"/>
  <c r="R45" i="22" s="1"/>
  <c r="Q39" i="22"/>
  <c r="R39" i="22" s="1"/>
  <c r="Q37" i="22"/>
  <c r="R37" i="22" s="1"/>
  <c r="J32" i="22"/>
  <c r="K32" i="22" s="1"/>
  <c r="J29" i="22"/>
  <c r="K29" i="22" s="1"/>
  <c r="J25" i="22"/>
  <c r="K25" i="22" s="1"/>
  <c r="Q22" i="22"/>
  <c r="R22" i="22" s="1"/>
  <c r="J17" i="22"/>
  <c r="K17" i="22" s="1"/>
  <c r="J12" i="22"/>
  <c r="K12" i="22" s="1"/>
  <c r="Q8" i="22"/>
  <c r="R8" i="22" s="1"/>
  <c r="J78" i="22"/>
  <c r="K78" i="22" s="1"/>
  <c r="J68" i="22"/>
  <c r="K68" i="22" s="1"/>
  <c r="J48" i="22"/>
  <c r="K48" i="22" s="1"/>
  <c r="J41" i="22"/>
  <c r="K41" i="22" s="1"/>
  <c r="J34" i="22"/>
  <c r="K34" i="22" s="1"/>
  <c r="Q17" i="22"/>
  <c r="R17" i="22" s="1"/>
  <c r="J7" i="22"/>
  <c r="K7" i="22" s="1"/>
  <c r="J61" i="22"/>
  <c r="K61" i="22" s="1"/>
  <c r="Q57" i="22"/>
  <c r="R57" i="22" s="1"/>
  <c r="J51" i="22"/>
  <c r="K51" i="22" s="1"/>
  <c r="J44" i="22"/>
  <c r="K44" i="22" s="1"/>
  <c r="J33" i="22"/>
  <c r="K33" i="22" s="1"/>
  <c r="J20" i="22"/>
  <c r="K20" i="22" s="1"/>
  <c r="Q13" i="22"/>
  <c r="R13" i="22" s="1"/>
  <c r="J10" i="22"/>
  <c r="K10" i="22" s="1"/>
  <c r="Q76" i="22"/>
  <c r="R76" i="22" s="1"/>
  <c r="Q63" i="22"/>
  <c r="R63" i="22" s="1"/>
  <c r="J53" i="22"/>
  <c r="K53" i="22" s="1"/>
  <c r="Q46" i="22"/>
  <c r="R46" i="22" s="1"/>
  <c r="Q35" i="22"/>
  <c r="R35" i="22" s="1"/>
  <c r="Q25" i="22"/>
  <c r="R25" i="22" s="1"/>
  <c r="J19" i="22"/>
  <c r="K19" i="22" s="1"/>
  <c r="J55" i="22"/>
  <c r="K55" i="22" s="1"/>
  <c r="Q48" i="22"/>
  <c r="R48" i="22" s="1"/>
  <c r="Q41" i="22"/>
  <c r="R41" i="22" s="1"/>
  <c r="Q30" i="22"/>
  <c r="R30" i="22" s="1"/>
  <c r="Q7" i="22"/>
  <c r="R7"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Camilo Correa Jimenez</author>
  </authors>
  <commentList>
    <comment ref="B3" authorId="0" shapeId="0" xr:uid="{00000000-0006-0000-0200-000001000000}">
      <text>
        <r>
          <rPr>
            <b/>
            <sz val="9"/>
            <color indexed="81"/>
            <rFont val="Tahoma"/>
            <family val="2"/>
          </rPr>
          <t>Indique el nombre del procesos y su objetivo.</t>
        </r>
        <r>
          <rPr>
            <sz val="9"/>
            <color indexed="81"/>
            <rFont val="Tahoma"/>
            <family val="2"/>
          </rPr>
          <t xml:space="preserve">
</t>
        </r>
      </text>
    </comment>
    <comment ref="C3" authorId="0" shapeId="0" xr:uid="{00000000-0006-0000-0200-000002000000}">
      <text>
        <r>
          <rPr>
            <b/>
            <sz val="9"/>
            <color indexed="81"/>
            <rFont val="Tahoma"/>
            <family val="2"/>
          </rPr>
          <t>Medios, circunstancias, situaciones o agentes generadores del riesgo</t>
        </r>
      </text>
    </comment>
    <comment ref="D3" authorId="0" shapeId="0" xr:uid="{00000000-0006-0000-0200-000003000000}">
      <text>
        <r>
          <rPr>
            <b/>
            <sz val="9"/>
            <color indexed="81"/>
            <rFont val="Tahoma"/>
            <family val="2"/>
          </rPr>
          <t>Es necesario que en la descripción del riesgo concurran los componentes de su definición: acción u omisión + uso del poder + desviación de la gestión de lo público + el beneficio privado.</t>
        </r>
        <r>
          <rPr>
            <sz val="9"/>
            <color indexed="81"/>
            <rFont val="Tahoma"/>
            <family val="2"/>
          </rPr>
          <t xml:space="preserve">
</t>
        </r>
      </text>
    </comment>
    <comment ref="E3" authorId="0" shapeId="0" xr:uid="{00000000-0006-0000-0200-000004000000}">
      <text>
        <r>
          <rPr>
            <b/>
            <sz val="9"/>
            <color indexed="81"/>
            <rFont val="Tahoma"/>
            <family val="2"/>
          </rPr>
          <t>Efectos generados por la ocurrencia de un riesgo que afecta los objetivos o un proceso de la entidad. Pueden ser entre otros, una pérdida, un daño, un perjuicio, un detrimento.</t>
        </r>
      </text>
    </comment>
    <comment ref="F5" authorId="0" shapeId="0" xr:uid="{00000000-0006-0000-0200-000005000000}">
      <text>
        <r>
          <rPr>
            <b/>
            <sz val="9"/>
            <color indexed="81"/>
            <rFont val="Tahoma"/>
            <family val="2"/>
          </rPr>
          <t>Es la oportunidad de ocurrencia de un evento de riesgo. Se mide según la
frecuencia (número de veces en que se ha presentado el riesgo en un período determinado) o por la factibilidad (factores internos o externos que pueden determinar que el riesgo se presente).</t>
        </r>
        <r>
          <rPr>
            <sz val="9"/>
            <color indexed="81"/>
            <rFont val="Tahoma"/>
            <family val="2"/>
          </rPr>
          <t xml:space="preserve">
</t>
        </r>
      </text>
    </comment>
    <comment ref="H5" authorId="0" shapeId="0" xr:uid="{00000000-0006-0000-0200-000006000000}">
      <text>
        <r>
          <rPr>
            <b/>
            <sz val="9"/>
            <color indexed="81"/>
            <rFont val="Tahoma"/>
            <family val="2"/>
          </rPr>
          <t>Son las consecuencias o efectos que puede generar la materialización del riesgo de
corrupción en la entidad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Bibiana Coy Paez</author>
  </authors>
  <commentList>
    <comment ref="D3" authorId="0" shapeId="0" xr:uid="{42D66967-9DEA-4B06-A0F8-CC4C9233D348}">
      <text>
        <r>
          <rPr>
            <sz val="9"/>
            <color indexed="81"/>
            <rFont val="Tahoma"/>
            <family val="2"/>
          </rPr>
          <t>Análisis del Contexto Interno y Externo debe incluir:
- Caracterización de Actores y Grupos de valor a quienes se les rinde cuentas 
- Medios utilizados
- Identificar la información necesaria para el proceso rendición de cuentas
- Resultados de los planes de mejoramiento de la evaluación de la Rendición de cuentas de la vigencia anterior.</t>
        </r>
      </text>
    </comment>
    <comment ref="D10" authorId="0" shapeId="0" xr:uid="{D3D9F638-8999-458E-9E4C-2DAA8A78F014}">
      <text>
        <r>
          <rPr>
            <sz val="9"/>
            <color indexed="81"/>
            <rFont val="Tahoma"/>
            <family val="2"/>
          </rPr>
          <t>Diseño de línea gráfica (logo) e identidad visual para aplicación de piezas de comunicación</t>
        </r>
      </text>
    </comment>
  </commentList>
</comments>
</file>

<file path=xl/sharedStrings.xml><?xml version="1.0" encoding="utf-8"?>
<sst xmlns="http://schemas.openxmlformats.org/spreadsheetml/2006/main" count="4454" uniqueCount="1731">
  <si>
    <t xml:space="preserve"> PLAN ANTICORRUPCIÓN Y DE ATENCION AL CIUDADANO</t>
  </si>
  <si>
    <t>Entidad:</t>
  </si>
  <si>
    <t>Superintendencia de Sociedades</t>
  </si>
  <si>
    <t>Vigencia:</t>
  </si>
  <si>
    <t>Fecha del plan:</t>
  </si>
  <si>
    <t>31 de enero de 2024</t>
  </si>
  <si>
    <t>Gestión del riesgo de corrupción</t>
  </si>
  <si>
    <t>Estratégia de racionalización de trámites</t>
  </si>
  <si>
    <t>Rendición de cuentas</t>
  </si>
  <si>
    <t>Mapa de riesgos de corrupción</t>
  </si>
  <si>
    <t>Mecanismos para mejorar la atención al ciudadano</t>
  </si>
  <si>
    <t>Transparencia y acceso a la información</t>
  </si>
  <si>
    <t>Iniciativas adicionales</t>
  </si>
  <si>
    <t>Participación ciudadana</t>
  </si>
  <si>
    <t>No.</t>
  </si>
  <si>
    <t>PROCESO</t>
  </si>
  <si>
    <t>OBJETIVO DEL PROCESO</t>
  </si>
  <si>
    <t>IDENTIFICACIÓN DEL RIESGO</t>
  </si>
  <si>
    <t>ANÁLISIS DEL RIESGO INHERENTE</t>
  </si>
  <si>
    <t>VALORACIÓN DEL RIESGO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</si>
  <si>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</si>
  <si>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</si>
  <si>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</si>
  <si>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</si>
  <si>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</si>
  <si>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</si>
  <si>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</si>
  <si>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</si>
  <si>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</si>
  <si>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</si>
  <si>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</si>
  <si>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NIVEL DE APLICACIÓN</t>
  </si>
  <si>
    <t>RESPONSABLE DE EJECUTAR EL CONTROL</t>
  </si>
  <si>
    <t>USUARIO RESPONSABLE</t>
  </si>
  <si>
    <t>EVALUACIÓN ZONA DE RIESGO RESIDUAL</t>
  </si>
  <si>
    <t>AER-2</t>
  </si>
  <si>
    <t>Análisis Económico y de Riesgos</t>
  </si>
  <si>
    <t>Realizar el estudio de la información financiera y no finaciera, (sociedades de beneficio e interés colectivo BIC, gobierno corporativo y LAFT) de las sociedades bajo supervisión, para determinar los factores que permitan priorizar las sociedades susceptibles a la materialización de riesgos de insolvencia o lavado de activos, financiación del terrorismo y del soborno transnacional</t>
  </si>
  <si>
    <t>Omitir la inclusión de una sociedad en la muestra de seguimiento de riesgo empresarial, por parte del funcionario encargado de administrar el modelo, debido a la aceptación de dádivas, por lo que las empresas excluidas no serán objeto de seguimiento y de tomas de información.</t>
  </si>
  <si>
    <t>Nivel central</t>
  </si>
  <si>
    <t>Falta de controles a los funcionarios que administran el modelo</t>
  </si>
  <si>
    <t>Pérdida de credibilidad</t>
  </si>
  <si>
    <t>Llevar a zona de riesgo baja o eliminar</t>
  </si>
  <si>
    <t>Preventivo</t>
  </si>
  <si>
    <t>Efectuar un auditoria a la muestra generada por el modelo con el objeto de determinar si se incluyeron todas las sociedades que de acuerdo a los criterios del modelo debieron ser incluidas. Acción: Auditoria para verificar muestra final Registro: Correos y/o archivo Periodicidad: anual - Segundo semestre.</t>
  </si>
  <si>
    <t>Grupo de Arquitectura de datos</t>
  </si>
  <si>
    <t>Yonny Cuellar Cabrera / Secretario General</t>
  </si>
  <si>
    <t>Zona de Riesgo BAJA</t>
  </si>
  <si>
    <t>Eliminar o reducir</t>
  </si>
  <si>
    <t>PROBABLE (4)</t>
  </si>
  <si>
    <t>MODERADO (5)</t>
  </si>
  <si>
    <t>Zona de Riesgo MODERADA</t>
  </si>
  <si>
    <t>GIE-1</t>
  </si>
  <si>
    <t>Gestión de Información Empresarial</t>
  </si>
  <si>
    <t>Producir informes empresariales consistentes, confiables, de calidad y oportunos, que contribuyan en el cumplimiento de las funciones de supervisión.</t>
  </si>
  <si>
    <t>Omitir la imposición de multas, por parte del funcionario que proyecta la multa a cambio de dádivas.</t>
  </si>
  <si>
    <t>Nivel central e intendencias</t>
  </si>
  <si>
    <t>Falta de control sobre la muestra de sociedades que deben ser sancionadas por no envío de la información requerida.</t>
  </si>
  <si>
    <t>Aplicación de la Matriz de control de variables del proceso que determinan la situación jurídica y la procedencia de la multa. Acción: Verificación de la matriz de control de variables del proceso que determinan la situación jurídica y la procedencia de la multa. Registro: Matriz en excel Periodicidad: continua</t>
  </si>
  <si>
    <t>Juan José Cely - Grupo de Recursos y Requerimientos Empresariales.</t>
  </si>
  <si>
    <t>Juan Jose Viejo Cely Ramirez / Profesional Especializado</t>
  </si>
  <si>
    <t>POSIBLE (3)</t>
  </si>
  <si>
    <t>GIE-2</t>
  </si>
  <si>
    <t>Que un funcionario excluya sociedades del listado de empresas definidas para enviar información de fin de ejercicio a cambio de beneficios propios, cuando no existan criterios que justifiquen el retiro.</t>
  </si>
  <si>
    <t>Falta de control a las modificaciones del listado de empresas definidas para enviar información financiera de fin de ejercicio.</t>
  </si>
  <si>
    <t>Efectuar una auditoria al listado de empresas definidas para enviar información financiera de fin de ejercicio. Acción: Auditoria control de muestra. Registro: Archivo en excel.</t>
  </si>
  <si>
    <t>Coordinador y funcionario Grupo Arquitectura de Datos</t>
  </si>
  <si>
    <t>Fabian Ulises Velandia Soto / Profesional Univesitario</t>
  </si>
  <si>
    <t>GC-1</t>
  </si>
  <si>
    <t>Gestión Integral</t>
  </si>
  <si>
    <t>Mantener y mejorar el SGI y la gestión por procesoss, con el fin de dar cumplimiento a los requisitos establecidos dentro de los sistemas que conforman el SGI, generando satisfaccióna las partes interesadas</t>
  </si>
  <si>
    <t>Alterar la información resultante del seguimiento de proyectos para mostrar una gestión diferente a la real</t>
  </si>
  <si>
    <t>Afectación de la imagen y credibilidad de la Entidad</t>
  </si>
  <si>
    <t>1. Seguimiento trimestral por parte de la Oficina Asesora de Planeación. Periodicidad: Trimestral. Evidencia: Powerpoint con seguimiento trimestral.</t>
  </si>
  <si>
    <t>Oficina Asesora de Planeación</t>
  </si>
  <si>
    <t>Hoslander Adlai Saenz Barrera / Jefe de Oficina</t>
  </si>
  <si>
    <t>RARA VEZ (1)</t>
  </si>
  <si>
    <t>MAYOR (10)</t>
  </si>
  <si>
    <t>2. Revisión por parte del comité gerencial del avance y ejecución de los proyectos. Periodicidad: De acuerdo con la programación de los comités de gerencia. Presentación comité.</t>
  </si>
  <si>
    <t>AAA-1</t>
  </si>
  <si>
    <t>Actuaciones y Autorizaciones Administrativas</t>
  </si>
  <si>
    <t>Adoptar las medidas administrativas consagradas en la ley, así como atender las solicitudes de autorización de reformas estatutarias, tales como: fusión, escisión, disminución de capital y las autorizaciones en materia de normalización de pasivo pensional y aprobación del cálculo actuarial, con los recursos disponibles para cada proceso e implementado herramientas prácticas si es necesario que ayuden a optimizar la operación y mejoramiento de los procesos y hacer el seguimiento continuo a los mismos.</t>
  </si>
  <si>
    <t>Autorizar las reformas estatutarias (fusión, escisión, disminución de capital) omitiendo los requisitos legales en perjuicio de los terceros acreedores y proveedores de la sociedad, para beneficiar a la misma sociedad, a cambio de prebendas.</t>
  </si>
  <si>
    <t>Organizacional</t>
  </si>
  <si>
    <t>Falta de control en la revisión para la autorización de las reformas estatutarias.</t>
  </si>
  <si>
    <t>Llevar a zona de riesgo moderada o Llevar a zona de riesgo baja o eliminar</t>
  </si>
  <si>
    <t>Revisión por parte del coordinador del grupo de trámites societarios. Acción 1: Entrega de memorando firmado al Delegado de IVC, donde consta que se hizo la revisión por parte del coordinador del grupo. Evidencia: Muestra de memorando firmado. Periodicidad: Continua.</t>
  </si>
  <si>
    <t>Coordinador del Grupo de tramites societarios</t>
  </si>
  <si>
    <t>Ruben Fajardo Hurtado / Profesional Especializado</t>
  </si>
  <si>
    <t>IMPROBABLE (2)</t>
  </si>
  <si>
    <t>CATASTRÓFICO (20)</t>
  </si>
  <si>
    <t>Zona de Riesgo ALTA</t>
  </si>
  <si>
    <t>AAA-2</t>
  </si>
  <si>
    <t>Atender las actuaciones administrativas omitiendo los parámetros legales establecidos en cada trámite, en beneficio de una de las partes, a cambio de dádivas.</t>
  </si>
  <si>
    <t>No tienen establecidos lineamientos para atender solicitudes presenciales de usuarios.</t>
  </si>
  <si>
    <t>Pérdida de credibilidad.</t>
  </si>
  <si>
    <t>Directriz impartida por el coordinador del grupo, sobre la atención al usuario (dentro de los parámetros legales) frente a las actuaciones que se adelantan en el grupo. Acciones: Impartir la instrucción a los ponentes en las reuniones de grupo primario. Evidencia: Actas de grupo primario Periodicidad: Mensual</t>
  </si>
  <si>
    <t>Coordinador Grupo de Tramites Societarios</t>
  </si>
  <si>
    <t>AAA-3</t>
  </si>
  <si>
    <t>Continuidad indebida del acuerdo de reestructuración, desconociendo las causales de incumplimiento, en beneficio de la sociedad incumplida, a cambio de dádivas.</t>
  </si>
  <si>
    <t>Omitir gestionar las quejas o denuncias de incumplimiento del acuerdo de reestructuración interpuestas por parte de los acreedores.</t>
  </si>
  <si>
    <t>Pérdida de credibilidad; demandas patrimoniales</t>
  </si>
  <si>
    <t>Tratamiento prioritario con controles</t>
  </si>
  <si>
    <t>Revisión de las quejas y denuncias por parte del coordinador del grupo de control y seguimiento a acuerdos de reestructuración. Acciones: Verificar que todas las quejas y denuncias presentadas sobre incumplimiento del acuerdo, se gestionen conforme a la ley 550. Registro: Oficios revisados por el coordinador del grupo.</t>
  </si>
  <si>
    <t>Coordinador del grupo de control de sociedades y seguimiento a acuerdos de reestructuración.</t>
  </si>
  <si>
    <t>Elsa María López Roca / Profesional Especializado</t>
  </si>
  <si>
    <t>Zona de Riesgo EXTREMA</t>
  </si>
  <si>
    <t>Jorge Andrés Payome Morales / Profesional Especializado</t>
  </si>
  <si>
    <t>Roman Marcelo Rey Trujillo / Profesional Univesitario</t>
  </si>
  <si>
    <t>AAA-4</t>
  </si>
  <si>
    <t>Divulgar información de reserva a cambio de dádivas, beneficiando los intereses de agentes que se interrelacionan con las sociedades.</t>
  </si>
  <si>
    <t>Omitir jerarquizar los documentos</t>
  </si>
  <si>
    <t>Jerarquización de la información. Acciones: Sensibilización a los funcionarios sobre el correcto manejo de la herramienta para jerarquización de documentos (una sola vez). Registro: Acta de reunión</t>
  </si>
  <si>
    <t>Coordinador Grupo de Tramites Societarios / Coordinador Grupo de Control de sociedades y seguimiento a acuerdos de reestructuración</t>
  </si>
  <si>
    <t>Judith Hernández / Técnico Administrativo</t>
  </si>
  <si>
    <t>Jerarquización de la información. Acciones: Verificación de la jerarquización de los documentos generados por medio del radicador. Registro: Reporte Post@l</t>
  </si>
  <si>
    <t>Coordinador Grupo de Tramites Societarios y Coordinador de grupo de control de sociedades y acuerdos a reestructuración</t>
  </si>
  <si>
    <t>AFC-1</t>
  </si>
  <si>
    <t>Análisis Financiero y Contable</t>
  </si>
  <si>
    <t>Establecer la situación financiera y económica de las sociedades del sector real que presentan vulnerabilidad frente a la ocurrencia de cambios en el entorno que afectan seriamente su sostenibilidad. Para tal efecto, se adelanta una evaluación integral del riesgo (riesgo financiero, perspectiva y riesgo de mercado) que permite categorizar las compañías en tres niveles de riesgo, alto, medio y bajo. Las sociedades en riesgo alto son monitoreadas a través de planes de mejoramiento preparados por ellas, e información financiera de periodos intermedios</t>
  </si>
  <si>
    <t>Omitir incluir en la muestra de gestión de riesgo, sociedades que presenten alertas financieras de alto riesgo, beneficiando a la (s) sociedad (es) al no ingresar al proceso de seguimiento y posterior adopción de medidas, a cambio de dádivas.</t>
  </si>
  <si>
    <t>No contar con criterios de priorización y atención del riesgo de insolvencia.</t>
  </si>
  <si>
    <t>Pérdida reputación.</t>
  </si>
  <si>
    <t>Descripción: 1. Aplicación de la política de Supervisión y criterios de selección. 2. Realizar análisis del comportamiento del mercado y variables de impacto sobre sectores o sociedades. 3. Efectuar la priorización de la selección de la muestra. Acciones: 1. Solicitud de aplicación de la política de supervisión. 2.Análisis de el comportamiento del mercado y variables de impacto sobre sectores o sociedades. 3. Priorización de la selección de la muestra. Registro: Acta de comité Periodicidad: permanente</t>
  </si>
  <si>
    <t>Coordinador grupo de análisis financiero y contable</t>
  </si>
  <si>
    <t>María Zoraida Peña González / Profesional Especializado</t>
  </si>
  <si>
    <t>Ani Katherine Aldana Briceño / Técnico Administrativo</t>
  </si>
  <si>
    <t>AFC-2</t>
  </si>
  <si>
    <t>Omitir revelar en los informes de diligencia la realidad económica y financiera, que permita establecer el nivel de riesgo de insolvencia, para beneficiar a la sociedad, a cambio de dádivas.</t>
  </si>
  <si>
    <t>Personas</t>
  </si>
  <si>
    <t>Por adelantar la toma de información a las empresas sin que se cumpla el objetivo del programa y no supervisar los informes respectivos.</t>
  </si>
  <si>
    <t>Elaboración del programa de toma de información. Acción: Verificación por parte del coordinador del grupo, que la toma de información cuente con el programa respectivo. Registro: Documento Metodológico o correo electrónico que instruye el programa de trabajo a desarrollar. Periodicidad: Cada vez que se requiera.</t>
  </si>
  <si>
    <t>Coordinador Grupo de análisis financiero y contable</t>
  </si>
  <si>
    <t>Supervisión del informe elaborado por el visitador después de la toma de información. Acciones: Supervisión adelantada por el coordinador del grupo, al informe elaborado por el visitador después de la toma de información. Evidencia:Muestra Informe supervisado y firmado por la coordinación del grupo. Periodicidad: Cada vez que se realice el informe.</t>
  </si>
  <si>
    <t>AFC-3</t>
  </si>
  <si>
    <t>Jerarquización de la información en postal Acciones: Verificación de la jerarquización de los documentos generados por medio del radicador. Registro: Pantallazo de la de la jerarquización de documentos en postal. Periodicidad: trimestral</t>
  </si>
  <si>
    <t>Coordinador grupo de Análisis financiero y contable</t>
  </si>
  <si>
    <t>IA-1</t>
  </si>
  <si>
    <t>Investigaciones Administrativas</t>
  </si>
  <si>
    <t>Investigar de las personas naturales o jurídicas dentro del marco de su competencia, y adoptar las medidas que sean pertinentes, con el fin de lograr que las investigadas se ajusten a la ley, y se impongan las sanciones que sean del caso.</t>
  </si>
  <si>
    <t>Omitir revelar en los informes de las visitas a las sociedades, la realidad de las irregularidades encontradas, para beneficiar a la sociedad y/o los intereses de otros agentes que se interrelacionan con la misma, a cambio de dádivas o sin éstas.</t>
  </si>
  <si>
    <t>Adelantar diligencias de visitas a las empresas sin programación y no supervisar los informes respectivos.</t>
  </si>
  <si>
    <t>Pérdida de credibilidad y demandas patrimoniales contra la entidad</t>
  </si>
  <si>
    <t>Revisión del informe respectivo elaborado por el visitador después de la diligencia. Acciones: Revisión del informe de visita por parte de los coordinadores que manejan investigaciones administrativas. Registro: Muestra Informe supervisado (visto bueno, o correo que acredite la revisión) por la coordinación del grupo Periodicidad: Cada vez que se vaya a efectuar la diligencia</t>
  </si>
  <si>
    <t>Coordinador grupo de investigaciones administrativas y coordinador grupo de supervisión especial</t>
  </si>
  <si>
    <t>Diana Marcela Mantilla Cupaban / Profesional Especializado</t>
  </si>
  <si>
    <t>Sandra Milena Castiblanco Angulo / Profesional Univesitario</t>
  </si>
  <si>
    <t>Astrid Liliana Pinzón Fajardo / Profesional Especializado</t>
  </si>
  <si>
    <t>Oscar Nicolas Hernandez Cruz / Profesional Especializado</t>
  </si>
  <si>
    <t>Diana Paola Moreno Becerra / Auxiliar Administrativo</t>
  </si>
  <si>
    <t>Revisión del programa de visita antes de que se efectúe cada diligencia y del informe respectivo elaborado por el visitador después de la diligencia. Acción: 1. Elaboración y revisión del programa de visita (por parte del coordinador del grupo), el cual contiene todos los puntos a verificar en la toma de información. Registro: Programa revisado y firmado por la coordinación del grupo.</t>
  </si>
  <si>
    <t>Coordinador grupo de investigaciones administrativas y coordinador de supervisión especial</t>
  </si>
  <si>
    <t>Generar conciencia entre los funcionarios a través de campañas de concientización de ética, valores y transparencia en las actuaciones de los funcionarios. Acción; Sensibilización a los funcionarios sobre la importancia de la ética, de los valores de la entidad y de la transparencia en todas las actuaciones. Registro: Actas de grupo primario Periodicidad: Cuatrimestral</t>
  </si>
  <si>
    <t>Coordinador Grupo de cumplimiento y buenas prácticas empresariales</t>
  </si>
  <si>
    <t>Juan Francisco Amezquita Gómez / Profesional Univesitario</t>
  </si>
  <si>
    <t>Juana Elena Quintana Rios / Profesional Univesitario</t>
  </si>
  <si>
    <t>Juan David Soler Peña / Auxiliar Administrativo</t>
  </si>
  <si>
    <t>IA-2</t>
  </si>
  <si>
    <t>Suscripción de actos administrativos contrarios a la ley, en beneficio de un tercero, por dádivas recibidas por los funcionarios que la suscriben o sin éstas.</t>
  </si>
  <si>
    <t>Omitir la revisión de las ponencias</t>
  </si>
  <si>
    <t>Supervisión de todos los proyectos de actos administrativos proferidos en cada investigación. Acciones: Devoluciones con ajustes, que se cargan por la red al funcionario respectivo. Registro: Ruta o flujo de documentos del sistema (Postal) y/o correo electrónicos del coordinador.</t>
  </si>
  <si>
    <t>Coordinador de Investigaciones Administrativas; Coordinador de Supervisión Especial; Coordinador de Conglomerados</t>
  </si>
  <si>
    <t>Mayra Alejandra Salinas Herrada / Profesional Univesitario</t>
  </si>
  <si>
    <t>Andrés Martín Gaitán Rozo / Profesional Especializado</t>
  </si>
  <si>
    <t>GCON-1</t>
  </si>
  <si>
    <t>Gestión Contractual</t>
  </si>
  <si>
    <t>Adquirir los bienes, servicios y obras requeridos por la entidad, a través de la realización de procesos de selección de contratistas con la aplicación de los principios que rigen la contratación administrativa.</t>
  </si>
  <si>
    <t>Construcción de los documentos pre-contractuales, que no permiten la selección objetiva del contratista.</t>
  </si>
  <si>
    <t>Negligencia en la revisión de los documentos requeridos para iniciar un proceso contractual.</t>
  </si>
  <si>
    <t>Pérdida de recursos públicos y posibilidad de litigios.</t>
  </si>
  <si>
    <t>Estructuración y revisión armónica e integral de los documentos requeridos, en la etapa precontractual. Periodicidad del Control:Diaria Evidencia del Control: Muestra de correos electrónicos con ajustes a los documentos pre-contractuales.</t>
  </si>
  <si>
    <t>Coordinadora del Grupo de Contratos</t>
  </si>
  <si>
    <t>Vanessa Henao Camacho / Profesional Univesitario</t>
  </si>
  <si>
    <t>GCON-2</t>
  </si>
  <si>
    <t>Incumplimiento de los deberes y obligaciones establecidos para el supervisor en el manual de contratación y en las normas vigentes en la materia, para favorecer los intereses propios o de contratistas.</t>
  </si>
  <si>
    <t>Inadecuado control al seguimiento del objeto contractual.</t>
  </si>
  <si>
    <t>El contrato no cumpla con el objeto para el cual fue suscrito y no cubra la necesidad de la entidad, generando pérdida de recursos.</t>
  </si>
  <si>
    <t>Capacitación y actualización en materia de compra pública a los supervisores de la Entidad por parte del Grupo de Contratos. Evidencias: Listas de asistencia a las capacitaciones o correos electrónicos. Periodicidad: Cuatrimestral.</t>
  </si>
  <si>
    <t>Coordinadora Grupo de Contratos</t>
  </si>
  <si>
    <t>GINT-1</t>
  </si>
  <si>
    <t>Gestión de Infraestructura y Tecnologías de Información</t>
  </si>
  <si>
    <t>Garantizar el correcto funcionamiento de la plataforma de Tecnología de Información y Comunicaciones (TICS), apoyar técnicamente en la adquisición e implementación de nuevas tecnologías de información y comunicaciones y gestionar la Seguridad Informática de acuerdo con las políticas de la Entidad y las normas legales vigentes</t>
  </si>
  <si>
    <t>Pérdida o mal uso de la información en beneficio propio o de terceros.</t>
  </si>
  <si>
    <t>Omisión en el cumplimiento de las políticas de seguridad de información.</t>
  </si>
  <si>
    <t>Pérdida de imagen institucional, Incumplimiento legal, sanciones.</t>
  </si>
  <si>
    <t>Control de acceso a los sistemas de Información.</t>
  </si>
  <si>
    <t>Director de Informática y Desarrollo</t>
  </si>
  <si>
    <t>Héctor Gerardo Guerrero García / Profesional Especializado</t>
  </si>
  <si>
    <t>Vulneración de los controles definidos para el acceso a la información.</t>
  </si>
  <si>
    <t>Nubia Xiomara Sepúlveda Mendoza / Profesional Especializado</t>
  </si>
  <si>
    <t>Establecer acuerdos de confidencialidad en los contratos.</t>
  </si>
  <si>
    <t>Control de acceso al Data Center de la Entidad.</t>
  </si>
  <si>
    <t>Aplicar las directrices definidas respecto a la asignación de roles y permisos.</t>
  </si>
  <si>
    <t>Establecer contraseñas seguras.</t>
  </si>
  <si>
    <t>GINT-2</t>
  </si>
  <si>
    <t>Inadecuado acondicionamiento de los activos tecnológicos en favorecimiento propio o de terceros.</t>
  </si>
  <si>
    <t>Sistemas de información creados sin seguir los lineamientos de seguridad de la información.</t>
  </si>
  <si>
    <t>Pérdida de integridad, disponibilidad y confidencialidad de la información.</t>
  </si>
  <si>
    <t>Establecer políticas de modificaciones en configuración de los dispositivos de seguridad.</t>
  </si>
  <si>
    <t>Afectación económica de la entidad.</t>
  </si>
  <si>
    <t>Configuración viciada de los activos tecnológicos.</t>
  </si>
  <si>
    <t>Pérdida de imagen institucional.</t>
  </si>
  <si>
    <t>Incumplimiento legal.</t>
  </si>
  <si>
    <t>No mitigación de las vulnerabilidades técnicas existentes.</t>
  </si>
  <si>
    <t>Sanciones.</t>
  </si>
  <si>
    <t>Asegurar estructuras de seguridad en los Sistemas de Información.</t>
  </si>
  <si>
    <t>Mitigación de las vulnerabilidades encontradas en las pruebas.</t>
  </si>
  <si>
    <t>GCOM-1</t>
  </si>
  <si>
    <t>Gestión de Comunicaciones</t>
  </si>
  <si>
    <t>Gestionar la comunicación de la Entidad con el fin de trasmitir a los diferentes grupos de interés información respecto de la gestión, programas, proyectos y servicios que se realizan.</t>
  </si>
  <si>
    <t>Posibilidad de divulgar o dejar de divulgar una información con interés personal o de un tercero a fin de recibir cualquier dádiva.</t>
  </si>
  <si>
    <t>Imagen</t>
  </si>
  <si>
    <t>Manejo inadecuado de información confidencial.</t>
  </si>
  <si>
    <t>Pérdida de imagen y credibilidad de la entidad.</t>
  </si>
  <si>
    <t>El asesor de comunicaciones se encargará que toda información de interés público sea divulgada a través de los canales oficiales definidos por la entidad (página web y redes sociales). Habrá un solo vocero encargado de divulgar la información ante los medios de comunicación que será el superintendente o quien el designe. La información relevante será revisada de manera semanal por el despacho del Superintendente para definir las características de interés público y de confidencialidad que pueda tener. En caso que el procedimiento de control no se cumpla el responsable del proceso generará la alerta y seguirá el procedimiento disciplinario a que haya lugar. La evidencia de cumplimiento se realizará a través del cuadro de control de publicaciones. El monitoreo del control se realizará cuatrimestralmente.</t>
  </si>
  <si>
    <t>Asesor de Comunicaciones</t>
  </si>
  <si>
    <t>Nelson Hernán Gómez Tejada / Asesor</t>
  </si>
  <si>
    <t>Adriana María Gutiérrez Laverde / Técnico Administrativo</t>
  </si>
  <si>
    <t>GJUD-1</t>
  </si>
  <si>
    <t>Gestión Judicial</t>
  </si>
  <si>
    <t>Defender judicialmente a la entidad en aras de preservar el patrimonio público y la juridicidad de sus actuaciones y resolver consultas en materia de competencia de la Entidad</t>
  </si>
  <si>
    <t>Omitir la atención o participación en las etapas procesales, con el fin de favorecer a un tercero, a cambio de dádivas.</t>
  </si>
  <si>
    <t>No hay control sobre las términos y las actuaciones.</t>
  </si>
  <si>
    <t>Pérdida financiera</t>
  </si>
  <si>
    <t>Seguimiento a los términos judiciales y revisión de las actuaciones del Abogado ponente. Acciones: 1) Seguimiento de las actuaciones. 2) Revisión de las actuaciones. Registro: El informe mensual presentado por los ponentes en el que se deberá indicar claramente el estado de los procesos al final de tal lapso y las revisiones o actuaciones que se realizaron en cada período. Periodicidad: Los informes mensuales se monitorean cuatrimestralmente en el aplicativo.</t>
  </si>
  <si>
    <t>Coordinador del Grupo de Defensa Judicial</t>
  </si>
  <si>
    <t>Consuelo Vega Merchán / Profesional Especializado</t>
  </si>
  <si>
    <t>IA-3</t>
  </si>
  <si>
    <t>Divulgar información de reserva a cambio de dádivas o sin éstas, beneficiando los intereses de agentes que se interrelacionan con las sociedades.</t>
  </si>
  <si>
    <t>Jerarquización de la información. Acciones: Verificación de la jerarquización de los documentos generados por medio del radicador. Registro: Reporte Post@l Periodicidad: cuatrimestral</t>
  </si>
  <si>
    <t>Coordinador Grupo de Investigaciones Administrativas, Coordinador Grupo de Supervisión Especial; Coordinador Grupo de Control y seguimiento a acuerdos; Coordinador Grupo de Conglomerados; Coordinador Grupo de cumplimiento y buenas prácticas empresariales</t>
  </si>
  <si>
    <t>Jerarquización de la información Acciones: Sensibilización a los funcionarios sobre el correcto manejo de la herramienta para jerarquización de documentos (una sola vez) Registro: Acta de Reunión</t>
  </si>
  <si>
    <t>Coordinador del Grupo Investigaciones Administrativas; Coordinador del Grupo Supervisión Especial; Coordinador del Grupo de Control y Seguimiento a Acuerdos; Coordinador del Grupo Conglomerados; Coordinador del Grupo de Soborno Transnacional e Investigaciones Especiales</t>
  </si>
  <si>
    <t>IA-4</t>
  </si>
  <si>
    <t>Proferir decisiones definitivas, como multas, no acordes a las irregularidades encontradas, en beneficio de un tercero, por dádivas recibidas por los funcionarios que la suscriben o sin éstas.</t>
  </si>
  <si>
    <t>Omitir la sustentación de las ponencias de multas.</t>
  </si>
  <si>
    <t>Supervisión de todos los proyectos de actos administrativos proferidos en cada investigación. Acciones: Revisión del formato que acredita el cumplimiento de todos lo parámetros requeridos en la sustentación de la multa. Registro: Formato para control de las sanciones firmado por el coordinador del grupo.</t>
  </si>
  <si>
    <t>Coordinador Grupo de Investigaciones Administrativas; Coordinador Grupo de Supervisión Especial; Coordinador Grupo de Control y seguimiento a acuerdos y Coordinador Grupo de Conglomerados.</t>
  </si>
  <si>
    <t>GINF-1</t>
  </si>
  <si>
    <t>Gestión de Infraestructura Física</t>
  </si>
  <si>
    <t>Gestionar la infraestructura necesaria para la prestación de los servicios, teniendo en cuenta todo lo relacionado con las instalaciones físicas, suministro de bienes y servicios para el desempeño de las funciones de la entidad y los impactos ambientales generados.</t>
  </si>
  <si>
    <t>Uso indebido de las instalaciones de la entidad</t>
  </si>
  <si>
    <t>Actitud deshonesta de los funcionarios y/o contratistas en el uso de las instalaciones</t>
  </si>
  <si>
    <t>Perdida de Imagen</t>
  </si>
  <si>
    <t>Control: Socializar las directrices establecidas en el manual. Evidencia: Banner de socialización Periodicidad: Semestral Responsables: Coordinador Grupo Administrativo</t>
  </si>
  <si>
    <t>Coordinador Grupo Administrativo</t>
  </si>
  <si>
    <t>Juan Esteban Rojas Barrio / Profesional Especializado</t>
  </si>
  <si>
    <t>Claudia Patricia Castillo Silva / Profesional Especializado</t>
  </si>
  <si>
    <t>Control: Aplicar y verificar el cumplimiento de las directrices establecidas en el manual. Evidencia: Acta de Grupo Primario Periodicidad y Monitoreo: Semestral</t>
  </si>
  <si>
    <t>INT-1</t>
  </si>
  <si>
    <t>Intervención</t>
  </si>
  <si>
    <t>Ordenar el conjunto de medidas tendientes a suspender de manera inmediata las operaciones o negocios de personas naturales o jurídicas que a través de captaciones o recaudos no autorizados generan abuso del derecho y fraude a la ley al ejercer la actividad financiera y disponer la organización de un procedimiento cautelar que permita la pronta devolución de recursos obtenidos en actividades de captación ilegal.</t>
  </si>
  <si>
    <t>Asesorar, directamente o a través de terceros, sobre cualquier asunto o recomendar asesores para este fin, a cambio de dádivas de cualquier tipo.</t>
  </si>
  <si>
    <t>Interacción permanente entre el servidor público y las partes del proceso, por requerimientos legales y administrativos.</t>
  </si>
  <si>
    <t>Fuga de información que otorgue cualquier tipo de ventaja en el proceso.</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</si>
  <si>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Trimestral . Evidencia de aplicación del control: Reporte que arroja el aplicativo sobre las personas que tuvieron acceso a la información en casos aleatorios y la justificación de acceso de los no autorizados.</t>
  </si>
  <si>
    <t>Coordinador Grupo de Procesos de Intervención</t>
  </si>
  <si>
    <t>Deyanira del Pilar Ospina Ariza / Profesional Especializado</t>
  </si>
  <si>
    <t>Falta de imparcialidad en las providencias y decisiones adoptadas.</t>
  </si>
  <si>
    <t>Manifestar a los funcionarios en las reuniones de grupo primario, las instrucciones sobre el debido cuidado en las comunicaciones con las partes y adoptar la política de atención al usuario presentada por la Delegatura. Periodicidad de ejecución del control: Trimestral. Evidencia de aplicación del control: Acta de grupo primario.</t>
  </si>
  <si>
    <t>INT-2</t>
  </si>
  <si>
    <t>Dar a conocer cualquier información del proceso, a cualquier persona antes de que la misma esté disponible al público a cambio de dádivas de cualquier tipo.</t>
  </si>
  <si>
    <t>1. Ausencia de controles de jerarquía a los borradores trabajados.</t>
  </si>
  <si>
    <t>1. Dilación injustificada del proceso.</t>
  </si>
  <si>
    <t>Dar jerarquías de seguridad de manejo a los borradores cuando sean proyectados por el ponente. Periodicidad: Cada vez que se proyecte la providencia que resuelva asuntos sensibles o complejos. Evidencia de ejecución del control: muestra aleatoria de pantallazos de la seguridad aplicada.</t>
  </si>
  <si>
    <t>2. Beneficio a usuario por fuera de lo contemplado por la ley.</t>
  </si>
  <si>
    <t>2. Reuniones con los usuarios por fuera del procedimiento establecido por la Delegatura.</t>
  </si>
  <si>
    <t>3. Pérdida de credibilidad (afectación a la imagen o reputación de le Entidad).</t>
  </si>
  <si>
    <t>Manifestar a los funcionarios en las reuniones de grupo primario, las instrucciones sobre el debido cuidado en las comunicaciones con las partes, atendiendo la directriz emitida por la Delegatura. Periodicidad de ejecución del control: trimestral. Evidencia de aplicación del control: acta de grupo primario.</t>
  </si>
  <si>
    <t>ATC-3</t>
  </si>
  <si>
    <t>Atención al ciudadano</t>
  </si>
  <si>
    <t>Brindar atención al cliente externo e interno de manera clara, oportuna, confiable y transparente respecto de sus consultas, quejas, reclamos, sugerencias y notificaciones administrativas, ofreciendo acceso, disponibilidad con la información, así como la cobertura en servicios acorde a las tecnologias de información y comunicación para la debida atención al ciudadano.</t>
  </si>
  <si>
    <t>Cobro por realización del trámite, (concusión).</t>
  </si>
  <si>
    <t>1. Por búsqueda de un beneficio particular.</t>
  </si>
  <si>
    <t>1. Pérdida de imagen y credibilidad</t>
  </si>
  <si>
    <t>Realizar recomendaciones a los funcionarios acerca del tema en los comités primarios. Periodicidad del control: Mensual. Evidencia del control: Acta de Grupo primario.</t>
  </si>
  <si>
    <t>Grupo de Atención al ciudadano</t>
  </si>
  <si>
    <t>Maria del Carmen Diaz Hernandez / Profesional Univesitario</t>
  </si>
  <si>
    <t>2. Sanción disciplinaria</t>
  </si>
  <si>
    <t>2. Por falta de ética del funcionario.</t>
  </si>
  <si>
    <t>Realizar la atención presencial en orden de llegada, de acuerdo con el turno generado por el sistema. Periodicidad del control: permanente. Reporte digiturno.</t>
  </si>
  <si>
    <t>ATC-4</t>
  </si>
  <si>
    <t>Tráfico de influencias, (amiguismo, persona influyente).</t>
  </si>
  <si>
    <t>Falta de compromiso con la entidad.</t>
  </si>
  <si>
    <t>Pérdida de imagen y credibilidad</t>
  </si>
  <si>
    <t>Seguimiento a la atención al ciudadano a través de los registros del sistema de digiturno y calificación del servicio. Periodicidad del Control: cuatrimestral. Evidencia del control:Reporte del digiturno.</t>
  </si>
  <si>
    <t>Grupo de Atención al Ciudadano</t>
  </si>
  <si>
    <t>Búsqueda de un beneficio particular.</t>
  </si>
  <si>
    <t>Falta de ética del funcionario.</t>
  </si>
  <si>
    <t>GDOC-1</t>
  </si>
  <si>
    <t>Gestión Documental</t>
  </si>
  <si>
    <t>Administrar el flujo documental de la Entidad, mantener disponible la información, aplicar las políticas de seguridad y brindar atención oportuna y confiable a las solicitudes de los usuarios internos y/o externos.</t>
  </si>
  <si>
    <t>Suministrar información confidencial a terceros a cambio de dádivas para beneficiar a un particular.</t>
  </si>
  <si>
    <t>Falta de controles que impidan la sustracción indebida de información reservada.</t>
  </si>
  <si>
    <t>Afectación de procesos judiciales o administrativos</t>
  </si>
  <si>
    <t>La entidad cuenta con un gestor documental, el cual maneja roles de seguridad de los documentos, permitiendo su acceso y control a través de reportes (hisrory) previa autorización del coordinador o jefe inmediato. Periodicidad del Control:Cuando se requiera. Evidencia del Control:Muestra del reporte de postal con la seguridad.</t>
  </si>
  <si>
    <t>Coordinadora de Gestión Documental</t>
  </si>
  <si>
    <t>Leidy Jineth Garzon Albarracin / Profesional Univesitario</t>
  </si>
  <si>
    <t>GDOC-2</t>
  </si>
  <si>
    <t>Manipulación de expedientes y documentos por parte de un funcionario a cambio de dádivas para beneficiar a un tercero.</t>
  </si>
  <si>
    <t>Falta de controles que impidan la alteración de la información.</t>
  </si>
  <si>
    <t>Perdida de recursos o dilación de procesos.</t>
  </si>
  <si>
    <t>Designación de los funcionarios encargados de custodiar y administrar este tipo de documentación. Periodicidad: Semanal. Evidencia del control: 1) Planilla de préstamo de expediente. 2) Concertación de objetivos.</t>
  </si>
  <si>
    <t>PS-2</t>
  </si>
  <si>
    <t>Procesos Societarios</t>
  </si>
  <si>
    <t>Administrar pronta y eficazmente justicia respecto de los asuntos atribuidos por las leyes 446 de 1998, 1258 de 2008, 1429 de 2010, 222 de 1995 y el libro segundo del Codigo de Comercio, asi como también las competencias atribuidas por el Código General del procesos a esta Superintendencia en calidad de juez, y de esta forma contribuir al orden público económico.</t>
  </si>
  <si>
    <t>No tramitar oportunamente las actividades correspondientes a un proceso o retrasar injustificadamente una solicitud, con el ánimo de favorecer a una de las partes.</t>
  </si>
  <si>
    <t>Falta de seguimiento en las diferentes etapas del proceso por parte del lpider del grupo</t>
  </si>
  <si>
    <t>Daño a la reputación de la entidad.</t>
  </si>
  <si>
    <t>Acción: Programar seguimientos periodicos para revisar cada etapa del proceso: Control: Seguimiento mensual del estado de cada proceso. Evidencia: Cuadro de seguimiento a los procesos Periodicidad: Mensual</t>
  </si>
  <si>
    <t>Coordinadores Jurisdicción Societaria I y II y Delegatura para Procedimientos Mercantiles</t>
  </si>
  <si>
    <t>Maria Victoria Peña Ramirez / Profesional Univesitario</t>
  </si>
  <si>
    <t>Generación de procesos disciplinarios y penales.</t>
  </si>
  <si>
    <t>Silvana Aroca Morón / Profesional Univesitario</t>
  </si>
  <si>
    <t>Jorge Enrique Rodriguez Amado / Profesional Univesitario</t>
  </si>
  <si>
    <t>Monica Tovar Anterior logins / Asesor</t>
  </si>
  <si>
    <t>GFIN-1</t>
  </si>
  <si>
    <t>Gestión Financiera y Contable</t>
  </si>
  <si>
    <t>Garantizar que los recursos financieros de la entidad sean recaudados y administrados con efectividad</t>
  </si>
  <si>
    <t>Suplantar una firma en una de las chequeras de la Superintendencia de Sociedades.</t>
  </si>
  <si>
    <t>Concentración de poderes en el mismo funcionario.</t>
  </si>
  <si>
    <t>Daño patrimonial</t>
  </si>
  <si>
    <t>Vigilar permanentemente la caja fuerte que contiene la chequera a través de cámara de seguridad. Ubicar el sello que se utiliza para los cheques en un lugar diferente a la ubicación de la caja fuerte que contiene la chequera. Asignar los poderes para firmar y sellar los cheques a funcionarios diferentes. Acciones: Instalar la de cámara de seguridad para vigilar el acceso a la caja fuerte que contiene la chequera. Validar que los poderes para firmar y sellar los cheques estén asignados a funcionarios diferentes. Registro: Registro de cámara de seguridad (funcionarios que acceden a la caja fuerte que contiene la chequera) Asignación de poderes de firma y sellado de los cheques a funcionarios diferentes. Periodicidad: Permanente</t>
  </si>
  <si>
    <t>Subdirector Financiero y Contable</t>
  </si>
  <si>
    <t>Joaquin Fernando Ruíz González / Subdirector Financiero</t>
  </si>
  <si>
    <t>No vigilar el acceso a la caja fuerte que contiene la chequera.</t>
  </si>
  <si>
    <t>GFIN-2</t>
  </si>
  <si>
    <t>Hurtar, modificar y ocultar expedientes en las diferentes etapas del proceso de cobro de obligaciones a favor de la entidad.</t>
  </si>
  <si>
    <t>Falta de seguimiento en las diferentes etapas del proceso por parte del Coordinador del Grupo.</t>
  </si>
  <si>
    <t>Hacer seguimiento semanal por parte del Coordinador del grupo durante las diferentes etapas del proceso. Asignar al funcionario que alimenta los registros permisos únicamente para hacer modificación. Asignar privilegios de administración de las carpetas en Share Point (eliminar) únicamente a un funcionario del grupo de Tecnología. Acciones Realizar el seguimiento semanal por parte del Coordinador del grupo durante las diferentes etapas del proceso. Validar que los permisos asignados al funcionario que alimenta los registros, son únicamente para hacer modificación. Validar que los privilegios de administración de las carpetas en Share Point donde reposa la información de las diferentes etapas del proceso, estén asignados únicamente a un funcionario del grupo de Tecnología. Registro Correo electrónico por parte del Coordinador del grupo dirigido a los respectivos funcionarios con las observaciones realizadas durante el seguimiento semanal. Correo electrónico en el cual se solicita validar que los permisos asignados al funcionario que alimenta los registros permisos son únicamente para hacer modificaciones. Correo electrónico en el cual se solicita validar que los privilegios de administración de las carpetas en Share Point donde reposa la información de las diferentes etapas del proceso, están asignados únicamente a un funcionario del grupo de Tecnología.</t>
  </si>
  <si>
    <t>El funcionario que alimenta los registros tiene privilegios de administración de las carpetas en Share Point.</t>
  </si>
  <si>
    <t>GFIN-3</t>
  </si>
  <si>
    <t>Manipular información financiera para favorecer a un tercero.</t>
  </si>
  <si>
    <t>Falta de verificación semestral de las disminuciones que no aplican desde el recaudo.</t>
  </si>
  <si>
    <t>Hacer la verificación de las disminuciones que no aplican desde el recaudo. Acciones: Programar la generación del informe que permita hacer la verificación de las disminuciones que no aplican desde el recaudo. Registro: Informe de la verificación (reporte del aplicativo SIIF). Periodicidad: Semestral</t>
  </si>
  <si>
    <t>Subdirector Financiero</t>
  </si>
  <si>
    <t>AAA-5</t>
  </si>
  <si>
    <t>Aprobar el cálculo actuarial sin cumplir los requisitos legales establecidos, con el propósito de que la sociedad obtenga el beneficio tributario de la DIAN, a cambio de dádivas.</t>
  </si>
  <si>
    <t>Falta de control en la revisión para la aprobación de cálculos actuariales.</t>
  </si>
  <si>
    <t>Efectuar la revisión del oficio de aprobación de cálculos actuariales por parte del director de asuntos especiales y empresariales. Acciones: Revisión y firma del director de asuntos especiales y empresariales. Evidencia: muestra Oficio Trámite 2005 - Aprobación de cálculos actuariales revisado y firmado Periodicidad: Permanente</t>
  </si>
  <si>
    <t>Coordinador Grupo de Tramites societarios</t>
  </si>
  <si>
    <t>RC-1</t>
  </si>
  <si>
    <t>Régimen Cambiario</t>
  </si>
  <si>
    <t>Ejercer las funciones de vigilancia y control sobre el cumplimiento del régimen cambiario, en materia de inversión extranjera, inversión colombiana en el exterior y operaciones de endeudamiento externo</t>
  </si>
  <si>
    <t>Omitir las pruebas allegadas al proceso de investigación cambiaria para imponer sanciones por debajo del valor correspondiente, o no imponerlas a pesar de estar probada la infracción, para favorecer a un tercero a cambio de dádivas.</t>
  </si>
  <si>
    <t>Aplicar de manera incorrecta los criterios para la graduación de la multa</t>
  </si>
  <si>
    <t>Verificar conforme al documento interno de trabajo que los criterios para la graduación de la sanción se hayan aplicado correctamente. Acciones: Confrontar el proyecto de multa con el documento interno de trabajo. Registro: Relación de postal de las resoluciones de multa firmadas por el Coordinador del grupo de régimen cambiario Periodicidad: Cada vez que se genera un proyecto de resolución de multas.</t>
  </si>
  <si>
    <t>Coordinador Grupo de Regimen Cambiario</t>
  </si>
  <si>
    <t>Maribel Romero Fajardo / Profesional Especializado</t>
  </si>
  <si>
    <t>RC-2</t>
  </si>
  <si>
    <t>Dilación de las etapas procesales para incurrir en la caducidad de acción sancionatoria en el proceso administrativo cambiario, favoreciendo al tercero implicado a cambio de dádivas.</t>
  </si>
  <si>
    <t>Diligenciamiento inadecuado del cuadro de seguimiento de las etapas de cada investigación cambiaria</t>
  </si>
  <si>
    <t>Seguimiento a las etapas del proceso, para verificar que se desarrollen dentro de los términos legales. Acciones: i) Inventario mensual de caducidades enviado a los funcionarios a cargo de las investigaciones. ii) Verificación mensual al estado de los procesos por cada funcionario en el Cuadro de Seguimiento de Procesos. Registro: Actas de grupo primario Periodicidad: Mensual</t>
  </si>
  <si>
    <t>Coordinador Grupo de Régimen Cambiario</t>
  </si>
  <si>
    <t>RC-3</t>
  </si>
  <si>
    <t>Divulgar información de reserva contenida en los expedientes, así como de los aplicativos que tiene la entidad (postal, radicado), en provecho de terceros, generando fuga de información en beneficio del usuario externo o de un tercero, a cambio de dádivas.</t>
  </si>
  <si>
    <t>Falta de controles en el acceso y préstamo de los expedientes</t>
  </si>
  <si>
    <t>Jerarquización de las providencias emitidas dentro de cada investigación. Acciones: i) Verificación cuatrimestral de la jerarquización de los actos administrativos generados por el radicador en una muestra de 4 investigaciones desde la apertura hasta la decisión de Fondo/ Recurso y/o Revocatoria. Registro: Relación de postal. Periodicidad: cuatrimestral.</t>
  </si>
  <si>
    <t>GE-1</t>
  </si>
  <si>
    <t>Gestión Estrategica</t>
  </si>
  <si>
    <t>Establecer las directrices y los recursos que garanticen el cumplimiento de la misión y la visión de la entidad, apoyados en los datos y estadisticas pertinentes</t>
  </si>
  <si>
    <t>Emitir directrices o políticas que no estén acordes con la Constitución y la ley para intereses propios.</t>
  </si>
  <si>
    <t>Presiones internas o externas. / Desconocimiento de la normatividad. / Ofrecimiento de dádivas por intereses personales</t>
  </si>
  <si>
    <t>Afectación de la imagen y credibilidad de la Entidad.</t>
  </si>
  <si>
    <t>Auditorias internas a la ejecución de las políticas. Acciones: Auditorias por parte de la Oficina de Control Interno a la ejecución de las políticas y directrices emitidas por la Entidad. Registro: Informe de auditoria proceso de Gestión Estratégica. Periodicidad: Anual</t>
  </si>
  <si>
    <t>Jefe OAP</t>
  </si>
  <si>
    <t>Nini Johanna Rodríguez Álvarez / Profesional Univesitario</t>
  </si>
  <si>
    <t>Bibiana Coy Paez / Profesional Univesitario</t>
  </si>
  <si>
    <t>GE-2</t>
  </si>
  <si>
    <t>Emitir directrices de manera parcializada para favorecer intereses particulares por presiones internas o externas.</t>
  </si>
  <si>
    <t>Falta de autonomía para la toma de decisiones</t>
  </si>
  <si>
    <t>Verificación de legalidad a las decisiones emitidas. Acciones: Revisión por parte de los gerentes públicos de los conceptos y decisiones emitidas. Registro: Visto bueno y firma de los involucrados en la elaboración de conceptos y decisiones.</t>
  </si>
  <si>
    <t>AJ01-1</t>
  </si>
  <si>
    <t>Gestión de Apoyo Judicial</t>
  </si>
  <si>
    <t>Cumplir, en los términos de ley o del juez, las órdenes impartidas por el juez del concurso y por el juez de conflictos societarios, la consulta de información, la administración y custodia de expedientes físicos de cada proceso jurisdiccional.</t>
  </si>
  <si>
    <t>Suplantación de firmas electrónicas transaccionales, para hacer efectivo trámite sobre uno o varios títulos de depósito judicial desmaterializados, a través del Portal Web Transaccional del Banco Agrario de Colombia.</t>
  </si>
  <si>
    <t>Tecnológicas</t>
  </si>
  <si>
    <t>Falencia en la seguridad de la administración y gestión de la cuenta en la que se encuentran consignados los títulos de depósito Judicial.</t>
  </si>
  <si>
    <t>Denuncia ante autoridades competentes.</t>
  </si>
  <si>
    <t>2. Custodia y actualización, por parte de cada funcionario con firma transaccional registrada, de sus contraseñas electrónicas.</t>
  </si>
  <si>
    <t>Coordinadora Grupo de Apoyo Judicial. Secretario Administrativo Grupo de Apoyo Judicial. Ponente encargado de la cuenta de depósito judicial.</t>
  </si>
  <si>
    <t>Ana Betty López G. / Profesional Especializado</t>
  </si>
  <si>
    <t>Investigación bancaria e interna en la Entidad.</t>
  </si>
  <si>
    <t>Retrasos en los procesos jurisdiccionales.</t>
  </si>
  <si>
    <t>Francisco Javier Lara David / Profesional Especializado</t>
  </si>
  <si>
    <t>Detrimento Patrimonial.</t>
  </si>
  <si>
    <t>Pérdida de imagen y credibilidad.</t>
  </si>
  <si>
    <t>Lady Carolina Bermudez Herrera / Técnico Administrativo</t>
  </si>
  <si>
    <t>Sandra Bautista Guevara / Técnico Operativo</t>
  </si>
  <si>
    <t>Cesar Hernan Pardo Gaona / Técnico Administrativo</t>
  </si>
  <si>
    <t>3. Registro en base de datos del Auto que ordena cada una de las transacciones ejecutadas.</t>
  </si>
  <si>
    <t>Coordinadora Grupo de Apoyo Judicial Secretario Administrativo Grupo de Apoyo Judicial Ponente encargado de la gestión de la cuenta.</t>
  </si>
  <si>
    <t>1. Registro en el Banco Agrario de las firmas de los funcionarios directamente implicados en el trámite de títulos de depósito judicial y, exigencia de dos de las tres firmas registradas en cada título de depósito judicial, por cada transacción en el Portal Web Transaccional.</t>
  </si>
  <si>
    <t>AJ01-2</t>
  </si>
  <si>
    <t>Pago electrónico de título de depósito judicial, a través del Portal Web Transaccional del Banco Agrario de Colombia, como consecuencia de extorsión o amenaza contra el funcionario transaccional.</t>
  </si>
  <si>
    <t>Denuncia ante autoridades competentes, investigación bancaria e interna en la Entidad, retrasos en los procesos jurisdiccionales.Detrimento Patrimonial.Pérdida de imagen y credibilidad.</t>
  </si>
  <si>
    <t>Registro en base de datos del Auto que ordena cada una de las transacciones ejecutadas.</t>
  </si>
  <si>
    <t>Registro en el Banco Agrario de las firmas de los funcionarios directamente implicados en el trámite de títulos de depósito judicial y, exigencia de dos de las tres firmas registradas en cada título de depósito judicial, por cada transacción en el Portal Web Transaccional.</t>
  </si>
  <si>
    <t>Custodia y actualización, por parte de cada funcionario con firma transaccional registrada, de sus contraseñas electrónicas.</t>
  </si>
  <si>
    <t>AJ01-3</t>
  </si>
  <si>
    <t>Sustracción de título de depósito judicial anulado.</t>
  </si>
  <si>
    <t>Falencia en la seguridad de la custodia de los titulillos de depósito Judicial.</t>
  </si>
  <si>
    <t>Custodia de la totalidad de los títulos de depósito judicial a cargo del Grupo de Apoyo Judicial, en caja fuerte que se encuentra vigilada por cámara de seguridad y cuyas combinaciones son manejadas únicamente por la ponente que trámita y su funcionaria espejo. En este punto se precisa que al encontrarse la cuenta 100% desmaterializada, los títulos que reposan en caja fuerte ya tienen sello de anulación; sin embargo, siguen estando bajo custodia del Grupo por tiempo indeterminado.</t>
  </si>
  <si>
    <t>INT-3</t>
  </si>
  <si>
    <t>Sugerir la escogencia de un perito o asesor a cambio de dádivas de cualquier tipo.</t>
  </si>
  <si>
    <t>1. No ceñirse al procedimiento legal establecido.</t>
  </si>
  <si>
    <t>1. Pérdida de credibilidad de la Entidad frente a los usuarios.</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</si>
  <si>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 de grupo primario.</t>
  </si>
  <si>
    <t>2. Beneficios injustificados a terceros dentro de los procesos, que pueden afectar el curso del mismo.</t>
  </si>
  <si>
    <t>2. Posibilidad de influenciar al usuario en la escogencia del asesor.</t>
  </si>
  <si>
    <t>3. Reclamaciones a la Entidad por el resultado de las actividades de los asesores o peritos sugeridos.</t>
  </si>
  <si>
    <t>3. Posibilidad de influenciar a los auxiliares de justicia en la escogencia de un perito.</t>
  </si>
  <si>
    <t>4. Relaciones indebidas entre las funcionarios, usuarios , asesores y peritos.</t>
  </si>
  <si>
    <t>LJ-1</t>
  </si>
  <si>
    <t>Liquidación Judicial</t>
  </si>
  <si>
    <t>Realizar la liquidación pronta y ordenada, buscando el aprovechamiento del patrimonio del deudor.</t>
  </si>
  <si>
    <t>Coordinadores Grupos de Procesos en Liquidación I y II.</t>
  </si>
  <si>
    <t>Maria Victoria Londoño Bertin / Profesional Especializado</t>
  </si>
  <si>
    <t>Sergio Flórez Roncancio / Profesional Especializado</t>
  </si>
  <si>
    <t>LJ-2</t>
  </si>
  <si>
    <t>Ausencia de controles de jerarquía a los borradores trabajados.</t>
  </si>
  <si>
    <t>Dilación injustificada del proceso.</t>
  </si>
  <si>
    <t>Beneficio a usuario por fuera de lo contemplado por la ley.</t>
  </si>
  <si>
    <t>Pérdida de credibilidad (afectación a la imagen o reputación de le Entidad).</t>
  </si>
  <si>
    <t>Reuniones con los usuarios por fuera del procedimiento establecido por la Delegatura.</t>
  </si>
  <si>
    <t>Manifestar a los funcionarios en las reuniones de grupo primario, las instrucciones sobre el debido cuidado en las comunicaciones con las partes, atendiendo la directriz emitida por la Delegatura. Periodicidad de ejecución del control: trimestral. Evidencia de aplicación del control: Acta de grupo primario.</t>
  </si>
  <si>
    <t>LJ-3</t>
  </si>
  <si>
    <t>No ceñirse al procedimiento legal establecido.</t>
  </si>
  <si>
    <t>Pérdida de credibilidad de la Entidad frente a los usuarios.</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</si>
  <si>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 de grupo primario.</t>
  </si>
  <si>
    <t>Beneficios injustificados a terceros dentro de los procesos, que pueden afectar el curso del mismo.</t>
  </si>
  <si>
    <t>Posibilidad de influenciar al usuario en la escogencia del asesor.</t>
  </si>
  <si>
    <t>Reclamaciones a la Entidad por el resultado de las actividades de los asesores o peritos sugeridos.</t>
  </si>
  <si>
    <t>Posibilidad de influenciar a los auxiliares de justicia en la escogencia de un perito.</t>
  </si>
  <si>
    <t>Relaciones indebidas entre las funcionarios, usuarios , asesores y peritos.</t>
  </si>
  <si>
    <t>PE-1</t>
  </si>
  <si>
    <t>Procesos Especiales</t>
  </si>
  <si>
    <t>Tramitar los procesos verbales sumarios conforme a las acciones previstas en la Ley 550 de 1999, así como los procesos verbales de acuerdo con los artículos 74 y 75 de la Ley 1116 de 2006.</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</si>
  <si>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Permanente . Evidencia de aplicación del control: Reporte que arroja el aplicativo sobre las personas que tuvieron acceso a la información en casos aleatorios y el soporte de la justificación de acceso de los no autorizados.</t>
  </si>
  <si>
    <t>Coordinador Grupo de Procesos Especiales</t>
  </si>
  <si>
    <t>María Consuelo Alarcón Pardo / Profesional Especializado</t>
  </si>
  <si>
    <t>Manifestar a los funcionarios en las reuniones de grupo primario, las instrucciones sobre el debido cuidado en las comunicaciones con las partes y adoptar la política de atención al usuario presentada por la Delegatura. Periodicidad de ejecución del control: Mensual. Evidencia de aplicación del control: Acta de grupo primario.</t>
  </si>
  <si>
    <t>PE-2</t>
  </si>
  <si>
    <t>Dar jerarquías de seguridad de manejo a los borradores cuando sean proyectados por el ponente. Periodicidad: Permanente. Evidencia de ejecución del control: muestra aleatoria de pantallazos de la seguridad aplicada.</t>
  </si>
  <si>
    <t>Manifestar a los funcionarios en las reuniones de grupo primario, las instrucciones sobre el debido cuidado en las comunicaciones con las partes, atendiendo la directriz emitida por la Delegatura. Periodicidad de ejecución del control: mensual. Evidencia de aplicación del control: acta de grupo primario.</t>
  </si>
  <si>
    <t>PE-3</t>
  </si>
  <si>
    <t>Manifestar a los funcionarios en las reuniones de grupo primario, las instrucciones sobre el debido cuidado en las comunicaciones con las partes, o con los usuarios, atendiendo la directriz de la Delegatura Periodicidad de ejecución del control: Mensual. Evidencia de aplicación del control: Acta de grupo primario.</t>
  </si>
  <si>
    <t>Coordinadora del Grupo Procesos Especiales</t>
  </si>
  <si>
    <t>RE-1</t>
  </si>
  <si>
    <t>Recuperación Empresarial</t>
  </si>
  <si>
    <t>Reorganizar empresas viables mediante la suscripción de acuerdos con sus acreedores, tendientes a normalizar sus relaciones comerciales y crediticias, su reestructuración operacional, administrativa, de activos o pasivos.</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</si>
  <si>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Trimestral . Evidencia de aplicación del control: Reporte que arroja el aplicativo sobre las personas que tuvieron acceso a la información, en casos aleatorios y justificación de acceso de los no autorizados.</t>
  </si>
  <si>
    <t>Coordinadores de los Grupo de Admisiones; Reorganización I y II y Acuerdos de Insolvencia en Ejecución.</t>
  </si>
  <si>
    <t>Bethy González Martínez / Profesional Especializado</t>
  </si>
  <si>
    <t>Juan Carlos Herrera Moreno / Profesional Univesitario</t>
  </si>
  <si>
    <t>Ayda Juliana Jaimes Rueda / Profesional Especializado</t>
  </si>
  <si>
    <t>Verónica Ortega Alvarez / Profesional Especializado</t>
  </si>
  <si>
    <t>RE-2</t>
  </si>
  <si>
    <t>RE-3</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</si>
  <si>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actas de grupo primario.</t>
  </si>
  <si>
    <t>Coordinadores de los Grupo de Reorganización I y II.</t>
  </si>
  <si>
    <t>Relaciones indebidas entre las funcionarios, usuarios, asesores y peritos.</t>
  </si>
  <si>
    <t>GTH-2</t>
  </si>
  <si>
    <t>Gestion del Talento Humano</t>
  </si>
  <si>
    <t>Proveer y desarrollar un talento humano competente para garantizar el cumplimiento de la misión y el fortalecimiento institucional, a través de un ambiente laboral que promueva un alto desempeño.</t>
  </si>
  <si>
    <t>Generar actos administrativos con el fin de obtener dádivas y/o beneficios para el solicitante o para terceros.</t>
  </si>
  <si>
    <t>• Manipulación de la información</t>
  </si>
  <si>
    <t>Sanciones Disciplinarias,</t>
  </si>
  <si>
    <t>1) Responsable: Coordinación del Grupo de Administración de Personal y Coordinación del Grupo de Desarrollo del Talento Humano 2) Periodicidad: Una vez se expida el acto administrativo 3) Propósito: Validar que la información contenida en los actos administrativos expedidos, corresponda a información verídica. 4) Como se realiza el control: Para validar que la información sea verídica se establecen filtros de revisión con registro en base de datos, ya que al hacerlo sin dichos puntos de control se puede omitir información errónea. 5) Observaciones y desviaciones resultantes: En caso de encontrar errores en la información contenida en los actos administrativos expedidos por el Grupo de Administración de Personal; se dará inicio al procedimiento legal establecido según la naturaleza del tramite. 6) Evidencias: Bases de datos. 7) Monitoreo: Cuatrimestral</t>
  </si>
  <si>
    <t>Coordinación del Grupo de Administración de Personal y Coordinación del Grupo de Desarrollo del Talento Humano</t>
  </si>
  <si>
    <t>Johan Steven Hortua Arévalo / Técnico Operativo</t>
  </si>
  <si>
    <t>Fiscales y</t>
  </si>
  <si>
    <t>• Sistemas de información susceptibles de manipulación o adulteración</t>
  </si>
  <si>
    <t>Penales;</t>
  </si>
  <si>
    <t>Demandas,</t>
  </si>
  <si>
    <t>• Falencia en los controles establecidos</t>
  </si>
  <si>
    <t>Reprocesos y detrimento patrimonial</t>
  </si>
  <si>
    <t>• Sobornos y dadivas por el interesado</t>
  </si>
  <si>
    <t>• Influencias de terceros para la emisión de los actos administrativos</t>
  </si>
  <si>
    <t>•Omisión en la normatividad vigente y en las directrices de los Entes reguladores</t>
  </si>
  <si>
    <t>CD-1</t>
  </si>
  <si>
    <t>Control Disciplinario</t>
  </si>
  <si>
    <t>Evaluar las quejas e informes que ingresan al GRUPO, impulsar los procesoss de acuerdo con las normas y procedimientos vigentes en materia disciplinaria, proyectando las decisiones para revisión y aprobación de la coordinadora del grupo.</t>
  </si>
  <si>
    <t>Soborno (Cohecho) en investigaciones y sanciones al operador disciplinario para desviar el proceso en favor de un tercero.</t>
  </si>
  <si>
    <t>Situaciones subjetivas del operador disciplinario que le permiten incumplir los marcos legales y éticos.</t>
  </si>
  <si>
    <t>Realizar revisión y aprobación de las decisiones por parte del Secretario Administrativo y del Coordinador del Grupo Control Disciplinario, quien aprueba y firma Evidencia: Muestra de correos electrónico con correcciones / carpeta de correcciones. Nota: esta información tiene carácter de reservado por disposición legal. En consecuencia, sólo podrá ser consultado por los funcionarios designados. Periodicidad: Cada vez que se genera un auto.</t>
  </si>
  <si>
    <t>Marlon Eduardo Acuña Lopez / Profesional Univesitario</t>
  </si>
  <si>
    <t>Consecuencias penales para el funcionario de conocimiento</t>
  </si>
  <si>
    <t>Eventuales demandas de responsabilidad para la entidad.</t>
  </si>
  <si>
    <t>CD-2</t>
  </si>
  <si>
    <t>Dilación de los procesos con el propósito de obtener el vencimiento de términos o la prescripción del mismo.</t>
  </si>
  <si>
    <t>Archivo de los procesos sin sancionar al sujeto disciplinable.</t>
  </si>
  <si>
    <t>Pérdida de eficacia de la acción disciplinaria y perdida de imagen y credibilidad del Grupo de Control Disciplinario.</t>
  </si>
  <si>
    <t>Hacer seguimiento a los procesos con celeridad y dar trámite a todas las solicitudes que se presentan por parte de los actores del proceso, respetando el orden de llegada de las solicitudes y procesos, de acuerdo a la Ley. Evidencia: Actas de grupo primario en dónde se exponen el término procesal en el que se encuentra cada expediente. Información reservada. Periodicidad: Mensual.</t>
  </si>
  <si>
    <t>Control Disciplinario.</t>
  </si>
  <si>
    <t xml:space="preserve">Mapa de riesgos de corrupción </t>
  </si>
  <si>
    <t>Proceso/
Objetivo</t>
  </si>
  <si>
    <t>Causa</t>
  </si>
  <si>
    <t>Riesgo</t>
  </si>
  <si>
    <t>Consecuencia</t>
  </si>
  <si>
    <t>Análisis del riesgo</t>
  </si>
  <si>
    <t>Valoración del riesgo</t>
  </si>
  <si>
    <t>Fecha</t>
  </si>
  <si>
    <t>Acciones</t>
  </si>
  <si>
    <t>Responsable</t>
  </si>
  <si>
    <t>Recursos</t>
  </si>
  <si>
    <t>Se han materializado riesgos de corrupción
 SI o No</t>
  </si>
  <si>
    <t>Se han detectado riesgos emergentes?
SI o NO</t>
  </si>
  <si>
    <t>Describa los riesgos emergentes</t>
  </si>
  <si>
    <t>Indicador</t>
  </si>
  <si>
    <t>Riesgo Inherente</t>
  </si>
  <si>
    <t>Controles</t>
  </si>
  <si>
    <t>Riesgo residual</t>
  </si>
  <si>
    <t>Acciones asociadas al control</t>
  </si>
  <si>
    <t>Probabilidad</t>
  </si>
  <si>
    <t>Calificación P</t>
  </si>
  <si>
    <t>Impacto</t>
  </si>
  <si>
    <t>Calificación I</t>
  </si>
  <si>
    <t>Calificación riesgo</t>
  </si>
  <si>
    <t>Zona del riesgo</t>
  </si>
  <si>
    <t>Periodo de ejecución</t>
  </si>
  <si>
    <t>Registro</t>
  </si>
  <si>
    <r>
      <rPr>
        <b/>
        <sz val="10"/>
        <color indexed="8"/>
        <rFont val="Arial"/>
        <family val="2"/>
      </rPr>
      <t xml:space="preserve">1 Gestión Estratégica
</t>
    </r>
    <r>
      <rPr>
        <sz val="10"/>
        <color indexed="8"/>
        <rFont val="Arial"/>
        <family val="2"/>
      </rPr>
      <t xml:space="preserve">
Establecer las directrices y los recursos que garanticen el cumplimiento de la misión y la visión de la entidad, apoyados en los datos y estadísticas pertinentes</t>
    </r>
  </si>
  <si>
    <t xml:space="preserve">1. Presiones internas o externas.
2. Desconocimiento de la normatividad.
3. Ofrecimiento de dádivas por intereses personales </t>
  </si>
  <si>
    <t>Rara vez</t>
  </si>
  <si>
    <t>Catastrófico</t>
  </si>
  <si>
    <t>Auditorias internas a la ejecución de las políticas.</t>
  </si>
  <si>
    <t>Mayor</t>
  </si>
  <si>
    <t>Anual 
(Una vez al año)</t>
  </si>
  <si>
    <t>Auditorias por parte de la Oficina de Control Interno a la ejecución de las políticas y directrices emitidas por la Entidad.</t>
  </si>
  <si>
    <t>Informe de auditoria proceso de Gestión Estratégica.</t>
  </si>
  <si>
    <t>A la fecha no se ha realizado la auditoria a este proceso. La programación de la Auditoria Interna, se establecio para ejecutar en el tercer Cuatrimestre del año en curso.</t>
  </si>
  <si>
    <t>Oficina de Control Interno</t>
  </si>
  <si>
    <t>Funcionamiento</t>
  </si>
  <si>
    <t>NO</t>
  </si>
  <si>
    <t>NA</t>
  </si>
  <si>
    <t>No. acciones asociadas al control realizadas / No. acciones asociadas al control programadas</t>
  </si>
  <si>
    <t>Verificación de legalidad a las decisiones emitidas</t>
  </si>
  <si>
    <t>Semestral</t>
  </si>
  <si>
    <t>Revisión por parte de los gerentes públicos de los conceptos y decisiones emitidas.</t>
  </si>
  <si>
    <t>Visto bueno y firma de los involucrados en la elaboración de conceptos y decisiones.</t>
  </si>
  <si>
    <r>
      <rPr>
        <sz val="10"/>
        <rFont val="Arial"/>
        <family val="2"/>
      </rPr>
      <t>Previa publicación de los conceptos estos deben pasar por la revisión de cada responsable de emitirlos antes de su publicación en la pagina WEB.
Ver conceptos en el link:</t>
    </r>
    <r>
      <rPr>
        <u/>
        <sz val="10"/>
        <color indexed="12"/>
        <rFont val="Arial"/>
        <family val="2"/>
      </rPr>
      <t xml:space="preserve">
https://www.supersociedades.gov.co/nuestra_entidad/normatividad/SitesPages/Conceptos-Juridicos.aspx</t>
    </r>
  </si>
  <si>
    <t>Gerentes públicos</t>
  </si>
  <si>
    <r>
      <rPr>
        <b/>
        <sz val="10"/>
        <color indexed="8"/>
        <rFont val="Arial"/>
        <family val="2"/>
      </rPr>
      <t xml:space="preserve">2 Gestión Integral
</t>
    </r>
    <r>
      <rPr>
        <sz val="10"/>
        <color indexed="8"/>
        <rFont val="Arial"/>
        <family val="2"/>
      </rPr>
      <t xml:space="preserve">
Mantener y mejorar el SGI  y la gestión por procesos, con el fin de dar cumplimiento a los requisitos establecidos dentro de los sistemas que conforman el SGI, generando satisfacción a las partes interesadas</t>
    </r>
  </si>
  <si>
    <t>1. Deficiente gestión de los proyectos.
2. No se generan alertas
tempranas a la gestión real de los proyectos.</t>
  </si>
  <si>
    <t>1. Seguimiento trimestral por parte de la Oficina Asesora de Planeación.
2. Revisión por parte del comité gerencial del avance y ejecución de los proyectos.</t>
  </si>
  <si>
    <t>Moderado</t>
  </si>
  <si>
    <t>Trimestral</t>
  </si>
  <si>
    <t>1. Seguimiento a las fichas de proyectos por parte de cada asesor de proceso, para validar el estado del proyecto.
2. Llevar a comité gerencial una presentación del estado de los proyectos.</t>
  </si>
  <si>
    <t>1. Fichas de formulación de proyectos.
2. Presentación seguimiento de proyectos.</t>
  </si>
  <si>
    <r>
      <rPr>
        <sz val="10"/>
        <rFont val="Arial"/>
        <family val="2"/>
      </rPr>
      <t>Se presentaron en comité de Dirección ante el Superintendente el seguimiento a los proyectos estratégicos de la Entidad.
Así mismo,  en el sharepoint de la Oficina Asesora de Planeación se encuentran publicadas las fichas de formulación de los proyectos con sus respectivos seguimientos.</t>
    </r>
    <r>
      <rPr>
        <u/>
        <sz val="10"/>
        <color indexed="12"/>
        <rFont val="Arial"/>
        <family val="2"/>
      </rPr>
      <t xml:space="preserve">
http://intranet/DSS/OAP/DOCS/Documentos/Forms/AllItems.aspx?RootFolder=%2FDSS%2FOAP%2FDOCS%2FDocumentos%2FA%C3%B1o%202018%2FPortafolio%20de%20Proyectos
</t>
    </r>
  </si>
  <si>
    <t xml:space="preserve">Jefe de la Oficina Asesora de Planeación 
Funcionarios </t>
  </si>
  <si>
    <r>
      <rPr>
        <b/>
        <sz val="10"/>
        <rFont val="Arial"/>
        <family val="2"/>
      </rPr>
      <t>3 Gestión Judicial</t>
    </r>
    <r>
      <rPr>
        <sz val="10"/>
        <rFont val="Arial"/>
        <family val="2"/>
      </rPr>
      <t xml:space="preserve">
Defender a la entidad en aras de preservar el patrimonio público </t>
    </r>
  </si>
  <si>
    <t>No hay control sobre las términos y las actuaciones</t>
  </si>
  <si>
    <t>Improbable</t>
  </si>
  <si>
    <t>Seguimiento a los términos judiciales y revisión de las actuaciones del Abogado ponente</t>
  </si>
  <si>
    <t>Continuo</t>
  </si>
  <si>
    <t>Seguimiento y revisión de las actuaciones</t>
  </si>
  <si>
    <t>Registro de la Rama Judicial o de la entidad que hace la vigilancia judicial o la notificación y correo d revisión de ajustes.</t>
  </si>
  <si>
    <t> Se efectuó la revisión de las contestaciones de demandas, efectuadas en el primer cuatrimestre 2017, para lo cual se incluye el cuadro en Excel con el registro correspondiente.</t>
  </si>
  <si>
    <t xml:space="preserve"> Coordinadora Grupo Defensa Judicial </t>
  </si>
  <si>
    <r>
      <t xml:space="preserve">4 Gestión de Comunicaciones
</t>
    </r>
    <r>
      <rPr>
        <sz val="10"/>
        <color indexed="8"/>
        <rFont val="Arial"/>
        <family val="2"/>
      </rPr>
      <t>Gestionar   un  sistema de comunicación interna y externa  que garantice un eficaz, eficiente y efectivo flujo  de la información  pública</t>
    </r>
  </si>
  <si>
    <t>Incumplimiento de las directrices dadas por el Superintendente</t>
  </si>
  <si>
    <t>Divulgar una noticia que impacte en la economía por un funcionario no autorizado distorsionando la realidad  a cambio de dádivas personales</t>
  </si>
  <si>
    <t>Pérdida de imagen</t>
  </si>
  <si>
    <t>Probable</t>
  </si>
  <si>
    <t>La única persona autorizada para dar declaraciones es el Superintendente de Sociedades y en determinados casos este delegaría a otro funcionario</t>
  </si>
  <si>
    <t xml:space="preserve">Las noticias son filtradas por el asesor de comunicaciones </t>
  </si>
  <si>
    <t>Noticias, boletines y redes sociales</t>
  </si>
  <si>
    <t xml:space="preserve">Las noticias y boletines publicados en el home de la págian web de la entidad son aquellas solicitadas a publicar por el area de comunicaciones del despacho. Se adjunta un link que corresponde a una muestra de las solicitudes del primer.
Link de evidencia http://intranet/DSS/OAP/DOCS/Documentos/Forms/AllItems.aspx?RootFolder=%2FDSS%2FOAP%2FDOCS%2FDocumentos%2FA%C3%B1o%202018%2FMonitoreo%20Riesgos%20de%20Corrupci%C3%B3n%202018%2FEvidencias%20Riesgos%20corrupci%C3%B3n%202018%20%2D%201%20Seguimiento%2F04%20Comunicaciones
La información que sale de las redes sociales oficiales de la entidad, tienen como seguridad una contraseña que sólo conoce el asesor de comunicaciones. </t>
  </si>
  <si>
    <t>No</t>
  </si>
  <si>
    <t>N/A</t>
  </si>
  <si>
    <r>
      <rPr>
        <b/>
        <sz val="10"/>
        <color indexed="8"/>
        <rFont val="Arial"/>
        <family val="2"/>
      </rPr>
      <t xml:space="preserve">5 Gestión de información empresarial
</t>
    </r>
    <r>
      <rPr>
        <sz val="10"/>
        <color indexed="8"/>
        <rFont val="Arial"/>
        <family val="2"/>
      </rPr>
      <t xml:space="preserve">
 Determinar las necesidades de información contable, económica, jurídica, financiera u otra que se requiera para la función de supervisión a través del diseño y ajuste de los informes o formularios que deban ser presentados por los supervisados para asegurar la calidad y oportunidad de la información suministrada a los procesos misionales. </t>
    </r>
  </si>
  <si>
    <t>Falta de control sobre la muestra de sociedades que deben ser sancionadas por no envío de la información requerida .</t>
  </si>
  <si>
    <t>Posible</t>
  </si>
  <si>
    <t>Aplicación de la Matriz de control de variables del proceso que determinan la situación jurídica y la procedencia de la multa.</t>
  </si>
  <si>
    <t>Verificación de la matriz de control de variables del proceso que determinan la situación jurídica y la procedencia de la multa.</t>
  </si>
  <si>
    <t>Matriz de control de recursos y requerimientos en Excel</t>
  </si>
  <si>
    <t xml:space="preserve">Se verifican los datos consignados en la matriz de control al proceso de estados financieros 2016, y se observa que se encuentran debidamente actualizados y dan cuenta y razón de las acciones adelantadas en cada investigación, así como las decisiones adoptadas hasta la fecha. </t>
  </si>
  <si>
    <t>Cooirdinador Grupo de Recursos y requerimientos</t>
  </si>
  <si>
    <t xml:space="preserve">Falta de control  a las modificaciones del listado de empresas definidas para enviar información financiera de fin de ejercicio. </t>
  </si>
  <si>
    <t xml:space="preserve">Efectuar una auditoria al listado de empresas definidas para enviar información financiera de fin de ejercicio.  </t>
  </si>
  <si>
    <t>Auditoria control de muestra</t>
  </si>
  <si>
    <t>Archivo en Excel de control de muestra de recepción de estados financieros con corte a mayo 2 de 2018</t>
  </si>
  <si>
    <t xml:space="preserve">Se generaron los respectivos controles de muestra para la recepción de información financiera 2017 de acuerdo a la circular externa 201-000004 y 201-000003 del 10 de Noviembre de 2017 para las sociedades de Grupo 1 y Grupo 2.
Las sociedades incluidas en la muestra deben confirmar si están requeridas para la entrega de la información a través del portal web en la consulta de Sociedades Requeridas 2017.  Así mismo, las sociedades excluidas deben tener la debida justificación para salir de la muestra. Coordinador Grupo de Arquitectura de Datos        
</t>
  </si>
  <si>
    <t>Coordinador Grupo de Arquitectura de Datos</t>
  </si>
  <si>
    <r>
      <rPr>
        <b/>
        <sz val="10"/>
        <color indexed="8"/>
        <rFont val="Arial"/>
        <family val="2"/>
      </rPr>
      <t xml:space="preserve">6 Análisis económico y de riesgos
</t>
    </r>
    <r>
      <rPr>
        <sz val="10"/>
        <color indexed="8"/>
        <rFont val="Arial"/>
        <family val="2"/>
      </rPr>
      <t xml:space="preserve">
Realizar análisis de la información contable, financiera y de practicas empresariales de las sociedades, con el fin de elaborar informes sectoriales, regionales y de gobierno corporativo para ser utilizados por los grupos de interés y determinar la muestra para supervisión por riesgos inicial, de acuerdo con los modelos de análisis de alerta definidos para contribuir a la implementación de la política de supervisión.  </t>
    </r>
  </si>
  <si>
    <t>Falta de controles a los  funcionarios que administran el modelo</t>
  </si>
  <si>
    <t>Efectuar un auditoria a la muestra generada por el modelo con el objeto de determinar si se incluyeron todas las sociedades que de acuerdo a los criterios del modelo debieron ser incluidas.</t>
  </si>
  <si>
    <t>Anual</t>
  </si>
  <si>
    <t xml:space="preserve">Auditoria para verificar muestra final </t>
  </si>
  <si>
    <t>Correos y/o  archivo.</t>
  </si>
  <si>
    <t>Durante el primer cuatrimestre de 2018 no se ha generado la muestra de seguimiento de riesgo por cuanto los estados financieros terminaron de recibirse el 30 de abril de 2018. (Circular Externa 201-000004)</t>
  </si>
  <si>
    <t xml:space="preserve"> Coordinador grupo de estudios económicos y financieros </t>
  </si>
  <si>
    <t> Funcionamiento</t>
  </si>
  <si>
    <t>No </t>
  </si>
  <si>
    <t>No aplica </t>
  </si>
  <si>
    <r>
      <rPr>
        <b/>
        <sz val="10"/>
        <color indexed="8"/>
        <rFont val="Arial"/>
        <family val="2"/>
      </rPr>
      <t xml:space="preserve">7 Análisis Financiero y Contable
</t>
    </r>
    <r>
      <rPr>
        <sz val="10"/>
        <color indexed="8"/>
        <rFont val="Arial"/>
        <family val="2"/>
      </rPr>
      <t xml:space="preserve">
Establecer la situación financiera y económica de las sociedades del sector real que presentan vulnerabilidad frente a la ocurrencia de cambios en el entorno que afectan seriamente su sostenibilidad. Para tal efecto, se adelanta una evaluación integral del riesgo (riesgo financiero, perspectiva y riesgo de mercado) que permite categorizar las compañías en tres niveles de riesgo, alto, medio y bajo. Las sociedades en riesgo alto son monitoreadas a través de planes de mejoramiento preparados por ellas, e información financiera de periodos intermedios</t>
    </r>
  </si>
  <si>
    <t xml:space="preserve">Omitir incluir en la muestra de gestión de riesgo,  sociedades que presenten alertas financieras de alto riesgo,  beneficiando a la (s) sociedad (es) al no ingresar al proceso de seguimiento y posterior adopción de medidas, a cambio de dádivas. </t>
  </si>
  <si>
    <t xml:space="preserve">pérdida reputaciones </t>
  </si>
  <si>
    <t>Extremo</t>
  </si>
  <si>
    <t>1. Aplicación de la política de Supervisión y criterios de selección. 
2. Realizar análisis del comportamiento del mercado y variables de impacto sobre sectores o sociedades.
3. Efectuar la priorización de la selección de la muestra.</t>
  </si>
  <si>
    <t>Bajo</t>
  </si>
  <si>
    <t>Comité de Seguimiento Trimestral</t>
  </si>
  <si>
    <t>1. Solicitud de aplicación de la política de supervisión.
2.Análisis  del comportamiento del mercado y variables de impacto sobre sectores o sociedades.
3. Priorización de la selección de la muestra.</t>
  </si>
  <si>
    <t xml:space="preserve">
Actas de comité</t>
  </si>
  <si>
    <t>Se realizo el comité ejecutivo de supervisión, el día 05 de febrero de 2018. Se carga copia de la respectiva acta.</t>
  </si>
  <si>
    <t>Coordinador Grupo de Análisis y Seguimiento Financiero</t>
  </si>
  <si>
    <t>Adelantar la toma de información a las empresas sin el  programa y no supervisar los informes respectivos.</t>
  </si>
  <si>
    <t xml:space="preserve">Omitir revelar en los informes de diligencia la realidad económica y financiera, que permita establecer el nivel de riesgo de insolvencia, para beneficiar a la sociedad, a cambio de dádivas.
</t>
  </si>
  <si>
    <t>1. Elaboración del programa de toma de información.
2. Supervisión del informe elaborado por el visitador después de la toma de información.</t>
  </si>
  <si>
    <t>Periódico</t>
  </si>
  <si>
    <t>1. Verificación por parte del coordinador del grupo, con respecto al programa elaborado para las tomas de información.
2. Supervisión por parte del coordinador del grupo, con respecto al informe elaborado por el visitador después de la toma de información.</t>
  </si>
  <si>
    <t>1. Documento Metodológico que instruye el programa de trabajo a desarrollar.
2. Informe supervisado y firmado por la coordinación del grupo.</t>
  </si>
  <si>
    <t>Se carga el documento metodológico que instruye el programa de trabajo a desarrollar para:
- Gestión de riesgo sociedades minería “Carbón y Oro”
- Gestión de riesgo sociedades intermediarias de pago en internet</t>
  </si>
  <si>
    <t xml:space="preserve">Omitir jerarquizar los documentos </t>
  </si>
  <si>
    <t xml:space="preserve">
Divulgar información de reserva a cambio de dádivas,   beneficiando los intereses de agentes que se interrelacionan con las sociedades. 
</t>
  </si>
  <si>
    <t xml:space="preserve">Pérdida de credibilidad </t>
  </si>
  <si>
    <t>Jerarquización de la información</t>
  </si>
  <si>
    <t>Permanente</t>
  </si>
  <si>
    <t>1. Verificación de la jerarquización de los documentos generados por medio del radicador.</t>
  </si>
  <si>
    <t>1. Pantallazo de la de la jerarquización de documentos en postal.</t>
  </si>
  <si>
    <t xml:space="preserve"> Se carga pantallazo de la de la jerarquización de documentos en postal.</t>
  </si>
  <si>
    <r>
      <t xml:space="preserve">8 </t>
    </r>
    <r>
      <rPr>
        <b/>
        <sz val="10"/>
        <rFont val="Arial"/>
        <family val="2"/>
      </rPr>
      <t xml:space="preserve">Actuaciones y autorizaciones administrativas
</t>
    </r>
    <r>
      <rPr>
        <sz val="10"/>
        <rFont val="Arial"/>
        <family val="2"/>
      </rPr>
      <t xml:space="preserve">
 Adoptar las medidas administrativas consagradas en la ley, así como atender las solicitudes de autorización de reformas estatutarias, tales como: fusión, escisión, disminución de capital y las autorizaciones en materia de normalización de pasivo pensional y aprobación del cálculo actuarial.</t>
    </r>
  </si>
  <si>
    <t xml:space="preserve">Efectuar la revisión del oficio de aprobación de cálculos actuariales por parte del director de asuntos especiales y empresariales. </t>
  </si>
  <si>
    <t xml:space="preserve">Revisión y firma del director de asuntos especiales y empresariales. </t>
  </si>
  <si>
    <t>Oficio Trámite 2005  - Aprobación de cálculos actuariales revisado y firmado</t>
  </si>
  <si>
    <t xml:space="preserve">Oficios de aprobación cálculo actuarial enviado a la sociedad y a la Dian. Se adjunta como evidencia  oficios a las sociedades:
ALVILLA SAS, LISTER PETTER DIESEL SAS,  INVERIONES HCM SAS Y  PELAEZ HERMASNOS S.A.
</t>
  </si>
  <si>
    <t>Coordinador Trámites Societarios</t>
  </si>
  <si>
    <t xml:space="preserve">Autorizar  las reformas estatutarias (fusión, escisión, disminución de capital) omitiendo los requisitos legales en perjuicio de los terceros acreedores y proveedores de la sociedad, para beneficiar a la misma sociedad, a cambio de prebendas. </t>
  </si>
  <si>
    <t>Revisión por parte del coordinador del grupo de trámites societarios.</t>
  </si>
  <si>
    <t>Entrega de memorando firmado al Delegado de IVC, donde consta que se hizo la revisión por parte del coordinador del grupo.</t>
  </si>
  <si>
    <t>Memorando firmado</t>
  </si>
  <si>
    <t>Memorando revisión reformas estatutarias de las siguientes sociedades.
NORTESANTANDEREANA DE GAS Y HENKEL COLOMBIANA SAS.</t>
  </si>
  <si>
    <t xml:space="preserve">Atender las actuaciones administrativas omitiendo los parámetros legales establecidos en cada trámite, en beneficio de una de las partes, a cambio de dádivas. </t>
  </si>
  <si>
    <t xml:space="preserve">Pérdida de credibilidad. </t>
  </si>
  <si>
    <t>Directriz impartida por el coordinador del grupo, sobre la atención al usuario (dentro de los parámetros legales) frente a las actuaciones que se adelantan en el grupo.</t>
  </si>
  <si>
    <t>Impartir la instrucción a los ponentes en las reuniones de grupo primario.</t>
  </si>
  <si>
    <t>Actas de grupo primario</t>
  </si>
  <si>
    <t>Actas grupo primarios correspondientes a los meses de Enero, Febrero y Marzo de 2018, en las cuales  se imparte la instrucción  a los ponentes del grupo.</t>
  </si>
  <si>
    <t xml:space="preserve">Continuidad indebida del acuerdo de reestructuración, desconociendo las causales de incumplimiento, en beneficio de la sociedad incumplida, a cambio de dádivas. </t>
  </si>
  <si>
    <t xml:space="preserve">1. Revisión de las quejas y denuncias por parte del coordinador del grupo de control y seguimiento a acuerdos de reestructuración. </t>
  </si>
  <si>
    <t>Verificar que la todas las quejas y denuncias presentadas sobre incumplimiento del acuerdo se gestionen conforme a la ley 550.</t>
  </si>
  <si>
    <t>Oficios revisados por el coordinador del grupo.</t>
  </si>
  <si>
    <t>Se han atendido la totalidad de denuncias de incumplimiento presentadas en los acuerdos de reestructuración en oportunidad como se evidencia en la muestra adjunta.</t>
  </si>
  <si>
    <t xml:space="preserve">Coordinador Grupo de Control de Sociedades
y Seguimiento a Acuerdos de Reestruccturación </t>
  </si>
  <si>
    <t xml:space="preserve">
Divulgar información de reserva a cambio de dádivas,  beneficiando los intereses de agentes que se interrelacionan con las sociedades. 
</t>
  </si>
  <si>
    <t>1. Sensibilización a los funcionarios sobre el correcto manejo de la herramienta para jerarquización de documentos (una sola vez)
2. Verificación de la jerarquización de los documentos generados por medio del radicador.</t>
  </si>
  <si>
    <t>1. Acta de reunión 
2. Reporte Post@l</t>
  </si>
  <si>
    <r>
      <rPr>
        <b/>
        <sz val="10"/>
        <rFont val="Arial"/>
        <family val="2"/>
      </rPr>
      <t xml:space="preserve">Tramites Societarios:
</t>
    </r>
    <r>
      <rPr>
        <sz val="10"/>
        <rFont val="Arial"/>
        <family val="2"/>
      </rPr>
      <t xml:space="preserve">Acta grupo primario mes de marzo en la cual  se acuerda  que la  coordinadora del grupo de gestión documental de una pequeña capacitación a los funcionarios del grupo para que se conozca y se maneje esta herramienta debidamente.
</t>
    </r>
    <r>
      <rPr>
        <b/>
        <sz val="10"/>
        <rFont val="Arial"/>
        <family val="2"/>
      </rPr>
      <t xml:space="preserve">Control y seguimiento a acuerdos de reestructuración:
</t>
    </r>
    <r>
      <rPr>
        <sz val="10"/>
        <rFont val="Arial"/>
        <family val="2"/>
      </rPr>
      <t>Se carga Acta de comite primario 28 de febrero de 2018, en donde se socializan los temas de corrupción y se recuerda a los funcionarios su cumplimiento. Se carga reporte de Postal.</t>
    </r>
  </si>
  <si>
    <t xml:space="preserve">Coordinador Trámites Societarios
Coordinador Grupo de Control de Sociedades
y Seguimiento a Acuerdos de Reestruccturación </t>
  </si>
  <si>
    <r>
      <rPr>
        <b/>
        <sz val="10"/>
        <rFont val="Arial"/>
        <family val="2"/>
      </rPr>
      <t xml:space="preserve">9 Investigaciones administrativas
</t>
    </r>
    <r>
      <rPr>
        <sz val="10"/>
        <rFont val="Arial"/>
        <family val="2"/>
      </rPr>
      <t xml:space="preserve">
 Investigar las irregularidades de tipo jurídico, contable, administrativo y financiero en que incurran las sociedades sujetas a la supervisión de la entidad y adoptar las medidas que sean pertinentes con el fin de lograr la normalización de la actividad económica del ente investigado</t>
    </r>
  </si>
  <si>
    <t xml:space="preserve">Omitir revelar en los informes de las visitas a las sociedades, la realidad de las irregularidades encontradas, para beneficiar a la sociedad, a cambio de dádivas.
</t>
  </si>
  <si>
    <t>Revisión del programa de visita antes de que se efectúe cada diligencia y del informe respectivo elaborado por el visitador después de la diligencia.</t>
  </si>
  <si>
    <t>1. Elaboración  y revisión del programa de visita (por parte del coordinador del grupo), el cual contiene todos los puntos a verificar en la toma de información.
2. Revisión del informe de visita por parte de los coordinadores que manejan investigaciones administrativas.</t>
  </si>
  <si>
    <t>1. Programa revisado y firmado  por la coordinación del grupo.
2. Informe supervisado (visto bueno, o correo que acredite la revisión) por la coordinación del grupo.</t>
  </si>
  <si>
    <r>
      <rPr>
        <b/>
        <sz val="10"/>
        <rFont val="Arial"/>
        <family val="2"/>
      </rPr>
      <t>Grupo Investigaciones Administrativas:</t>
    </r>
    <r>
      <rPr>
        <sz val="10"/>
        <rFont val="Arial"/>
        <family val="2"/>
      </rPr>
      <t xml:space="preserve"> 
Se sube programa de visita e informe de las sociedades Metabólicas e Inversiones Morgan SA, adicionalmente se sube programa de visita de la sociedad Disomani y el correspondiente Desistimiento. Los cuales contienen el visto del Coordinador.
</t>
    </r>
    <r>
      <rPr>
        <b/>
        <sz val="10"/>
        <rFont val="Arial"/>
        <family val="2"/>
      </rPr>
      <t>Grupo Supervisión Especial</t>
    </r>
    <r>
      <rPr>
        <sz val="10"/>
        <rFont val="Arial"/>
        <family val="2"/>
      </rPr>
      <t>: 
Se revisan los informes de visita radicados, y se deja evidencia vía correo electrónico. Se adjuntan correos electrónicos.</t>
    </r>
  </si>
  <si>
    <t>Coordinador grupo de investigaciones administrativas 
Coordinador grupo de supervisión especial</t>
  </si>
  <si>
    <t xml:space="preserve">Suscripción de actos administrativos contrarios a la ley, en beneficio de un tercero, por dádivas recibidas  por los funcionarios que la suscriben.    
</t>
  </si>
  <si>
    <t xml:space="preserve">Supervisión de todos los proyectos de actos administrativos proferidos en cada investigación. </t>
  </si>
  <si>
    <t>Devoluciones con ajustes, que se cargan por la red al funcionario respectivo.</t>
  </si>
  <si>
    <t>Ruta o flujo de documentos del sistema (Postal) y/o correo electrónicos del coordinador.</t>
  </si>
  <si>
    <r>
      <rPr>
        <b/>
        <sz val="10"/>
        <rFont val="Arial"/>
        <family val="2"/>
      </rPr>
      <t>Grupo Investigaciones Administrativas:</t>
    </r>
    <r>
      <rPr>
        <sz val="10"/>
        <rFont val="Arial"/>
        <family val="2"/>
      </rPr>
      <t xml:space="preserve"> 
Se cargaron correos electrónicos devueltos por la Coordinadora sobre las correcciones a las sociedades W24
</t>
    </r>
    <r>
      <rPr>
        <b/>
        <sz val="10"/>
        <rFont val="Arial"/>
        <family val="2"/>
      </rPr>
      <t xml:space="preserve">Grupo Supervisión Especial: 
</t>
    </r>
    <r>
      <rPr>
        <sz val="10"/>
        <rFont val="Arial"/>
        <family val="2"/>
      </rPr>
      <t xml:space="preserve">Todas las radicaciones se enrutan por postal, para la respectiva revisión. Se adjunta imagen de postal para dos proyectos de resoluciones revisados en la Delegatura.
</t>
    </r>
    <r>
      <rPr>
        <b/>
        <sz val="10"/>
        <rFont val="Arial"/>
        <family val="2"/>
      </rPr>
      <t>Grupo de Conglomerados</t>
    </r>
    <r>
      <rPr>
        <sz val="10"/>
        <rFont val="Arial"/>
        <family val="2"/>
      </rPr>
      <t xml:space="preserve">:
Se carga correo electrónico del 08 de Marzo de 2018, con las correcciones realizadas. </t>
    </r>
  </si>
  <si>
    <t>Coordinador grupo de Investigaciones Administrativas; 
Coordinador de Supervisión Especial; 
Coordinador de Conglomerados</t>
  </si>
  <si>
    <t xml:space="preserve">Proferir decisiones definitivas, como multas, no acordes a las irregularidades encontradas, en beneficio de un tercero, por dádivas recibidas  por los funcionarios que la suscriben.    </t>
  </si>
  <si>
    <t>Revisión del formato que acredita el cumplimiento de todos lo parámetros requeridos en la  sustentación de la multa.</t>
  </si>
  <si>
    <t>Formato para control de las sanciones firmado por el coordinador del grupo.</t>
  </si>
  <si>
    <r>
      <rPr>
        <b/>
        <sz val="10"/>
        <rFont val="Arial"/>
        <family val="2"/>
      </rPr>
      <t>Grupo Investigaciones Administrativas</t>
    </r>
    <r>
      <rPr>
        <sz val="10"/>
        <rFont val="Arial"/>
        <family val="2"/>
      </rPr>
      <t xml:space="preserve">: 
Se carga Formato para control de las actuaciones administrativas sancionatorias de las sociedades Adelce S.A.S. y Consorcio Corsetero Ltda en Liquidación, firmados por el ponente y Coordinador del grupo.
</t>
    </r>
    <r>
      <rPr>
        <b/>
        <sz val="10"/>
        <rFont val="Arial"/>
        <family val="2"/>
      </rPr>
      <t xml:space="preserve">Grupo Supervisión Especial: </t>
    </r>
    <r>
      <rPr>
        <sz val="10"/>
        <rFont val="Arial"/>
        <family val="2"/>
      </rPr>
      <t xml:space="preserve">
En la Resoluciones de Multa se diligencia el formato de control diseñado para tal fin. Se adjunta formato de multa diligenciado.
</t>
    </r>
    <r>
      <rPr>
        <b/>
        <sz val="10"/>
        <rFont val="Arial"/>
        <family val="2"/>
      </rPr>
      <t xml:space="preserve">Grupo de Control y seguimiento a acuerdos:
</t>
    </r>
    <r>
      <rPr>
        <sz val="10"/>
        <rFont val="Arial"/>
        <family val="2"/>
      </rPr>
      <t xml:space="preserve">En el primer cuatrimestre en el grupo de control y seguimiento a acuerdos no  se han presentado Actuaciones Admonistrativas Sancionatorias
</t>
    </r>
    <r>
      <rPr>
        <b/>
        <sz val="10"/>
        <rFont val="Arial"/>
        <family val="2"/>
      </rPr>
      <t xml:space="preserve">Grupo de Conglomerados:
</t>
    </r>
    <r>
      <rPr>
        <sz val="10"/>
        <rFont val="Arial"/>
        <family val="2"/>
      </rPr>
      <t>Se carga formato de control de actuaciones adminsitravias sancionatororias del grupo de conglomerados (B18-0125-000188)</t>
    </r>
  </si>
  <si>
    <r>
      <rPr>
        <b/>
        <sz val="10"/>
        <rFont val="Arial"/>
        <family val="2"/>
      </rPr>
      <t xml:space="preserve"> Grupo de Soborno Transnacional e Investigaciones Especiales
</t>
    </r>
    <r>
      <rPr>
        <sz val="10"/>
        <rFont val="Arial"/>
        <family val="2"/>
      </rPr>
      <t>1. En las actas de grupo primario de enero a marzo de 2018 se ha tratado la importancia de la jerarquización de los documentos. Esto con el fin de que no se divulgue información de carácter reservado.
2. El Grupo de Soborno Transnancional e investigaciones especiales en lo relativo a los procesos que menjan y que tienen riesgo de ser objeto de divulgación, utiliza los siguientes 3 códigos de trámite prioritariamente: 
18001 denominado Solicitudes Especiales, el cual tiene tipo de seguridad jerárquica desde post@l
30001 denominado Requerimientos para seguimiento empresarial, el cual tiene tipo de seguridad jerárquica desde post@l 
4004 denominado Presentación de descargos en investigaciones, el cual tiene tipo de seguridad jerárquica desde post@l.
Se anexan como evidencia el pantallazo de estos código de trámite donde se refleja en post@l que el tipo de seguridad es jerárquica, para los 3.</t>
    </r>
  </si>
  <si>
    <t>Coordinador Grupo de Soborno Transnacional e Investigaciones Especiales</t>
  </si>
  <si>
    <r>
      <rPr>
        <b/>
        <sz val="10"/>
        <rFont val="Arial"/>
        <family val="2"/>
      </rPr>
      <t>Grupo Investigaciones Administrativas</t>
    </r>
    <r>
      <rPr>
        <sz val="10"/>
        <rFont val="Arial"/>
        <family val="2"/>
      </rPr>
      <t xml:space="preserve">: 
Se realiza reunión donde se tratan temas de jerarquización en la herramienta Post@l y se habla de los códigos que se deben utilizar para los trámites realizados en el grupo.
Se agrega pantallazo de la jerarquización en el radicador del una resolución de multa.
</t>
    </r>
    <r>
      <rPr>
        <b/>
        <sz val="10"/>
        <rFont val="Arial"/>
        <family val="2"/>
      </rPr>
      <t>Grupo Supervisión Especial:</t>
    </r>
    <r>
      <rPr>
        <sz val="10"/>
        <rFont val="Arial"/>
        <family val="2"/>
      </rPr>
      <t xml:space="preserve"> 
En grupo primario se sensibiliza a los funcionarios sobre proteger los documentos con la debida seguridad. Se adjuntan Actas de grupo primario y listado de postal con la relación de los documentos protegidos con seguridad jerárquica.</t>
    </r>
  </si>
  <si>
    <t>Coordinador Grupo de Investigaciones Administrativas
Coordinador del Grupo Supervisión Especial</t>
  </si>
  <si>
    <r>
      <rPr>
        <b/>
        <sz val="10"/>
        <rFont val="Arial"/>
        <family val="2"/>
      </rPr>
      <t>Control y seguimiento a acuerdos de reestructuración:</t>
    </r>
    <r>
      <rPr>
        <sz val="10"/>
        <rFont val="Arial"/>
        <family val="2"/>
      </rPr>
      <t xml:space="preserve">
Se carga Acta de comite primario 28 de febrero de 2018, en donde se socializan los temas de corrupción y se recuerda a los funcionarios su cumplimiento. Se carga reporte de Postal.
</t>
    </r>
    <r>
      <rPr>
        <b/>
        <sz val="10"/>
        <rFont val="Arial"/>
        <family val="2"/>
      </rPr>
      <t>Grupo de Conglomerados</t>
    </r>
    <r>
      <rPr>
        <sz val="10"/>
        <rFont val="Arial"/>
        <family val="2"/>
      </rPr>
      <t>:
Se carga acta de grupo primario del 30 de abril de 2018, en donde el coordinador hace énfasis en la jerarquización de los documentos. Se carga reporte de postal.</t>
    </r>
  </si>
  <si>
    <t>Coordinador del Grupo de Control y Seguimiento a Acuerdos;
Coordinador del Grupo Conglomerados</t>
  </si>
  <si>
    <t>Omitir revelar en los informes de las visitas a las sociedades, la realidad de las irregularidades encontradas, para beneficiar a la sociedad, a cambio de dádivas.</t>
  </si>
  <si>
    <t>Generar conciencia entre los funcionarios a través de campañas de concientización de ética, valores y transparencia en las actuaciones de los funcionarios</t>
  </si>
  <si>
    <t>Semestralmente</t>
  </si>
  <si>
    <t>Sensibilización a los funcionarios sobre la importancia de la ética, de los valores de la entidad y de la transparencia en todas las actuaciones.</t>
  </si>
  <si>
    <t>En las reuniones de grupo primario de los meses de enero, febrero y marzo de 2018  se ha sensibilizado a los funcionarios del grupo de Soborno Transnacional e Investigaciones Especiales sobre la importancia de los valores y la ética en las diligencias de toma de información y en general en todas las actuaciones. Esto con el fin de evitar que el riesgo de omitir revelar en los informes de las visitas las irregularidades encontradas a cambio de dádivas se materialice.</t>
  </si>
  <si>
    <t xml:space="preserve">Coordinador del grupo de Soborno Transnacional e Investigaciones Especiales </t>
  </si>
  <si>
    <r>
      <rPr>
        <b/>
        <sz val="10"/>
        <rFont val="Arial"/>
        <family val="2"/>
      </rPr>
      <t xml:space="preserve">10 Régimen cambiario
</t>
    </r>
    <r>
      <rPr>
        <sz val="10"/>
        <rFont val="Arial"/>
        <family val="2"/>
      </rPr>
      <t xml:space="preserve">
 Ejercer las funciones de vigilancia y control sobre el cumplimiento del régimen cambiario, en materia de inversión extranjera, inversión colombiana en el exterior y operaciones de endeudamiento externo</t>
    </r>
  </si>
  <si>
    <t>Aplicar de manera  incorrecta los criterios para la graduación de la multa</t>
  </si>
  <si>
    <t xml:space="preserve">Verificar conforme al documento interno de trabajo que los criterios para la graduación de la sanción se hayan aplicado correctamente </t>
  </si>
  <si>
    <t>Confrontar el proyecto de multa con el documento interno de trabajo</t>
  </si>
  <si>
    <t>Resoluciones de multa firmadas por el coordinador del grupo de régimen cambiario</t>
  </si>
  <si>
    <r>
      <t xml:space="preserve">En el perido 1-01-18 al 30-04-18 se presentaron </t>
    </r>
    <r>
      <rPr>
        <b/>
        <sz val="10"/>
        <rFont val="Arial"/>
        <family val="2"/>
      </rPr>
      <t xml:space="preserve">13 </t>
    </r>
    <r>
      <rPr>
        <sz val="10"/>
        <rFont val="Arial"/>
        <family val="2"/>
      </rPr>
      <t xml:space="preserve"> proyectos de multa, respecto de los cuales  se verificó el monto, el porcentaje y los criterios de las multas contra el documento interno de trabajo por parte del Coordinador. </t>
    </r>
  </si>
  <si>
    <t>Coordinador Grupo Regimen Cambiario</t>
  </si>
  <si>
    <t xml:space="preserve">Dilación de las etapas procesales para incurrir en la caducidad de acción sancionatoria en el proceso administrativo cambiario, favoreciendo al tercero implicado a cambio de dádivas. </t>
  </si>
  <si>
    <t>Seguimiento a las etapas del proceso, para verificar que se den dentro de los términos legales.</t>
  </si>
  <si>
    <t>Envío periódico de inventario de caducidades a los funcionarios a cargo de las investigaciones</t>
  </si>
  <si>
    <t xml:space="preserve">En las reuniones de grupo primario  de Enero a Abrril de 2018, la  Coordinadora reiteró a los ponentes, el cumplimiento de los plazos para la entrega oportuna de los proyectos y adjuntó al final de cada  acta el inventario de caducidades, que permite a los abogados hacer un control permanente por fecha de caducidad.
</t>
  </si>
  <si>
    <t>Falta de controles en el acceso y préstamo de  los expedientes</t>
  </si>
  <si>
    <t>Jerarquización de cada providencia</t>
  </si>
  <si>
    <t>Verificación  trimestral de la jerarquización de los actos administrativos generados por el radicador en 3 investigaciones Desde el auto apertura hasta    Decisión de Fono/ Recurso y/o revocatoria</t>
  </si>
  <si>
    <t xml:space="preserve">Documento anexo al acta de grupo primario abril, agosto y diciembre.  </t>
  </si>
  <si>
    <r>
      <t xml:space="preserve">Se hizo control a la jerarquización de una muestra de </t>
    </r>
    <r>
      <rPr>
        <b/>
        <sz val="10"/>
        <rFont val="Arial"/>
        <family val="2"/>
      </rPr>
      <t xml:space="preserve"> 13 </t>
    </r>
    <r>
      <rPr>
        <sz val="10"/>
        <rFont val="Arial"/>
        <family val="2"/>
      </rPr>
      <t xml:space="preserve"> providencias emitidas  en </t>
    </r>
    <r>
      <rPr>
        <b/>
        <sz val="10"/>
        <rFont val="Arial"/>
        <family val="2"/>
      </rPr>
      <t>3</t>
    </r>
    <r>
      <rPr>
        <sz val="10"/>
        <rFont val="Arial"/>
        <family val="2"/>
      </rPr>
      <t xml:space="preserve"> investigaciones administrativas cambiarias.</t>
    </r>
  </si>
  <si>
    <r>
      <rPr>
        <b/>
        <sz val="10"/>
        <color indexed="8"/>
        <rFont val="Arial"/>
        <family val="2"/>
      </rPr>
      <t xml:space="preserve">11 Liquidación  Judicial
</t>
    </r>
    <r>
      <rPr>
        <sz val="10"/>
        <color indexed="8"/>
        <rFont val="Arial"/>
        <family val="2"/>
      </rPr>
      <t>Realizar la liquidación pronta y ordenada, buscando el aprovechamiento del patrimonio del deudor</t>
    </r>
  </si>
  <si>
    <t xml:space="preserve">Falta de controles para el acceso de la información </t>
  </si>
  <si>
    <t>Dar a conocer una providencia a terceros sin que haya sido debidamente notificada por estado, esto con el fin de que el tercero pueda anticiparse a ejercer las acciones que permitan impugnar dicha providencia a cambio de dádivas</t>
  </si>
  <si>
    <t xml:space="preserve">Demandas que generaría un costo económico  para la entidad en caso de existir fallo en contra; Pérdida de credibilidad </t>
  </si>
  <si>
    <t>Otorgar jerarquía en el sistema a los documentos que proyecta el ponente para que no sean conocidos antes de su notificación</t>
  </si>
  <si>
    <t xml:space="preserve">Una sola vez </t>
  </si>
  <si>
    <t>Verificar si se conserva activa la jerarquización</t>
  </si>
  <si>
    <t>Comunicación del grupo encargado de dar los permisos</t>
  </si>
  <si>
    <t>Para el caso, la Coordinadora ha solicitado al Grupo de Gestión Documental el levantamiento de bloqueo de algunos procesos que le permitia accesar sus correspondientes archivos. Lo anterior se puede evidenciar en los correos anexos enviados por la Coordinadora. 
De otra parte la Coordinadora ha insistido a todos los funcionarios sobre el riesgo de fuga de información, prueba de ello se observa en las actas de los grupos primarios en donde hace referencia como tema muy importante.</t>
  </si>
  <si>
    <t>Coordinadora de Liquidaciones  y todos los funconarios que conforman el grupo.</t>
  </si>
  <si>
    <t xml:space="preserve">% de documentos del grupo con restricción de permisos </t>
  </si>
  <si>
    <t>Firmar sin su respectiva revisión</t>
  </si>
  <si>
    <t xml:space="preserve">Inducir  una decisión (dentro del proceso)  en procura de beneficiar a terceros y demás intervinientes en el proceso a  cambio de dádivas personales 
</t>
  </si>
  <si>
    <t>Revisión por parte del coordinador de los proyectos antes de su firma. De la misma manera se revisan los documentos que debe suscribir el Delegado para Procedimientos de Insolvencia.</t>
  </si>
  <si>
    <t>Continua</t>
  </si>
  <si>
    <t>Firma de la ponencia presentada para su estudio o visto bueno previo en documentos de la firma del Delegado.</t>
  </si>
  <si>
    <t>Providencia firmada</t>
  </si>
  <si>
    <t>Para el tema de las Firmas por el Delegado y el Coordinador del grupo, se profieren los autos donde se convoca a Audiencias de Resolución de objeciones en las cuales el auto del Grupo San Martin, audiencia que fue presidida por el Delegado, Dr. Nicolás Pájaro y la audiencia de Lequar Diseño y Comunicaciones presidida por la Coordinadora Maria V Londoño, como ejemplo podemos ver los autos que las convocan con las respectivas firmas del Delegado y la Coordinadora.</t>
  </si>
  <si>
    <t>Delegado para procedimientos de insolvencia, Coordinadora del grupo de liquidaciones y los ponentes responsables de los procesos para las audiencias del grupo de liquidaciones.</t>
  </si>
  <si>
    <t>(Numero de autos revisados / total de autos proferidos) x 100</t>
  </si>
  <si>
    <t>No  contar con pluralidad de propuestas para elegir peritos y que no se revise el cumplimiento de requisitos</t>
  </si>
  <si>
    <t>Sugerir la escogencia de un perito que no cumpla con los requisitos de ley, en beneficio de dicho perito a cambio de dádivas</t>
  </si>
  <si>
    <t>Seleccionar el  perito que se ajuste a los requisitos de ley para poder ser designado, escogido dentro de varias propuestas</t>
  </si>
  <si>
    <t xml:space="preserve">Verificación de requisitos </t>
  </si>
  <si>
    <t>Providencia de  designación de perito</t>
  </si>
  <si>
    <t xml:space="preserve">El liquidador envía la terna y a partir de esa información, el ponente hace el análisis del cumplimiento de los requisitos y la comparación y estudio como forma de pago, precio, plazo de entrega, se pasa para la aprobación dependiendo la categoria de la sociedad A,B,C, para revisión ya sea del Delegadoo de la coordinadora. Evidencia auto de designación de perito avaluador en el procesos Luis Angel Manrique e Hijos S en C. </t>
  </si>
  <si>
    <t>Delegado para procedimientos de insolvencia, Coordinadora del grupo de liquidaciones y los ponentes responsables.</t>
  </si>
  <si>
    <t>(Número de peritos designados que cumplen los requisitos / total de peritos designados)*100</t>
  </si>
  <si>
    <t xml:space="preserve">Falencia en la seguridad de la custodía de los titulpos de depósito Judicial </t>
  </si>
  <si>
    <t>Suplantación de firmas, para hacer efectivo trámite sobre título de depósito judicial.</t>
  </si>
  <si>
    <t>Denuncia ante autoridades competentes, investigación bancaria e interna en la Entidad, retrasos en los procesos jurisdiccionales.
Detrimento Patrimonial
Pérdida de imagen y credibilidad</t>
  </si>
  <si>
    <t>1. Registro en el Banco Agrario de las firmas de los funcionarios directamente implicados en el trámite de títulos de depósito judicial y, exigencia de dos de las tres firmas registradas en cada título de depósito judicial.
2. Confirmación de título de depósito judicial que supere los $6.000.000,oo, por dos de las tres firmas registradas en Banco Agrario, por parte del entidad bancaria, previo a ejecutar el trámite financiero.</t>
  </si>
  <si>
    <t>1. Evidencia del Banco Agrario de Firmas Registradas
2. Pantallazo o foto registro de Cámaras de seguridad</t>
  </si>
  <si>
    <t>Se publica la tarjeta de las firmas autorizadas para las cuentas del Grupo de Apoyo Judicial, entre las cuales está la 110019196110, de los procesos de liquidación judicial, precisando que a partir del mes de marzo esta cuenta se encuentra desmaterializada y las firmas son las mismas pero ahora son electrónicas.
Respecto de la custodia, se informa que si bien las cajas fuertes reposan bajo nuestra guarda, los títulos físicos que allí se encuentran ya no tienen validez con ocasión de la desmaterialización de la cuenta, esto lleva a la necesidad de replantear este riesgo.</t>
  </si>
  <si>
    <t>Coordinadora Grupo de Apoyo Judicial, ponente encargado de la cuenta de depósito judicial.</t>
  </si>
  <si>
    <t>Pérdida o hurto de título de depósito judicial.</t>
  </si>
  <si>
    <t>Custodia de la totalidad de los títulos de depósito judicial a cargo del Grupo de Apoyo Judicial, en caja fuerte que se encuentra vigilada por cámara de seguridad y cuyas combinaciones son manejadas únicamente por la ponente que trámita y su funcionaria espejo.</t>
  </si>
  <si>
    <t>Restrincción del área de custodia de los Títulos jusidicales</t>
  </si>
  <si>
    <t>1. Registro de cámara de seguridad (FOTO)</t>
  </si>
  <si>
    <t>Las cajas fuertes se encuentran en el cúbiculo de la ponente responsable de la cuenta y están resguardadas por cámara de seguridad y sus combinaciones no son de conocimiento de nadie más que los ponentes de títulos y la Coordinación.</t>
  </si>
  <si>
    <t>Alteración de información que se regitra en el título judicial (como endosatario), al momento de endosar título de depósito judicial, esto es, registrar información diferente a orden judicial, o peor aún sin orden judicial.</t>
  </si>
  <si>
    <t>Denuncia ante autoridades competentes, investigación bancaria e interna en la Entidad, retrasos en los procesos jurisdiccionales.</t>
  </si>
  <si>
    <t>1. Endoso del título de depósito judicial, registrando fielmente los datos de que trate el Auto que ordena el trámite.
2. Verificación de orden, endoso y trámite, por parte de la Coordinación del Grupo de Apoyo Judicial y, de los funcionaris que cuentan con las firmas que se registran en el título, las cuales son exigidas para hacer efectiva la transacción.
3. Confirmación de título de depósito judicial que supere los $6.000.000,oo, por dos de las tres firmas registradas en Banco Agrario, por parte del entidad bancaria, previo a ejecutar el trámite financiero.</t>
  </si>
  <si>
    <t>Muestreo de actas de entrega de titulos judiciales</t>
  </si>
  <si>
    <t>Se publica muestreo de las Actas de entrega de los meses de enero, febrero; siendo pertinente advertir que a partir del mes de marzo la cuenta fue desmaterializada y ya no se profieren actas de entrega, pues ahora se efectuan transacciones electrónicas y no entrega física.</t>
  </si>
  <si>
    <t>Sustracción de título de depósito judicial con fines delictivos.</t>
  </si>
  <si>
    <t>Detrimento Patrimonial
Pérdida de imagen y credibilidad
Denuncia ante autoridades competentes, investigación bancaria e interna en la Entidad, retrasos en los procesos jurisdiccionales.</t>
  </si>
  <si>
    <t>Registro de cámara de seguridad (funcionarios que acceden a la caja fuerte)</t>
  </si>
  <si>
    <r>
      <rPr>
        <b/>
        <sz val="10"/>
        <color indexed="8"/>
        <rFont val="Arial"/>
        <family val="2"/>
      </rPr>
      <t xml:space="preserve">12 Intervención
</t>
    </r>
    <r>
      <rPr>
        <sz val="10"/>
        <color indexed="8"/>
        <rFont val="Arial"/>
        <family val="2"/>
      </rPr>
      <t xml:space="preserve">
Ordenar el conjunto de medidas  tendientes a suspender de manera inmediata las operaciones o negocios de personas naturales o jurídicas que a través de captaciones o recaudos no autorizados generan abuso del derecho y fraude a la ley al ejercer la actividad financiera irregular y como consecuencia, disponer la organización de un procedimiento cautelar que permita la pronta devolución de recursos obtenidos en desarrollo de tales actividades.</t>
    </r>
  </si>
  <si>
    <t>Por la autonomía que tiene quien usa el poder</t>
  </si>
  <si>
    <t>Manipular el resultado de las providencias haciendo uso del poder  a favor de una de las partes, a cambio de dádivas personales.</t>
  </si>
  <si>
    <t>Pérdida de reputación</t>
  </si>
  <si>
    <t>Revisar los proyectos de providencias para verificar que estén ajustados a la norma, asegurando que no haya manipulación en la decisión a favor de una de las partes.</t>
  </si>
  <si>
    <t>Revisar las providencias contra los antecedentes</t>
  </si>
  <si>
    <t>Planilla de trabajo</t>
  </si>
  <si>
    <t>Se genera una planilla de cada mes en la que se evidencia la revision por parte de la coordinadora, las providencias que elaboran los ponentes</t>
  </si>
  <si>
    <t>Coordinadora Grupo de Intervenidas Martha Leonor Archila</t>
  </si>
  <si>
    <t>Falta de control de las herramientas que contiene la información.</t>
  </si>
  <si>
    <t xml:space="preserve">Divulgar información privilegiada  por parte de un funcionario a cambio de dádivas o dinero, para favorecer intereses del intervenido. </t>
  </si>
  <si>
    <t xml:space="preserve">Poner jerarquía a las providencias en el momento que el funcionario la crea en el sistema. </t>
  </si>
  <si>
    <t xml:space="preserve">Socialización de la medida a los funcionarios </t>
  </si>
  <si>
    <t>Correo electrónico</t>
  </si>
  <si>
    <t xml:space="preserve">La seguridad de los documentos es alta y se evidencia con un pantallazo de postal de cada mes </t>
  </si>
  <si>
    <t xml:space="preserve">Falencia en la seguridad de la custodía de los títulos de depósito Judicial </t>
  </si>
  <si>
    <t>Se publica la tarjeta de las firmas autorizadas para las cuentas del Grupo de Apoyo Judicial, entre las cuales está la 110019196105, de los procesos de intervención. 
Las cajas fuertes se encuentran en el cúbiculo de la ponente responsable de la cuenta y están resguardadas por cámara de seguridad y sus combinaciones no son de conocimiento de nadie más que los ponentes de títulos y la Coordinación.</t>
  </si>
  <si>
    <t>Custodia de la totalidad de los títulos de depósito judicial a cargo del Grupo de Apoyo Judicial, en caja fuerte que se encuentra vigilada por cámara de seguridad y cuyas combinaciones son manejadas únicamente por la ponente que tramita y su funcionaria espejo.</t>
  </si>
  <si>
    <t>1. Endoso del título de depósito judicial, registrando fielmente los datos de que trate el Auto que ordena el trámite.
2. Verificación de orden, endoso y trámite, por parte de la Coordinación del Grupo de Apoyo Judicial y, de los funcionarios que cuentan con las firmas que se registran en el título, las cuales son exigidas para hacer efectiva la transacción.
3. Confirmación de título de depósito judicial que supere los $6.000.000,oo, por dos de las tres firmas registradas en Banco Agrario, por parte del entidad bancaria, previo a ejecutar el trámite financiero.</t>
  </si>
  <si>
    <t xml:space="preserve">Se publica muestreo de las Actas de entrega. </t>
  </si>
  <si>
    <r>
      <t xml:space="preserve">13 Procesos especiales 
</t>
    </r>
    <r>
      <rPr>
        <sz val="10"/>
        <color indexed="8"/>
        <rFont val="Arial"/>
        <family val="2"/>
      </rPr>
      <t xml:space="preserve">Tramitar los procesos verbales sumarios que en única instancia conoce el Grupo conforme a las acciones previstas en la Ley 550 de 1999  </t>
    </r>
  </si>
  <si>
    <t xml:space="preserve">Conocimiento del ponente de los antecedentes o partes del proceso </t>
  </si>
  <si>
    <t>Entrega de información confidencial a terceros por parte del ponente del negocio para que el interesado conozca por anticipado las solicitudes o decisiones a cambio de dádivas</t>
  </si>
  <si>
    <t>Asignar los procesos aleatoriamente y, en caso de advertir mayor contacto, reasignarlos</t>
  </si>
  <si>
    <t>1. Asignación aleatoria para reparto de procesos nuevos  2. Reasignación de proceso en caso de que se amerite</t>
  </si>
  <si>
    <t xml:space="preserve">Aplicativo expediente digital  </t>
  </si>
  <si>
    <t>Durante el periodo se hizo el reparto y resignación de los procesos, de manera aleatoria, teniendo en consideración, las características de cada uno de ellos y el perfil de las ponentes</t>
  </si>
  <si>
    <t>Coordinadora Grupo de Procesos Especiales</t>
  </si>
  <si>
    <t>Elaboración de dictámenes periciales parcializados</t>
  </si>
  <si>
    <t>Proferir sentencias con base en la elaboración de dictámenes periciales, realizados por auxiliares de la justicia, orientados a favorecer a alguna de las partes a cambio de dádivas</t>
  </si>
  <si>
    <t>Verificar la idoneidad del perito seleccionado por la/s parte/s para hacer el dictamen, teniendo en cuenta las necesidades del proceso y que esté inscrito en los organismos técnicos respectivos para tenerlo en cuenta al momento de hacer la valoración probatoria.</t>
  </si>
  <si>
    <t>Ocasional cada vez que se profiera sentencia en los procesos en los que se haya aportado como prueba un dictamen pericial hecho por un perito no idóneo.</t>
  </si>
  <si>
    <t>Apartarse de un dictamen pericial aportado cuando, con criterios de objetividad, se advierta que el perito no cumple con los requisitos de idoneidad requeridos para el proceso.</t>
  </si>
  <si>
    <t xml:space="preserve">Sentencias </t>
  </si>
  <si>
    <t>Durante el periodo no se ha requerido la intervención de peritos ni se han valorado dictámenes</t>
  </si>
  <si>
    <t>Se publica la tarjeta de las firmas autorizadas para las cuentas del Grupo de Apoyo Judicial, entre las cuales está la 110019196112, de los procesos mercantiles y especiales, precisando que a partir del mes de diciembre de 2017 esta cuenta se encuentra desmaterializada y las firmas son las mismas pero ahora son electrónicas.
Respecto de la custodia, se informa que si bien las cajas fuertes reposan bajo nuestra guarda, los títulos físicos que allí se encuentran ya no tienen validez con ocasión de la desmaterialización de la cuenta, esto lleva a la necesidad de replantear este riesgo.</t>
  </si>
  <si>
    <t>No es posible publicar muestreo de actas de entrega en atención a la implementación de la desmaterialización de la cuenta, en consecuencia se publica como evidencia un muestreo de las transacciones de pago generadas desde la cuenta y se precisa la necesidad de modificar este riesgo para próximas vigencias.</t>
  </si>
  <si>
    <r>
      <rPr>
        <b/>
        <sz val="10"/>
        <rFont val="Arial"/>
        <family val="2"/>
      </rPr>
      <t xml:space="preserve">14 Recuperación empresarial
</t>
    </r>
    <r>
      <rPr>
        <sz val="10"/>
        <rFont val="Arial"/>
        <family val="2"/>
      </rPr>
      <t xml:space="preserve">Pretender a través de un acuerdo, preservar empresas viables y normalizar sus relaciones comerciales y crediticias, mediante su reestructuración operacional, administrativa de activos o pasivos
</t>
    </r>
  </si>
  <si>
    <t>No establecer controles periódicos a las actuaciones de los ponentes jurídicos y financieros</t>
  </si>
  <si>
    <t>Retardar la verificación del cumplimiento del acuerdo y la convocatoria de la respectiva audiencia de seguimiento con el fin de favorecer al concursado deudor a cambio de dádivas</t>
  </si>
  <si>
    <t xml:space="preserve">pérdida de credibilidad </t>
  </si>
  <si>
    <t>Seguimiento desde la coordinación a los ponentes para verificar las actuaciones de los funcionarios que tienen a cargo los procesos.</t>
  </si>
  <si>
    <t>Cruce de información del DM frente a la base de procesos</t>
  </si>
  <si>
    <t>Base de datos Excel  y  correos electrónicos</t>
  </si>
  <si>
    <t>Se efectuó un cruce de información del DM frente a la Base de Procesos del Grupo. Se actualizó el SharePoint y se enviarion correo de verificación a los funcionarios responsables de los procesos.</t>
  </si>
  <si>
    <t xml:space="preserve">Coordinadora Grupo de Acuerdos de Insolvencia en Ejecución 
Funcionarios Area Financiera </t>
  </si>
  <si>
    <t>Inexistencia del informe previo a la audiencia para llegar a la audiencia con la información completa y veraz sobre la reforma del acuerdo</t>
  </si>
  <si>
    <t>Omitir requisitos exigidos por la ley para la confirmación de la reforma del acuerdo para beneficiar el concursado cambiando los términos del acuerdo a cambio de dádivas</t>
  </si>
  <si>
    <t xml:space="preserve">pérdida de credibilidad e imagen </t>
  </si>
  <si>
    <t>Revisar el informe del abogado por los ponentes  jurídicos  y financieros previamente a la celebración de la audiencia</t>
  </si>
  <si>
    <t>Ocasional cuando haya reforma</t>
  </si>
  <si>
    <t>Elaboración del informe</t>
  </si>
  <si>
    <t xml:space="preserve">Los ponentes financieros y jurídicos enviarion vía correo electrónico los informes y guias  de audiencia al Coordinador para su respectiva revisión. </t>
  </si>
  <si>
    <t>Coordinadora Grupo de Acuerdos de Insolvencia en Ejecución 
Funcionarios Jurídicos del Grupo 
Funcionarios Financieros del Grupo</t>
  </si>
  <si>
    <t>Ausencia de controles de jerarquía a los borradores</t>
  </si>
  <si>
    <t>Dar a conocer una providencia a terceros sin que haya sido notificada, esto con el fin de que el tercero obstaculice el tramite normal del proceso, a cambio de dádivas</t>
  </si>
  <si>
    <t xml:space="preserve">Dilación del proceso, y Pérdida de credibilidad </t>
  </si>
  <si>
    <t xml:space="preserve">Dar jerarquías  de seguridad de manejo a los borradores cuando sea proyectado por el ponente. </t>
  </si>
  <si>
    <t xml:space="preserve">Cada vez que un funcionario emita un borrador sobre una actuación debe darle el nivel de jerarquía </t>
  </si>
  <si>
    <t>Aplicativo con la jerarquía aplicada</t>
  </si>
  <si>
    <t>Se brindó capacitación con la coordinadora de gestión documental sobre seguridad en los borradores y se tomó la decisión que entre autos de máximo riesgo se generarían como sistema de seguridad y se llama Restringida.</t>
  </si>
  <si>
    <t>Coordinadora Grupo de Reorganización Empresarial</t>
  </si>
  <si>
    <t>Falta de supervisión   a las diferentes etapas del proceso por parte del superior jerárquico</t>
  </si>
  <si>
    <t>Asesorar a las partes aprovechando el conocimiento interno del proceso, para una decisión dirigida, a cambio de dádivas</t>
  </si>
  <si>
    <t>pérdida de credibilidad</t>
  </si>
  <si>
    <t>Revisar los proyectos de providencias previamente a ser resueltos en audiencia</t>
  </si>
  <si>
    <t>Revisión de los proyectos de ponencia</t>
  </si>
  <si>
    <t>Firma de las ponencias</t>
  </si>
  <si>
    <t>Se generan guías para las audiencias antes de ser convocadas. Ocho días antes de la celebración de la audiencia, la guia debe estar revisada por el asesor del despacho en el caso de que la audiencia la presida el delegado o por la coordinadora en el caso de que esta la presida.</t>
  </si>
  <si>
    <t>Coordinadora Grupo de Reorganización Empresarial
Delegado para asuntos para procedimientos de insolvencia</t>
  </si>
  <si>
    <t>Se publica la tarjeta de las firmas autorizadas para las cuentas del Grupo de Apoyo Judicial, entre las cuales está la 110019196108, de los procesos recuperatorios, precisando que a partir del mes de septiembre de 2017 esta cuenta se encuentra desmaterializada y las firmas son las mismas pero ahora son electrónicas.
Respecto de la custodia, se informa que si bien las cajas fuertes reposan bajo nuestra guarda, los títulos físicos que allí se encuentran ya no tienen validez con ocasión de la desmaterialización de la cuenta, esto lleva a la necesidad de replantear este riesgo.</t>
  </si>
  <si>
    <r>
      <rPr>
        <b/>
        <sz val="10"/>
        <rFont val="Arial"/>
        <family val="2"/>
      </rPr>
      <t xml:space="preserve">15 Procesos societarios
</t>
    </r>
    <r>
      <rPr>
        <sz val="10"/>
        <rFont val="Arial"/>
        <family val="2"/>
      </rPr>
      <t xml:space="preserve">
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r>
  </si>
  <si>
    <t>Falta de seguimiento en las diferentes etapas del proceso por parte del Líder del grupo.</t>
  </si>
  <si>
    <t>Daño a la reputación de la entidad.
Generación de procesos fiscales.</t>
  </si>
  <si>
    <t>1. Seguimiento semanal del estado de cada proceso.
2. Todas las actuaciones jurídicas que tienen con los usuarios para controlar la labor de los funcionarios que hacen parte del proceso.</t>
  </si>
  <si>
    <t>1. Programar seguimientos periódicos para revisar cada etapa del proceso.
2. Todas las actuaciones jurídicas que tienen en los usuarios para controlar la labor de los funcionarios que hacen parte del proceso.</t>
  </si>
  <si>
    <t>1. Cuadros de registro de cada etapa del proceso (aspectos revisados en las reuniones de seguimiento periódico).</t>
  </si>
  <si>
    <t>Se realizó un seguimiento semanal de cada uno de los procesos asignados a los ponentes, en el cual se verificó el cumplimiento oportuno y correcto de cada una de las etapas procesales. Así mismo, se definieron los pasos necesarios para adelantar los procesos de forma ágil y adecuada.
Todos los documentos elaborados por los ponentes son revisados en detalle antes de ser firmados.
Debe precisarse que para la creación de las providencias judiciales a cargo de este Despacho es indispensable mantener las posturas jurisprudenciales definidas por la Delegatura, con lo cual se busca mantener una postura trasparente y coherente en las autos y sentencias.</t>
  </si>
  <si>
    <t>1. Delegada para Procedimientos Mercantiles
2. Coordinador Grupos de Jurisdicción Societaria I 
3. Jurisdicción Societaria II</t>
  </si>
  <si>
    <r>
      <rPr>
        <b/>
        <sz val="10"/>
        <rFont val="Arial"/>
        <family val="2"/>
      </rPr>
      <t xml:space="preserve">16 Conciliación y arbitramento
</t>
    </r>
    <r>
      <rPr>
        <sz val="10"/>
        <rFont val="Arial"/>
        <family val="2"/>
      </rPr>
      <t xml:space="preserve">
Ofrecer al empresariado colombiano la conciliación y el arbitraje como mecanismos alternos para la solución de sus conflictos, a través de la administración del Centro de Conciliación y Arbitraje Empresarial.</t>
    </r>
  </si>
  <si>
    <t>Intención de favorecer a una de las partes.</t>
  </si>
  <si>
    <t>No tramitar las solicitudes de conciliación en el término oportuno, con el ánimo de favorecer a una de las partes.</t>
  </si>
  <si>
    <t>Prescripción o caducidad de las acciones que puedan interponer las partes en la justicia ordinaria.</t>
  </si>
  <si>
    <t>Registrar la fecha de recepción de la solicitud y asignación de la fecha de audiencia anterior al vencimiento de términos, para interponer las acciones legales a las que haya lugar.</t>
  </si>
  <si>
    <t>Validar que la fecha programada para la audiencia es anterior al vencimiento de términos.</t>
  </si>
  <si>
    <t>Registro de recepción de solicitudes y asignación de fechas de audiencias</t>
  </si>
  <si>
    <t>1.     Estudio de las solicitudes de conciliación, para el trámite de los casos cuya tipología de conflicto este acorde con la presentada por el Centro en la solicitud de autorización de funcionamiento.
2.     Programación de la Audiencia a más tardar dos meses después de la radicación de la solicitud, según el número de casos y la agenda del concililador. Para aquellos casos que requirieron reprogramación, al reprogramar las audiencias se contó con el concenso de las partes.</t>
  </si>
  <si>
    <t>• Coordinador Grupo de Conciliación y Arbitraje Societario
• Conciliador asignado (funcionario Grupo de Conciliación y Arbitraje Societario)</t>
  </si>
  <si>
    <r>
      <rPr>
        <b/>
        <sz val="10"/>
        <color indexed="8"/>
        <rFont val="Arial"/>
        <family val="2"/>
      </rPr>
      <t xml:space="preserve">17 Gestión financiera y contable
</t>
    </r>
    <r>
      <rPr>
        <sz val="10"/>
        <color indexed="8"/>
        <rFont val="Arial"/>
        <family val="2"/>
      </rPr>
      <t xml:space="preserve">
Garantizar que los recursos financieros de la entidad sean recaudados y administrados con efectividad 
</t>
    </r>
  </si>
  <si>
    <t>Concentración de poderes en el mismo funcionario.
No vigilar el acceso a la caja fuerte que contiene la chequera.</t>
  </si>
  <si>
    <t>Vigilar permanentemente la caja fuerte que contiene la chequera a través de cámara de seguridad.
Ubicar el sello que se utiliza para los cheques en un lugar diferente a la ubicación de la caja fuerte que contiene la chequera.
Asignar los poderes para firmar y sellar los cheques a funcionarios diferentes.</t>
  </si>
  <si>
    <t>Instalar la de cámara de seguridad para vigilar el acceso a la caja fuerte que contiene la chequera.
Validar que los poderes para firmar y sellar los cheques estén asignados a funcionarios diferentes.</t>
  </si>
  <si>
    <t>Registro de cámara de seguridad (funcionarios que acceden a la caja fuerte que contiene la chequera)
Asignación de poderes de firma y sellado de los cheques a funcionarios diferentes.</t>
  </si>
  <si>
    <t>Se envían archivos de cámara  que cubre caja fuerte y custodia de protector . Correo de validación de firmas enviado por Bancolombia No se presentan novedades</t>
  </si>
  <si>
    <t>Coordinadora de Tesorería y Subdirector Financiero</t>
  </si>
  <si>
    <t>Falta de seguimiento en las diferentes etapas del proceso por parte del Coordinador del Grupo.
El funcionario que alimenta los registros tiene privilegios de administración de las carpetas en Share Point.</t>
  </si>
  <si>
    <t>Hacer seguimiento semanal por parte del Coordinador del grupo durante las diferentes etapas del proceso.
Asignar al funcionario que alimenta los registros permisos únicamente para hacer modificación.
Asignar privilegios de administración de las carpetas en Share Point (eliminar) únicamente a un funcionario del grupo de Tecnología.</t>
  </si>
  <si>
    <t>Realizar el seguimiento semanal por parte del Coordinador del grupo durante las diferentes etapas del proceso.
Validar que los permisos asignados al funcionario que alimenta los registros, son únicamente para hacer modificación.
Validar que los privilegios de administración de las carpetas en Share Point donde reposa la información de las diferentes etapas del proceso, estén asignados únicamente a un funcionario del grupo de Tecnología.</t>
  </si>
  <si>
    <t>Correo electrónico por parte del Coordinador del grupo dirigido a los respectivos funcionarios con las observaciones realizadas durante el seguimiento semanal.
Correo electrónico en el cual se solicita validar que los permisos asignados al funcionario que alimenta los registros permisos son únicamente para hacer modificaciones.
Correo electrónico en el cual se solicita validar que los privilegios de administración de las carpetas en Share Point donde reposa la información de las diferentes etapas del proceso, están asignados únicamente a un funcionario del grupo de Tecnología.</t>
  </si>
  <si>
    <r>
      <t xml:space="preserve">El control se registra en BPM facturación y Cartera El control de las disminuciones solo opera en SIIF y se controla con el Riesgo 3.  
Las disminuciones para realizarse en BPM deben primero estar en SIIF y soportadas para que el único responsable de Disminuirlas en BPM que es el Subdirector pueda evidenciar el soporte en BPM.
</t>
    </r>
    <r>
      <rPr>
        <b/>
        <sz val="10"/>
        <rFont val="Arial"/>
        <family val="2"/>
      </rPr>
      <t>SE SOLICITA ELIMINAR ESTE RIESGO PARA EL SIGUIENTE CUATRIMESTRE.</t>
    </r>
  </si>
  <si>
    <t>Subdirector Financiero y contable</t>
  </si>
  <si>
    <t>Hacer la verificación de las disminuciones que no aplican desde el recaudo.</t>
  </si>
  <si>
    <t>Programar la generación del informe que permita hacer la verificación de las disminuciones que no aplican desde el recaudo.</t>
  </si>
  <si>
    <t>Informe de la verificación (reporte del aplicativo SIIF).</t>
  </si>
  <si>
    <t>Se cuenta con un archivo que controla las disminuciones realizadas en SIIF  con su evidencia de documento que la soporta</t>
  </si>
  <si>
    <t>Coordinadora de Contabilidad y Subdirector Financiero</t>
  </si>
  <si>
    <r>
      <rPr>
        <b/>
        <sz val="10"/>
        <color indexed="8"/>
        <rFont val="Arial"/>
        <family val="2"/>
      </rPr>
      <t xml:space="preserve">18 Gestión del talento humano
</t>
    </r>
    <r>
      <rPr>
        <sz val="10"/>
        <color indexed="8"/>
        <rFont val="Arial"/>
        <family val="2"/>
      </rPr>
      <t xml:space="preserve">
Mantener talento humano competente garantizando el cumplimiento de las funciones propias de cada empleo, en un ambiente laboral que considere de manera permanente el bienestar de la persona humana. </t>
    </r>
  </si>
  <si>
    <t>Falta de verificación del cumplimiento de los requisitos exigidos por la entidad.</t>
  </si>
  <si>
    <t>Adjudicación y desembolso de créditos de vivienda sin la debida verificación del cumplimiento de los requisitos exigidos por la entidad.</t>
  </si>
  <si>
    <t>Afectación del cumplimiento de metas y objetivos de la dependencia.
Generación de procesos disciplinarios.</t>
  </si>
  <si>
    <t>Hacer la verificación del cumplimiento de los requisitos exigidos por la entidad.</t>
  </si>
  <si>
    <t>Validar en los aplicativos y fuentes autorizadas la validez de toda la documentación e información registrada por cada funcionario que se postula como candidato para obtener el crédito de vivienda otorgado por la Superintendencia de Sociedades.</t>
  </si>
  <si>
    <t>Informe de la verificación del cumplimiento de los requisitos exigidos por la entidad.</t>
  </si>
  <si>
    <t>1- Se realiza la validacion de la informacion entregada por los inscritos a la convocatoria de vivienda año 2018 en los diferentes aplicativos (Rues, Antecedentes Disiciplinarios, Antecedentes de creditos de vivienda anteriores y en general todos los requisitos exiguidos en la normatividad vigente</t>
  </si>
  <si>
    <t>Coordinador Grupo de Desarrollo del Talento Humano</t>
  </si>
  <si>
    <t>Liberalidad de un funcionario para generar pagos sin previa autorización.</t>
  </si>
  <si>
    <t>Aprobar una erogación presupuestal sin estar precedida por un acto administrativo que lo ordene.</t>
  </si>
  <si>
    <t>Generar y firmar previamente el acto administrativo que ordena una erogación.</t>
  </si>
  <si>
    <t>Exigir que todo pago este precedido por un acto administrativo que lo orden o lo autorice</t>
  </si>
  <si>
    <t>El acto administrativo firmado que ordena el pago o erogación.</t>
  </si>
  <si>
    <t>Se realiza la revisión de las erogaciones de recursos vía novedades, tales como vacaciones, encargos, reconocimiento de primas, viáticos, horas extras etc.; en la prenomina de cada quincena; esta revisión se hace con el uso del cuadro “NOVEDADES_DE_PERSONAL”, contenido en la Biblioteca del Centro de Datos del Grupo de Administración de Personal (Sharepoint); este cuadro cuenta con permanente alimentación.</t>
  </si>
  <si>
    <t>Coordinador Grupo Administración de Personal</t>
  </si>
  <si>
    <t>No aplicar controles respecto a la validación de requisitos mínimos de acuerdo al manual de funciones de cada cargo.</t>
  </si>
  <si>
    <t>Aceptar y/o permitir tráfico de influencias en la provisión de empleos.</t>
  </si>
  <si>
    <t>Validar por parte del Coordinador del grupo el cumplimiento de los requisitos mínimos de acuerdo al manual de funciones de cada cargo.</t>
  </si>
  <si>
    <t>Aprobar la inclusión en un proceso de selección de un candidato y la posesión de un funcionario en un cargo de la entidad con la respectiva validación del cumplimiento de los requisitos mínimos de acuerdo al manual de funciones por parte del Coordinador del grupo de Administración de Personal.</t>
  </si>
  <si>
    <t>Correo electrónico enviado por el Coordinador del Grupo de Administración de Personal con la aprobación de la inclusión de un candidato en un proceso de selección y/o la posesión de un funcionario en un cargo de la entidad, indicando que este cumple con la respectiva validación del cumplimiento de los requisitos mínimos de acuerdo al manual de funciones.</t>
  </si>
  <si>
    <t>Para cada nombramiento se expide por parte de la Coordinación del grupo de Administración de Personal, una certificación donde se evidencia que se realizó la verificación de los requisitos del candidato, acorde al manual de funciones correspondiente al cargo que aspira a ocupar.</t>
  </si>
  <si>
    <r>
      <rPr>
        <b/>
        <sz val="10"/>
        <color indexed="8"/>
        <rFont val="Arial"/>
        <family val="2"/>
      </rPr>
      <t xml:space="preserve">19 Gestión Contractual
</t>
    </r>
    <r>
      <rPr>
        <sz val="10"/>
        <color indexed="8"/>
        <rFont val="Arial"/>
        <family val="2"/>
      </rPr>
      <t xml:space="preserve">
Adquirir los bienes, servicios y obras  requeridos por la entidad, a través de la realización de procesos de selección de contratistas con la aplicación de los principios que rigen la contratación administrativa.</t>
    </r>
  </si>
  <si>
    <t>Negligencia en la  revisión de los  documentos requeridos para iniciar un proceso contractual</t>
  </si>
  <si>
    <t xml:space="preserve">Elaborar  estudios previos de conveniencia y oportunidad, y los documentos precontractuales en general, para  favorecer una selección subjetiva de un contratista o proveedor en contraprestación a una dádiva </t>
  </si>
  <si>
    <t xml:space="preserve">Pérdida de recursos públicos y posibilidad de litigios </t>
  </si>
  <si>
    <t>Estructuración y revisión armónica e integral de los documentos requeridos, en la etapa precontractual.</t>
  </si>
  <si>
    <t>Revisar todos los documentos precontractuales conforme con el manual de contratación</t>
  </si>
  <si>
    <t xml:space="preserve">Memorando con observaciones cuando haya lugar o el estudio previo publicado </t>
  </si>
  <si>
    <t>Se revisaron los estudios  previos y documentos soporte de los procesos de contratación radicados en el Grupo de Contratos,  en su  mayoria se  realizaron las observacioes vía correo electrónico a las areas solicitantes de la contratación.</t>
  </si>
  <si>
    <t>Coordinador del Grupo  de Contratos 
Funcionarios responsables</t>
  </si>
  <si>
    <t>Inadecuado control al seguimiento del  objeto contractual</t>
  </si>
  <si>
    <t xml:space="preserve">Incumplimiento  de los deberes y obligaciones establecidos  para el supervisor   en el manual de contratación y en las normas vigentes en la materia, para favorecer los intereses propios o de  contratistas. </t>
  </si>
  <si>
    <t>El contrato no cumpla con el objeto para el cual fue suscrito y no cubra la necesidad de la entidad, generando pérdida de recursos</t>
  </si>
  <si>
    <t>Informes de supervisión publicados  en el SECOP y revisados por una instancia en la  Entidad.</t>
  </si>
  <si>
    <t>Mensual</t>
  </si>
  <si>
    <t xml:space="preserve">Revisión aleatoria de los informes de supervisión </t>
  </si>
  <si>
    <t xml:space="preserve">Consolidado de informes en cada expediente contractual </t>
  </si>
  <si>
    <t xml:space="preserve">Se revisaron de manera aleatoria los informes de supervisión  radicados en el Grupo de Contratos, los cuales  reposan en cada uno de los expedientes contactuales  y  en  el  Share point del  Grupo de Contratos. </t>
  </si>
  <si>
    <r>
      <rPr>
        <b/>
        <sz val="10"/>
        <color indexed="8"/>
        <rFont val="Arial"/>
        <family val="2"/>
      </rPr>
      <t xml:space="preserve">20 Gestión de infraestructura física
</t>
    </r>
    <r>
      <rPr>
        <sz val="10"/>
        <color indexed="8"/>
        <rFont val="Arial"/>
        <family val="2"/>
      </rPr>
      <t xml:space="preserve">
Gestionar la infraestructura necesaria para la prestación de los servicios, teniendo en cuenta todo lo relacionado con ambiente de trabajo y con impactos ambientales</t>
    </r>
  </si>
  <si>
    <t>Actitud deshonesta de las personas responsables del manejo de los bienes</t>
  </si>
  <si>
    <t>Pérdida de bienes de consumo y devolutivos por manejo inadecuado de los inventarios</t>
  </si>
  <si>
    <t>Detrimento patrimonial</t>
  </si>
  <si>
    <t>1. Muestreo mensual de los bienes en bodega
2. Consolidación cuenta mensual almacén
3. Levantamiento de inventario de bienes devolutivos en servicio y en bodega mínimo una vez al año.
4. Manejo de llaves de bodega por personal autorizado únicamente.</t>
  </si>
  <si>
    <t xml:space="preserve">1. Muestreo mensual de los bienes en bodega
2. Entregar cuenta consolidada mensual de almacén a Contabilidad
3. Levantamiento de inventarios de bienes devolutivos en servicio y en bodega mínimo una vez al año, el informe será entregado depurado a más tardar el 20 de enero de la siguiente vigencia.
4. Manejo de llaves de bodega por personal autorizado únicamente y de las claves alarma ingreso a las bodegas solo por personal autorizado.
</t>
  </si>
  <si>
    <t xml:space="preserve">1. Acta
2. Memorando
3. Informe de Inventarios
4. Memorando
</t>
  </si>
  <si>
    <t>Pr20-R01-Act01-01-Acta 20180119
Pr20-R01-Act01-02-Acta 20180216
Pr20-R01-Act01-03-Acta 20180316
Pr20-R01-Act01-04-Acta 20180420
Pr20-R01-Act02-01Memo a Contabilidad-2018-01-011166
Pr20-R01-Act02-02Memo a Contabilidad-018-01-032124 
Pr20-R01-Act02-03Memo a Contabilidad Ene-Feb-Mar-2018-NICSP
Pr20-R01-Act02-04-Memo a Contabilidad-Abril-2018-01-266156
Pr20-R01-Act04-Memorando a los funcionarios del almacen-2018-01-027173</t>
  </si>
  <si>
    <t>Coordinador del Grupo Administrativo
Funcionarios responsables del almacen</t>
  </si>
  <si>
    <t>Favorecimiento al proveedor modificando o alterando obligaciones o especificaciones del contrato sin que medie trámite en el Grupo de Contratos</t>
  </si>
  <si>
    <t>Alterar las obligaciones y/o condiciones establecidas en el proceso contractual</t>
  </si>
  <si>
    <t>Pérdida de imagen
Detrimento patrimonial</t>
  </si>
  <si>
    <t xml:space="preserve">1. Definir claramente las obligaciones y especificaciones en los contratos
2. Revisión y aprobación por parte del Coordinador Administrativo
3. Verificación de características y especificaciones por parte del supervisor del contrato </t>
  </si>
  <si>
    <t>1. Revisión y aprobación de los estudios de conveniencia presentados por los líderes de los proceso.
2. Incluir el visto bueno por parte del Coordinador en los cumplidos que expiden los supervisores
3. Elaboración de memorando al funcionario encargado del almacén para proceder con el ingreso de los bienes adquiridos a los inventarios de la entidad.</t>
  </si>
  <si>
    <t xml:space="preserve">1. Memorando
2. Formato cumplido con visto bueno del coordinador
3. Memorando
</t>
  </si>
  <si>
    <t>Pr20-R01-Act01-01-EP-Mobiliario-2018-01-003297
Pr20-R01-Act01-02-EP-ToyotaCampero-2018-01-002700
Pr20-R01-Act01-03-EP-MantoFachadas-2018-01-024953
Pr20-R01-Act01-04-EP-Salvaescaleras-2018-01-026563
Pr20-R01-Act01-05-EP-MntoPlantasElectricas-2018-01-028099
Pr20-R02-Act02-01-Cumplido Cto-035-2017 Febrero-Rad-2018-01-217101
Pr20-R02-Act02-01-Cumplido Cto-035-2017 Febrero-Rad-2018-01-217101
Pr20-R02-Act03-01-Memo-Ingreso-almacen-sistemas-2018-01-178993
Pr20-R02-Act03-02-Memo-Ingreso-almacen-sistemas-2018-01-163363
Pr20-R02-Act03-03-Memo-Ingreso-almacen-sistemas-2018-01-074160
Pr20-R02-Act03-04-Memo-Ingreso-almacen-sistemas-2018-01-076955
Pr20-R02-Act03-05-Memo-Ingerso-almacen-administrativa-2018-01-131792
Pr20-R02-Act03-06-Memo-Ingreso-almacen-sistemas-2018-01-117506</t>
  </si>
  <si>
    <t>Coordinador del Grupo Administrativo
Funcionarios supervisores de congtratos</t>
  </si>
  <si>
    <r>
      <rPr>
        <b/>
        <sz val="10"/>
        <color indexed="8"/>
        <rFont val="Arial"/>
        <family val="2"/>
      </rPr>
      <t xml:space="preserve">21 Atención al ciudadano
</t>
    </r>
    <r>
      <rPr>
        <sz val="10"/>
        <color indexed="8"/>
        <rFont val="Arial"/>
        <family val="2"/>
      </rPr>
      <t xml:space="preserve">
Brindar atención al cliente externo e interno de manera clara, oportuna, confiable y transparente respecto de sus consultas, quejas, reclamos,  sugerencias y notificaciones administrativas, ofreciendo acceso,  disponibilidad con la información, así como la cobertura en servicios acorde a las tecnologías de información y comunicación para la debida atención al ciudadano.</t>
    </r>
  </si>
  <si>
    <t xml:space="preserve">Ofrecimiento de dádivas intereses personales </t>
  </si>
  <si>
    <t xml:space="preserve">Ocultamiento del acto administrativo a notificar a fin de favorecer interés personales o de terceros </t>
  </si>
  <si>
    <t xml:space="preserve">Nulidades de actos administrativos 
vencimiento de términos </t>
  </si>
  <si>
    <t>1. Revisión  del Gestor Documental, ingresando por reporte dependencia, con el fin de identificar las asignaciones por funcionario. 
2. Diligenciamiento  del registro Cuadro de control seguimiento a notificaciones, que se encuentra  en el Sharepoint 
3. Correo electrónico enviado por el jefe inmediato a los profesionales del grupo, informando de la asignación de los radicados para el trámite de notificación.
4. Todos los documentos del proceso de notificación se registran en la hoja de ruta.</t>
  </si>
  <si>
    <t xml:space="preserve">1. Revisión diaria al Gestor Documental 
2.Asignaciones diarias a los profesionales del grupo. 
3. Cada trámite (oficios, avisos, constancias de notificación, constancias de ejecutoria, clase de notificación, etc) dentro del proceso de notificación se registra en la Hoja de Ruta </t>
  </si>
  <si>
    <t>1. Correo electrónico de asignaciones de actos administrativos a notificar
2. Archivo Excel de rastreo de radicaciones
3. Cuadro de control de notificaciones
4. Muestra Formato ATC-F-004 hoja de ruta notificaciones administrativas</t>
  </si>
  <si>
    <r>
      <t xml:space="preserve">ENERO A ABRIL
</t>
    </r>
    <r>
      <rPr>
        <sz val="10"/>
        <rFont val="Arial"/>
        <family val="2"/>
      </rPr>
      <t>Correos electrónicos de asignación de trámites de notificación durante los meses de enero, febrero, marzo y abril remitidos por la coordinadora del grupo de Notificaciones Administrativas.
Diligenciamiento por parte de la Coordinadora del grupo de notificaciones administrativas del cuadro de rastreo de actos administrativos generados en la entidad durante los meses de enero, febrero, marzo y abril.
Diligenciamiento de hojas de ruta de procesos de notificación de actos administrativos durante los meses de enero, febrero, marzo y abril por parte de los funcionarios del Grupo de Notificaciones Administrativas.
Diligenciamiento del Cuadro de control y seguimiento de notificaciones durante los meses de enero, febrero, marzo y abril por parte de los funcionarios del Grupo de Notificaciones Administrativas.</t>
    </r>
    <r>
      <rPr>
        <sz val="10"/>
        <rFont val="Arial"/>
        <family val="2"/>
      </rPr>
      <t xml:space="preserve">
</t>
    </r>
    <r>
      <rPr>
        <b/>
        <sz val="10"/>
        <rFont val="Arial"/>
        <family val="2"/>
      </rPr>
      <t xml:space="preserve">
</t>
    </r>
  </si>
  <si>
    <t>Coordinadora y funcionarios del Grupo de Notificaciones Administrativas</t>
  </si>
  <si>
    <t>1. Falta de compromiso con la entidad.
2. Buscar un beneficio particular.
3. Falta de ética del funcionario.</t>
  </si>
  <si>
    <t>Fuga de información, posibilidad de acceder sin autorización a la información o usar la información para un beneficio particular</t>
  </si>
  <si>
    <t>1. Establecer permisos para el acceso a la información reservada.
2. Correo electrónico solicitando autorización de cambio a seguridad abierta, de las resoluciones que deben notificarse por aviso CARTELERA.</t>
  </si>
  <si>
    <t>Establecer permisos a cada funcionario que atiende personal externo, de acuerdo con el nivel de información.
2. Solicitud de autorización al grupo emisor del acto administrativo, para cambio a la seguridad jerarquica a abierta.</t>
  </si>
  <si>
    <t>Memorando del formato 46001 por cada usuario - Autorización de servicios Informáticos
2. Muestra de los correos enviados solicitando autorización de cambiando la seguirdad jerarquica a abierta.</t>
  </si>
  <si>
    <r>
      <t xml:space="preserve">Permiso uso SISTEMA DE STORME, SIGS, SID y XBRL.
</t>
    </r>
    <r>
      <rPr>
        <b/>
        <sz val="10"/>
        <rFont val="Arial"/>
        <family val="2"/>
      </rPr>
      <t>ENERO</t>
    </r>
    <r>
      <rPr>
        <sz val="10"/>
        <rFont val="Arial"/>
        <family val="2"/>
      </rPr>
      <t xml:space="preserve">
Durante el mes de enero se realizaron cuatro (4) solicitudes de autorización de servicios informáticos (46001) para los funcionarios Guetty Caycedo y Aldemar Mendoza y los contratistas del Centro de Contacto Claudia Susana Avila y Carlos Alberto Muñoz. 
</t>
    </r>
    <r>
      <rPr>
        <b/>
        <sz val="10"/>
        <rFont val="Arial"/>
        <family val="2"/>
      </rPr>
      <t>FEBRERO</t>
    </r>
    <r>
      <rPr>
        <sz val="10"/>
        <rFont val="Arial"/>
        <family val="2"/>
      </rPr>
      <t xml:space="preserve">
Se realizó una (1) solicitud de autorización de servicios informáticos (46001) para la contratista del Centro de Contacto Diana Guacaneme
</t>
    </r>
    <r>
      <rPr>
        <b/>
        <sz val="10"/>
        <rFont val="Arial"/>
        <family val="2"/>
      </rPr>
      <t>MARZO</t>
    </r>
    <r>
      <rPr>
        <sz val="10"/>
        <rFont val="Arial"/>
        <family val="2"/>
      </rPr>
      <t xml:space="preserve">
Se realizaron doce (12) solicitudes de autorización de servicios informáticos (46001) para contratistas del centro de contacto.
</t>
    </r>
    <r>
      <rPr>
        <b/>
        <sz val="10"/>
        <rFont val="Arial"/>
        <family val="2"/>
      </rPr>
      <t>ABRIL</t>
    </r>
    <r>
      <rPr>
        <sz val="10"/>
        <rFont val="Arial"/>
        <family val="2"/>
      </rPr>
      <t xml:space="preserve">
Se realizó una (1) solicitud de autorización de servicios informáticos (46001) para la contratista del Centro de Contacto Tatiana Rojas.
</t>
    </r>
    <r>
      <rPr>
        <b/>
        <sz val="10"/>
        <rFont val="Arial"/>
        <family val="2"/>
      </rPr>
      <t xml:space="preserve">
ENERO A ABRIL</t>
    </r>
    <r>
      <rPr>
        <sz val="10"/>
        <rFont val="Arial"/>
        <family val="2"/>
      </rPr>
      <t xml:space="preserve">
Se remitieron correos electrónicos por parte de los funcionarios del Grupo de Notificaciones Administrativas solicitando el cambio de la seguridad jerárquica de actos administrativos, cuando se requiera
</t>
    </r>
  </si>
  <si>
    <t>Coordinadora de los grupos de Notificaciones Administrativas y Atención al Ciudadano
Funcionarios del Grupo de Notificaciones Administrativas</t>
  </si>
  <si>
    <t xml:space="preserve">Falta de control de los
responsables de los procesos sobre las personas o desconocimiento de los servidores de los procedimientos institucionales </t>
  </si>
  <si>
    <t>1. Pérdida de imagen y credibilidad
2. Sanción disciplinaria</t>
  </si>
  <si>
    <t>1. La atención presencial se realiza en orden de llegada, de acuerdo con el turno generado por el sistema.
2. Recomendaciones en comités primarios.</t>
  </si>
  <si>
    <t>1. Atención personalizada por orden de llegada en las instalaciones de la Entidad, de acuerdo al turno generado por el sistema
2. En comités primarios incluir en el orden del día un punto de recomendaciones sobre el tema.</t>
  </si>
  <si>
    <t>Actas de comité primario.
Reporte Digiturno</t>
  </si>
  <si>
    <r>
      <rPr>
        <b/>
        <sz val="10"/>
        <rFont val="Arial"/>
        <family val="2"/>
      </rPr>
      <t>ENERO A ABRIL</t>
    </r>
    <r>
      <rPr>
        <sz val="10"/>
        <rFont val="Arial"/>
        <family val="2"/>
      </rPr>
      <t xml:space="preserve">
31 de enero, 28 de febrero, 23 de marzo y 26 de abril, se realizaron las reuniones de comité primario de los grupos de atención al ciudadano y notificaciones administrativas donde se hace revisión y recomendaciones para evitar la materialización de los riesgos.
Se elaboró reporte del digiturno sobre la atención presencial en el grupo de atención al ciudadano
</t>
    </r>
  </si>
  <si>
    <t xml:space="preserve">Coordinadora y funcionarios de los grupos de Notificaciones Administrativas y Atención al Ciudadano
</t>
  </si>
  <si>
    <t xml:space="preserve">Tráfico de influencias, (amiguismo, persona influyente).
</t>
  </si>
  <si>
    <t>1. Atención personalizada en las instalaciones de la Entidad.
2. Seguimiento a la atención al ciudadano a traves de los registros del sistema de digiturno y calificación del servicio.
4. Recomendaciones en comités primarios.</t>
  </si>
  <si>
    <t>1. Atención personalizada por orden de llegada en las instalaciones de la Entidad.
2. Monitoreo a la atención brindada por los diferentes funcionarios del área.
3. En comités primarios incluir en el orden del día un punto de recomendaciones sobre el tema.</t>
  </si>
  <si>
    <t>Actas de comité primario
Reportes del digiturno y de la calificación del servicio de atención presencial</t>
  </si>
  <si>
    <t xml:space="preserve">Coordinadora y funcionarios de los grupos de Notificaciones Administrativas y Atención al Ciudadano
</t>
  </si>
  <si>
    <r>
      <rPr>
        <b/>
        <sz val="10"/>
        <color indexed="8"/>
        <rFont val="Arial"/>
        <family val="2"/>
      </rPr>
      <t xml:space="preserve">22 Gestión de infraestructura y tecnologías de la información
</t>
    </r>
    <r>
      <rPr>
        <sz val="10"/>
        <color indexed="8"/>
        <rFont val="Arial"/>
        <family val="2"/>
      </rPr>
      <t xml:space="preserve">
Garantizar el correcto funcionamiento de la plataforma de Tecnología de Información y Comunicaciones (TICS), apoyar técnicamente en la adquisición e implementación de nuevas tecnologías de información y comunicaciones y gestionar la Seguridad Informática de acuerdo con las políticas de la Entidad y las normas legales vigentes</t>
    </r>
  </si>
  <si>
    <t>1. Omisión en el cumplimiento de las políticas de seguridad de
información.
2. Vulneración de los controles definidos para el acceso a la información.</t>
  </si>
  <si>
    <t xml:space="preserve">Pérdida de imagen institucional, Incumplimiento legal,  sanciones. </t>
  </si>
  <si>
    <t>1. Establecer acuerdos de confidencialidad en los contratos. 
2. Control de acceso a los sistemas de Información.
3. Control de acceso al Data Center de la Entidad.
4. Aplicar las directrices definidas respecto a la asignación de roles y permisos.
5. Establecer contraseñas seguras.</t>
  </si>
  <si>
    <t>1. Entregar a los contratistas los acuerdos de confidencialidad para su firma.
2. Aplicar las directrices definidas respecto a la asignación de roles y permisos en los sistemas de información.
3.Configurar alertas en el software detector de fuga de información.
4.Monitorear los esquemas de protección de seguridad implementados en Data Center.</t>
  </si>
  <si>
    <t>1. Acuerdo de confidencialidad diligenciado.
2. Informe de roles y permisos registrados en los formatos de la entidad. 
3. Informe de ejecución de herramienta de alertamiento.
4. Registro de monitoreo realizado a los controles de acceso en el Data Center.</t>
  </si>
  <si>
    <t>1. Se solicitó acuerdos de confidencialidad a contratistas de DID. Debidamente firmados y escaneados se subieron a carpeta de evidencias.
2. Basados en los requerimientos de los diferentes procesos, se crearon los usuarios correspondientes con los permisos solicitados.
3. se implementarón reglas de alertamiento en el sistema DLP y se inicio con el  monitoreo de alertas informadas por el DLP (fase de análisis).
4. Se revisó el cumplimiento de control de acceso mediante las anotaciones correspondientes en el formato GINT-F-007 "BITACORA CONTROL DE ACCESO CENTRO DE COMPUTO"</t>
  </si>
  <si>
    <t>Director DID</t>
  </si>
  <si>
    <t>1.Sistemas de información creados sin la estructura de seguridad. 
2.Obsolescencia de la infraestructura tecnológica.
3. Alterar indebidamente  la configuración de los sistemas de seguridad.
4. Facilitar acceso a  información de las vulnerabilidades técnicas</t>
  </si>
  <si>
    <t>Recibir ataques internos o externos a los sistemas de información.</t>
  </si>
  <si>
    <t>Pérdida de información de la entidad.
Pérdida de imagen institucional, Incumplimiento legal, Sanciones.</t>
  </si>
  <si>
    <t>1. Asegurar estructuras de seguridad en los Sistemas de Información.
2. Establecer umbrales de obsolescencia a la infraestructura tecnológica de la entidad.
3. Establecer políticas de modificaciones en configuración de los dispositivos de seguridad.
4. Asegurar la accesibilidad a los informes de vulnerabilidades técnicas.</t>
  </si>
  <si>
    <t xml:space="preserve">1. Mantener actualizados los componentes de software y hardware de seguridad de la Entidad. 
2. Revisión  periódicamente  de configuración de los dispositivos de seguridad.
3. Mantener cifrados los informes de vulnerabilidades técnicas en un repositorio designado por el Director de Informática y Desarrollo.
</t>
  </si>
  <si>
    <t xml:space="preserve">1. Informe de pruebas realizadas a los sistemas de información nuevos.
2. Plan de renovación tecnológica.
3. Informe de revisiones realizadas a los dispositivos de seguridad.
4. Repositorio cifrado.
5. Informe de accesos al repositorio cifrado. </t>
  </si>
  <si>
    <t xml:space="preserve">Se realizó la implementación del formulario del Informe 42 de 2018, del cual se realizaron pruebas de carga y  pruebas funcionales exitosas, con lo cual paso a producción.
Se realizaron actividades de renovación tecnologica sobre el EXCHANGE, el SYSTEM CENTER, LOS CLUSTER  y la plataforma BPM.
Se realizaron revisiones a las reglas de los dispositivos de seguridad, enfocados a INTERNET.
Se generó un repositorio para pruebas de vulnerabilidad con control de acceso a funcionarios de DID, Autorizados inicialmente.
A la fecha no ha habido accesos al repositorio de pruebas de vulnerabilidad.
</t>
  </si>
  <si>
    <r>
      <t xml:space="preserve">23 Gestión documental
</t>
    </r>
    <r>
      <rPr>
        <sz val="10"/>
        <color indexed="8"/>
        <rFont val="Arial"/>
        <family val="2"/>
      </rPr>
      <t>Administrar el flujo documental de la Entidad, mantener disponible la información, aplicar las políticas de seguridad y brindar atención oportuna y confiable a las solicitudes de los usuarios internos y/o externos.</t>
    </r>
    <r>
      <rPr>
        <b/>
        <sz val="10"/>
        <color indexed="8"/>
        <rFont val="Arial"/>
        <family val="2"/>
      </rPr>
      <t xml:space="preserve">
</t>
    </r>
  </si>
  <si>
    <t xml:space="preserve">Falta de controles que impidan la sustracción indebida de información reservada. </t>
  </si>
  <si>
    <t>Alto</t>
  </si>
  <si>
    <t>La entidad cuenta con un gestor documental, el cual maneja roles de seguridad de los documentos,  permitiendo su acceso y control a traves de reportes ( hisrory)  previa  autorización del coordinador o jefe inmediato.</t>
  </si>
  <si>
    <r>
      <rPr>
        <b/>
        <sz val="10"/>
        <rFont val="Arial"/>
        <family val="2"/>
      </rPr>
      <t xml:space="preserve">1.  </t>
    </r>
    <r>
      <rPr>
        <sz val="10"/>
        <rFont val="Arial"/>
        <family val="2"/>
      </rPr>
      <t>Para los usuarios internos se debe diligenciar y firmar  el formato de autorización de servicios informaticos por el jefe inmediato</t>
    </r>
    <r>
      <rPr>
        <b/>
        <sz val="10"/>
        <rFont val="Arial"/>
        <family val="2"/>
      </rPr>
      <t xml:space="preserve">.
2. </t>
    </r>
    <r>
      <rPr>
        <sz val="10"/>
        <rFont val="Arial"/>
        <family val="2"/>
      </rPr>
      <t>Asignación de seguridad acorde al  codigo de  tramites y al proceso de cada área de la entidad, los cuales se encuentran consolidado en la tabla de tramites, garantizando los grupos de consulta.</t>
    </r>
    <r>
      <rPr>
        <b/>
        <sz val="10"/>
        <rFont val="Arial"/>
        <family val="2"/>
      </rPr>
      <t xml:space="preserve">
</t>
    </r>
    <r>
      <rPr>
        <sz val="10"/>
        <rFont val="Arial"/>
        <family val="2"/>
      </rPr>
      <t xml:space="preserve">
</t>
    </r>
  </si>
  <si>
    <r>
      <rPr>
        <b/>
        <sz val="10"/>
        <rFont val="Arial"/>
        <family val="2"/>
      </rPr>
      <t xml:space="preserve">1. </t>
    </r>
    <r>
      <rPr>
        <sz val="10"/>
        <rFont val="Arial"/>
        <family val="2"/>
      </rPr>
      <t>Muestra tomada de postal con los formatos de auotorización de servicios informaticos radicada.</t>
    </r>
    <r>
      <rPr>
        <b/>
        <sz val="10"/>
        <rFont val="Arial"/>
        <family val="2"/>
      </rPr>
      <t xml:space="preserve">
</t>
    </r>
    <r>
      <rPr>
        <sz val="10"/>
        <rFont val="Arial"/>
        <family val="2"/>
      </rPr>
      <t xml:space="preserve">
</t>
    </r>
    <r>
      <rPr>
        <b/>
        <sz val="10"/>
        <rFont val="Arial"/>
        <family val="2"/>
      </rPr>
      <t xml:space="preserve">2. </t>
    </r>
    <r>
      <rPr>
        <sz val="10"/>
        <rFont val="Arial"/>
        <family val="2"/>
      </rPr>
      <t>Tabla de tramites</t>
    </r>
  </si>
  <si>
    <t>1. Evidencia comparativo con los formatos de postal de autorizacion de servicio, mostrando cada tramite y su debida autorizacion por parte del coordinador.
2. Actualizacion tabla de tramites que se encuentra en intranet.</t>
  </si>
  <si>
    <t>Gestion Documental y Apoyo Judicial</t>
  </si>
  <si>
    <t>Falta de controles que impidan la eliminación de documentos soporte de prueba.</t>
  </si>
  <si>
    <t xml:space="preserve">Eliminación de documentos soporte de pruebas por parte de un funcionario a cambio de dádivas para beneficiar a un tercero. </t>
  </si>
  <si>
    <t xml:space="preserve">Designación de los funcionarios encargado de custodiar y administrar este tipo de documentación. </t>
  </si>
  <si>
    <r>
      <t xml:space="preserve">1. En las areas destinadas para la consulta de expedientes físicos existes camaras de seguridad monitoriando diariamente la sala de consulta, acompañados de un guarda de seguridad.
2. . Asignación de 2 funcionarios </t>
    </r>
    <r>
      <rPr>
        <b/>
        <sz val="10"/>
        <rFont val="Arial"/>
        <family val="2"/>
      </rPr>
      <t xml:space="preserve">(gestión documental) </t>
    </r>
    <r>
      <rPr>
        <sz val="10"/>
        <rFont val="Arial"/>
        <family val="2"/>
      </rPr>
      <t xml:space="preserve">y 6 contratistas </t>
    </r>
    <r>
      <rPr>
        <b/>
        <sz val="10"/>
        <rFont val="Arial"/>
        <family val="2"/>
      </rPr>
      <t>(apoyo judicial),</t>
    </r>
    <r>
      <rPr>
        <sz val="10"/>
        <rFont val="Arial"/>
        <family val="2"/>
      </rPr>
      <t xml:space="preserve"> para desempeñar la actividad relacionada con administración, control y custodia de los expedientes.
3. Manejo de planillas destinadas para el registro de los prestamos de expedientes (gestión documental); diligenciamiento de hojas de control hacia afuera para registrar los préstamos de expedientes (apoyo judicial).
</t>
    </r>
  </si>
  <si>
    <r>
      <t>1. Muestra de las minutas llevadas por la empresa de seguridad.
2. Concertación de objetivos</t>
    </r>
    <r>
      <rPr>
        <b/>
        <sz val="10"/>
        <rFont val="Arial"/>
        <family val="2"/>
      </rPr>
      <t xml:space="preserve"> (gestión documental)</t>
    </r>
    <r>
      <rPr>
        <sz val="10"/>
        <rFont val="Arial"/>
        <family val="2"/>
      </rPr>
      <t>, acta de compromisos con los contratistas</t>
    </r>
    <r>
      <rPr>
        <b/>
        <sz val="10"/>
        <rFont val="Arial"/>
        <family val="2"/>
      </rPr>
      <t xml:space="preserve"> (apoyo  judicial).
3. Planillas de control de préstamo diligenciadas (gestión documental); Hojas de control hacia afuera diligenciadas (apoyo judicial).</t>
    </r>
  </si>
  <si>
    <t>1.  Se solicita a la empresa encargada de la seguridad de la entidad suministrar las minutas en conde se muestre el seguimiento por parte de ellos en las zonas de consulta de expedientes.
2. En la concertacion de objetivos del grupo de gestion documental se le asigna la custodia y el tramite que surja con los expedientes en la consulta de expedientes.
3. Se crea el formato de planillas de prestamo de expedientes para gestion documental que se ha venido manejando desde principios de este año y se continua con el correcto diligenciamiento de la hoja de control para los expedientes de apoyo judicial.</t>
  </si>
  <si>
    <r>
      <rPr>
        <b/>
        <sz val="10"/>
        <color indexed="8"/>
        <rFont val="Arial"/>
        <family val="2"/>
      </rPr>
      <t xml:space="preserve">24. Evaluación y control
</t>
    </r>
    <r>
      <rPr>
        <sz val="10"/>
        <color indexed="8"/>
        <rFont val="Arial"/>
        <family val="2"/>
      </rPr>
      <t xml:space="preserve"> Desarrollar la evaluación independiente a la gestión institucional y por procesos velando porque la misión de la entidad este acorde a los preceptos constitucionales y legales. Así mismo, velar porque el sistema de control interno cumpla con los parámetros definidos por el Gobierno Nacional y hacer las recomendaciones para su actualización cuando a ello haya lugar.</t>
    </r>
  </si>
  <si>
    <t>No efectuar seguimiento al equipo auditor sobre el desarrollo del proceso auditado.</t>
  </si>
  <si>
    <t>Presentación de informes de auditoría que no corresponden a la evaluación efectuada, debido a la Interferencia por parte de miembros de la administración en la evaluación independiente que hace la Oficina de Control Interno, para evitar posibles investigaciones a los auditados.</t>
  </si>
  <si>
    <t>Efectuar seguimiento al equipo auditor de cada proceso para validar los avances del desarrollo del proceso auditor, antes de que se genere el informe preliminar.</t>
  </si>
  <si>
    <t>Formato de control de seguimiento a equipos auditores.</t>
  </si>
  <si>
    <t>Archivo de seguimiento en PDF</t>
  </si>
  <si>
    <t xml:space="preserve">Se efectuo seguimiento en dos ocasiones para cada proceso auditado, en el periodo Febrero a Abril 30 de 2018. </t>
  </si>
  <si>
    <t>Jefe de la Oficina de Control Interno</t>
  </si>
  <si>
    <t>Debilidad la aplicación del los principios éticos.</t>
  </si>
  <si>
    <t>Uso inadecuado de información almacenada en los sistemas de información con acceso privilegiado, por parte del auditor interno, para favorecer a un tercero.</t>
  </si>
  <si>
    <t>Pérdida de información institucional - perdida de imagen institucional</t>
  </si>
  <si>
    <t>Solicitud de acceso a información privilegiada por parte de los equipos auditores únicamente para el periodo de cada auditoria de proceso.</t>
  </si>
  <si>
    <t>Correos Electrónicos</t>
  </si>
  <si>
    <t>Dos solicitudes de levantamiento de reserva para acceso de información con seguridad privilegiada para los procesos de Recuperación Empresarial y Procesos Especiales.</t>
  </si>
  <si>
    <r>
      <rPr>
        <b/>
        <sz val="10"/>
        <color indexed="8"/>
        <rFont val="Arial"/>
        <family val="2"/>
      </rPr>
      <t>25 Control disciplinario</t>
    </r>
    <r>
      <rPr>
        <sz val="10"/>
        <color indexed="8"/>
        <rFont val="Arial"/>
        <family val="2"/>
      </rPr>
      <t xml:space="preserve">
Evaluar las quejas e informes que ingresan al GRUPO, impulsar los procesoss de acuerdo con las normas y procedimientos vigentes en materia disciplinaria, proyectando las decisiones para revisión y aprobación de la coordinadora del grupo.</t>
    </r>
  </si>
  <si>
    <t>Soborno (Cohecho) en investigaciones y sanciones</t>
  </si>
  <si>
    <t>Acción penal o disciplinaria en contra del operador disciplinario</t>
  </si>
  <si>
    <t>Realizar revisión y aprobación de las decisiones por parte del Secretario Administrativo y del Coordinador del Grupo Control Disciplinario, quien aprueba y firma</t>
  </si>
  <si>
    <t xml:space="preserve">Proyectos de decisión y evaluación de quejas nuevas </t>
  </si>
  <si>
    <t>El Secretario Administrativo del Grupo de Control Disciplinario revisó los proyectos de decisión y evaluación de quejas nuevas para someterlos a la posterior aprobación y firma de la Coordinadora del Grupo. la evidencia puede consultarse en el archivo del grupo toda vez que está sometido a reserva) Cuadro de Consecutivo de autos.</t>
  </si>
  <si>
    <t xml:space="preserve"> Secretario General
Funcionarios Grupo Control Disciplinario</t>
  </si>
  <si>
    <t>Archivo de los procesos sin sancionar al sujeto disciplinable</t>
  </si>
  <si>
    <t>Impulsar los procesos con celeridad y dar trámite a todas las solicitudes que se presentan por parte de los actores del proceso, respetando el orden de llegada de las solicitudes y procesos, de acuerdo a la Ley.</t>
  </si>
  <si>
    <t>Cuadro Excel Radicador</t>
  </si>
  <si>
    <t>Se ha ejecutado de manera ordenada y de acuerdo a los términos de Ley el trámite de los procesos Disciplinarios. La evidencia puede consultarse en los archivos del Grupo teniendo en cuenta que están sometidos a reserva. (Cuadro Excel Radicador)</t>
  </si>
  <si>
    <t>Presiones externas o de un superior jerárquico</t>
  </si>
  <si>
    <t>Desviar el proceso disciplinario a favor del investigado</t>
  </si>
  <si>
    <t>Cuadro de Consecutivo de autos</t>
  </si>
  <si>
    <t>El Secretario Administrativo del Grupo de Control Disciplinario revisó los proyectos de decisión y evaluación de quejas nuevas para someterlos a la posterior aprobación y firma de la Coordinadora del Grupo.
La evidencia puede consultarse en el archivo del grupo toda vez que está sometido a reserva) Cuadro de Consecutivo de autos.</t>
  </si>
  <si>
    <t>No observar las etapas procesales previstas en la ley</t>
  </si>
  <si>
    <t>Adelantar la investigación sin atender las etapas procesales previstas en la Ley</t>
  </si>
  <si>
    <t>Demandas en contra de la entidad.</t>
  </si>
  <si>
    <t>Cuadro de Consecutivo de autos y en los expedientes de cada proceso.</t>
  </si>
  <si>
    <t>El Secretario Administrativo del Grupo de Control Disciplinario revisó los proyectos de decisión y evaluación de quejas nuevas para someterlos a la posterior aprobación y firma de la Coordinadora del Grupo. La evidencia puede consultarse en el archivo del grupo toda vez que está sometido a reserva) Cuadro de Consecutivo de autos y en los expedientes de cada proceso.</t>
  </si>
  <si>
    <t/>
  </si>
  <si>
    <t>Nombre de la entidad:</t>
  </si>
  <si>
    <t>SUPERINTENDENCIA DE SOCIEDADES</t>
  </si>
  <si>
    <t>Orden:</t>
  </si>
  <si>
    <t>Nacional</t>
  </si>
  <si>
    <t>Sector administrativo:</t>
  </si>
  <si>
    <t>Comercio, Industria y Turismo</t>
  </si>
  <si>
    <t>Año vigencia:</t>
  </si>
  <si>
    <t>2018</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</si>
  <si>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</si>
  <si>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</si>
  <si>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</si>
  <si>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</si>
  <si>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</si>
  <si>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</si>
  <si>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</si>
  <si>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</si>
  <si>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</si>
  <si>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</si>
  <si>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</si>
  <si>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</si>
  <si>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</si>
  <si>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</si>
  <si>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</si>
  <si>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</si>
  <si>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</si>
  <si>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</si>
  <si>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Único</t>
  </si>
  <si>
    <t>708</t>
  </si>
  <si>
    <t>Escisión de sociedades comerciales</t>
  </si>
  <si>
    <t>Inscrito</t>
  </si>
  <si>
    <t>Se realiza el trámite con documentación en medio físico que se radica en la entidad, generando tiempos de los usuarios en el desplazamiento para radicar el trámite y costos de trasporte</t>
  </si>
  <si>
    <t xml:space="preserve">Se elaborará el diagrama de flujo optimizado del trámite (modelamiento), se definirán las reglas del negocio, se implementarán los formularios que van a ser vinculados al trámite y puesta en producción del trámite a través de la herramienta tecnológica.   </t>
  </si>
  <si>
    <t>Agilidad y control de términos del trámite</t>
  </si>
  <si>
    <t>Tecnologica</t>
  </si>
  <si>
    <t>Formularios diligenciados en línea</t>
  </si>
  <si>
    <t>05/02/2018</t>
  </si>
  <si>
    <t>28/12/2018</t>
  </si>
  <si>
    <t>Dirección de Informática - Delegatura IVC</t>
  </si>
  <si>
    <t>718</t>
  </si>
  <si>
    <t>Fusión de sociedades comerciales</t>
  </si>
  <si>
    <t>Dirección Informática - Delegatura IVC</t>
  </si>
  <si>
    <t>723</t>
  </si>
  <si>
    <t>Autorización para disminución de capital con efectivo reembolso de aportes</t>
  </si>
  <si>
    <t>MONITOREO</t>
  </si>
  <si>
    <t>SEGUIMIENTO Y EVALUACIÓN</t>
  </si>
  <si>
    <t>Mejora a implementar</t>
  </si>
  <si>
    <t>Beneficio al ciudadano y/o entidad</t>
  </si>
  <si>
    <t>Fecha inicio</t>
  </si>
  <si>
    <t>Fecha final implementación</t>
  </si>
  <si>
    <t>Justificación</t>
  </si>
  <si>
    <t>Monitoreo jefe planeación</t>
  </si>
  <si>
    <t xml:space="preserve"> Valor ejecutado (%)</t>
  </si>
  <si>
    <t>Observaciones/Recomendaciones</t>
  </si>
  <si>
    <t>Seguimiento jefe control interno</t>
  </si>
  <si>
    <t xml:space="preserve"> </t>
  </si>
  <si>
    <t>Sí</t>
  </si>
  <si>
    <t xml:space="preserve">La entidad sistematizó el trámite de Escisión de Sociedades comerciales dentro del proceso institucional denominado "Aprobación de reformas estatutarias", en la siguiente URL: http://bpm.supersociedades.gov.co/AP/Visitor.aspx?id=350&amp;idPortal=0. </t>
  </si>
  <si>
    <t>Respondió</t>
  </si>
  <si>
    <t>Pregunta</t>
  </si>
  <si>
    <t>Observación</t>
  </si>
  <si>
    <t>1. ¿Cuenta con el plan de trabajo para implementar la propuesta de mejora del trámite?</t>
  </si>
  <si>
    <t>2. ¿Se implementó la mejora del trámite en la entidad?</t>
  </si>
  <si>
    <t>Se validó url donde se encuentra sistematizado el trámite.</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</si>
  <si>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</si>
  <si>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</si>
  <si>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</si>
  <si>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</si>
  <si>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 xml:space="preserve">La entidad sistematizó el trámite de Fusión de Sociedades dentro del proceso institucional denominado "Aprobación de reformas estatutarias", en la siguiente URL: http://bpm.supersociedades.gov.co/AP/Visitor.aspx?id=350&amp;idPortal=0. </t>
  </si>
  <si>
    <t>Se validó información en la url de la sistematización del trámite.</t>
  </si>
  <si>
    <t xml:space="preserve">La entidad sistematizó el trámite de Autorización para disminución de capital con efectivo reembolso de aportes, dentro del proceso institucional denominado: "Aprobación de reformas estatutarias", en la siguiente URL: http://bpm.supersociedades.gov.co/AP/Visitor.aspx?id=350&amp;idPortal=0. </t>
  </si>
  <si>
    <t>Se tiene definido un plan de implementación de la mejora</t>
  </si>
  <si>
    <t xml:space="preserve">6. ¿La entidad cuenta con mecanismos para medir los beneficios generados al usuario  en términos de: reducción de costos, tiempos, documentos, requisitos, aumentos de vigencia y uso de tecnologías de la información y las comunicaciones, como producto de la mejora del trámite? </t>
  </si>
  <si>
    <t>Conciliación</t>
  </si>
  <si>
    <t>Generar una funcionalidad para que el usuario pueda consultar en línea el estado del trámite desde su radicación.</t>
  </si>
  <si>
    <t xml:space="preserve">Gestión del riesgo de corrupción </t>
  </si>
  <si>
    <t>Subcomponente /Procesos</t>
  </si>
  <si>
    <t>Actividades programadas</t>
  </si>
  <si>
    <t>Meta o producto</t>
  </si>
  <si>
    <t>Fecha programada</t>
  </si>
  <si>
    <t xml:space="preserve">Seguimiento I Cuatrimestre </t>
  </si>
  <si>
    <t>Evidencias I Cuatrimestre</t>
  </si>
  <si>
    <t>% de Avance I Cuatrimestre</t>
  </si>
  <si>
    <t xml:space="preserve">Seguimiento II Cuatrimestre </t>
  </si>
  <si>
    <t>Evidencia II Cuatrimestre</t>
  </si>
  <si>
    <t xml:space="preserve">% de Avance II Cuatrimestre </t>
  </si>
  <si>
    <t xml:space="preserve">Seguimiento III Cuatrimestre </t>
  </si>
  <si>
    <t>Evidencias III Cuatrimestre</t>
  </si>
  <si>
    <t>% de Avance III Cuatrimestre</t>
  </si>
  <si>
    <t>PORCENTAJE ACUMULADO ANUAL</t>
  </si>
  <si>
    <t>1. Actualización del mapa de riesgos de corrupción 2024 de los procesos de la entidad.</t>
  </si>
  <si>
    <t>1.1</t>
  </si>
  <si>
    <t>Revisión y  actualización de riesgos de corrupción para la vigencia 2024</t>
  </si>
  <si>
    <t>Mapa de riesgos de corrupción actualizado en el aplicativo dispuesto por la Entidad</t>
  </si>
  <si>
    <t>Líderes de los procesos</t>
  </si>
  <si>
    <t>2. Consulta y divulgación</t>
  </si>
  <si>
    <t>2.1</t>
  </si>
  <si>
    <t>Publicación del Proyecto de Mapa de riesgos en la sección "Participa" de la página web para facilitar la participación de actores internos y externos en la formulación del documento.</t>
  </si>
  <si>
    <t>Proyecto de mapa de riesgos de corrupción publicado.</t>
  </si>
  <si>
    <t>2.2</t>
  </si>
  <si>
    <t>Revisión de observaciones al proyecto de mapa de riesgos y realización de ajustes al mismo.</t>
  </si>
  <si>
    <t>Proyecto de mapa de riesgos de corrupción ajustado de acuerdo con las observaciones recibidas.</t>
  </si>
  <si>
    <t>2.3</t>
  </si>
  <si>
    <t>Publicación de la versión final del mapa de riesgos de corrupción 2024.</t>
  </si>
  <si>
    <t>Mapa de Riesgo de Corrupción publicado en la página web</t>
  </si>
  <si>
    <t>3. Monitoreo y revisión</t>
  </si>
  <si>
    <t>3.1</t>
  </si>
  <si>
    <t>Monitoreo a los controles y riesgos de corrupción</t>
  </si>
  <si>
    <t>Monitoreo y revisión cuatrimestral de la gestión del riesgo de corrupción y las acciones asociadas al control e identificación de riesgos materializados,  documentados y  cargue de evidencias.</t>
  </si>
  <si>
    <t>10/05/2024
10/09/2024
10/01/2025</t>
  </si>
  <si>
    <t>4. Seguimiento</t>
  </si>
  <si>
    <t>4.1</t>
  </si>
  <si>
    <t>Realizar seguimiento y evaluación independiente sobre la efectividad de los controles</t>
  </si>
  <si>
    <t>Informe de seguimiento al mapa de riesgos de corrupción, en el formato establecido para ese fin.</t>
  </si>
  <si>
    <t>Oficina de control interno</t>
  </si>
  <si>
    <t>Subcomponente</t>
  </si>
  <si>
    <t>Actividades</t>
  </si>
  <si>
    <t>Producto</t>
  </si>
  <si>
    <t>Meta</t>
  </si>
  <si>
    <t>Presupuesto</t>
  </si>
  <si>
    <t>Documento estrategia</t>
  </si>
  <si>
    <t>Grupo comunicaciones</t>
  </si>
  <si>
    <t>1.2</t>
  </si>
  <si>
    <t>Correos electrónicos con solicitud de elaboración del Informe de Gestión de Rendición de cuentas y con lineamientos sobre su presentación.</t>
  </si>
  <si>
    <t>1.3</t>
  </si>
  <si>
    <t>Recepción, consolidación y ajuste de la información para la elaboración del  Informe de rendición de cuentas de acuerdo con lo establecido en el manual de imagen corporativa y el manual único de rendición de cuentas.</t>
  </si>
  <si>
    <t>Presentación elaborada.</t>
  </si>
  <si>
    <t>Medios utilizados para la convocatoria de rendición de cuentas (periódico, radio, televisión, página web, redes sociales)</t>
  </si>
  <si>
    <t>Grupo Comunicaciones</t>
  </si>
  <si>
    <t>Informe, presentación y video publicados en página web</t>
  </si>
  <si>
    <t>Publicación del informe de participación ciudadana  durante la vigencia.</t>
  </si>
  <si>
    <t xml:space="preserve">Informe de participación ciudadano publicado en la página web de la Entidad </t>
  </si>
  <si>
    <t>17/07/2024
15/01/2025</t>
  </si>
  <si>
    <t>Refrendar la conformación del equipo de trabajo para coordinar el proceso de planeación de los ejercicios de rendición de cuentas.</t>
  </si>
  <si>
    <t>Acta</t>
  </si>
  <si>
    <t>Número de documentos</t>
  </si>
  <si>
    <t>2.4</t>
  </si>
  <si>
    <t>Redes sociales utilizadas para difusión del rendición de cuentas</t>
  </si>
  <si>
    <t>Grupo de Comunicaciones</t>
  </si>
  <si>
    <t>2.5</t>
  </si>
  <si>
    <t>Realización y difusión de la audiencia de rendición de cuentas de manera presencial y/o  vía streaming según la directriz impartida.</t>
  </si>
  <si>
    <t>Audiencia realizada y difundida</t>
  </si>
  <si>
    <t>Dirección de tecnología de información y las comunicaciones/ Grupo de Comunicaciones</t>
  </si>
  <si>
    <t>2.6</t>
  </si>
  <si>
    <t>Informe de evento</t>
  </si>
  <si>
    <t>Grupo de Relación Estado - Ciudadano</t>
  </si>
  <si>
    <t>Plan de Mejoramiento Rendición de Cuentas</t>
  </si>
  <si>
    <t>3.2</t>
  </si>
  <si>
    <t>Practicar la encuesta de evaluación de la audiencia pública.</t>
  </si>
  <si>
    <t>Base de datos</t>
  </si>
  <si>
    <t>Oficina Control Interno</t>
  </si>
  <si>
    <t>3.3</t>
  </si>
  <si>
    <t>Elaborar el informe de evaluación sobre las encuestas recibidas en desarrollo de la audiencia de rendición de cuentas</t>
  </si>
  <si>
    <t>Informe audiencia rendición de cuentas</t>
  </si>
  <si>
    <t>3.4</t>
  </si>
  <si>
    <t>3.5</t>
  </si>
  <si>
    <t>Evaluación del Plan Anticorrupción y de atención al ciudadano.</t>
  </si>
  <si>
    <t>Informes de evaluación cuatrimestral al plan anticorrupción.</t>
  </si>
  <si>
    <t>ATENCIÓN AL CIUDADANO</t>
  </si>
  <si>
    <t>1. Estructura administrativa y direccionamiento estratégico</t>
  </si>
  <si>
    <t xml:space="preserve">1.1. </t>
  </si>
  <si>
    <t>Seguimiento y monitoreo a la matriz de los riesgos en Derechos Humanos</t>
  </si>
  <si>
    <t>Matriz de riesgos actualizada y seguimiento cuatrimestral</t>
  </si>
  <si>
    <t xml:space="preserve">Matriz actualizada y seguimiento </t>
  </si>
  <si>
    <t>Grupo Relación Estado - Ciudadano</t>
  </si>
  <si>
    <t>15/05/2024
15/09/2024
15/01/2025</t>
  </si>
  <si>
    <t>1.2.</t>
  </si>
  <si>
    <t xml:space="preserve">Capacitación para funcionarios, contratistas y colaboradores en temas institucionales para la atención a usuarios </t>
  </si>
  <si>
    <t xml:space="preserve">Funcionarios, contratistas y colaboradores capacitados en temas de atención al usuarios </t>
  </si>
  <si>
    <t xml:space="preserve">Listas de Asistencia </t>
  </si>
  <si>
    <t>1.3.</t>
  </si>
  <si>
    <t>Realizar seguimiento a  la atención a los ciudadanos a través de los diferentes canales (Telefónico, chat virtual, presencial)</t>
  </si>
  <si>
    <t>Estadísticas de atención a la ciudadanía</t>
  </si>
  <si>
    <t>Informe de atención ciudadana</t>
  </si>
  <si>
    <t>2. Ejecución</t>
  </si>
  <si>
    <t>2.1.</t>
  </si>
  <si>
    <t>Realizar campañas de socialización promoviendo el uso de los diferentes canales de atención</t>
  </si>
  <si>
    <t>Campañas de Socialización</t>
  </si>
  <si>
    <t>Número de campañas</t>
  </si>
  <si>
    <t xml:space="preserve">Grupo Relación Estado - Ciudadano/ Grupo de comunicaciones </t>
  </si>
  <si>
    <t>2.2.</t>
  </si>
  <si>
    <t>Actualización de los documentos  del proceso de Atención al Ciudadano con lenguaje claro</t>
  </si>
  <si>
    <t xml:space="preserve">Documentos actualizados y publicados en la página web de la Entidad </t>
  </si>
  <si>
    <t xml:space="preserve">Documentos </t>
  </si>
  <si>
    <t>2.3.</t>
  </si>
  <si>
    <t xml:space="preserve">Socialización de los documentos actualizados </t>
  </si>
  <si>
    <t># de campañas</t>
  </si>
  <si>
    <t>2.4.</t>
  </si>
  <si>
    <t># de informes</t>
  </si>
  <si>
    <t>3. Talento humano</t>
  </si>
  <si>
    <t>3.1.</t>
  </si>
  <si>
    <t>Realizar un evento en el cual se otorgue un reconocimiento a los servidores públicos que tienen dentro de sus funciones,  la atención al ciudadano</t>
  </si>
  <si>
    <t>Evento reconocimiento</t>
  </si>
  <si>
    <t>Evento</t>
  </si>
  <si>
    <t>Dirección de Talento Humano / Grupo Relación Estado - Ciudadano</t>
  </si>
  <si>
    <t>4. Relacionamiento con el ciudadano</t>
  </si>
  <si>
    <t>4.1.</t>
  </si>
  <si>
    <t xml:space="preserve">Realizar encuesta de satisfacción de servicio al ciudadano frente a los diferentes canales </t>
  </si>
  <si>
    <t>Informe de análisis de resultados (Encuesta semestral)</t>
  </si>
  <si>
    <t>No. de informes de análisis de resultados de la encuesta elaborados</t>
  </si>
  <si>
    <t>31/07/2024
15/01/2025</t>
  </si>
  <si>
    <t>4.2.</t>
  </si>
  <si>
    <t>Realizar encuesta de satisfacción respecto a las respuestas a PQRSD</t>
  </si>
  <si>
    <t>Transparencia y Acceso de la Información</t>
  </si>
  <si>
    <t xml:space="preserve">
1. Lineamientos de transparencia activa</t>
  </si>
  <si>
    <t>1.1.</t>
  </si>
  <si>
    <t xml:space="preserve">Diligenciamiento de autodiagnóstico de la política de Transparencia y Acceso a la Información Pública </t>
  </si>
  <si>
    <t>Autodiagnóstico en formato del DAFP</t>
  </si>
  <si>
    <t>Porcentaje de diligenciamiento</t>
  </si>
  <si>
    <t xml:space="preserve">Plan de acción </t>
  </si>
  <si>
    <t>Capacitar a los funcionarios respecto de la Ley de Transparencia y acceso a la información, Ley 1712 de 2014</t>
  </si>
  <si>
    <t>Capacitaciones dictadas a los funcionarios en materia de Ley de Transparencia y Acceso a la Información Pública</t>
  </si>
  <si>
    <t>Número de capacitaciones</t>
  </si>
  <si>
    <t>1.4.</t>
  </si>
  <si>
    <t>Revisión del contenidos de 10 trámites del portafolio de oferta institucional para traducirlos a lenguaje claro.</t>
  </si>
  <si>
    <t>10 trámites de la oferta Institucional revisados y traducidos a lenguaje claro</t>
  </si>
  <si>
    <t>Matriz con los 10 trámites del portafolio de oferta institucional traducidos a lenguaje claro</t>
  </si>
  <si>
    <t>1.5.</t>
  </si>
  <si>
    <t>Verificar que la página web institucional cumpla con los parámetros establecidos por MinTic en la Resolución 1519 de 2020.</t>
  </si>
  <si>
    <t>Matriz autodiagnóstico diligenciada previo al reporte a la Procuraduría General de la Nación (reporte ITA 2024).</t>
  </si>
  <si>
    <t>Matriz diligenciada</t>
  </si>
  <si>
    <t>1.6.</t>
  </si>
  <si>
    <t>Reportar y publicar en SIGEP anualmente, la declaración de bienes y rentas, el registro de conflictos de interés y la declaración del impuesto sobre la renta y complementarios, a funcionarios del Nivel Directivo, en el marco de la Ley 2013 de 2019.</t>
  </si>
  <si>
    <t>SIGEP y aplicativo de la Ley 2013, actualizados con hojas de vida de funcionarios del nivel directivo y gerencial de la entidad y lo relativo a  declaración de bienes y rentas, el registro de conflictos de interés y la declaración del impuesto sobre la renta y complementarios.</t>
  </si>
  <si>
    <t>Total hojas de vida actualizadas en SIGEP y aplicativo de la Ley 2013 en relación con declaración de bienes y rentas, el registro de conflictos de interés y la declaración de 
del impuesto sobre la renta y complementarios  / 
Total de funcionarios del nivel directivo de la entidad</t>
  </si>
  <si>
    <t>Dirección de Talento Humano</t>
  </si>
  <si>
    <t>1.7.</t>
  </si>
  <si>
    <t>Reportar y publicar en la página web, mensualmente, los nombramientos efectuados, con el link para ver el acto administrativo de nombramiento correspondiente</t>
  </si>
  <si>
    <t>Informe mensual publicado en la web.</t>
  </si>
  <si>
    <t>Número de informes publicados / 
Total informes programados</t>
  </si>
  <si>
    <t>1.8.</t>
  </si>
  <si>
    <t>Actualización de datos abiertos bajo NIIF</t>
  </si>
  <si>
    <t>Información publicada en página de datos abiertos</t>
  </si>
  <si>
    <t>Porcentaje de actualización de la información, en la pagina web  de datos abiertos.gov.co</t>
  </si>
  <si>
    <t>Grupo Arquitectura de Datos</t>
  </si>
  <si>
    <t>1.9.</t>
  </si>
  <si>
    <t>Reportar y publicar en la página web, mensualmente, la ejecución presupuestal acumulada de la entidad.</t>
  </si>
  <si>
    <t>Informe mensual publicado en la web</t>
  </si>
  <si>
    <t>Número de informes publicados/ Total informes programados</t>
  </si>
  <si>
    <t xml:space="preserve">Dirección Financiera </t>
  </si>
  <si>
    <t>1.10.</t>
  </si>
  <si>
    <t>Mantener actualizado en el SIGEP las declaraciones juramentadas de bienes y rentas de los funcionarios y de los contratistas</t>
  </si>
  <si>
    <t xml:space="preserve">SIGEP actualizado con las declaraciones de bienes y rentas de funcionarios y contratistas.  </t>
  </si>
  <si>
    <t>Total declaraciones de bienes y rentas cargadas al SIGEP / 
Total planta de personal</t>
  </si>
  <si>
    <t>Dirección de Talento Humano /
Grupo de Contratos.</t>
  </si>
  <si>
    <t>1.11.</t>
  </si>
  <si>
    <t>Mantener actualizado en el SIGEP las hojas de vida de los funcionarios y de los contratistas</t>
  </si>
  <si>
    <t xml:space="preserve">SIGEP actualizado con hojas de vida de funcionarios y contratistas.  </t>
  </si>
  <si>
    <t>Total hojas de vida cargadas al SIGEP / 
Total planta de personal</t>
  </si>
  <si>
    <t>1.12.</t>
  </si>
  <si>
    <t xml:space="preserve">Publicación en redes sociales sobre temas misionales </t>
  </si>
  <si>
    <t>Reporte semestral de trinos enviados</t>
  </si>
  <si>
    <t xml:space="preserve">No. de reportes </t>
  </si>
  <si>
    <t>31/07/2024
30/12/2024</t>
  </si>
  <si>
    <t>2. Lineamientos de transparencia pasiva</t>
  </si>
  <si>
    <t>Expedir circular de cobro por reproducción de información</t>
  </si>
  <si>
    <t>Circular publicada en la página web</t>
  </si>
  <si>
    <t>Circular publicada</t>
  </si>
  <si>
    <t>Informe trimestral de PQRSD</t>
  </si>
  <si>
    <t xml:space="preserve">No. Informes de PQRS elaborados </t>
  </si>
  <si>
    <t>3. Elaboración de los instrumentos de Gestión de la Información</t>
  </si>
  <si>
    <t>Revisión y actualización de los instrumentos de gestión de la información pública (registro de activos de información, índice de información clasificada y reservada y esquema de publicación de la información).</t>
  </si>
  <si>
    <t>Responsables de procesos / Oficina Asesora de planeación</t>
  </si>
  <si>
    <t>4. Criterio diferencial de Accesibilidad</t>
  </si>
  <si>
    <t>Realizar campañas de divulgación de los mecanismos de atención a personas con discapacidad.</t>
  </si>
  <si>
    <t>Campañas de divulgación</t>
  </si>
  <si>
    <t>No. de campañas</t>
  </si>
  <si>
    <t>Grupo Relación Estado - Ciudadano / Grupo Comunicaciones</t>
  </si>
  <si>
    <t>5. Monitoreo del Acceso a  la Información Pública</t>
  </si>
  <si>
    <t>5.1</t>
  </si>
  <si>
    <t>Elaborar el Informe trimestral sobre cumplimiento de los lineamientos establecidos en la Ley 1712, artículo 11, literal h).</t>
  </si>
  <si>
    <t xml:space="preserve">No. informes publicados </t>
  </si>
  <si>
    <t xml:space="preserve">Grupo Relación Estado - Ciudadano </t>
  </si>
  <si>
    <t>PARTICIPACIÓN CIUDADANA</t>
  </si>
  <si>
    <t>Encuesta publicadas</t>
  </si>
  <si>
    <t>Número de encuestas publicadas</t>
  </si>
  <si>
    <t>Realizar la implementación de la Estrategia de Participación Ciudadana Sectorial, bajo las directrices del Ministerio de Comercio, Industria y Turismo vigencia 2024</t>
  </si>
  <si>
    <t>Realizar foros interactivos en asuntos misionales y administrativos</t>
  </si>
  <si>
    <t>Informe</t>
  </si>
  <si>
    <t>No. de informes publicados en la página web</t>
  </si>
  <si>
    <t>Realizar chats temáticos en temas misionales y administrativos</t>
  </si>
  <si>
    <t>Realizar campaña de sensibilización de usuarios sobre los mecanismos de participación ciudadana, establecidos por la Entidad.</t>
  </si>
  <si>
    <t>Campaña de Socialización</t>
  </si>
  <si>
    <t>Numero de Campañas</t>
  </si>
  <si>
    <t xml:space="preserve">Grupo Relación Estado - Ciudadano / comunicación </t>
  </si>
  <si>
    <t>15/09/2024
30/12/2024</t>
  </si>
  <si>
    <t>Adelantar seguimiento al Programa de Participación Ciudadana de la Entidad</t>
  </si>
  <si>
    <t>Informe semestral</t>
  </si>
  <si>
    <t>30/07/2024
15/01/2025</t>
  </si>
  <si>
    <t>Actualizar en la página web Institucional el botón "Participa", de conformidad con los lineamientos establecidos por el Departamento Administrativo de la Función Pública.</t>
  </si>
  <si>
    <t>Porcentaje de avance en la actualización del Botón "Participa"</t>
  </si>
  <si>
    <t>Oficina Asesora de Planeación y DTIC</t>
  </si>
  <si>
    <t xml:space="preserve">INICIATIVAS ADICIONALES </t>
  </si>
  <si>
    <t>1.</t>
  </si>
  <si>
    <t>Numero de actividades del plan ejecutadas / Numero de actividades planeadas</t>
  </si>
  <si>
    <t>Revisar y ajustar política de riesgos y Guía de riesgos de la Entidad</t>
  </si>
  <si>
    <t>Política de riesgos y Guía actualizados</t>
  </si>
  <si>
    <t>Capacitar a los enlaces de los procesos en gestión de riesgos, con énfasis en riesgos de corrupción</t>
  </si>
  <si>
    <t>Funcionarios capacitados en riesgos, con énfasis en riesgos de corrupción.</t>
  </si>
  <si>
    <t>orden</t>
  </si>
  <si>
    <t>sector</t>
  </si>
  <si>
    <t>nivel</t>
  </si>
  <si>
    <t>departamento</t>
  </si>
  <si>
    <t>vigencia</t>
  </si>
  <si>
    <t>Tipo elemento</t>
  </si>
  <si>
    <t>tipos</t>
  </si>
  <si>
    <t>Jurídico</t>
  </si>
  <si>
    <t>Normativas</t>
  </si>
  <si>
    <t>Administrativas</t>
  </si>
  <si>
    <t>Tecnologicas</t>
  </si>
  <si>
    <t>Acto Administrativo</t>
  </si>
  <si>
    <t>Cadenas tramites</t>
  </si>
  <si>
    <t>Ventanillas Unicas</t>
  </si>
  <si>
    <t>avance</t>
  </si>
  <si>
    <t>Categoria</t>
  </si>
  <si>
    <t>Admin</t>
  </si>
  <si>
    <t xml:space="preserve">                    </t>
  </si>
  <si>
    <t>Respuesta</t>
  </si>
  <si>
    <t>Agricultura y Desarrollo Rural</t>
  </si>
  <si>
    <t>Central</t>
  </si>
  <si>
    <t>Amazonas</t>
  </si>
  <si>
    <t>Factores Externos y/o Internos</t>
  </si>
  <si>
    <t xml:space="preserve">Ley </t>
  </si>
  <si>
    <t>Eliminación del trámite / OPA</t>
  </si>
  <si>
    <t>Decreto</t>
  </si>
  <si>
    <t>1. Lider (diligencie anexo 1)</t>
  </si>
  <si>
    <t>1. Lider</t>
  </si>
  <si>
    <t>SI</t>
  </si>
  <si>
    <t>Ambiente y Desarrollo Sostenible</t>
  </si>
  <si>
    <t>Descentralizado</t>
  </si>
  <si>
    <t>Antioquia</t>
  </si>
  <si>
    <t>GRAT</t>
  </si>
  <si>
    <t>Reducción/incentivos o eliminación del pago para el ciudadano</t>
  </si>
  <si>
    <t>Acuerdo</t>
  </si>
  <si>
    <t>2. Parcipante</t>
  </si>
  <si>
    <t>Territorial</t>
  </si>
  <si>
    <t>Ciencia, Tecnología e innovación</t>
  </si>
  <si>
    <t>Arauca</t>
  </si>
  <si>
    <t>Cumplimiento de disposiciones legales</t>
  </si>
  <si>
    <t>Eliminación o reducción de requisitos</t>
  </si>
  <si>
    <t>Ordenanza</t>
  </si>
  <si>
    <t>Atlántico</t>
  </si>
  <si>
    <t>Iniciativa de la institución</t>
  </si>
  <si>
    <t>Ampliación de la vigencia del producto / servicio</t>
  </si>
  <si>
    <t>Resolución</t>
  </si>
  <si>
    <t>Cultura</t>
  </si>
  <si>
    <t>Bolívar</t>
  </si>
  <si>
    <t>Fusión de trámites</t>
  </si>
  <si>
    <t>Circular</t>
  </si>
  <si>
    <t>Defensa</t>
  </si>
  <si>
    <t>Boyacá</t>
  </si>
  <si>
    <t>Del Deporte, la Recreación, la Actividad Física y el Aprovechamiento del Tiempo Libre</t>
  </si>
  <si>
    <t>Caldas</t>
  </si>
  <si>
    <t>Memorando</t>
  </si>
  <si>
    <t>Especial</t>
  </si>
  <si>
    <t>Educación</t>
  </si>
  <si>
    <t>Caquetá</t>
  </si>
  <si>
    <t>LIDER</t>
  </si>
  <si>
    <t>Estadísticas</t>
  </si>
  <si>
    <t>Casanare</t>
  </si>
  <si>
    <t>PARTICIPANTE</t>
  </si>
  <si>
    <t>Función Pública</t>
  </si>
  <si>
    <t>Cauca</t>
  </si>
  <si>
    <t>Hacienda y Crédito Público</t>
  </si>
  <si>
    <t>Cesar</t>
  </si>
  <si>
    <t>Inclusión Social y Reconciliación</t>
  </si>
  <si>
    <t>Choco</t>
  </si>
  <si>
    <t>Córdoba</t>
  </si>
  <si>
    <t>Inteligencia Estratégica y Contrainteligencia</t>
  </si>
  <si>
    <t>Cundinamarca</t>
  </si>
  <si>
    <t>Pago en línea</t>
  </si>
  <si>
    <t>Interior</t>
  </si>
  <si>
    <t>Guainía</t>
  </si>
  <si>
    <t>Envío de Documentos electrónicos</t>
  </si>
  <si>
    <t>Justicia y del Derecho</t>
  </si>
  <si>
    <t>Guaviare</t>
  </si>
  <si>
    <t>Disponer de mecanismos de seguimiento del estado de trámites</t>
  </si>
  <si>
    <t>Minas y Energía</t>
  </si>
  <si>
    <t>Huila</t>
  </si>
  <si>
    <t>Firma Electrónica</t>
  </si>
  <si>
    <t>Planeación</t>
  </si>
  <si>
    <t>La Guajira</t>
  </si>
  <si>
    <t>Respuesta Electrónica</t>
  </si>
  <si>
    <t>Presidencia de la República</t>
  </si>
  <si>
    <t>Magdalena</t>
  </si>
  <si>
    <t>Trámite total en línea</t>
  </si>
  <si>
    <t>Relaciones Exteriores</t>
  </si>
  <si>
    <t>Salud y Protección Social</t>
  </si>
  <si>
    <t>Nariño</t>
  </si>
  <si>
    <t>Tecnologías de la Información y las Comunicaciones</t>
  </si>
  <si>
    <t>Norte de Santander</t>
  </si>
  <si>
    <t>Trabajo</t>
  </si>
  <si>
    <t>Putumayo</t>
  </si>
  <si>
    <t>Transporte</t>
  </si>
  <si>
    <t>Quindío</t>
  </si>
  <si>
    <t>Vivienda Ciudad y Territorio</t>
  </si>
  <si>
    <t>Risaralda</t>
  </si>
  <si>
    <t>Sin sector</t>
  </si>
  <si>
    <t>San Andrés y Providencia</t>
  </si>
  <si>
    <t>Santander</t>
  </si>
  <si>
    <t>Sucre</t>
  </si>
  <si>
    <t>Tolima</t>
  </si>
  <si>
    <t>Valle del Cauca</t>
  </si>
  <si>
    <t>Vaupes</t>
  </si>
  <si>
    <t>Vichada</t>
  </si>
  <si>
    <t>http://intranet/DSS/OAP/DOCS/_layouts/xlviewer.aspx?id=/DSS/OAP/DOCS/Documentos/A%C3%B1o_2024/03_PlanAnticorrupcion/EVIDENCIAS%20PRIMER%20CUATRIMESTRE/Componente%205.%20Transparencia%20y%20Acceso%20a%20la%20Informaci%C3%B3n%20P%C3%BAblica/Publicaciones-Redes-Sociales.xlsx&amp;Source=http%3A%2F%2Fintranet%2FDSS%2FOAP%2FDOCS%2FDocumentos%2FForms%2FAllItems%2Easpx%3FRootFolder%3D%252FDSS%252FOAP%252FDOCS%252FDocumentos%252FA%25C3%25B1o%255F2024%252F03%255FPlanAnticorrupcion%252FEVIDENCIAS%2520PRIMER%2520CUATRIMESTRE%252FComponente%25205%252E%2520Transparencia%2520y%2520Acceso%2520a%2520la%2520Informaci%25C3%25B3n%2520P%25C3%25BAblica&amp;DefaultItemOpen=1&amp;DefaultItemOpen=1</t>
  </si>
  <si>
    <t>Durante el primer cuatrimestre del 2024 se registraron 4 publicaciones relacionadas con atención preferencial.</t>
  </si>
  <si>
    <t>http://intranet/DSS/OAP/DOCS/_layouts/xlviewer.aspx?id=/DSS/OAP/DOCS/Documentos/A%C3%B1o_2024/03_PlanAnticorrupcion/EVIDENCIAS%20PRIMER%20CUATRIMESTRE/Componente%205.%20Transparencia%20y%20Acceso%20a%20la%20Informaci%C3%B3n%20P%C3%BAblica/Publicaciones-Campa%C3%B1a-Discapacidad.xlsx&amp;Source=http%3A%2F%2Fintranet%2FDSS%2FOAP%2FDOCS%2FDocumentos%2FForms%2FAllItems%2Easpx%3FRootFolder%3D%252FDSS%252FOAP%252FDOCS%252FDocumentos%252FA%25C3%25B1o%255F2024%252F03%255FPlanAnticorrupcion%252FEVIDENCIAS%2520PRIMER%2520CUATRIMESTRE%252FComponente%25205%252E%2520Transparencia%2520y%2520Acceso%2520a%2520la%2520Informaci%25C3%25B3n%2520P%25C3%25BAblica&amp;DefaultItemOpen=1&amp;DefaultItemOpen=1</t>
  </si>
  <si>
    <t>Durante el primer cuatrimestre del 2024 se registraron 174 publicaciones sobre los diferentes canales de atención de la Entidad.</t>
  </si>
  <si>
    <t>http://intranet/DSS/OAP/DOCS/_layouts/xlviewer.aspx?id=/DSS/OAP/DOCS/Documentos/A%C3%B1o_2024/03_PlanAnticorrupcion/EVIDENCIAS%20PRIMER%20CUATRIMESTRE/Componente%204.%20Atenci%C3%B3n%20al%20ciudadano/Publicaciones-Canales-Atencion.xlsx&amp;Source=http%3A%2F%2Fintranet%2FDSS%2FOAP%2FDOCS%2FDocumentos%2FForms%2FAllItems%2Easpx%3FRootFolder%3D%252FDSS%252FOAP%252FDOCS%252FDocumentos%252FA%25C3%25B1o%255F2024%252F03%255FPlanAnticorrupcion%252FEVIDENCIAS%2520PRIMER%2520CUATRIMESTRE%252FComponente%25204%252E%2520Atenci%25C3%25B3n%2520al%2520ciudadano&amp;DefaultItemOpen=1&amp;DefaultItemOpen=1</t>
  </si>
  <si>
    <t>Dirección de Tecnología de Información y las Comunicaciones</t>
  </si>
  <si>
    <t>15/12/2024</t>
  </si>
  <si>
    <t>01/04/2024</t>
  </si>
  <si>
    <t>Optimización del aplicativo por digitalización o automatización (decreto 088 del 2022) </t>
  </si>
  <si>
    <t xml:space="preserve"> Obtener el documento soporte oportunamente, que confirme la radicación de la solicitud de aprobación ante la Entidad, para que el usuario pueda dar inicio a los trámites que correspondan para atender requerimientos tributarios.
Permitir el inicio de trámites por parte del usuario ante el Ministerio de Trabajo.
Reducir la carga laboral para el Grupo de Trámites Societarios, mediante la automatización de la constancia de recibido de la solicitud de autorización</t>
  </si>
  <si>
    <t>Automatizar la emisión del certificado en un plazo no superior a 5 días hábiles, incluyendo en el formulario la obligación para que el usuario reporte el año y el valor de la reserva. El certificado deberá indicar expresamente que el mismo constituye una confirmación de la solicitud recibida, la cual será objeto de estudio para decidir su aprobación.</t>
  </si>
  <si>
    <t>Actualmente el Grupo de Trámites Societarios requiere de 30 días, en promedio, para validar los criterios que se deben tener en cuenta para el cálculo de la reserva y así poder expedir al usuario el certificado de radicación que comunica el inicio del proceso.</t>
  </si>
  <si>
    <t>Aprobación de los estudios actuariales por pensiones de jubilación, bonos y/o títulos pensionales</t>
  </si>
  <si>
    <t>783</t>
  </si>
  <si>
    <t>Optimización del aplicativo de cara al usuario</t>
  </si>
  <si>
    <t xml:space="preserve">Permitir al usuario conocer el estado de su trámite en línea y reducir la carga administrativa generada  por las consultas individuales.
</t>
  </si>
  <si>
    <t>Actualmente el usuario no tiene como hacer seguimiento al estado del trámite en línea.</t>
  </si>
  <si>
    <t>706</t>
  </si>
  <si>
    <t>2024</t>
  </si>
  <si>
    <t>COMERCIO, INDUSTRIA Y TURISMO</t>
  </si>
  <si>
    <t>NACIONAL</t>
  </si>
  <si>
    <t>https://www.datos.gov.co/Econom-a-y-Finanzas/Estados-Financieros-NIIF-Car-tula/6hqw-m3dm</t>
  </si>
  <si>
    <t>http://intranet/DSS/OAP/DOCS/Documentos/Forms/AllItems.aspx?RootFolder=%2FDSS%2FOAP%2FDOCS%2FDocumentos%2FA%C3%B1o_2024%2F03_PlanAnticorrupcion%2FEVIDENCIAS%20PRIMER%20CUATRIMESTRE%2FComponente%203%2E%20Rendici%C3%B3n%20de%20cuentas&amp;InitialTabId=Ribbon%2EDocument&amp;VisibilityContext=WSSTabPersistence</t>
  </si>
  <si>
    <t xml:space="preserve">Se participo en el evento:
Encuentro Empresarial:
Herramientas y perspectivas para hacer negocios entre Colombia y Venezuela
Fecha: 16 y 17 de abril de 2024
Lugar: Auditorio, Sede Empresarial Salitre, Cámara de Comercio de Bogotá Av. El Dorado # 68D – 35, Bogotá
</t>
  </si>
  <si>
    <t>Esta actividad se tiene prevista para el segundo semestre de 2024</t>
  </si>
  <si>
    <t>Se realiza seguimiento a las actividades previstas en la matriz de riesgos de DDHH</t>
  </si>
  <si>
    <t>http://intranet/DSS/OAP/DOCS/Documentos/Forms/AllItems.aspx?RootFolder=%2FDSS%2FOAP%2FDOCS%2FDocumentos%2FA%C3%B1o_2024%2F03_PlanAnticorrupcion%2FEVIDENCIAS%20PRIMER%20CUATRIMESTRE%2FComponente%204%2E%20Atenci%C3%B3n%20al%20ciudadano&amp;InitialTabId=Ribbon%2EDocument&amp;VisibilityContext=WSSTabPersistence</t>
  </si>
  <si>
    <t xml:space="preserve">Se realizan capacitaciones a los funcionarios y Colaboradores del Grupo, en temas relacionados </t>
  </si>
  <si>
    <t>Se presenta reporte de las estadísticas de atención en los diferentes canales dispuestos por la Entidad</t>
  </si>
  <si>
    <t>http://intranet/DSS/OAP/DOCS/Documentos/Forms/AllItems.aspx?RootFolder=%2FDSS%2FOAP%2FDOCS%2FDocumentos%2FA%C3%B1o%5F2024%2F03%5FPlanAnticorrupcion%2FEVIDENCIAS%20PRIMER%20CUATRIMESTRE%2FComponente%204%2E%20Atenci%C3%B3n%20al%20ciudadano%2F1%2E3%20Estadisticas%20atencion%20canales&amp;InitialTabId=Ribbon%2EDocument&amp;VisibilityContext=WSSTabPersistence</t>
  </si>
  <si>
    <t>Se realiza un reporte con la relación de funciones implementadas en el aplicativo Genesys Cloud</t>
  </si>
  <si>
    <t>Se solicito el envío masivo de la encuesta de satisfacción al ciudadano</t>
  </si>
  <si>
    <t>http://intranet/DSS/OAP/DOCS/Documentos/Forms/AllItems.aspx?RootFolder=%2FDSS%2FOAP%2FDOCS%2FDocumentos%2FA%C3%B1o%5F2024%2F03%5FPlanAnticorrupcion%2FEVIDENCIAS%20PRIMER%20CUATRIMESTRE%2FComponente%204%2E%20Atenci%C3%B3n%20al%20ciudadano%2F4%2E1%20Encuesta%20Satisfacci%C3%B3n%20semestre%201&amp;InitialTabId=Ribbon%2EDocument&amp;VisibilityContext=WSSTabPersistence</t>
  </si>
  <si>
    <t>https://www.supersociedades.gov.co/documents/20122/7400334/Informe-PQRS-2024-trimestre-I.pdf/38343712-c0e6-7468-8cf7-9a4dc8e123ef?version=1.0&amp;t=1713994024301</t>
  </si>
  <si>
    <t>http://intranet/DSS/OAP/DOCS/Documentos/Forms/AllItems.aspx?RootFolder=%2FDSS%2FOAP%2FDOCS%2FDocumentos%2FA%C3%B1o%5F2024%2F03%5FPlanAnticorrupcion%2FEVIDENCIAS%20PRIMER%20CUATRIMESTRE%2FComponente%206%2E%20Participaci%C3%B3n%20ciudadana%2F2%2E%20Seguimiento%20plan%20estrategico%20sectorial&amp;InitialTabId=Ribbon%2EDocument&amp;VisibilityContext=WSSTabPersistence</t>
  </si>
  <si>
    <t>Esta actividad esta programada para el II cuatrimestre de 2024</t>
  </si>
  <si>
    <t>http://intranet/DSS/OAP/DOCS/Documentos/Forms/AllItems.aspx?RootFolder=%2FDSS%2FOAP%2FDOCS%2FDocumentos%2FA%C3%B1o%5F2024%2F03%5FPlanAnticorrupcion%2FEVIDENCIAS%20PRIMER%20CUATRIMESTRE%2FComponente%206%2E%20Participaci%C3%B3n%20ciudadana%2F5%2E%20Capa%C3%B1as%20sensibilizaci%C3%B3n%20Mecanismos&amp;InitialTabId=Ribbon%2EDocument&amp;VisibilityContext=WSSTabPersistence</t>
  </si>
  <si>
    <t>Esta actividad esta programada para el II y III cuatrimestre de 2024</t>
  </si>
  <si>
    <t>Esta actividad se reportará en el segundo cuatrimestre</t>
  </si>
  <si>
    <t>Se realizan campañas permanentes en los interacciones del canal virtual chat</t>
  </si>
  <si>
    <t>Se estructura la estrategia de participación ciudadana, pendiente de memorando para socialización, se han venido desarrollando actividades en relación con la participación ciudadana, tales como elaboración de informes mensuales de derechos e informe trimestral de PQRS</t>
  </si>
  <si>
    <t>Botón de Participa actualizado en la pagina Web</t>
  </si>
  <si>
    <r>
      <rPr>
        <b/>
        <sz val="7"/>
        <rFont val="Arial"/>
        <family val="2"/>
      </rPr>
      <t xml:space="preserve">Link: talento humano:
</t>
    </r>
    <r>
      <rPr>
        <sz val="7"/>
        <rFont val="Arial"/>
        <family val="2"/>
      </rPr>
      <t>http://intranet/DSS/OAP/DOCS/Documentos/Forms/AllItems.aspx?RootFolder=%2FDSS%2FOAP%2FDOCS%2FDocumentos%2FA%C3%B1o%5F2024%2F03%5FPlanAnticorrupcion%2FEVIDENCIAS%20PRIMER%20CUATRIMESTRE%2FComponente%205%2E%20Transparencia%20y%20Acceso%20a%20la%20Informaci%C3%B3n%20P%C3%BAblica%2F1%2E10%20Monitoreos%20bienes%20y%20rentas&amp;InitialTabId=Ribbon%2EDocument&amp;VisibilityContext=WSSTabPersistence</t>
    </r>
    <r>
      <rPr>
        <b/>
        <sz val="7"/>
        <rFont val="Arial"/>
        <family val="2"/>
      </rPr>
      <t xml:space="preserve">
Link contratos:
</t>
    </r>
    <r>
      <rPr>
        <sz val="7"/>
        <rFont val="Arial"/>
        <family val="2"/>
      </rPr>
      <t>http://intranet/DSS/OAP/DOCS/Documentos/Forms/AllItems.aspx?RootFolder=%2FDSS%2FOAP%2FDOCS%2FDocumentos%2FA%C3%B1o%5F2024%2F03%5FPlanAnticorrupcion%2FEVIDENCIAS%20PRIMER%20CUATRIMESTRE%2FComponente%205%2E%20Transparencia%20y%20Acceso%20a%20la%20Informaci%C3%B3n%20P%C3%BAblica%2F1%2E10%20GRUPO%20CONTRATOS%20DECLARACION%20BIENES%20Y%20RENTAS%20SIGEPII</t>
    </r>
  </si>
  <si>
    <t>http://intranet/DSS/OAP/DOCS/Documentos/Forms/AllItems.aspx?RootFolder=%2FDSS%2FOAP%2FDOCS%2FDocumentos%2FA%C3%B1o%5F2024%2F03%5FPlanAnticorrupcion%2FEVIDENCIAS%20PRIMER%20CUATRIMESTRE%2FComponente%205%2E%20Transparencia%20y%20Acceso%20a%20la%20Informaci%C3%B3n%20P%C3%BAblica%2F1%2E6%20Monitoreos%20conflictos%20de%20int&amp;InitialTabId=Ribbon%2EDocument&amp;VisibilityContext=WSSTabPersistence</t>
  </si>
  <si>
    <t>https://www.supersociedades.gov.co/web/nuestra-entidad/talento-humano</t>
  </si>
  <si>
    <r>
      <rPr>
        <b/>
        <sz val="7"/>
        <rFont val="Arial"/>
        <family val="2"/>
      </rPr>
      <t>Link talento humano:</t>
    </r>
    <r>
      <rPr>
        <sz val="7"/>
        <rFont val="Arial"/>
        <family val="2"/>
      </rPr>
      <t xml:space="preserve">
http://intranet/DSS/OAP/DOCS/Documentos/Forms/AllItems.aspx?RootFolder=%2FDSS%2FOAP%2FDOCS%2FDocumentos%2FA%C3%B1o%5F2024%2F03%5FPlanAnticorrupcion%2FEVIDENCIAS%20PRIMER%20CUATRIMESTRE%2FComponente%205%2E%20Transparencia%20y%20Acceso%20a%20la%20Informaci%C3%B3n%20P%C3%BAblica%2F1%2E11%20Monitoreo%20hojas%20de%20vida&amp;InitialTabId=Ribbon%2EDocument&amp;VisibilityContext=WSSTabPersistence
</t>
    </r>
    <r>
      <rPr>
        <b/>
        <sz val="7"/>
        <rFont val="Arial"/>
        <family val="2"/>
      </rPr>
      <t>Link contratos:</t>
    </r>
    <r>
      <rPr>
        <sz val="7"/>
        <rFont val="Arial"/>
        <family val="2"/>
      </rPr>
      <t xml:space="preserve">
http://intranet/DSS/OAP/DOCS/Documentos/Forms/AllItems.aspx?RootFolder=%2FDSS%2FOAP%2FDOCS%2FDocumentos%2FA%C3%B1o%5F2024%2F03%5FPlanAnticorrupcion%2FEVIDENCIAS%20PRIMER%20CUATRIMESTRE%2FComponente%205%2E%20Transparencia%20y%20Acceso%20a%20la%20Informaci%C3%B3n%20P%C3%BAblica%2F1%2E11%20GRUPO%20CONTRATOS%20HOJAS%20DE%20VIDA%20SIGEP%20II&amp;InitialTabId=Ribbon%2EDocument&amp;VisibilityContext=WSSTabPersistence</t>
    </r>
  </si>
  <si>
    <t>Se evidenció que se cargó el Plan de Trabajo y que contiene las actividades y fechas para su cumplimiento.</t>
  </si>
  <si>
    <t>Se evidenció que efectivamente existe el Plan de Trabajo con las actividades y fechas de cumplimiento.</t>
  </si>
  <si>
    <t>http://intranet/DSS/OAP/DOCS/Documentos/Forms/AllItems.aspx?RootFolder=%2FDSS%2FOAP%2FDOCS%2FDocumentos%2FA%C3%B1o%5F2024%2F03%5FPlanAnticorrupcion%2FEVIDENCIAS%20PRIMER%20CUATRIMESTRE%2FComponente%202%2E%20Gesti%C3%B3n%20de%20riesgos%20de%20corrupci%C3%B3n&amp;InitialTabId=Ribbon%2EDocument&amp;VisibilityContext=WSSTabPersistence
https://www.supersociedades.gov.co/web/nuestra-entidad/plan-anticorrupcion-2024</t>
  </si>
  <si>
    <t xml:space="preserve">No se recibieron observaciones por parte de la ciudadanía. </t>
  </si>
  <si>
    <t>https://www.supersociedades.gov.co/web/nuestra-entidad/plan-anticorrupcion-2024</t>
  </si>
  <si>
    <t>Mapa de riesgos de corrupción publicado en la página web de la entidad</t>
  </si>
  <si>
    <t>http://intranet/DSS/OAP/DOCS/Documentos/A%C3%B1o_2024/03_PlanAnticorrupcion/EVIDENCIAS%20PRIMER%20CUATRIMESTRE/Componente%202.%20Gesti%C3%B3n%20de%20riesgos%20de%20corrupci%C3%B3n/IMPORTANTE_%20Seguimiento%20Plan%20Anticorrupci%C3%B3n%20y%20monitoreo%20riesgos.eml</t>
  </si>
  <si>
    <t>15/05/2024
14/09/2024
16/01/2025</t>
  </si>
  <si>
    <t>Consulta de construcción conjunta a los grupos de interés sobre los temas de interés a ser incluidos en la planeación estratégica 2024.</t>
  </si>
  <si>
    <r>
      <rPr>
        <b/>
        <sz val="10"/>
        <rFont val="Arial"/>
        <family val="2"/>
      </rPr>
      <t>Reporte contratos:</t>
    </r>
    <r>
      <rPr>
        <sz val="10"/>
        <rFont val="Arial"/>
        <family val="2"/>
      </rPr>
      <t xml:space="preserve">
Se realiza y se toma parte de las declaraciones de bienes y rentas solicitadas a los contratistas ya que no se cuenta con un usuario que nos permita descargar un informe consolidado</t>
    </r>
  </si>
  <si>
    <r>
      <rPr>
        <b/>
        <u/>
        <sz val="10"/>
        <color theme="1"/>
        <rFont val="Arial"/>
        <family val="2"/>
      </rPr>
      <t>LINK CONTRATOS:</t>
    </r>
    <r>
      <rPr>
        <u/>
        <sz val="10"/>
        <color theme="10"/>
        <rFont val="Arial"/>
        <family val="2"/>
      </rPr>
      <t xml:space="preserve">
http://intranet/DSS/OAP/DOCS/Documentos/Forms/AllItems.aspx?RootFolder=%2FDSS%2FOAP%2FDOCS%2FDocumentos%2FA%C3%B1o%5F2024%2F03%5FPlanAnticorrupcion%2FEVIDENCIAS%20SEGUNDO%20CUATRIMESTRE%2FComponente%205%2E%20Transparencia%20y%20Acceso%20a%20la%20Informaci%C3%B3n%20P%C3%BAblica%2F1%2E10%20Declaracion%20Bienes%20y%20Rentas%20Sigep%20II%20Grupo%20Contratos</t>
    </r>
  </si>
  <si>
    <r>
      <rPr>
        <b/>
        <u/>
        <sz val="10"/>
        <color theme="1"/>
        <rFont val="Arial"/>
        <family val="2"/>
      </rPr>
      <t>LINK CONTRATOS:</t>
    </r>
    <r>
      <rPr>
        <u/>
        <sz val="10"/>
        <color theme="10"/>
        <rFont val="Arial"/>
        <family val="2"/>
      </rPr>
      <t xml:space="preserve">
http://intranet/DSS/OAP/DOCS/Documentos/Forms/AllItems.aspx?RootFolder=%2FDSS%2FOAP%2FDOCS%2FDocumentos%2FA%C3%B1o%5F2024%2F03%5FPlanAnticorrupcion%2FEVIDENCIAS%20SEGUNDO%20CUATRIMESTRE%2FComponente%205%2E%20Transparencia%20y%20Acceso%20a%20la%20Informaci%C3%B3n%20P%C3%BAblica%2F1%2E11%20Hojas%20de%20Vida%20Sigep%20II%20Grupo%20Contratos</t>
    </r>
  </si>
  <si>
    <t>http://intranet/DSS/OAP/DOCS/Documentos/Forms/AllItems.aspx?RootFolder=%2FDSS%2FOAP%2FDOCS%2FDocumentos%2FA%C3%B1o%5F2024%2F03%5FPlanAnticorrupcion%2FEVIDENCIAS%20SEGUNDO%20CUATRIMESTRE%2FComponente%204%2E%20Atenci%C3%B3n%20al%20ciudadano%2F1%2E1%20Matriz%20de%20riesgos%20en%20DDHH</t>
  </si>
  <si>
    <t>http://intranet/DSS/OAP/DOCS/Documentos/Forms/AllItems.aspx?RootFolder=%2FDSS%2FOAP%2FDOCS%2FDocumentos%2FA%C3%B1o%5F2024%2F03%5FPlanAnticorrupcion%2FEVIDENCIAS%20SEGUNDO%20CUATRIMESTRE%2FComponente%204%2E%20Atenci%C3%B3n%20al%20ciudadano%2F1%2E3%20Estadisticas</t>
  </si>
  <si>
    <t>Se está trabajando en la validación de condiciones técnicas para la habilitación de las funcionalidades requeridas</t>
  </si>
  <si>
    <t>La Dirección de Talento Humano realizó reconocimiento a través de comunicación escrita e incentivo mediante la entrega de bono a funcionarios que atienden ciudadanos a través de los diferentes canales dispuestos por la entidad.</t>
  </si>
  <si>
    <t>http://intranet/DSS/OAP/DOCS/Documentos/Forms/AllItems.aspx?RootFolder=%2FDSS%2FOAP%2FDOCS%2FDocumentos%2FA%C3%B1o%5F2024%2F03%5FPlanAnticorrupcion%2FEVIDENCIAS%20SEGUNDO%20CUATRIMESTRE%2FComponente%204%2E%20Atenci%C3%B3n%20al%20ciudadano%2F3%2E1%20Reconocimiento</t>
  </si>
  <si>
    <t>Se elaboró y publicó informe de encuesta de satisfacción correspondiente al primer semestre de 2024.</t>
  </si>
  <si>
    <t>http://intranet/DSS/OAP/DOCS/Documentos/Forms/AllItems.aspx?RootFolder=%2FDSS%2FOAP%2FDOCS%2FDocumentos%2FA%C3%B1o%5F2024%2F03%5FPlanAnticorrupcion%2FEVIDENCIAS%20SEGUNDO%20CUATRIMESTRE%2FComponente%204%2E%20Atenci%C3%B3n%20al%20ciudadano%2F4%2E1%20Encuesta%20Satisfacci%C3%B3n%20semestre%201</t>
  </si>
  <si>
    <t>Se elaboró y publicó informe de encuesta de satisfacción a respuesta de PQRSD correspondiente al primer semestre de 2024.</t>
  </si>
  <si>
    <t>Se elaboró y público en la página web informe de PQRSD del segundo trimestre de 2024</t>
  </si>
  <si>
    <t>http://intranet/DSS/OAP/DOCS/Documentos/Forms/AllItems.aspx?RootFolder=%2FDSS%2FOAP%2FDOCS%2FDocumentos%2FA%C3%B1o%5F2024%2F03%5FPlanAnticorrupcion%2FEVIDENCIAS%20SEGUNDO%20CUATRIMESTRE%2FComponente%205%2E%20Transparencia%20y%20Acceso%20a%20la%20Informaci%C3%B3n%20P%C3%BAblica%2F2%2E2%20y%205%2E1%20Informe%20de%20PQRS</t>
  </si>
  <si>
    <t>Se realiza seguimiento al cronograma de la implementación de la estrategia de participación ciudadana, de igual manera, se consolida la matriz de las actividades programadas en la vigencia por cada dependencia.</t>
  </si>
  <si>
    <t>http://intranet/DSS/OAP/DOCS/Documentos/Forms/AllItems.aspx?RootFolder=%2FDSS%2FOAP%2FDOCS%2FDocumentos%2FA%C3%B1o%5F2024%2F03%5FPlanAnticorrupcion%2FEVIDENCIAS%20SEGUNDO%20CUATRIMESTRE%2FComponente%206%2E%20Participaci%C3%B3n%20ciudadana%2F2%2E%20Seguimiento%20Plan%20estrategico%20Sectorial&amp;InitialTabId=Ribbon%2EDocument&amp;VisibilityContext=WSSTabPersistence</t>
  </si>
  <si>
    <t>Esta actividad se reprogramó para el III cuatrimestre de 2024</t>
  </si>
  <si>
    <t>Se elaboró y publicó informe de seguimiento al programa de participación ciudadana correspondiente al primer semestre de 2024</t>
  </si>
  <si>
    <t>http://intranet/DSS/OAP/DOCS/Documentos/Forms/AllItems.aspx?RootFolder=%2FDSS%2FOAP%2FDOCS%2FDocumentos%2FA%C3%B1o%5F2024%2F03%5FPlanAnticorrupcion%2FEVIDENCIAS%20SEGUNDO%20CUATRIMESTRE%2FComponente%206%2E%20Participaci%C3%B3n%20ciudadana%2F6%2E%20Seguimiento%20programa%20de%20participaci%C3%B3n%20ciudadana</t>
  </si>
  <si>
    <t>Esta actividad será reportada en el último cuatrimestre de la presente vigencia.</t>
  </si>
  <si>
    <t>http://intranet/DSS/OAP/DOCS/_layouts/xlviewer.aspx?id=/DSS/OAP/DOCS/Documentos/A%C3%B1o_2024/03_PlanAnticorrupcion/EVIDENCIAS%20SEGUNDO%20CUATRIMESTRE/Componente%205.%20Transparencia%20y%20Acceso%20a%20la%20Informaci%C3%B3n%20P%C3%BAblica/1.12%20Redes%20Sociales.xlsx&amp;Source=http%3A%2F%2Fintranet%2FDSS%2FOAP%2FDOCS%2FDocumentos%2FForms%2FAllItems%2Easpx%3FRootFolder%3D%252FDSS%252FOAP%252FDOCS%252FDocumentos%252FA%25C3%25B1o%255F2024%252F03%255FPlanAnticorrupcion%252FEVIDENCIAS%2520SEGUNDO%2520CUATRIMESTRE%252FComponente%25205%252E%2520Transparencia%2520y%2520Acceso%2520a%2520la%2520Informaci%25C3%25B3n%2520P%25C3%25BAblica%26FolderCTID%3D0x012000C5458A937E275D4BA20E8029301F05AA%26View%3D%7BC828AF9F%2DF928%2D4CDE%2D944C%2DD58DD649EEC9%7D&amp;DefaultItemOpen=1&amp;DefaultItemOpen=1</t>
  </si>
  <si>
    <t>https://www.supersociedades.gov.co/web/nuestra-entidad/presupuesto-general</t>
  </si>
  <si>
    <t>Cada mes se realiza el proceso de reporte y publicación de la ejecución presupuestal acumulada de la entidad en la página web oficial. Este seguimiento incluye la verificación y consolidación de los datos financieros correspondientes al periodo, garantizando que la información publicada sea precisa y refleje el estado actual de las finanzas de la entidad. El objetivo es mantener la transparencia y asegurar que la ciudadanía y las partes interesadas tengan acceso a los datos actualizados sobre la gestión presupuestal.</t>
  </si>
  <si>
    <t>https://www.supersociedades.gov.co/documents/107391/3463418/GC-G-002_GuiadeAdministraciondeRiesgos.pdf</t>
  </si>
  <si>
    <t>Se actualizó la Guía de riesgos en lo referente al la política de riesgos, alineación con el nuevo marco estratégico de la Entidad, se incluyó un apartado sobre riesgos fiscales y se actualizó lo relacionado con riesgos ambientales.</t>
  </si>
  <si>
    <t>Se realizó capacitación a los funcionarios de la Entidad haciendo énfasis en los riesgos de corrupción.</t>
  </si>
  <si>
    <t>http://intranet/DSS/OAP/DOCS/Documentos/Forms/AllItems.aspx?RootFolder=%2FDSS%2FOAP%2FDOCS%2FDocumentos%2FA%C3%B1o%5F2024%2F03%5FPlanAnticorrupcion%2FEVIDENCIAS%20SEGUNDO%20CUATRIMESTRE%2FComponente%207%2E%20Iniciativas%20adicionales&amp;InitialTabId=Ribbon%2EDocument&amp;VisibilityContext=WSSTabPersistence</t>
  </si>
  <si>
    <t>http://intranet/DSS/OAP/DOCS/Documentos/Forms/AllItems.aspx?RootFolder=%2FDSS%2FOAP%2FDOCS%2FDocumentos%2FA%C3%B1o%5F2024%2F03%5FPlanAnticorrupcion%2FEVIDENCIAS%20SEGUNDO%20CUATRIMESTRE%2FComponente%205%2E%20Transparencia%20y%20Acceso%20a%20la%20Informaci%C3%B3n%20P%C3%BAblica</t>
  </si>
  <si>
    <t>YA se elaboró el plan de acción y se espera tener el documento final para el mes de diciembre.</t>
  </si>
  <si>
    <t>Se verificó que la Entidad cumple con lo dispuesto en la Ley 1712 de 2014. Con base en esta verificación se realizó el reporte a la Procuraduría General de la Nación (Reporte ITA)</t>
  </si>
  <si>
    <t>http://intranet/DSS/OAP/DOCS/Documentos/Forms/AllItems.aspx?RootFolder=%2FDSS%2FOAP%2FDOCS%2FDocumentos%2FA%C3%B1o%5F2024%2F03%5FPlanAnticorrupcion%2FEVIDENCIAS%20SEGUNDO%20CUATRIMESTRE%2FComponente%206%2E%20Participaci%C3%B3n%20ciudadana&amp;InitialTabId=Ribbon%2EDocument&amp;VisibilityContext=WSSTabPersistence</t>
  </si>
  <si>
    <t>Se publica en la sección Participa de la página web invitación a que los usuarios manifiesten sus observaciones o envíen aportes sobre temas relacionados con la planeación, gestión y control de la Entidad.</t>
  </si>
  <si>
    <t>http://intranet/DSS/OAP/DOCS/Documentos/Forms/AllItems.aspx?RootFolder=%2FDSS%2FOAP%2FDOCS%2FDocumentos%2FA%C3%B1o%5F2024%2F03%5FPlanAnticorrupcion%2FEVIDENCIAS%20SEGUNDO%20CUATRIMESTRE%2FComponente%202%2E%20Gesti%C3%B3n%20de%20riesgos%20de%20corrupci%C3%B3n</t>
  </si>
  <si>
    <t>Todos los procesos institucionales cuentan con riesgos de corrupción identificados para la actual vigencia. Estos se gestionan en el aplicativo de riesgos y auditorías de la Entidad.</t>
  </si>
  <si>
    <t>Se publicó en el botón de Transparencia el PAAC para la participación de la ciudadanía y demás partes interesadas. No se recibieron aportes que requirieran un versionamiento.</t>
  </si>
  <si>
    <t>Se solicitó a través de correo electrónico, por parte de la jefatura de la Oficina Asesora de Planeación, el monitoreo a los riesgos de los diferentes procesos de cada dependencia. Así mismo, se hizo seguimiento por parte de la Oficina Asesora de Planeación.</t>
  </si>
  <si>
    <t>Se solicitó a través de correo electrónico, por parte de la jefatura de la Oficina Asesora de Planeación, el monitoreo a los riesgos de los diferentes procesos de cada dependencia (segundo cuatrimestre).
Ya los procesos han realizado su reporte.</t>
  </si>
  <si>
    <t>Se elaboró plan de mejoramiento de la estrategia de rendición de cuentas teniendo en cuenta los resultados obtenidos en FURAG, Índice de transparencia y evaluación de rendición de cuentas efectuada por la Oficina Control Interno</t>
  </si>
  <si>
    <t>Se tuene prevista para el último cuatrimestre</t>
  </si>
  <si>
    <t>Se actualizó la sección de Datos abiertos que hace link con el portal de datos abiertos Datos.gov.co</t>
  </si>
  <si>
    <t>http://intranet/DSS/OAP/DOCS/Documentos/Forms/AllItems.aspx?RootFolder=%2FDSS%2FOAP%2FDOCS%2FDocumentos%2FA%C3%B1o%5F2024%2F03%5FPlanAnticorrupcion%2FEVIDENCIAS%20SEGUNDO%20CUATRIMESTRE%2FComponente%205%2E%20Transparencia%20y%20Acceso%20a%20la%20Informaci%C3%B3n%20P%C3%BAblica&amp;InitialTabId=Ribbon%2EDocument&amp;VisibilityContext=WSSTabPersistence</t>
  </si>
  <si>
    <t>Se mantiene la circular Circular interna 514-000001 del 15 de enero de 2021 por la cual se fija el valor de las copias al interior de la Superintendencia de Sociedades.</t>
  </si>
  <si>
    <t xml:space="preserve">Ejecución: Levantamiento y construcción de historias (finalizando el 24 de mayo); definición de arquitectura tecnológica (finalizando el 6 de septiembre); se inició en  mayo la  implementación de requerimientos - registro de urls de los servicios de back-end construidos y desplegados en ambiente de pruebas en los diferentes módulos. Por instrucciones de la Alta Gerencia, el equipo está enfocado en la preparación del nuevo gestor Documental, se ajusta plan de trabajo para retomar en octubre. </t>
  </si>
  <si>
    <t xml:space="preserve">Ejecución: levantamiento y construcción de historias (finalizado 24 de mayo); definición de arquitectura tecnológica (finalizando 6 de septiembre); implementación de los requerimientos sobre la aplicación (entre 27 de mayo y 31 de Julio); durante el mes de agosto se realizaron pruebas de calidad y funcionales, como resultado se realizaron cambios sobre las HU. A partir de julio el equipo técnico esta enfocado en el nuevo Gestor Documental, ajustándose el plan de trabajo par retomar en Octubre. </t>
  </si>
  <si>
    <t>A la fecha la implementación de la mejora del trámite es del 62.5%. Se evidencia el avance de las actividades de acuerdo al monitoreo realizado por la OAP. Se verificó la ejecución de las actividades previas al cambio del plan de trabajo de calculo actuarial hasta el mes de agosto. Las actividades continuaran en octubre de 2024.</t>
  </si>
  <si>
    <t>http://intranet/DSS/OAP/DOCS/Documentos/Forms/AllItems.aspx?RootFolder=%2FDSS%2FOAP%2FDOCS%2FDocumentos%2FA%C3%B1o%5F2024%2F03%5FPlanAnticorrupcion%2FEVIDENCIAS%20SEGUNDO%20CUATRIMESTRE%2FComponente%205%2E%20Transparencia%20y%20Acceso%20a%20la%20Informaci%C3%B3n%20P%C3%BAblica%2F1%2E6%2C%201%2E10%20y%201%2E11%20Mantener%20actualizado%20en%20el%20SIGEP</t>
  </si>
  <si>
    <t xml:space="preserve">Los comentarios de la revisión se pueden validar en el aplicativo de Riesgos y Auditoría, modulo de Riesgos.
https://riesgosyauditoria.supersociedades.gov.co/index.php?op=7&amp;sop=7.2.24&amp;la=4&amp;li=12#! </t>
  </si>
  <si>
    <t xml:space="preserve">Se realizó la reunión para la socialización y  la refrendación del equipo de trabajo para la implementación de la estrategia de Rendición  de Cuentas 2024. </t>
  </si>
  <si>
    <t>Componentes</t>
  </si>
  <si>
    <t>Resultados cuatrimestre 1</t>
  </si>
  <si>
    <t>Resultados cuatrimestre 2</t>
  </si>
  <si>
    <t>Resultados cuatrimestre 3</t>
  </si>
  <si>
    <t>Acumulado</t>
  </si>
  <si>
    <t>Componente 1. Racionalización de trámites</t>
  </si>
  <si>
    <t>Componente 2. Gestión de riesgos de corrupción</t>
  </si>
  <si>
    <t>Componente 3. Rendición de cuentas</t>
  </si>
  <si>
    <t>Componente 4. Atención al ciudadano</t>
  </si>
  <si>
    <t>Componente 5. Transparencia y Acceso a la Información Pública</t>
  </si>
  <si>
    <t>Componente 6. Participación ciudadana</t>
  </si>
  <si>
    <t>Componente 7. Iniciativas adicionales</t>
  </si>
  <si>
    <t>Total</t>
  </si>
  <si>
    <t>Instrumentos de gestión de la información pública, actualizados y publicados en la página web.</t>
  </si>
  <si>
    <t>Se tiene prevista para el último cuatrimestre</t>
  </si>
  <si>
    <t>No. Instrumentos actualizados y  publicados</t>
  </si>
  <si>
    <t>CRONOGRAMA PARA LA ESTRATEGIA DE RENDICIÓN DE CUENTAS 2024</t>
  </si>
  <si>
    <t>Etapa</t>
  </si>
  <si>
    <t>Fecha cierre</t>
  </si>
  <si>
    <t xml:space="preserve">CUMPLIMIENTO </t>
  </si>
  <si>
    <t>OBSERVACIONES</t>
  </si>
  <si>
    <t>APRESTAMIENTO DEL PROCESO DE RENDICIÓN DE CUENTAS</t>
  </si>
  <si>
    <t>Acta de Conformación del Equipo de Trabajo</t>
  </si>
  <si>
    <t>Por Definir</t>
  </si>
  <si>
    <t>http://intranet/DSS/OAP/DOCS/Documentos/Forms/AllItems.aspx?RootFolder=%2FDSS%2FOAP%2FDOCS%2FDocumentos%2FA%C3%B1o%5F2024%2F12%5FRendicion%5FCuentas</t>
  </si>
  <si>
    <t>Cerrado</t>
  </si>
  <si>
    <t>Elaborar el autodiagnóstico del  estado actual de la Estrategia  para la audiencia pública de rendición de cuentas 2024.</t>
  </si>
  <si>
    <t>Autodiagnóstico de Rendición de Cuentas</t>
  </si>
  <si>
    <t>Oficina Asesora de Planeación
Equipo designado para la Rendición de Cuentas</t>
  </si>
  <si>
    <t>Se realizó el autodiagnóstico</t>
  </si>
  <si>
    <t xml:space="preserve">Campaña de sensibilización y expectativa sobre la Rendición de Cuentas vigencia 2024. </t>
  </si>
  <si>
    <t>Videos/Mailing</t>
  </si>
  <si>
    <t>DISEÑO ESTRATEGIA DEL PROCESO DE RENDICIÓN DE CUENTAS</t>
  </si>
  <si>
    <t>Elaborar el cronograma de actividades y recursos a implementar en la Rendición de Cuentas.</t>
  </si>
  <si>
    <t>Cronograma con Recursos</t>
  </si>
  <si>
    <t>Elaborar y definir el cronograma de los espacios de dialogo con la ciudadanía: foros virtuales, ferias de gestión, mesas de dialogo regionales o temáticas, teleconferencias, entre otros,  en temas relacionados con la rendición de cuentas .</t>
  </si>
  <si>
    <t>Cronograma Espacios de Dialogo</t>
  </si>
  <si>
    <t>Grupo Relación Estado Ciudadano / Oficina de Comunicaciones</t>
  </si>
  <si>
    <t xml:space="preserve">Encuesta aplicada </t>
  </si>
  <si>
    <t xml:space="preserve">Elaborar y publicar en la pagina web (Botón Participa) la estrategia para la audiencia pública de rendición de cuentas 2024 que incluye  la estrategia de comunicaciones. </t>
  </si>
  <si>
    <t>Documento publicado</t>
  </si>
  <si>
    <t>Oficina Asesora de Planeación
Grupo Comunicaciones.</t>
  </si>
  <si>
    <t>Elaborar y socializar la estrategia de comunicaciones para la audiencia pública de rendición de cuentas 2024. (Sesiones de trabajo interno para definir estructura de informe y presentación de rendición cuentas)</t>
  </si>
  <si>
    <t>Grupo comunicaciones
Oficina Asesora de Planeación</t>
  </si>
  <si>
    <t>Adelantar la contratación del operador que se requiere para adelantar la audiencia pública.</t>
  </si>
  <si>
    <t>Contrato</t>
  </si>
  <si>
    <t>PREPARACIÓN DEL PROCESO DE RENDICIÓN DE CUENTAS</t>
  </si>
  <si>
    <t xml:space="preserve">Solicitar a la DTIC la activación del Correo Electrónico Institucional para la Rendición de Cuentas 2024. </t>
  </si>
  <si>
    <t>Correo Habilitado</t>
  </si>
  <si>
    <t>Dirección de tecnología de información y las comunicaciones/ OAP</t>
  </si>
  <si>
    <t>Incluir la socialización y preparación de la Rendición de cuentas en el Comité Institucional de Gestión y Desempeño 2024 del tercer trimestre</t>
  </si>
  <si>
    <t>Alta Dirección
Jefe OAP</t>
  </si>
  <si>
    <t>Solicitud de la información de acuerdo con el componente de diálogo, siguiendo los lineamientos del procedimiento de rendición de cuentas. 
Corte de la Información 01 de enero al 30 de Septiembre de 2024.</t>
  </si>
  <si>
    <t>Informe de Gestión de Rendición de Cuentas elaborado</t>
  </si>
  <si>
    <t>Revisar y aprobar el Informe Consolidado de la Rendición de Cuentas de la Entidad vigencia 2024</t>
  </si>
  <si>
    <t xml:space="preserve">Asesores del Despacho </t>
  </si>
  <si>
    <t>3.6</t>
  </si>
  <si>
    <t>Elaborar la presentación con Lenguaje Claro para la Audiencia de Rendición de cuentas, con los insumos de las diferentes áreas.</t>
  </si>
  <si>
    <t>Grupo comunicaciones
Grupo Relación Estado Ciudadano</t>
  </si>
  <si>
    <t>3.7</t>
  </si>
  <si>
    <t>https://www.supersociedades.gov.co/rendicion-de-cuentas-2024</t>
  </si>
  <si>
    <t>3.8</t>
  </si>
  <si>
    <t>Publicar información relacionada  con la rendición de cuentas en redes sociales.</t>
  </si>
  <si>
    <t>24/10/2024- hasta fecha de terminación</t>
  </si>
  <si>
    <t>3.9</t>
  </si>
  <si>
    <t>Publicar la información de la audiencia pública de rendición de cuentas (informe, presentación, video) en la página web de la entidad en la sección de rendición de cuentas 2024.</t>
  </si>
  <si>
    <t>3.10</t>
  </si>
  <si>
    <t>Definir los asistentes VIP a la audiencia pública de  Rendición de Cuentas 2024</t>
  </si>
  <si>
    <t>Listado de Asistente</t>
  </si>
  <si>
    <t>3.11</t>
  </si>
  <si>
    <t>Analizar la viabilidad de la conformación de nodos interinstitucionales para la rendición de cuentas conjunta sobre temas comunes y de interés ciudadano en el marco del Sistema Nacional de Rendición de Cuentas (SNRdC), con entidades como la Superintendencia Financiera.</t>
  </si>
  <si>
    <t>Documento Escrito</t>
  </si>
  <si>
    <t>EJECUCIÓN DE LA RENDICIÓN DE CUENTAS</t>
  </si>
  <si>
    <t>Realizar el ensayo Audiencia Publica Rendición de Cuentas 2024</t>
  </si>
  <si>
    <t>Citación</t>
  </si>
  <si>
    <t>4.2</t>
  </si>
  <si>
    <t>Solicitar al Grupo REC la habilitación del foro de Rendición de cuentas  15 días antes de la fecha del evento</t>
  </si>
  <si>
    <t>Correo Electrónico</t>
  </si>
  <si>
    <t>Grupo Relación Estado Ciudadano / 
Oficina de Comunicaciones</t>
  </si>
  <si>
    <t>4.3</t>
  </si>
  <si>
    <t>Verificar y asegurar el cumplimiento de la logística a desarrollar el evento (Equipos, Infraestructura, Administrativa y de Seguridad y Salud en el Trabajo)</t>
  </si>
  <si>
    <t>Lista de Chequeo</t>
  </si>
  <si>
    <t>Dirección de TIC
Dirección Administrativa
Dirección de Talento Humano</t>
  </si>
  <si>
    <t>4.4</t>
  </si>
  <si>
    <t>4.5</t>
  </si>
  <si>
    <t>Participar en evento de promoción de oferta institucional de trámites y servicios.</t>
  </si>
  <si>
    <t>4.6</t>
  </si>
  <si>
    <t>SEGUIMIENTO Y EVALUACIÓN A LA RENDICIÓN DE CUENTAS</t>
  </si>
  <si>
    <t>Elaborar el plan de mejoramiento de la estrategia de rendición de cuentas 2023 teniendo en cuenta los resultados obtenidos en la evaluación de rendición de cuentas efectuada por la Oficina Control Interno</t>
  </si>
  <si>
    <t>5.2</t>
  </si>
  <si>
    <t>Encuesta</t>
  </si>
  <si>
    <t>5.3</t>
  </si>
  <si>
    <t>5.4</t>
  </si>
  <si>
    <t>5.5</t>
  </si>
  <si>
    <t>5.6</t>
  </si>
  <si>
    <t>Elaboración  y publicación del Informe Final de la  evaluación de Rendición de Cuentas.  (Tener en cuenta Divulgación de  los planes de mejora y acciones adelantadas para su cumplimiento ante los ciudadanos, usuarios y grupos de interés que se han ejecutado como resultado de la implementación de acciones de participación ciudadana y de rendición de cuentas.</t>
  </si>
  <si>
    <t>Informe Final Publicado</t>
  </si>
  <si>
    <t>5.7</t>
  </si>
  <si>
    <t>Documento con mejoras al modelos de operación de la Entidad</t>
  </si>
  <si>
    <t>Versión 2</t>
  </si>
  <si>
    <t>Se elaboró informe de campaña de sensibilización y expectativa sobre la Rendición de Cuentas vigencia 2024.</t>
  </si>
  <si>
    <t>http://intranet/DSS/OAP/DOCS/Documentos/Año_2024/03_PlanAnticorrupcion/EVIDENCIAS%20TERCER%20CUATRIMESTRE/Componente%203.%20Rendición%20de%20cuentas/1.3%20GESTIÓN%20Y%20PLAN%20DE%20COMUNICACIONES.pdf</t>
  </si>
  <si>
    <t>Se contrató a RTVC 
como operador para el de desarrollo de la audiencia pública.</t>
  </si>
  <si>
    <t>cerrado</t>
  </si>
  <si>
    <t>http://intranet/DSS/OAP/DOCS/Documentos/Año_2024/03_PlanAnticorrupcion/EVIDENCIAS%20TERCER%20CUATRIMESTRE/Componente%203.%20Rendición%20de%20cuentas/2.6%20INFORME%20TRANSMISIÓN%20CANAL%20INTITUCIONAL.pdf</t>
  </si>
  <si>
    <t>Se elaboró informe de campaña  con evidencias sobre la convocatoria  la Rendición de Cuentas vigencia 2024.</t>
  </si>
  <si>
    <t>Se elaboró informe de campaña  con evidencia de publicación en redes sociales sobre la Rendición de Cuentas vigencia 2024.</t>
  </si>
  <si>
    <t>Se publicó informe final en página web</t>
  </si>
  <si>
    <t>Durante el tercer cuatrimestre del 2024 se registraron 215 publicaciones sobre los diferentes canales de atención de la Entidad.</t>
  </si>
  <si>
    <t>http://intranet/DSS/OAP/DOCS/Documentos/Año_2024/03_PlanAnticorrupcion/EVIDENCIAS%20TERCER%20CUATRIMESTRE/Componente%204.%20Atención%20al%20ciudadano/2.1%20Campañas.xlsx</t>
  </si>
  <si>
    <t>http://intranet/DSS/OAP/DOCS/Documentos/Año_2024/03_PlanAnticorrupcion/EVIDENCIAS%20TERCER%20CUATRIMESTRE/Componente%205.%20Transparencia%20y%20Acceso%20a%20la%20Información%20Pública/1.12%20Redes%20Sociales.xlsx</t>
  </si>
  <si>
    <t>Durante el tercer cuatrimestre del 2024 se registraron 25 publicaciones relacionadas con atención preferencial.</t>
  </si>
  <si>
    <t>http://intranet/DSS/OAP/DOCS/Documentos/Año_2024/03_PlanAnticorrupcion/EVIDENCIAS%20TERCER%20CUATRIMESTRE/Componente%205.%20Transparencia%20y%20Acceso%20a%20la%20Información%20Pública/4.1%20Publicaciones%20Atención%20Preferencial.xlsx</t>
  </si>
  <si>
    <t>http://intranet/DSS/OAP/DOCS/Documentos/Año_2024/03_PlanAnticorrupcion/EVIDENCIAS%20TERCER%20CUATRIMESTRE/Componente%206.%20Participación%20ciudadana/5%20Campaña%20Mecanismos%20Participación%20Ciudadana.xlsx</t>
  </si>
  <si>
    <t>Se elaboró informe de campaña Rendición de Cuentas vigencia 2024.</t>
  </si>
  <si>
    <t>Se actualizó en el cuatrimestre anterior la sección de Datos abiertos que hace link con el portal de datos abiertos Datos.gov.co</t>
  </si>
  <si>
    <t>https://www.datos.gov.co/browse?q=superintendencia+de+sociedades&amp;sortBy=relevance&amp;page=1&amp;pageSize=20</t>
  </si>
  <si>
    <t>Pendiente 2 actividades que se cierran en enero 2025</t>
  </si>
  <si>
    <t xml:space="preserve">http://intranet/DSS/OAP/DOCS/Documentos/Forms/AllItems.aspx?RootFolder=%2FDSS%2FOAP%2FDOCS%2FDocumentos%2FA%C3%B1o%5F2024%2F12%5FRendicion%5FCuentas
http://intranet/DSS/OAP/DOCS/Documentos/Forms/AllItems.aspx?RootFolder=%2FDSS%2FOAP%2FDOCS%2FDocumentos%2FA%C3%B1o_2024%2F03_PlanAnticorrupcion%2FEVIDENCIAS%20TERCER%20CUATRIMESTRE%2FComponente%203%2E%20Rendici%C3%B3n%20de%20cuentas&amp;InitialTabId=Ribbon%2EDocument&amp;VisibilityContext=WSSTabPersistence 
</t>
  </si>
  <si>
    <t>Se elaboró y publicó informe de seguimiento al programa de participación ciudadana correspondiente al segundo semestre de 2024</t>
  </si>
  <si>
    <t xml:space="preserve">https://www.supersociedades.gov.co/documents/20122/7760146/Informe_seguimiento_programa_participacion_ciudadana_2024_II.pdf/57626f3c-67f2-2507-ae17-cce40ea87f52?t=1736385777401 </t>
  </si>
  <si>
    <t>http://intranet/DSS/OAP/DOCS/Documentos/Forms/AllItems.aspx?RootFolder=%2FDSS%2FOAP%2FDOCS%2FDocumentos%2FA%C3%B1o%5F2024%2F03%5FPlanAnticorrupcion%2FEVIDENCIAS%20TERCER%20CUATRIMESTRE%2FComponente%204%2E%20Atenci%C3%B3n%20al%20ciudadano%2F1%2E%20Matriz%20de%20riesgos%20en%20DDHH&amp;InitialTabId=Ribbon%2EDocument&amp;VisibilityContext=WSSTabPersistence</t>
  </si>
  <si>
    <t xml:space="preserve">http://intranet/DSS/OAP/DOCS/Documentos/Forms/AllItems.aspx?RootFolder=%2FDSS%2FOAP%2FDOCS%2FDocumentos%2FA%C3%B1o%5F2024%2F03%5FPlanAnticorrupcion%2FEVIDENCIAS%20TERCER%20CUATRIMESTRE%2FComponente%204%2E%20Atenci%C3%B3n%20al%20ciudadano%2F1%2E3%20Estadisticas&amp;InitialTabId=Ribbon%2EDocument&amp;VisibilityContext=WSSTabPersistence </t>
  </si>
  <si>
    <t>Se actualizó formato ATC-F-001 registro de ingreso de visitantes y el manual de administración de la biblioteca ATC-M-004</t>
  </si>
  <si>
    <t>http://intranet/DSS/OAP/DOCS/Documentos/Forms/AllItems.aspx?RootFolder=%2FDSS%2FOAP%2FDOCS%2FDocumentos%2FA%C3%B1o%5F2024%2F03%5FPlanAnticorrupcion%2FEVIDENCIAS%20TERCER%20CUATRIMESTRE%2FComponente%204%2E%20Atenci%C3%B3n%20al%20ciudadano%2F2%2E2%20Actualizacion%20de%20documentos%20del%20proceso&amp;InitialTabId=Ribbon%2EDocument&amp;VisibilityContext=WSSTabPersistence</t>
  </si>
  <si>
    <t>Se socializó mediante correo electrónico institucional el formato ATC-F-001 registro de ingreso de visitantes y el manual de administración de la biblioteca ATC-M-004</t>
  </si>
  <si>
    <t>http://intranet/DSS/OAP/DOCS/Documentos/Forms/AllItems.aspx?RootFolder=%2FDSS%2FOAP%2FDOCS%2FDocumentos%2FA%C3%B1o%5F2024%2F03%5FPlanAnticorrupcion%2FEVIDENCIAS%20TERCER%20CUATRIMESTRE%2FComponente%204%2E%20Atenci%C3%B3n%20al%20ciudadano%2F2%2E3%20Socializacion%20de%20documentos%20actualizados&amp;InitialTabId=Ribbon%2EDocument&amp;VisibilityContext=WSSTabPersistence</t>
  </si>
  <si>
    <t>para el tercer cuatrimestre se habilitaron nuevas funcionalidades del aplicativo Genesys Cloud, en la cuales se incluyen la realización de campañas de encuestas telefónicas, tanto de satisfacción y de respuesta de PQRSD</t>
  </si>
  <si>
    <t>http://intranet/DSS/OAP/DOCS/Documentos/Forms/AllItems.aspx?RootFolder=%2FDSS%2FOAP%2FDOCS%2FDocumentos%2FA%C3%B1o%5F2024%2F03%5FPlanAnticorrupcion%2FEVIDENCIAS%20TERCER%20CUATRIMESTRE%2FComponente%204%2E%20Atenci%C3%B3n%20al%20ciudadano%2F2%2E4%20Nuevas%20funcionalidades%20Genesys%20Cloud&amp;InitialTabId=Ribbon%2EDocument&amp;VisibilityContext=WSSTabPersistence</t>
  </si>
  <si>
    <t>Para el segundo semestre de 2024, se remitió correo masivo para la encuesta de satisfacción en la respuesta de PQRSD, se obtuvieron los resultados y se está analizando los datos obtenidos para la proyección del informe</t>
  </si>
  <si>
    <t>Para el segundo semestre de 2024, se remitió correo masivo para la encuesta de satisfacción, se obtuvieron los resultados y se está analizando los datos obtenidos para la proyección del informe</t>
  </si>
  <si>
    <t>http://intranet/DSS/OAP/DOCS/Documentos/Forms/AllItems.aspx?RootFolder=%2FDSS%2FOAP%2FDOCS%2FDocumentos%2FA%C3%B1o%5F2024%2F03%5FPlanAnticorrupcion%2FEVIDENCIAS%20TERCER%20CUATRIMESTRE%2FComponente%204%2E%20Atenci%C3%B3n%20al%20ciudadano%2F4%2E1%20Encuesta%20Satisfacci%C3%B3n%20semestre%20II&amp;InitialTabId=Ribbon%2EDocument&amp;VisibilityContext=WSSTabPersistence</t>
  </si>
  <si>
    <t>2-5_Graficas-Informe_PQRS III-trimestre.xlsx</t>
  </si>
  <si>
    <t>Se realiza seguimiento al cronograma de la implementación de la estrategia de participación ciudadana, de igual manera, se consolida la matriz de las actividades programadas en la vigencia por cada dependencia, se consolida los resultados de las encuestas de los eventos
Se proyecta informe final del seguimiento a la implementación del programa de participación ciudadana</t>
  </si>
  <si>
    <t>http://intranet/DSS/OAP/DOCS/Documentos/Forms/AllItems.aspx?RootFolder=%2FDSS%2FOAP%2FDOCS%2FDocumentos%2FA%C3%B1o%5F2024%2F03%5FPlanAnticorrupcion%2FEVIDENCIAS%20TERCER%20CUATRIMESTRE%2FComponente%206%2E%20Participaci%C3%B3n%20ciudadana&amp;InitialTabId=Ribbon%2EDocument&amp;VisibilityContext=WSSTabPersistence</t>
  </si>
  <si>
    <t>https://www.supersociedades.gov.co/documents/107391/8124503/Informe+foros+y+chats+septiembre+2024.pdf/19f17a2c-86b4-5202-ba52-eafec1a3d42a?version=1.1&amp;t=1733343762934</t>
  </si>
  <si>
    <t>https://www.supersociedades.gov.co/documents/107391/8124503/Informe+de+foros+y+chat_Noviembre_6_y_15.pdf/c5707bdb-b273-3689-a76a-e5bfb6139390?version=1.0&amp;t=1735004410499</t>
  </si>
  <si>
    <t>Se realizaron foros en el mes de noviembre</t>
  </si>
  <si>
    <t>Se reportaron y publicaron en la web, mensualmente, los nombramientos efectuados.</t>
  </si>
  <si>
    <t>http://intranet/DSS/OAP/DOCS/Documentos/Forms/AllItems.aspx?RootFolder=%2FDSS%2FOAP%2FDOCS%2FDocumentos%2FA%C3%B1o%5F2024%2F03%5FPlanAnticorrupcion%2FEVIDENCIAS%20TERCER%20CUATRIMESTRE%2FComponente%205%2E%20Transparencia%20y%20Acceso%20a%20la%20Informaci%C3%B3n%20P%C3%BAblica</t>
  </si>
  <si>
    <t>http://intranet/SG/GDTH/GDTH/Desarrollo/Forms/AllItems.aspx?RootFolder=%2FSG%2FGDTH%2FGDTH%2FDesarrollo%2F2024%2FPlan%20de%20Integridad</t>
  </si>
  <si>
    <t xml:space="preserve">Se realiza la evaluación de la política de integridad teniendo en cuenta diversos insumos, tales como: informes del comité de convivencia, de la comisión de personal, encuestas de clima laboral, encuestas de percepción que son lideradas por el grupo de atención al ciudadano, se utiliza los resultados del plan para fortalecer la apropiación del código de integridad que estuvo compuesto actividades de difusión, el resultado de la incorporación en el proceso de inducción el curso Integridad, Transparencia y Lucha contra la Corrupción dispuesto por Función Pública, la terminación de las capacitaciones sobre Integridad Pública en el Plan Institucional de Capacitación PIC, se evaluó el nivel de apropiación y se incorporó otros informes como el EDID,  y finalmente el seguimiento al aplicativo de integridad. </t>
  </si>
  <si>
    <t>Promedio</t>
  </si>
  <si>
    <t xml:space="preserve">
https://riesgosyauditoria.supersociedades.gov.co/index.php?op=7&amp;sop=7.2.24&amp;la=4&amp;li=12#! 
</t>
  </si>
  <si>
    <t>https://www.supersociedades.gov.co/es/web/nuestra-entidad/plan-anticorrupcion-2024</t>
  </si>
  <si>
    <t>Se realiza el informe correspondiente al cuatrimestre y se encuentra publicado en la página de la superintendencia</t>
  </si>
  <si>
    <t>https://www.supersociedades.gov.co/documents/107391/7995399/Evaluacion-Audiencia-Publica-de-Rendicion-de-Cuentas+2024.pdf/0c5b9da7-b989-1985-d5a3-81de70d11c05?version=1.0&amp;t=1736860739237</t>
  </si>
  <si>
    <r>
      <rPr>
        <b/>
        <u/>
        <sz val="10"/>
        <color theme="1"/>
        <rFont val="Arial"/>
        <family val="2"/>
      </rPr>
      <t>LINK CONTRATOS:</t>
    </r>
    <r>
      <rPr>
        <u/>
        <sz val="10"/>
        <color theme="10"/>
        <rFont val="Arial"/>
        <family val="2"/>
      </rPr>
      <t xml:space="preserve">
http://intranet/DSS/OAP/DOCS/Documentos/Forms/AllItems.aspx?RootFolder=%2FDSS%2FOAP%2FDOCS%2FDocumentos%2FA%C3%B1o%5F2024%2F03%5FPlanAnticorrupcion%2FEVIDENCIAS%20TERCER%20CUATRIMESTRE%2FComponente%205%2E%20Transparencia%20y%20Acceso%20a%20la%20Informaci%C3%B3n%20P%C3%BAblica%2F1%2E10%2E%20DECLARACION%20BIENES%20Y%20RENTAS%20SIGEP%20II%20GRUPO%20CONTRATOS&amp;FolderCTID=0x012000C5458A937E275D4BA20E8029301F05AA&amp;View={C828AF9F-F928-4CDE-944C-D58DD649EEC9}</t>
    </r>
  </si>
  <si>
    <t>N.A.</t>
  </si>
  <si>
    <t>Debido a otras tareas a cargo de la OAP, como la auditoría externa al SGI y la rendición de cuentas, no se contó con recurso humano para adelantar esta actividad.</t>
  </si>
  <si>
    <t>La actualización estaba prevista para el tercer cuatrimestre utilizando como única fuente de información el aplicativo de riesgos y auditoría, al cual se le estaban realizando mejoras y actualizaciones. Los desarrollos fueron entregados por el contratista, pero se están realizando trámites para la puesta en producción. Por lo anterior, no se tuvo listo el aplicativo para actualizar los instrumentos.</t>
  </si>
  <si>
    <t>Se verificó el monitoreo a los riesgos de corrupción por parte de los diferentes procesos, enviando notificación a quienes no estaban al día.</t>
  </si>
  <si>
    <t>http://intranet/DSS/OAP/DOCS/Documentos/Forms/AllItems.aspx?RootFolder=%2FDSS%2FOAP%2FDOCS%2FDocumentos%2FA%C3%B1o%5F2024%2F03%5FPlanAnticorrupcion%2FEVIDENCIAS%20TERCER%20CUATRIMESTRE%2FComponente%202%2E%20Gesti%C3%B3n%20de%20riesgos%20de%20corrupci%C3%B3n</t>
  </si>
  <si>
    <t>Se elaboró cronograma con las distintas actividades y entregables.</t>
  </si>
  <si>
    <t>Se elaboró y publicó la estrategia para la audiencia pública de rendición de cuentas 2024 que incluye  la estrategia de comunicaciones</t>
  </si>
  <si>
    <t xml:space="preserve"> Se envió solicitud a la DTIC  para la activación del Correo Electrónico Institucional para la Rendición de Cuentas 2024. </t>
  </si>
  <si>
    <t>Se publicó en la página web en la sección sobre Rendición de Cuentas.</t>
  </si>
  <si>
    <t>Se elaboró lista de chequeo con las principales actividades e hitos de la rendición de cuentas.</t>
  </si>
  <si>
    <t>http://intranet/DSS/OAP/DOCS/Documentos/Año_2024/12_Rendicion_Cuentas/01_Acta_SesionNo1_RendicionCuentas_Firmada.pdf</t>
  </si>
  <si>
    <t>http://intranet/DSS/OAP/DOCS/Documentos/Año_2024/12_Rendicion_Cuentas/02_Cronograma_RC_2024_v2.xlsx</t>
  </si>
  <si>
    <t>http://intranet/DSS/OAP/DOCS/Documentos/Año_2024/03_PlanAnticorrupcion/EVIDENCIAS%20TERCER%20CUATRIMESTRE/Componente%203.%20Rendición%20de%20cuentas/2.3%20Encuesta%20temas%20de%20interés%20audiencia%20pública%202024.-.pdf</t>
  </si>
  <si>
    <t>http://intranet/DSS/OAP/DOCS/Documentos/Año_2024/03_PlanAnticorrupcion/EVIDENCIAS%20TERCER%20CUATRIMESTRE/Componente%203.%20Rendición%20de%20cuentas/RE_%20Activación%20Correo%20Institucional%20Rendición%20de%20Cuentas.msg</t>
  </si>
  <si>
    <t>http://intranet/DSS/OAP/DOCS/Documentos/Año_2024/03_PlanAnticorrupcion/EVIDENCIAS%20TERCER%20CUATRIMESTRE/Componente%203.%20Rendición%20de%20cuentas/3.2_SocializacionPreparacion_RendicionCuentas.PNG</t>
  </si>
  <si>
    <t>Pantallazo Comité IGD</t>
  </si>
  <si>
    <t>Se publicó el Informe de Rendición de Cuentas elaborado por las áreas de la Entidad.</t>
  </si>
  <si>
    <t>http://intranet/DSS/OAP/DOCS/Documentos/Forms/AllItems.aspx?RootFolder=%2FDSS%2FOAP%2FDOCS%2FDocumentos%2FA%C3%B1o%5F2024%2F03%5FPlanAnticorrupcion%2FEVIDENCIAS%5FTERCER%5FCUATRIMESTRE%2FComponente%5F3%2E%5FRendicion%5FCuentas</t>
  </si>
  <si>
    <t>Si</t>
  </si>
  <si>
    <t>Ya fue actualizada la mejora del trámite en el SUIT</t>
  </si>
  <si>
    <t>Desde el área funcional ya se está trabajando con comunicaciones para una pieza de socialización de la mejora del trámite</t>
  </si>
  <si>
    <t>Ya está disponible en la página web. Se desarrollo un formulario web en el que la ciudadanía parte de los procesos de conciliación pudieran consultar el estado de sus trámites en línea.</t>
  </si>
  <si>
    <t xml:space="preserve"> Se ajusto el formulario único de tramites en línea para el trámite “Aprobación de los estudios actuariales por pensiones de jubilación, bonos y/o títulos pensionales” agregando unos campos y validaciones para poder generar un certificado, una vez el usuario haya radicado su solicitud.  Adicionalmente, se desarrollo la funcionalidad que permite entregar una certificación al usuario al momento que radique el trámite</t>
  </si>
  <si>
    <t>http://intranet/DSS/OAP/DOCS/Documentos/Año_2024/03_PlanAnticorrupcion/EVIDENCIAS_TERCER_CUATRIMESTRE/Componente_3._Rendicion_Cuentas/5.2_Solicitud%20Revisión%20Formato%20Evaluación%20y%20Rendición%20de%20Cuentas%20y%20Plan%20de%20mejoramiento.msg</t>
  </si>
  <si>
    <r>
      <t>Diseñar y aplicar  la encuesta de selección de temas para la audiencia pública de rendición de cuentas 2024, con la ciudadanía que incluya los espacios, canales y momentos más adecuados para dialogar. Incluir en los temas: "</t>
    </r>
    <r>
      <rPr>
        <b/>
        <sz val="8"/>
        <rFont val="Verdana"/>
        <family val="2"/>
      </rPr>
      <t>Rendición de cuentas sobre implementación del acuerdo de paz</t>
    </r>
    <r>
      <rPr>
        <sz val="8"/>
        <rFont val="Verdana"/>
        <family val="2"/>
      </rPr>
      <t>"
Caracterizar los grupos de valor:
-Pueblos y comunidades étnicas
-Población LGBTIQ+
-Población con discapacidad
-Firmantes de paz
-Campesinos
-Grupos etáreos
-Veedurías ciudadanas y grupos de control social
-Organizaciones de la sociedad civil</t>
    </r>
  </si>
  <si>
    <r>
      <t>Convocar la rendición de cuentas por diferentes medios (afiches, periódico, radio, página web, redes sociales,</t>
    </r>
    <r>
      <rPr>
        <sz val="8"/>
        <color rgb="FFFF0000"/>
        <rFont val="Verdana"/>
        <family val="2"/>
      </rPr>
      <t xml:space="preserve"> </t>
    </r>
    <r>
      <rPr>
        <sz val="8"/>
        <rFont val="Verdana"/>
        <family val="2"/>
      </rPr>
      <t xml:space="preserve"> entre otros) </t>
    </r>
  </si>
  <si>
    <t>Se remitió a través de correo electrónico a los miembros del comité IGD las acciones de mejora producto de las recomendaciones emitidas por la OCI en el Informe de Evaluación de la Audiencia Pública de Rendición de Cuentas 2024 en el siguiente enlace: https://www.supersociedades.gov.co/documents/107391/7995399/Evaluacion-Audiencia-Publica-de-Rendicion-de-Cuentas+2024.pdf/0c5b9da7-b989-1985-d5a3-81de70d11c05?version=1.0&amp;t=1736860739237</t>
  </si>
  <si>
    <t>Presentar  los resultados de rendición de cuentas a la alta dirección y las posibles mejoras al modelo de operación por procesos a partir de resultados de los espacios de participación y rendición de cuentas con ciudadanos.</t>
  </si>
  <si>
    <t>Equipo Líder de Rendición de Cuentas</t>
  </si>
  <si>
    <t>Se diseñó la encuesta para seleccionar los temas que serán incluidos en la rendición de cuentas de la vigencia 2024</t>
  </si>
  <si>
    <t>Se presentó en el CIGD la estrategia para la rendición de cuentas, en la sesión extraordinaria realizada el pasado 8 de Octubre de 2024. Se adjunta pantallazo de evidencia.</t>
  </si>
  <si>
    <t>Se remitió el Correo el pasado 16 de sept de 2024, con los lineamientos del Informe</t>
  </si>
  <si>
    <t>Se remitió correo al Despacho</t>
  </si>
  <si>
    <t>La presentación fue elaborada por el Grupo de Comunicaciones, puede ser consultada en el sitio de Rendición de Cuentas en la página web de la Entidad, y revisada durante los ensayos realizados de la Audiencia Publica de RdC</t>
  </si>
  <si>
    <t xml:space="preserve">Se remitió al despacho el posible listado de asistentes VIP para validación y aprobación. </t>
  </si>
  <si>
    <t>Se recibió respuesta de función publica</t>
  </si>
  <si>
    <t>Se llevo a cabo el miércoles 20 de noviembre en la sala multipropósito de la Entidad</t>
  </si>
  <si>
    <t>Se realizo la solicitud al Grupo a través de correo electrónico 
Se habilito foro para la Rendicion de cuentas</t>
  </si>
  <si>
    <t>Se llevó a cabo la audiencia en el municipio de Soacha.</t>
  </si>
  <si>
    <t>Elaborar y remitir a la OCI para ajustes, la encuesta de evaluación de rendición de cuentas</t>
  </si>
  <si>
    <t>Se envió correo con la solicitud pendiente aprobación para publicación</t>
  </si>
  <si>
    <t>Se realizó la encuesta al finalizar el evento y se remitió correo a los participantes para su diligenciamiento.</t>
  </si>
  <si>
    <t>Se realiza publicación del informe correspondiente a la Rendición de cuentas 2024</t>
  </si>
  <si>
    <t>Implementación de nuevas funcionalidades en la herramienta Genesys cloud, mediante a cual se opera el centro de contacto</t>
  </si>
  <si>
    <t>Informe de implementación de funcionalidades</t>
  </si>
  <si>
    <t>Se tiene cargada la información financiera a corte 2022 cuando finalice la recepción de estados financieros se publicara la información del corte 2023, que se tiene programada su finalización para el segundo cuatrimestre</t>
  </si>
  <si>
    <t>Cada mes, se realiza el proceso de reporte y publicación de la ejecución presupuestal acumulada de la entidad en la página web oficial. Este seguimiento incluye la verificación y consolidación de los datos financieros correspondientes al periodo, garantizando que la información publicada sea precisa y refleje el estado actual de las finanzas de la entidad. El objetivo es mantener la transparencia y asegurar que la ciudadanía y las partes interesadas tengan acceso a los datos actualizados sobre la gestión presupuestal.</t>
  </si>
  <si>
    <r>
      <rPr>
        <b/>
        <sz val="9"/>
        <rFont val="Arial"/>
        <family val="2"/>
      </rPr>
      <t>Reporte talento humano:</t>
    </r>
    <r>
      <rPr>
        <sz val="9"/>
        <rFont val="Arial"/>
        <family val="2"/>
      </rPr>
      <t xml:space="preserve">
Se realizaron los monitoreos de actualización y presentación de declaración de bienes y rentas de los funcionarios. 
</t>
    </r>
    <r>
      <rPr>
        <b/>
        <sz val="9"/>
        <rFont val="Arial"/>
        <family val="2"/>
      </rPr>
      <t xml:space="preserve">
Reporte contratos:</t>
    </r>
    <r>
      <rPr>
        <sz val="9"/>
        <rFont val="Arial"/>
        <family val="2"/>
      </rPr>
      <t xml:space="preserve">
Se realiza y se toma parte de las declaraciones de bienes y rentas solicitadas a los contratistas ya que no se cuenta con un usuario que nos permita descargar un informe consolidado</t>
    </r>
  </si>
  <si>
    <r>
      <rPr>
        <b/>
        <sz val="9"/>
        <rFont val="Arial"/>
        <family val="2"/>
      </rPr>
      <t>Reporte talento humano:</t>
    </r>
    <r>
      <rPr>
        <sz val="9"/>
        <rFont val="Arial"/>
        <family val="2"/>
      </rPr>
      <t xml:space="preserve">
Se realizaron los monitoreos de actualización y presentación de la hoja de vida de funcionarios.
</t>
    </r>
    <r>
      <rPr>
        <b/>
        <sz val="9"/>
        <rFont val="Arial"/>
        <family val="2"/>
      </rPr>
      <t>Reporte contratos:</t>
    </r>
    <r>
      <rPr>
        <sz val="9"/>
        <rFont val="Arial"/>
        <family val="2"/>
      </rPr>
      <t xml:space="preserve">
Se envía un informe descargado de la plataforma Sigep II donde se evidencia la revisión de las hojas de vida de los contratistas </t>
    </r>
  </si>
  <si>
    <r>
      <rPr>
        <b/>
        <sz val="10"/>
        <rFont val="Arial"/>
        <family val="2"/>
      </rPr>
      <t>Reporte contratos:</t>
    </r>
    <r>
      <rPr>
        <sz val="10"/>
        <rFont val="Arial"/>
        <family val="2"/>
      </rPr>
      <t xml:space="preserve">
Se realiza y se toma parte de los correos con activación de Sigep ii y hojas de vida de contratistas,  ya que la plataforma no nos permitió descargar un informe </t>
    </r>
  </si>
  <si>
    <t xml:space="preserve">Durante el primer cuatrimestre del 2024 se registraron  1.668  publicaciones en las redes sociales de la Entidad sobre temas misionales. </t>
  </si>
  <si>
    <t xml:space="preserve">Durante el segundo cuatrimestre del 2024 se registraron  1.581  publicaciones en las redes sociales de la Entidad sobre temas misionales. </t>
  </si>
  <si>
    <t xml:space="preserve">Durante el tercer cuatrimestre del 2024 se registraron 1.065 publicaciones en las redes sociales de la Entidad sobre temas misionales. </t>
  </si>
  <si>
    <t>Hacer seguimiento a la gestión de las PQRSD, a través  del Monitoreo de las quejas y reclamos de acuerdo con el procedimiento establecido en el SGI</t>
  </si>
  <si>
    <t>Se elaboró y publicó informe  de PQRS del primer trimestre de 2024</t>
  </si>
  <si>
    <t>Se descargó los reportes del nuevo gestor documental de los radicados del tercer trimestre de 2024, se estan revisando los resultados para la proyección del informe</t>
  </si>
  <si>
    <t xml:space="preserve">Durante el segundo cuatrimestre del 2024 no se registraron  publicaciones relacionadas con atención preferencial. Lo anterior, debido a que el área se encuentran actualizando piezas gráficas y videos con la nueva línea de "Chao Marcas".  Para el tercer cuatrimestre se tiene proyectado varias publicaciones sobre el tema. </t>
  </si>
  <si>
    <t>La Entidad realizó autodiagnóstico de la Política de Transparencia y Acceso a la Información Pública con base en el formulario diseñado por el DAFP</t>
  </si>
  <si>
    <t xml:space="preserve">Elaborar el plan de acción para la implementación del Programa de Transparencia y Ética Empresarial de la Superintendencia de Sociedades sujeto a la definición de lineamientos de la Secretaria de Transparencia de la Presidencia la República </t>
  </si>
  <si>
    <t>Se realizó el pasado lunes 9 de diciembre de 2024, con funcionarios de la Procuraduría General de la Nación-. Se carga citación realizada para el evento.</t>
  </si>
  <si>
    <t xml:space="preserve">Oficina Asesora de Planeación / Lideres de trámites y servicios </t>
  </si>
  <si>
    <t>Oficina Asesora de Planeación / DTIC</t>
  </si>
  <si>
    <t>Se realizaron los monitoreos de actualización y presentación de declaración de bienes y rentas, registro de conflicto de interés y declaración de impuesto sobre la renta y complementarios.</t>
  </si>
  <si>
    <t>Se realizaron los monitoreos de actualización y presentación de declaración de bienes y rentas, registro de conflicto de interés y declaración de impuesto sobre la renta y complementarios en el SIGEP.</t>
  </si>
  <si>
    <t>Encuesta publicada en la página web de la entidad sobre los temas de interés a ser incluidos en la planeación estratégica</t>
  </si>
  <si>
    <t>Plan estratégico Sectorial</t>
  </si>
  <si>
    <t>Correo de seguimiento mensual</t>
  </si>
  <si>
    <t>Se realizaron chats temáticos en el mes de septiembre</t>
  </si>
  <si>
    <t xml:space="preserve">Desarrollar el plan de Cultura de integridad, valores y conflictos de interés </t>
  </si>
  <si>
    <t>- Seguimiento al plan de integridad, valores y conflictos de interés 
- Listas de Asistencias o Bases de Datos</t>
  </si>
  <si>
    <t>Se adelanto la ejecución de las actividades programadas en el plan de Cultura de Integridad, valores y conflictos de interés. Se realiza un autodiagnóstico, un cronograma de trabajo, se comienza con la divulgación de los valores.</t>
  </si>
  <si>
    <t xml:space="preserve">Se realizaron las debidas campañas sobre los valores institucionales y los valores de los funcionarios; el plan de acción y la medición de apropiación relacionada con la política de cultura de integridad en la Entidad está programado para finales del IV cuatrimestre. Sensibilización Día servidor público resaltando los valores y competencias laborales de servidores públicos 4.0 , efectuado el pasado 27 de Julio (Lista asistencias, evidencias de la charla y comunicación enviada por Intranet). Entrega de 600  PacMauses servidores públicos Bogotá regionales. Se realizaron las debidas campañas sobre los valores institucionales y los valores de los funcionarios; Se llevo a cabo la charla del Dia del Servidor del servidor Publico   enfocada en los valores del Servidor 4.0. Adicionalmente, se realiza la modificación de la guía de conflictos de intereses.
Entrega de Pac - mouse con los valores del servidores publico a los 600 funcionarios nivel Nacional
1- Presentación de Charla SERVIDOR Publico
2- Lista de Asistencia
3- Foto entrega Pac-Mouse Valores </t>
  </si>
  <si>
    <t>Se actualizaron los riesgos de corrupción. Se publicó el mapa de riesgos de corrupción en el SharePoint y en la página web de la entidad.</t>
  </si>
  <si>
    <t xml:space="preserve">Respecto de los seguimientos realizados por la OCI para el año 2023 se emitieron y publicaron los 3 informes correspondientes a ese año.
Para 2024, se realizó la revisión de las evidencias de ejecución de los controles cargadas por los responsables en el aplicativo de riesgos y auditoría para el primer cuatrimestre de 2024.
Se debe tener en cuenta para el próximo seguimiento que las evidencias correspondan al período que se evalúa y que las mismas correspondan a aquellas establecidas para cada riesgo en el aplicativo de riesgos y auditoría </t>
  </si>
  <si>
    <r>
      <rPr>
        <sz val="10"/>
        <rFont val="Arial"/>
        <family val="2"/>
      </rPr>
      <t xml:space="preserve">La revisión efectuada por la OCI para cada proceso puede ser consultada en el aplicativo de riesgos y auditoría consultado para cada uno de los procesos a través del siguiente vínculo: </t>
    </r>
    <r>
      <rPr>
        <u/>
        <sz val="10"/>
        <color theme="10"/>
        <rFont val="Arial"/>
        <family val="2"/>
      </rPr>
      <t>https://riesgosyauditoria.supersociedades.gov.co/index.php?sesion=&amp;op=7&amp;sop=7.2.24&amp;anio=2024&amp;id_territoril=-1&amp;tipo_riesgo=2&amp;la=4&amp;li=12&amp;id_proceso=-1&amp;sops=7.2.24.2#!</t>
    </r>
  </si>
  <si>
    <t xml:space="preserve">Se realizó la revisión de las evidencias de ejecución de los controles cargadas por los responsables en el aplicativo de riesgos y auditoría para el segundo cuatrimestre de 2024.
Se debe tener en cuenta para el próximo seguimiento que las evidencias correspondan al período que se evalúa y que las mismas correspondan a aquellas establecidas para cada riesgo en el aplicativo de riesgos y auditoría </t>
  </si>
  <si>
    <t xml:space="preserve">Se realizó la revisión de las evidencias de ejecución de los controles cargadas por los responsables en el aplicativo de riesgos y auditoría para el tercer cuatrimestre de 2024.
Se debe tener en cuenta para el próximo seguimiento que las evidencias correspondan al período que se evalúa y que las mismas correspondan a aquellas establecidas para cada riesgo en el aplicativo de riesgos y auditoría </t>
  </si>
  <si>
    <t>Tecnológica</t>
  </si>
  <si>
    <t>De acuerdo a reporte del área de tecnología, ya fue implementada en un 100% la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</si>
</sst>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8">
    <font>
      <sz val="10"/>
      <name val="Arial"/>
    </font>
    <font>
      <sz val="10"/>
      <name val="Arial"/>
      <family val="2"/>
    </font>
    <font>
      <sz val="11"/>
      <color indexed="8"/>
      <name val="Calibri"/>
      <family val="2"/>
    </font>
    <font>
      <sz val="11"/>
      <color indexed="60"/>
      <name val="Calibri"/>
      <family val="2"/>
    </font>
    <font>
      <b/>
      <sz val="11"/>
      <color indexed="8"/>
      <name val="Calibri"/>
      <family val="2"/>
    </font>
    <font>
      <sz val="10"/>
      <name val="Arial"/>
      <family val="2"/>
    </font>
    <font>
      <b/>
      <sz val="10"/>
      <name val="Arial"/>
      <family val="2"/>
    </font>
    <font>
      <b/>
      <sz val="10"/>
      <name val="Tahoma"/>
      <family val="2"/>
    </font>
    <font>
      <b/>
      <sz val="12"/>
      <color indexed="8"/>
      <name val="Arial"/>
      <family val="2"/>
    </font>
    <font>
      <b/>
      <sz val="10"/>
      <color indexed="8"/>
      <name val="Tahoma"/>
      <family val="2"/>
    </font>
    <font>
      <b/>
      <sz val="12"/>
      <name val="Tahoma"/>
      <family val="2"/>
    </font>
    <font>
      <b/>
      <sz val="12"/>
      <name val="Arial"/>
      <family val="2"/>
    </font>
    <font>
      <b/>
      <sz val="12"/>
      <color indexed="8"/>
      <name val="Tahoma"/>
      <family val="2"/>
    </font>
    <font>
      <sz val="10"/>
      <color indexed="8"/>
      <name val="Arial"/>
      <family val="2"/>
    </font>
    <font>
      <b/>
      <sz val="10"/>
      <color indexed="8"/>
      <name val="Arial"/>
      <family val="2"/>
    </font>
    <font>
      <sz val="10"/>
      <name val="Arial"/>
      <family val="2"/>
    </font>
    <font>
      <b/>
      <sz val="9"/>
      <color indexed="81"/>
      <name val="Tahoma"/>
      <family val="2"/>
    </font>
    <font>
      <sz val="9"/>
      <color indexed="81"/>
      <name val="Tahoma"/>
      <family val="2"/>
    </font>
    <font>
      <b/>
      <sz val="12"/>
      <color indexed="59"/>
      <name val="SansSerif"/>
    </font>
    <font>
      <b/>
      <sz val="12"/>
      <color indexed="8"/>
      <name val="SansSerif"/>
    </font>
    <font>
      <sz val="10"/>
      <color indexed="8"/>
      <name val="SansSerif"/>
    </font>
    <font>
      <u/>
      <sz val="10"/>
      <color indexed="12"/>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sz val="8"/>
      <name val="Arial"/>
      <family val="2"/>
    </font>
    <font>
      <b/>
      <sz val="28"/>
      <name val="Arial"/>
      <family val="2"/>
    </font>
    <font>
      <sz val="11"/>
      <color theme="0"/>
      <name val="Calibri"/>
      <family val="2"/>
      <scheme val="minor"/>
    </font>
    <font>
      <u/>
      <sz val="10"/>
      <color theme="10"/>
      <name val="Arial"/>
      <family val="2"/>
    </font>
    <font>
      <b/>
      <sz val="12"/>
      <color theme="1"/>
      <name val="Arial"/>
      <family val="2"/>
    </font>
    <font>
      <sz val="16"/>
      <color theme="0"/>
      <name val="Arial"/>
      <family val="2"/>
    </font>
    <font>
      <sz val="10"/>
      <name val="Calibri"/>
      <family val="2"/>
      <scheme val="minor"/>
    </font>
    <font>
      <sz val="14"/>
      <name val="Calibri"/>
      <family val="2"/>
      <scheme val="minor"/>
    </font>
    <font>
      <sz val="10"/>
      <color theme="1"/>
      <name val="Arial"/>
      <family val="2"/>
    </font>
    <font>
      <sz val="10"/>
      <color rgb="FF000000"/>
      <name val="Arial"/>
      <family val="2"/>
    </font>
    <font>
      <b/>
      <sz val="9"/>
      <color theme="0"/>
      <name val="SansSerif"/>
    </font>
    <font>
      <sz val="16"/>
      <name val="Calibri"/>
      <family val="2"/>
      <scheme val="minor"/>
    </font>
    <font>
      <b/>
      <sz val="10"/>
      <color theme="0" tint="-4.9989318521683403E-2"/>
      <name val="Arial"/>
      <family val="2"/>
    </font>
    <font>
      <b/>
      <sz val="11"/>
      <color theme="1"/>
      <name val="Calibri"/>
      <family val="2"/>
      <scheme val="minor"/>
    </font>
    <font>
      <u/>
      <sz val="10"/>
      <color theme="0" tint="-4.9989318521683403E-2"/>
      <name val="Arial"/>
      <family val="2"/>
    </font>
    <font>
      <b/>
      <sz val="10"/>
      <color theme="0"/>
      <name val="Calibri"/>
      <family val="2"/>
      <scheme val="minor"/>
    </font>
    <font>
      <sz val="10"/>
      <color theme="0"/>
      <name val="Calibri"/>
      <family val="2"/>
      <scheme val="minor"/>
    </font>
    <font>
      <b/>
      <u/>
      <sz val="10"/>
      <color theme="0"/>
      <name val="Arial"/>
      <family val="2"/>
    </font>
    <font>
      <b/>
      <sz val="10"/>
      <color theme="1"/>
      <name val="Arial"/>
      <family val="2"/>
    </font>
    <font>
      <b/>
      <sz val="10"/>
      <color theme="0"/>
      <name val="SansSerif"/>
    </font>
    <font>
      <b/>
      <sz val="12"/>
      <color theme="0"/>
      <name val="Calibri"/>
      <family val="2"/>
      <scheme val="minor"/>
    </font>
    <font>
      <b/>
      <sz val="22"/>
      <color theme="0"/>
      <name val="Calibri"/>
      <family val="2"/>
      <scheme val="minor"/>
    </font>
    <font>
      <b/>
      <sz val="18"/>
      <color theme="0"/>
      <name val="Calibri"/>
      <family val="2"/>
      <scheme val="minor"/>
    </font>
    <font>
      <b/>
      <sz val="10"/>
      <color theme="0"/>
      <name val="Arial"/>
      <family val="2"/>
    </font>
    <font>
      <b/>
      <sz val="28"/>
      <color theme="0"/>
      <name val="Arial"/>
      <family val="2"/>
    </font>
    <font>
      <sz val="10"/>
      <name val="Arial"/>
      <family val="2"/>
    </font>
    <font>
      <sz val="7"/>
      <name val="Arial"/>
      <family val="2"/>
    </font>
    <font>
      <b/>
      <sz val="7"/>
      <name val="Arial"/>
      <family val="2"/>
    </font>
    <font>
      <sz val="9"/>
      <name val="Arial"/>
      <family val="2"/>
    </font>
    <font>
      <b/>
      <sz val="9"/>
      <name val="Arial"/>
      <family val="2"/>
    </font>
    <font>
      <b/>
      <u/>
      <sz val="10"/>
      <color theme="1"/>
      <name val="Arial"/>
      <family val="2"/>
    </font>
    <font>
      <b/>
      <sz val="9"/>
      <color theme="0"/>
      <name val="Calibri"/>
      <family val="2"/>
      <scheme val="minor"/>
    </font>
    <font>
      <sz val="10"/>
      <name val="Calibri Light"/>
      <family val="2"/>
    </font>
    <font>
      <u/>
      <sz val="10"/>
      <color theme="10"/>
      <name val="Calibri Light"/>
      <family val="2"/>
    </font>
    <font>
      <sz val="10"/>
      <color theme="1"/>
      <name val="Calibri Light"/>
      <family val="2"/>
    </font>
    <font>
      <sz val="9"/>
      <name val="Calibri Light"/>
      <family val="2"/>
    </font>
    <font>
      <b/>
      <sz val="14"/>
      <name val="Arial"/>
      <family val="2"/>
    </font>
    <font>
      <b/>
      <sz val="16"/>
      <name val="Arial"/>
      <family val="2"/>
    </font>
    <font>
      <sz val="10"/>
      <name val="Verdana"/>
      <family val="2"/>
    </font>
    <font>
      <b/>
      <sz val="10"/>
      <color theme="0"/>
      <name val="Verdana"/>
      <family val="2"/>
    </font>
    <font>
      <sz val="10"/>
      <color theme="0"/>
      <name val="Verdana"/>
      <family val="2"/>
    </font>
    <font>
      <b/>
      <sz val="10"/>
      <name val="Verdana"/>
      <family val="2"/>
    </font>
    <font>
      <u/>
      <sz val="10"/>
      <color theme="10"/>
      <name val="Verdana"/>
      <family val="2"/>
    </font>
    <font>
      <sz val="10"/>
      <color indexed="8"/>
      <name val="Verdana"/>
      <family val="2"/>
    </font>
    <font>
      <b/>
      <u/>
      <sz val="28"/>
      <name val="Cambria"/>
      <family val="2"/>
      <scheme val="major"/>
    </font>
    <font>
      <sz val="22"/>
      <name val="Cambria"/>
      <family val="2"/>
      <scheme val="major"/>
    </font>
    <font>
      <b/>
      <sz val="11"/>
      <color theme="0"/>
      <name val="Cambria"/>
      <family val="2"/>
      <scheme val="major"/>
    </font>
    <font>
      <b/>
      <sz val="11"/>
      <name val="Cambria"/>
      <family val="2"/>
      <scheme val="major"/>
    </font>
    <font>
      <b/>
      <sz val="11"/>
      <color theme="1"/>
      <name val="Cambria"/>
      <family val="2"/>
      <scheme val="major"/>
    </font>
    <font>
      <sz val="11"/>
      <name val="Cambria"/>
      <family val="2"/>
      <scheme val="major"/>
    </font>
    <font>
      <sz val="11"/>
      <color theme="1"/>
      <name val="Cambria"/>
      <family val="2"/>
      <scheme val="major"/>
    </font>
    <font>
      <b/>
      <sz val="9"/>
      <color theme="1"/>
      <name val="Cambria"/>
      <family val="2"/>
      <scheme val="major"/>
    </font>
    <font>
      <b/>
      <sz val="10"/>
      <name val="Calibri Light"/>
      <family val="2"/>
    </font>
    <font>
      <b/>
      <sz val="8"/>
      <name val="Verdana"/>
      <family val="2"/>
    </font>
    <font>
      <sz val="8"/>
      <name val="Verdana"/>
      <family val="2"/>
    </font>
    <font>
      <u/>
      <sz val="8"/>
      <color theme="10"/>
      <name val="Verdana"/>
      <family val="2"/>
    </font>
    <font>
      <sz val="8"/>
      <color theme="1"/>
      <name val="Verdana"/>
      <family val="2"/>
    </font>
    <font>
      <sz val="8"/>
      <color rgb="FFFF0000"/>
      <name val="Verdana"/>
      <family val="2"/>
    </font>
    <font>
      <b/>
      <sz val="8"/>
      <color rgb="FFFF0000"/>
      <name val="Verdana"/>
      <family val="2"/>
    </font>
    <font>
      <i/>
      <sz val="8"/>
      <name val="Verdana"/>
      <family val="2"/>
    </font>
    <font>
      <i/>
      <sz val="8"/>
      <color theme="1"/>
      <name val="Verdana"/>
      <family val="2"/>
    </font>
  </fonts>
  <fills count="21">
    <fill>
      <patternFill patternType="none"/>
    </fill>
    <fill>
      <patternFill patternType="gray125"/>
    </fill>
    <fill>
      <patternFill patternType="solid">
        <fgColor indexed="43"/>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3"/>
        <bgColor indexed="64"/>
      </patternFill>
    </fill>
    <fill>
      <patternFill patternType="solid">
        <fgColor rgb="FF00CC33"/>
        <bgColor indexed="64"/>
      </patternFill>
    </fill>
    <fill>
      <patternFill patternType="solid">
        <fgColor rgb="FFFF9900"/>
        <bgColor indexed="64"/>
      </patternFill>
    </fill>
    <fill>
      <patternFill patternType="solid">
        <fgColor rgb="FFFF0000"/>
        <bgColor indexed="64"/>
      </patternFill>
    </fill>
    <fill>
      <patternFill patternType="solid">
        <fgColor rgb="FF92D05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FFC000"/>
        <bgColor indexed="64"/>
      </patternFill>
    </fill>
    <fill>
      <patternFill patternType="solid">
        <fgColor rgb="FF00CC00"/>
        <bgColor indexed="64"/>
      </patternFill>
    </fill>
    <fill>
      <patternFill patternType="solid">
        <fgColor theme="7"/>
      </patternFill>
    </fill>
  </fills>
  <borders count="7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top style="dotted">
        <color indexed="64"/>
      </top>
      <bottom style="hair">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rgb="FF7030A0"/>
      </left>
      <right style="thin">
        <color rgb="FF7030A0"/>
      </right>
      <top style="thin">
        <color rgb="FF7030A0"/>
      </top>
      <bottom style="thin">
        <color rgb="FF7030A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bottom style="thin">
        <color indexed="64"/>
      </bottom>
      <diagonal/>
    </border>
  </borders>
  <cellStyleXfs count="17">
    <xf numFmtId="0" fontId="0" fillId="0" borderId="0"/>
    <xf numFmtId="0" fontId="30" fillId="0" borderId="0" applyNumberFormat="0" applyFill="0" applyBorder="0" applyAlignment="0" applyProtection="0"/>
    <xf numFmtId="0" fontId="3" fillId="2" borderId="0" applyNumberFormat="0" applyBorder="0" applyAlignment="0" applyProtection="0"/>
    <xf numFmtId="0" fontId="5" fillId="0" borderId="0"/>
    <xf numFmtId="0" fontId="5" fillId="0" borderId="0"/>
    <xf numFmtId="0" fontId="5" fillId="0" borderId="0"/>
    <xf numFmtId="0" fontId="5" fillId="0" borderId="0" applyNumberFormat="0" applyFont="0" applyFill="0" applyBorder="0" applyAlignment="0" applyProtection="0"/>
    <xf numFmtId="0" fontId="2" fillId="0" borderId="0"/>
    <xf numFmtId="9" fontId="1" fillId="0" borderId="0" applyFont="0" applyFill="0" applyBorder="0" applyAlignment="0" applyProtection="0"/>
    <xf numFmtId="9" fontId="15" fillId="0" borderId="0" applyFont="0" applyFill="0" applyBorder="0" applyAlignment="0" applyProtection="0"/>
    <xf numFmtId="9" fontId="5" fillId="0" borderId="0" applyFont="0" applyFill="0" applyBorder="0" applyAlignment="0" applyProtection="0"/>
    <xf numFmtId="0" fontId="4" fillId="0" borderId="1" applyNumberFormat="0" applyFill="0" applyAlignment="0" applyProtection="0"/>
    <xf numFmtId="0" fontId="52" fillId="0" borderId="0" applyNumberFormat="0" applyFont="0" applyFill="0" applyBorder="0" applyAlignment="0" applyProtection="0"/>
    <xf numFmtId="0" fontId="1" fillId="0" borderId="0" applyNumberFormat="0" applyFont="0" applyFill="0" applyBorder="0" applyAlignment="0" applyProtection="0"/>
    <xf numFmtId="0" fontId="29" fillId="20" borderId="0" applyNumberFormat="0" applyBorder="0" applyAlignment="0" applyProtection="0"/>
    <xf numFmtId="0" fontId="1" fillId="0" borderId="0"/>
    <xf numFmtId="9" fontId="1" fillId="0" borderId="0" applyFont="0" applyFill="0" applyBorder="0" applyAlignment="0" applyProtection="0"/>
  </cellStyleXfs>
  <cellXfs count="744">
    <xf numFmtId="0" fontId="0" fillId="0" borderId="0" xfId="0"/>
    <xf numFmtId="0" fontId="0" fillId="5" borderId="0" xfId="0" applyFill="1"/>
    <xf numFmtId="0" fontId="5" fillId="0" borderId="0" xfId="0" applyFont="1"/>
    <xf numFmtId="0" fontId="0" fillId="6" borderId="2" xfId="0" applyFill="1" applyBorder="1" applyAlignment="1">
      <alignment horizontal="center"/>
    </xf>
    <xf numFmtId="0" fontId="8" fillId="0" borderId="2" xfId="0" applyFont="1" applyBorder="1"/>
    <xf numFmtId="0" fontId="31" fillId="0" borderId="2" xfId="0" applyFont="1" applyBorder="1" applyAlignment="1">
      <alignment horizontal="left" vertical="center" wrapText="1"/>
    </xf>
    <xf numFmtId="0" fontId="9" fillId="0" borderId="2" xfId="0" applyFont="1" applyBorder="1"/>
    <xf numFmtId="0" fontId="9" fillId="7" borderId="2" xfId="0" applyFont="1" applyFill="1" applyBorder="1" applyAlignment="1">
      <alignment horizontal="left" vertical="center" wrapText="1"/>
    </xf>
    <xf numFmtId="0" fontId="9" fillId="7" borderId="2" xfId="0" applyFont="1" applyFill="1" applyBorder="1" applyAlignment="1">
      <alignment vertical="center" wrapText="1"/>
    </xf>
    <xf numFmtId="0" fontId="9" fillId="0" borderId="2" xfId="0" applyFont="1" applyBorder="1" applyAlignment="1">
      <alignment horizontal="left" vertical="top" wrapText="1"/>
    </xf>
    <xf numFmtId="0" fontId="8" fillId="0" borderId="3" xfId="0" applyFont="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0" fillId="0" borderId="2" xfId="0" applyBorder="1"/>
    <xf numFmtId="0" fontId="9" fillId="7" borderId="2" xfId="0" applyFont="1" applyFill="1" applyBorder="1" applyAlignment="1">
      <alignment horizontal="left" vertical="center"/>
    </xf>
    <xf numFmtId="0" fontId="8"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6" fillId="7" borderId="2" xfId="0" applyFont="1" applyFill="1" applyBorder="1" applyAlignment="1">
      <alignment horizontal="left" vertical="center" wrapText="1"/>
    </xf>
    <xf numFmtId="0" fontId="9" fillId="0" borderId="2" xfId="0" applyFont="1" applyBorder="1" applyAlignment="1">
      <alignment vertical="top" wrapText="1"/>
    </xf>
    <xf numFmtId="0" fontId="9" fillId="0" borderId="2" xfId="0" applyFont="1" applyBorder="1" applyAlignment="1">
      <alignment vertical="center" wrapText="1"/>
    </xf>
    <xf numFmtId="0" fontId="11" fillId="0" borderId="11" xfId="0" applyFont="1" applyBorder="1"/>
    <xf numFmtId="0" fontId="9" fillId="0" borderId="11" xfId="0" applyFont="1" applyBorder="1" applyAlignment="1">
      <alignment horizontal="left" vertical="top" wrapText="1"/>
    </xf>
    <xf numFmtId="0" fontId="7" fillId="0" borderId="2" xfId="0" applyFont="1" applyBorder="1" applyAlignment="1">
      <alignment horizontal="left" vertical="top" wrapText="1"/>
    </xf>
    <xf numFmtId="0" fontId="7" fillId="0" borderId="12" xfId="0" applyFont="1" applyBorder="1" applyAlignment="1">
      <alignment horizontal="left" vertical="top" wrapText="1"/>
    </xf>
    <xf numFmtId="0" fontId="0" fillId="0" borderId="11" xfId="0" applyBorder="1"/>
    <xf numFmtId="0" fontId="6" fillId="0" borderId="2" xfId="0" applyFont="1" applyBorder="1" applyAlignment="1">
      <alignment wrapText="1"/>
    </xf>
    <xf numFmtId="0" fontId="7" fillId="0" borderId="13" xfId="0" applyFont="1" applyBorder="1" applyAlignment="1">
      <alignment horizontal="left" vertical="top" wrapText="1"/>
    </xf>
    <xf numFmtId="0" fontId="6" fillId="0" borderId="0" xfId="0" applyFont="1"/>
    <xf numFmtId="0" fontId="9" fillId="0" borderId="0" xfId="0" applyFont="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0" fillId="0" borderId="10" xfId="0" applyBorder="1"/>
    <xf numFmtId="0" fontId="12" fillId="0" borderId="2" xfId="0" applyFont="1" applyBorder="1"/>
    <xf numFmtId="49" fontId="0" fillId="0" borderId="2" xfId="0" applyNumberFormat="1" applyBorder="1"/>
    <xf numFmtId="0" fontId="0" fillId="0" borderId="0" xfId="0" applyAlignment="1">
      <alignment horizontal="center" vertical="center"/>
    </xf>
    <xf numFmtId="0" fontId="32" fillId="5" borderId="0" xfId="0" applyFont="1" applyFill="1"/>
    <xf numFmtId="0" fontId="33" fillId="5" borderId="0" xfId="0" applyFont="1" applyFill="1"/>
    <xf numFmtId="0" fontId="34" fillId="5" borderId="0" xfId="0" applyFont="1" applyFill="1" applyAlignment="1">
      <alignment horizontal="left"/>
    </xf>
    <xf numFmtId="0" fontId="33" fillId="8" borderId="15" xfId="0" applyFont="1" applyFill="1" applyBorder="1"/>
    <xf numFmtId="0" fontId="33" fillId="8" borderId="16" xfId="0" applyFont="1" applyFill="1" applyBorder="1"/>
    <xf numFmtId="0" fontId="33" fillId="8" borderId="17" xfId="0" applyFont="1" applyFill="1" applyBorder="1"/>
    <xf numFmtId="0" fontId="0" fillId="5" borderId="0" xfId="0" applyFill="1" applyAlignment="1">
      <alignment vertical="top" wrapText="1"/>
    </xf>
    <xf numFmtId="0" fontId="5" fillId="5" borderId="19" xfId="3" applyFill="1" applyBorder="1" applyAlignment="1">
      <alignment vertical="center" wrapText="1"/>
    </xf>
    <xf numFmtId="0" fontId="5" fillId="0" borderId="0" xfId="3"/>
    <xf numFmtId="0" fontId="5" fillId="0" borderId="0" xfId="3" applyAlignment="1">
      <alignment vertical="center"/>
    </xf>
    <xf numFmtId="0" fontId="5" fillId="0" borderId="0" xfId="3" applyAlignment="1">
      <alignment horizontal="center"/>
    </xf>
    <xf numFmtId="0" fontId="5" fillId="5" borderId="2" xfId="4" applyFill="1" applyBorder="1" applyAlignment="1" applyProtection="1">
      <alignment horizontal="justify" vertical="center" wrapText="1"/>
      <protection locked="0"/>
    </xf>
    <xf numFmtId="9" fontId="5" fillId="0" borderId="21" xfId="3" applyNumberFormat="1" applyBorder="1" applyAlignment="1" applyProtection="1">
      <alignment horizontal="center" vertical="center" wrapText="1"/>
      <protection locked="0"/>
    </xf>
    <xf numFmtId="0" fontId="6" fillId="8" borderId="22" xfId="0" applyFont="1" applyFill="1" applyBorder="1" applyAlignment="1">
      <alignment horizontal="center" vertical="center" wrapText="1"/>
    </xf>
    <xf numFmtId="0" fontId="6" fillId="8" borderId="0" xfId="0" applyFont="1" applyFill="1" applyAlignment="1">
      <alignment vertical="top" wrapText="1"/>
    </xf>
    <xf numFmtId="0" fontId="6" fillId="8" borderId="23" xfId="0" applyFont="1" applyFill="1" applyBorder="1"/>
    <xf numFmtId="0" fontId="6" fillId="5" borderId="0" xfId="0" applyFont="1" applyFill="1"/>
    <xf numFmtId="0" fontId="6" fillId="8" borderId="22" xfId="0" applyFont="1" applyFill="1" applyBorder="1"/>
    <xf numFmtId="0" fontId="6" fillId="8" borderId="0" xfId="0" applyFont="1" applyFill="1"/>
    <xf numFmtId="0" fontId="35" fillId="0" borderId="2" xfId="0" applyFont="1" applyBorder="1" applyAlignment="1">
      <alignment horizontal="center" vertical="center" wrapText="1"/>
    </xf>
    <xf numFmtId="0" fontId="35" fillId="5" borderId="18" xfId="0" applyFont="1" applyFill="1" applyBorder="1" applyAlignment="1">
      <alignment horizontal="justify" vertical="center" wrapText="1"/>
    </xf>
    <xf numFmtId="0" fontId="35" fillId="5" borderId="2" xfId="0" applyFont="1" applyFill="1" applyBorder="1" applyAlignment="1" applyProtection="1">
      <alignment horizontal="justify" vertical="center" wrapText="1"/>
      <protection locked="0"/>
    </xf>
    <xf numFmtId="0" fontId="35" fillId="0" borderId="18" xfId="0" applyFont="1" applyBorder="1" applyAlignment="1">
      <alignment horizontal="justify" vertical="center" wrapText="1"/>
    </xf>
    <xf numFmtId="0" fontId="5" fillId="0" borderId="0" xfId="3" applyAlignment="1">
      <alignment horizontal="center" vertical="center"/>
    </xf>
    <xf numFmtId="2" fontId="35" fillId="0" borderId="2" xfId="0" applyNumberFormat="1" applyFont="1" applyBorder="1" applyAlignment="1">
      <alignment horizontal="justify" vertical="center" wrapText="1"/>
    </xf>
    <xf numFmtId="0" fontId="35" fillId="0" borderId="2" xfId="0" applyFont="1" applyBorder="1" applyAlignment="1" applyProtection="1">
      <alignment horizontal="justify" vertical="center" wrapText="1"/>
      <protection locked="0"/>
    </xf>
    <xf numFmtId="0" fontId="20" fillId="3" borderId="27" xfId="3" applyFont="1" applyFill="1" applyBorder="1" applyAlignment="1">
      <alignment horizontal="justify" vertical="center" wrapText="1"/>
    </xf>
    <xf numFmtId="0" fontId="20" fillId="3" borderId="27" xfId="3" applyFont="1" applyFill="1" applyBorder="1" applyAlignment="1">
      <alignment horizontal="left" vertical="center" wrapText="1"/>
    </xf>
    <xf numFmtId="0" fontId="20" fillId="3" borderId="0" xfId="3" applyFont="1" applyFill="1" applyAlignment="1">
      <alignment horizontal="left" vertical="top" wrapText="1"/>
    </xf>
    <xf numFmtId="0" fontId="35" fillId="5" borderId="2" xfId="0" applyFont="1" applyFill="1" applyBorder="1" applyAlignment="1">
      <alignment horizontal="justify" vertical="center" wrapText="1"/>
    </xf>
    <xf numFmtId="0" fontId="5" fillId="0" borderId="0" xfId="3" applyAlignment="1">
      <alignment wrapText="1"/>
    </xf>
    <xf numFmtId="0" fontId="5" fillId="0" borderId="0" xfId="3" applyAlignment="1">
      <alignment horizontal="justify" vertical="center" wrapText="1"/>
    </xf>
    <xf numFmtId="0" fontId="30" fillId="5" borderId="2" xfId="1" applyFill="1" applyBorder="1" applyAlignment="1">
      <alignment horizontal="justify" vertical="center" wrapText="1"/>
    </xf>
    <xf numFmtId="0" fontId="5" fillId="5" borderId="21" xfId="3" applyFill="1" applyBorder="1" applyAlignment="1">
      <alignment vertical="center" wrapText="1"/>
    </xf>
    <xf numFmtId="0" fontId="36" fillId="0" borderId="2" xfId="0" applyFont="1" applyBorder="1" applyAlignment="1">
      <alignment horizontal="center" vertical="center" wrapText="1"/>
    </xf>
    <xf numFmtId="0" fontId="6" fillId="5" borderId="2" xfId="4" applyFont="1" applyFill="1" applyBorder="1" applyAlignment="1" applyProtection="1">
      <alignment horizontal="justify" vertical="center" wrapText="1"/>
      <protection locked="0"/>
    </xf>
    <xf numFmtId="0" fontId="36" fillId="0" borderId="2" xfId="0" applyFont="1" applyBorder="1" applyAlignment="1">
      <alignment horizontal="justify" vertical="center" wrapText="1"/>
    </xf>
    <xf numFmtId="0" fontId="22" fillId="0" borderId="0" xfId="0" applyFont="1" applyAlignment="1">
      <alignment horizontal="left" vertical="top" wrapText="1"/>
    </xf>
    <xf numFmtId="0" fontId="25" fillId="4" borderId="27"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31" xfId="0" applyFont="1" applyFill="1" applyBorder="1" applyAlignment="1">
      <alignment horizontal="left" vertical="center" wrapText="1"/>
    </xf>
    <xf numFmtId="0" fontId="26" fillId="3" borderId="32" xfId="0" applyFont="1" applyFill="1" applyBorder="1" applyAlignment="1">
      <alignment horizontal="left" vertical="center" wrapText="1"/>
    </xf>
    <xf numFmtId="0" fontId="37" fillId="11" borderId="27" xfId="0" applyFont="1" applyFill="1" applyBorder="1" applyAlignment="1">
      <alignment horizontal="center" vertical="center" wrapText="1"/>
    </xf>
    <xf numFmtId="0" fontId="35" fillId="5" borderId="20" xfId="0" applyFont="1" applyFill="1" applyBorder="1" applyAlignment="1">
      <alignment horizontal="left" vertical="center" wrapText="1"/>
    </xf>
    <xf numFmtId="0" fontId="5" fillId="5" borderId="0" xfId="3" applyFill="1"/>
    <xf numFmtId="0" fontId="38" fillId="5" borderId="0" xfId="0" applyFont="1" applyFill="1"/>
    <xf numFmtId="0" fontId="5" fillId="5" borderId="0" xfId="0" applyFont="1" applyFill="1"/>
    <xf numFmtId="0" fontId="0" fillId="0" borderId="0" xfId="0" applyAlignment="1">
      <alignment vertical="center"/>
    </xf>
    <xf numFmtId="0" fontId="39" fillId="8" borderId="0" xfId="0" applyFont="1" applyFill="1" applyAlignment="1">
      <alignment vertical="top" wrapText="1"/>
    </xf>
    <xf numFmtId="0" fontId="40" fillId="12" borderId="0" xfId="0" applyFont="1" applyFill="1" applyAlignment="1">
      <alignment horizontal="center" vertical="top" wrapText="1"/>
    </xf>
    <xf numFmtId="0" fontId="40" fillId="13" borderId="0" xfId="0" applyFont="1" applyFill="1" applyAlignment="1">
      <alignment horizontal="center" vertical="top" wrapText="1"/>
    </xf>
    <xf numFmtId="0" fontId="40" fillId="14" borderId="0" xfId="0" applyFont="1" applyFill="1" applyAlignment="1">
      <alignment horizontal="center" vertical="top" wrapText="1"/>
    </xf>
    <xf numFmtId="0" fontId="0" fillId="0" borderId="2" xfId="0" applyBorder="1" applyAlignment="1">
      <alignment vertical="center" wrapText="1"/>
    </xf>
    <xf numFmtId="0" fontId="41" fillId="11" borderId="33" xfId="1" applyFont="1" applyFill="1" applyBorder="1" applyAlignment="1">
      <alignment horizontal="center" vertical="center" wrapText="1"/>
    </xf>
    <xf numFmtId="0" fontId="6" fillId="5" borderId="0" xfId="0" applyFont="1" applyFill="1" applyAlignment="1">
      <alignment horizontal="center" vertical="center"/>
    </xf>
    <xf numFmtId="0" fontId="30" fillId="0" borderId="2" xfId="1" applyFill="1" applyBorder="1" applyAlignment="1">
      <alignment vertical="center" wrapText="1"/>
    </xf>
    <xf numFmtId="0" fontId="5" fillId="5" borderId="0" xfId="0" applyFont="1" applyFill="1" applyAlignment="1">
      <alignment wrapText="1"/>
    </xf>
    <xf numFmtId="10" fontId="30" fillId="0" borderId="2" xfId="1" applyNumberFormat="1" applyFill="1" applyBorder="1" applyAlignment="1">
      <alignment horizontal="right" vertical="center" wrapText="1"/>
    </xf>
    <xf numFmtId="0" fontId="30" fillId="0" borderId="2" xfId="1" applyFill="1" applyBorder="1" applyAlignment="1">
      <alignment wrapText="1"/>
    </xf>
    <xf numFmtId="0" fontId="14" fillId="0" borderId="2" xfId="7" applyFont="1" applyBorder="1" applyAlignment="1" applyProtection="1">
      <alignment horizontal="center" vertical="center" wrapText="1"/>
      <protection locked="0"/>
    </xf>
    <xf numFmtId="0" fontId="13" fillId="0" borderId="2" xfId="7" applyFont="1" applyBorder="1" applyAlignment="1" applyProtection="1">
      <alignment horizontal="justify" vertical="center" wrapText="1"/>
      <protection locked="0"/>
    </xf>
    <xf numFmtId="0" fontId="30" fillId="0" borderId="2" xfId="1" applyBorder="1" applyAlignment="1">
      <alignment vertical="center" wrapText="1"/>
    </xf>
    <xf numFmtId="0" fontId="30" fillId="0" borderId="2" xfId="1" applyFill="1" applyBorder="1" applyAlignment="1">
      <alignment vertical="top" wrapText="1"/>
    </xf>
    <xf numFmtId="0" fontId="30" fillId="0" borderId="2" xfId="1" applyFill="1" applyBorder="1" applyAlignment="1">
      <alignment horizontal="center" vertical="center" wrapText="1"/>
    </xf>
    <xf numFmtId="0" fontId="1" fillId="0" borderId="2" xfId="0" applyFont="1" applyBorder="1" applyAlignment="1">
      <alignment vertical="center" wrapText="1"/>
    </xf>
    <xf numFmtId="10"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5" borderId="2" xfId="0" applyFont="1" applyFill="1" applyBorder="1" applyAlignment="1">
      <alignment vertical="center" wrapText="1"/>
    </xf>
    <xf numFmtId="0" fontId="1" fillId="5" borderId="2" xfId="0" applyFont="1" applyFill="1" applyBorder="1" applyAlignment="1" applyProtection="1">
      <alignment vertical="center" wrapText="1"/>
      <protection locked="0"/>
    </xf>
    <xf numFmtId="0" fontId="30" fillId="0" borderId="2" xfId="1" applyBorder="1" applyAlignment="1">
      <alignment horizontal="center" vertical="center" wrapText="1"/>
    </xf>
    <xf numFmtId="0" fontId="1" fillId="0" borderId="2" xfId="0" applyFont="1" applyBorder="1" applyAlignment="1">
      <alignment horizontal="justify" vertical="center" wrapText="1"/>
    </xf>
    <xf numFmtId="0" fontId="1" fillId="0" borderId="2" xfId="0" applyFont="1" applyBorder="1" applyAlignment="1" applyProtection="1">
      <alignment horizontal="justify" vertical="center" wrapText="1"/>
      <protection locked="0"/>
    </xf>
    <xf numFmtId="0" fontId="30" fillId="0" borderId="2" xfId="1" applyBorder="1" applyAlignment="1" applyProtection="1">
      <alignment horizontal="justify" vertical="center" wrapText="1"/>
      <protection locked="0"/>
    </xf>
    <xf numFmtId="0" fontId="1" fillId="0" borderId="2" xfId="0" applyFont="1" applyBorder="1" applyAlignment="1">
      <alignment horizontal="center" vertical="center" wrapText="1"/>
    </xf>
    <xf numFmtId="0" fontId="30" fillId="0" borderId="2" xfId="1" applyBorder="1" applyAlignment="1">
      <alignment wrapText="1"/>
    </xf>
    <xf numFmtId="0" fontId="13" fillId="5" borderId="2" xfId="7" applyFont="1" applyFill="1" applyBorder="1" applyAlignment="1" applyProtection="1">
      <alignment horizontal="center" vertical="center" wrapText="1"/>
      <protection locked="0"/>
    </xf>
    <xf numFmtId="0" fontId="13" fillId="5" borderId="2" xfId="7" applyFont="1" applyFill="1" applyBorder="1" applyAlignment="1" applyProtection="1">
      <alignment horizontal="justify" vertical="center" wrapText="1"/>
      <protection locked="0"/>
    </xf>
    <xf numFmtId="0" fontId="30" fillId="5" borderId="2" xfId="1" applyFill="1" applyBorder="1" applyAlignment="1">
      <alignment wrapText="1"/>
    </xf>
    <xf numFmtId="0" fontId="1" fillId="5" borderId="2" xfId="0" applyFont="1" applyFill="1" applyBorder="1" applyAlignment="1">
      <alignment horizontal="justify" vertical="center" wrapText="1"/>
    </xf>
    <xf numFmtId="0" fontId="0" fillId="0" borderId="2" xfId="0" applyBorder="1" applyAlignment="1">
      <alignment horizontal="center" vertical="center" wrapText="1"/>
    </xf>
    <xf numFmtId="0" fontId="14" fillId="5" borderId="2" xfId="7" applyFont="1" applyFill="1" applyBorder="1" applyAlignment="1" applyProtection="1">
      <alignment horizontal="center" vertical="center" wrapText="1"/>
      <protection locked="0"/>
    </xf>
    <xf numFmtId="14"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4" fontId="1" fillId="0" borderId="2" xfId="0" applyNumberFormat="1" applyFont="1" applyBorder="1" applyAlignment="1">
      <alignment horizontal="center" vertical="center"/>
    </xf>
    <xf numFmtId="0" fontId="13" fillId="0" borderId="2" xfId="7" applyFont="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0" borderId="2" xfId="0" applyFont="1" applyBorder="1" applyAlignment="1">
      <alignment vertical="center"/>
    </xf>
    <xf numFmtId="9" fontId="1" fillId="0" borderId="2" xfId="0" applyNumberFormat="1" applyFont="1" applyBorder="1" applyAlignment="1">
      <alignment horizontal="center" vertical="center" wrapText="1"/>
    </xf>
    <xf numFmtId="0" fontId="44" fillId="11" borderId="34" xfId="1" applyFont="1" applyFill="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40" fillId="16" borderId="62" xfId="0" applyFont="1" applyFill="1" applyBorder="1" applyAlignment="1">
      <alignment horizontal="center" vertical="center" wrapText="1"/>
    </xf>
    <xf numFmtId="0" fontId="40" fillId="7" borderId="0" xfId="0" applyFont="1" applyFill="1" applyAlignment="1">
      <alignment horizontal="center" vertical="top" wrapText="1"/>
    </xf>
    <xf numFmtId="0" fontId="35" fillId="0" borderId="20" xfId="0" applyFont="1" applyBorder="1" applyAlignment="1">
      <alignment horizontal="left" vertical="center" wrapText="1"/>
    </xf>
    <xf numFmtId="0" fontId="45" fillId="0" borderId="29" xfId="0" applyFont="1" applyBorder="1" applyAlignment="1" applyProtection="1">
      <alignment horizontal="justify" vertical="center" wrapText="1"/>
      <protection locked="0"/>
    </xf>
    <xf numFmtId="0" fontId="13" fillId="5" borderId="29" xfId="0" applyFont="1" applyFill="1" applyBorder="1" applyAlignment="1" applyProtection="1">
      <alignment horizontal="justify" vertical="center" wrapText="1"/>
      <protection locked="0"/>
    </xf>
    <xf numFmtId="0" fontId="35" fillId="0" borderId="2" xfId="0" applyFont="1" applyBorder="1" applyAlignment="1">
      <alignment horizontal="justify" vertical="center" wrapText="1"/>
    </xf>
    <xf numFmtId="0" fontId="35" fillId="0" borderId="20" xfId="0" applyFont="1" applyBorder="1" applyAlignment="1">
      <alignment horizontal="center" vertical="center" wrapText="1"/>
    </xf>
    <xf numFmtId="0" fontId="35" fillId="0" borderId="6" xfId="0" applyFont="1" applyBorder="1" applyAlignment="1">
      <alignment horizontal="center" vertical="center" wrapText="1"/>
    </xf>
    <xf numFmtId="0" fontId="42" fillId="16" borderId="2" xfId="0" applyFont="1" applyFill="1" applyBorder="1" applyAlignment="1" applyProtection="1">
      <alignment horizontal="center" vertical="center" wrapText="1"/>
      <protection locked="0"/>
    </xf>
    <xf numFmtId="0" fontId="13" fillId="5" borderId="29" xfId="0" applyFont="1" applyFill="1" applyBorder="1" applyAlignment="1">
      <alignment horizontal="justify" vertical="center" wrapText="1"/>
    </xf>
    <xf numFmtId="0" fontId="46" fillId="11" borderId="27" xfId="3" applyFont="1" applyFill="1" applyBorder="1" applyAlignment="1">
      <alignment horizontal="center" vertical="center" wrapText="1"/>
    </xf>
    <xf numFmtId="0" fontId="20" fillId="3" borderId="27" xfId="3" applyFont="1" applyFill="1" applyBorder="1" applyAlignment="1">
      <alignment horizontal="center" vertical="center" wrapText="1"/>
    </xf>
    <xf numFmtId="0" fontId="1" fillId="8" borderId="24" xfId="0" applyFont="1" applyFill="1" applyBorder="1"/>
    <xf numFmtId="0" fontId="1" fillId="8" borderId="25" xfId="0" applyFont="1" applyFill="1" applyBorder="1" applyAlignment="1">
      <alignment vertical="top" wrapText="1"/>
    </xf>
    <xf numFmtId="0" fontId="1" fillId="8" borderId="25" xfId="0" applyFont="1" applyFill="1" applyBorder="1"/>
    <xf numFmtId="0" fontId="1" fillId="8" borderId="26" xfId="0" applyFont="1" applyFill="1" applyBorder="1"/>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5"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0" borderId="29" xfId="0" applyFont="1" applyBorder="1" applyAlignment="1">
      <alignment horizontal="justify" vertical="center" wrapText="1"/>
    </xf>
    <xf numFmtId="0" fontId="1" fillId="9" borderId="2"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justify" vertical="center" wrapText="1"/>
      <protection locked="0"/>
    </xf>
    <xf numFmtId="0" fontId="1" fillId="0" borderId="2"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protection locked="0"/>
    </xf>
    <xf numFmtId="0" fontId="1" fillId="5" borderId="20" xfId="0" applyFont="1" applyFill="1" applyBorder="1" applyAlignment="1">
      <alignment horizontal="justify" vertical="center" wrapText="1"/>
    </xf>
    <xf numFmtId="0" fontId="1" fillId="5" borderId="20" xfId="0" applyFont="1" applyFill="1" applyBorder="1" applyAlignment="1" applyProtection="1">
      <alignment horizontal="center" vertical="center" wrapText="1"/>
      <protection locked="0"/>
    </xf>
    <xf numFmtId="0" fontId="1" fillId="5" borderId="28" xfId="0" applyFont="1" applyFill="1" applyBorder="1" applyAlignment="1">
      <alignment horizontal="justify" vertical="center" wrapText="1"/>
    </xf>
    <xf numFmtId="0" fontId="1" fillId="5" borderId="28" xfId="0" applyFont="1" applyFill="1" applyBorder="1" applyAlignment="1" applyProtection="1">
      <alignment horizontal="center" vertical="center" wrapText="1"/>
      <protection locked="0"/>
    </xf>
    <xf numFmtId="0" fontId="1" fillId="5" borderId="6" xfId="0" applyFont="1" applyFill="1" applyBorder="1" applyAlignment="1">
      <alignment horizontal="justify" vertical="center" wrapText="1"/>
    </xf>
    <xf numFmtId="0" fontId="1" fillId="5" borderId="6" xfId="0" applyFont="1" applyFill="1" applyBorder="1" applyAlignment="1" applyProtection="1">
      <alignment horizontal="center" vertical="center" wrapText="1"/>
      <protection locked="0"/>
    </xf>
    <xf numFmtId="0" fontId="1" fillId="0" borderId="6" xfId="0" applyFont="1" applyBorder="1" applyAlignment="1">
      <alignment horizontal="justify" vertical="center" wrapText="1"/>
    </xf>
    <xf numFmtId="14" fontId="1" fillId="0" borderId="20" xfId="0" applyNumberFormat="1" applyFont="1" applyBorder="1" applyAlignment="1">
      <alignment horizontal="center" vertical="center"/>
    </xf>
    <xf numFmtId="0" fontId="1" fillId="0" borderId="20" xfId="0" applyFont="1" applyBorder="1" applyAlignment="1">
      <alignment horizontal="justify" vertical="center" wrapText="1"/>
    </xf>
    <xf numFmtId="0" fontId="1" fillId="10" borderId="2" xfId="0" applyFont="1" applyFill="1" applyBorder="1" applyAlignment="1">
      <alignment horizontal="justify" vertical="center" wrapText="1"/>
    </xf>
    <xf numFmtId="0" fontId="1" fillId="0" borderId="30" xfId="0" applyFont="1" applyBorder="1" applyAlignment="1" applyProtection="1">
      <alignment horizontal="center" vertical="center" wrapText="1"/>
      <protection locked="0"/>
    </xf>
    <xf numFmtId="0" fontId="1" fillId="5" borderId="29" xfId="0" applyFont="1" applyFill="1" applyBorder="1" applyAlignment="1" applyProtection="1">
      <alignment horizontal="justify" vertical="center" wrapText="1"/>
      <protection locked="0"/>
    </xf>
    <xf numFmtId="0" fontId="1" fillId="5" borderId="2" xfId="0" applyFont="1" applyFill="1" applyBorder="1" applyAlignment="1" applyProtection="1">
      <alignment horizontal="left" vertical="center" wrapText="1"/>
      <protection locked="0"/>
    </xf>
    <xf numFmtId="0" fontId="1" fillId="7" borderId="2"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wrapText="1"/>
      <protection locked="0"/>
    </xf>
    <xf numFmtId="0" fontId="1" fillId="5" borderId="18" xfId="0" applyFont="1" applyFill="1" applyBorder="1" applyAlignment="1">
      <alignment horizontal="center" vertical="center" wrapText="1"/>
    </xf>
    <xf numFmtId="0" fontId="1" fillId="0" borderId="18" xfId="0" applyFont="1" applyBorder="1" applyAlignment="1" applyProtection="1">
      <alignment horizontal="center" vertical="center"/>
      <protection locked="0"/>
    </xf>
    <xf numFmtId="0" fontId="1" fillId="0" borderId="18" xfId="0" applyFont="1" applyBorder="1" applyAlignment="1">
      <alignment horizontal="center" vertical="center" wrapText="1"/>
    </xf>
    <xf numFmtId="14" fontId="1" fillId="0" borderId="18" xfId="0" applyNumberFormat="1" applyFont="1" applyBorder="1" applyAlignment="1">
      <alignment horizontal="center" vertical="center"/>
    </xf>
    <xf numFmtId="0" fontId="1" fillId="9" borderId="18" xfId="0" applyFont="1" applyFill="1" applyBorder="1" applyAlignment="1" applyProtection="1">
      <alignment horizontal="center" vertical="center" wrapText="1"/>
      <protection locked="0"/>
    </xf>
    <xf numFmtId="0" fontId="1" fillId="5" borderId="0" xfId="0" applyFont="1" applyFill="1" applyAlignment="1" applyProtection="1">
      <alignment vertical="center"/>
      <protection locked="0"/>
    </xf>
    <xf numFmtId="0" fontId="1" fillId="5" borderId="0" xfId="0" applyFont="1" applyFill="1" applyAlignment="1" applyProtection="1">
      <alignment horizontal="justify" vertical="center"/>
      <protection locked="0"/>
    </xf>
    <xf numFmtId="0" fontId="1" fillId="0" borderId="2" xfId="0" applyFont="1" applyBorder="1"/>
    <xf numFmtId="0" fontId="1" fillId="0" borderId="0" xfId="0" applyFont="1" applyAlignment="1">
      <alignment wrapText="1"/>
    </xf>
    <xf numFmtId="0" fontId="1" fillId="0" borderId="0" xfId="0" applyFont="1"/>
    <xf numFmtId="0" fontId="1" fillId="0" borderId="0" xfId="0" applyFont="1" applyAlignment="1">
      <alignment horizontal="center" vertical="center"/>
    </xf>
    <xf numFmtId="0" fontId="1" fillId="5" borderId="0" xfId="0" applyFont="1" applyFill="1" applyAlignment="1">
      <alignment wrapText="1"/>
    </xf>
    <xf numFmtId="0" fontId="1" fillId="5" borderId="0" xfId="0" applyFont="1" applyFill="1"/>
    <xf numFmtId="0" fontId="1" fillId="5" borderId="0" xfId="0" applyFont="1" applyFill="1" applyAlignment="1">
      <alignment horizontal="center" vertical="center"/>
    </xf>
    <xf numFmtId="9" fontId="1" fillId="0" borderId="0" xfId="0" applyNumberFormat="1" applyFont="1" applyAlignment="1">
      <alignment horizontal="center"/>
    </xf>
    <xf numFmtId="9" fontId="1" fillId="15" borderId="33" xfId="8" applyFont="1" applyFill="1" applyBorder="1" applyAlignment="1">
      <alignment horizontal="center" vertical="center"/>
    </xf>
    <xf numFmtId="0" fontId="1" fillId="6" borderId="2" xfId="0" applyFont="1" applyFill="1" applyBorder="1" applyAlignment="1">
      <alignment horizontal="center"/>
    </xf>
    <xf numFmtId="0" fontId="30" fillId="0" borderId="2" xfId="1" applyFill="1" applyBorder="1" applyAlignment="1" applyProtection="1">
      <alignment horizontal="center" vertical="center" wrapText="1"/>
      <protection locked="0"/>
    </xf>
    <xf numFmtId="10" fontId="30" fillId="0" borderId="2" xfId="1" applyNumberFormat="1" applyBorder="1" applyAlignment="1">
      <alignment vertical="center" wrapText="1"/>
    </xf>
    <xf numFmtId="9" fontId="30" fillId="0" borderId="2" xfId="1" applyNumberFormat="1" applyFill="1" applyBorder="1" applyAlignment="1">
      <alignment horizontal="center" vertical="center" wrapText="1"/>
    </xf>
    <xf numFmtId="0" fontId="1" fillId="0" borderId="6" xfId="0" applyFont="1" applyBorder="1" applyAlignment="1">
      <alignment horizontal="center" vertical="center" wrapText="1"/>
    </xf>
    <xf numFmtId="0" fontId="30" fillId="0" borderId="2" xfId="1" applyBorder="1" applyAlignment="1" applyProtection="1">
      <alignment horizontal="center" vertical="center" wrapText="1"/>
      <protection locked="0"/>
    </xf>
    <xf numFmtId="0" fontId="55" fillId="5" borderId="0" xfId="0" applyFont="1" applyFill="1"/>
    <xf numFmtId="0" fontId="43" fillId="16" borderId="41" xfId="0" applyFont="1" applyFill="1" applyBorder="1" applyAlignment="1">
      <alignment horizontal="center" vertical="center" wrapText="1"/>
    </xf>
    <xf numFmtId="0" fontId="43" fillId="16" borderId="41" xfId="0" applyFont="1" applyFill="1" applyBorder="1" applyAlignment="1">
      <alignment horizontal="center" vertical="center"/>
    </xf>
    <xf numFmtId="0" fontId="43" fillId="16" borderId="42" xfId="0" applyFont="1" applyFill="1" applyBorder="1" applyAlignment="1">
      <alignment horizontal="center" vertical="center"/>
    </xf>
    <xf numFmtId="14" fontId="1" fillId="0" borderId="21" xfId="0" applyNumberFormat="1" applyFont="1" applyBorder="1" applyAlignment="1">
      <alignment horizontal="center" vertical="center"/>
    </xf>
    <xf numFmtId="14" fontId="13" fillId="0" borderId="21" xfId="7" applyNumberFormat="1" applyFont="1" applyBorder="1" applyAlignment="1" applyProtection="1">
      <alignment horizontal="center" vertical="center" wrapText="1"/>
      <protection locked="0"/>
    </xf>
    <xf numFmtId="14" fontId="13" fillId="0" borderId="19" xfId="7" applyNumberFormat="1" applyFont="1" applyBorder="1" applyAlignment="1" applyProtection="1">
      <alignment horizontal="center" vertical="center" wrapText="1"/>
      <protection locked="0"/>
    </xf>
    <xf numFmtId="0" fontId="6" fillId="17" borderId="40" xfId="0" applyFont="1" applyFill="1" applyBorder="1" applyAlignment="1" applyProtection="1">
      <alignment horizontal="center" vertical="center" wrapText="1"/>
      <protection locked="0"/>
    </xf>
    <xf numFmtId="0" fontId="6" fillId="18" borderId="40" xfId="0" applyFont="1" applyFill="1" applyBorder="1" applyAlignment="1" applyProtection="1">
      <alignment horizontal="center" vertical="center" wrapText="1"/>
      <protection locked="0"/>
    </xf>
    <xf numFmtId="0" fontId="6" fillId="18" borderId="41" xfId="0" applyFont="1" applyFill="1" applyBorder="1" applyAlignment="1" applyProtection="1">
      <alignment horizontal="center" vertical="center" wrapText="1"/>
      <protection locked="0"/>
    </xf>
    <xf numFmtId="0" fontId="6" fillId="18" borderId="42" xfId="0" applyFont="1" applyFill="1" applyBorder="1" applyAlignment="1" applyProtection="1">
      <alignment horizontal="center" vertical="center" wrapText="1"/>
      <protection locked="0"/>
    </xf>
    <xf numFmtId="0" fontId="6" fillId="7" borderId="63" xfId="0" applyFont="1" applyFill="1" applyBorder="1" applyAlignment="1" applyProtection="1">
      <alignment horizontal="center" vertical="center" wrapText="1"/>
      <protection locked="0"/>
    </xf>
    <xf numFmtId="0" fontId="6" fillId="7" borderId="41" xfId="0" applyFont="1" applyFill="1" applyBorder="1" applyAlignment="1" applyProtection="1">
      <alignment horizontal="center" vertical="center" wrapText="1"/>
      <protection locked="0"/>
    </xf>
    <xf numFmtId="0" fontId="6" fillId="7" borderId="42" xfId="0" applyFont="1" applyFill="1" applyBorder="1" applyAlignment="1" applyProtection="1">
      <alignment horizontal="center" vertical="center" wrapText="1"/>
      <protection locked="0"/>
    </xf>
    <xf numFmtId="0" fontId="6" fillId="15" borderId="65" xfId="0" applyFont="1" applyFill="1" applyBorder="1" applyAlignment="1" applyProtection="1">
      <alignment horizontal="center" vertical="center" wrapText="1"/>
      <protection locked="0"/>
    </xf>
    <xf numFmtId="0" fontId="56" fillId="17" borderId="41" xfId="0" applyFont="1" applyFill="1" applyBorder="1" applyAlignment="1" applyProtection="1">
      <alignment horizontal="center" vertical="center" wrapText="1"/>
      <protection locked="0"/>
    </xf>
    <xf numFmtId="0" fontId="1" fillId="0" borderId="18" xfId="0" applyFont="1" applyBorder="1" applyAlignment="1">
      <alignment vertical="center" wrapText="1"/>
    </xf>
    <xf numFmtId="9" fontId="1" fillId="5" borderId="66" xfId="8" applyFont="1" applyFill="1" applyBorder="1" applyAlignment="1">
      <alignment horizontal="center" vertical="center"/>
    </xf>
    <xf numFmtId="0" fontId="6" fillId="17" borderId="68" xfId="0" applyFont="1" applyFill="1" applyBorder="1" applyAlignment="1" applyProtection="1">
      <alignment horizontal="center" vertical="center" wrapText="1"/>
      <protection locked="0"/>
    </xf>
    <xf numFmtId="0" fontId="1" fillId="0" borderId="9" xfId="0" applyFont="1" applyBorder="1" applyAlignment="1">
      <alignment vertical="center" wrapText="1"/>
    </xf>
    <xf numFmtId="0" fontId="1" fillId="0" borderId="9" xfId="0" applyFont="1" applyBorder="1" applyAlignment="1">
      <alignment horizontal="center" vertical="center" wrapText="1"/>
    </xf>
    <xf numFmtId="14" fontId="1" fillId="0" borderId="21" xfId="0" applyNumberFormat="1" applyFont="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center" vertical="center"/>
    </xf>
    <xf numFmtId="0" fontId="59" fillId="0" borderId="29" xfId="0" applyFont="1" applyBorder="1" applyAlignment="1">
      <alignment horizontal="center" vertical="center"/>
    </xf>
    <xf numFmtId="0" fontId="59" fillId="0" borderId="2" xfId="0" applyFont="1" applyBorder="1" applyAlignment="1">
      <alignment horizontal="justify" vertical="center" wrapText="1"/>
    </xf>
    <xf numFmtId="0" fontId="59" fillId="0" borderId="2" xfId="0" applyFont="1" applyBorder="1" applyAlignment="1">
      <alignment horizontal="center" vertical="center" wrapText="1"/>
    </xf>
    <xf numFmtId="0" fontId="59" fillId="0" borderId="2" xfId="0" applyFont="1" applyBorder="1" applyAlignment="1">
      <alignment horizontal="center" vertical="center"/>
    </xf>
    <xf numFmtId="14" fontId="59" fillId="0" borderId="21" xfId="0" applyNumberFormat="1" applyFont="1" applyBorder="1" applyAlignment="1">
      <alignment horizontal="center" vertical="center"/>
    </xf>
    <xf numFmtId="0" fontId="59" fillId="5" borderId="22" xfId="0" applyFont="1" applyFill="1" applyBorder="1"/>
    <xf numFmtId="0" fontId="60" fillId="0" borderId="2" xfId="1" applyFont="1" applyFill="1" applyBorder="1" applyAlignment="1">
      <alignment horizontal="center" vertical="center" wrapText="1"/>
    </xf>
    <xf numFmtId="9" fontId="59" fillId="0" borderId="10" xfId="8" applyFont="1" applyBorder="1" applyAlignment="1">
      <alignment horizontal="center" vertical="center" wrapText="1"/>
    </xf>
    <xf numFmtId="0" fontId="59" fillId="0" borderId="29" xfId="0" applyFont="1" applyBorder="1" applyAlignment="1">
      <alignment horizontal="justify" vertical="center" wrapText="1"/>
    </xf>
    <xf numFmtId="0" fontId="60" fillId="0" borderId="2" xfId="1" applyFont="1" applyBorder="1" applyAlignment="1">
      <alignment wrapText="1"/>
    </xf>
    <xf numFmtId="9" fontId="59" fillId="0" borderId="21" xfId="8" applyFont="1" applyBorder="1" applyAlignment="1">
      <alignment horizontal="center" vertical="center"/>
    </xf>
    <xf numFmtId="0" fontId="59" fillId="0" borderId="9" xfId="0" applyFont="1" applyBorder="1"/>
    <xf numFmtId="0" fontId="59" fillId="0" borderId="2" xfId="0" applyFont="1" applyBorder="1"/>
    <xf numFmtId="9" fontId="59" fillId="5" borderId="66" xfId="8" applyFont="1" applyFill="1" applyBorder="1" applyAlignment="1">
      <alignment horizontal="center" vertical="center"/>
    </xf>
    <xf numFmtId="0" fontId="59" fillId="5" borderId="0" xfId="0" applyFont="1" applyFill="1"/>
    <xf numFmtId="0" fontId="59" fillId="0" borderId="2" xfId="0" applyFont="1" applyBorder="1" applyAlignment="1">
      <alignment vertical="center" wrapText="1"/>
    </xf>
    <xf numFmtId="14" fontId="59" fillId="0" borderId="21" xfId="0" applyNumberFormat="1" applyFont="1" applyBorder="1" applyAlignment="1">
      <alignment horizontal="center" vertical="center" wrapText="1"/>
    </xf>
    <xf numFmtId="0" fontId="59" fillId="0" borderId="29" xfId="0" applyFont="1" applyBorder="1" applyAlignment="1">
      <alignment vertical="center" wrapText="1"/>
    </xf>
    <xf numFmtId="0" fontId="60" fillId="0" borderId="2" xfId="1" applyFont="1" applyBorder="1" applyAlignment="1">
      <alignment vertical="center" wrapText="1"/>
    </xf>
    <xf numFmtId="0" fontId="59" fillId="0" borderId="2" xfId="0" applyFont="1" applyBorder="1" applyAlignment="1">
      <alignment horizontal="left" vertical="center" wrapText="1"/>
    </xf>
    <xf numFmtId="0" fontId="61" fillId="0" borderId="2" xfId="0" applyFont="1" applyBorder="1" applyAlignment="1">
      <alignment horizontal="center" vertical="center"/>
    </xf>
    <xf numFmtId="0" fontId="59" fillId="0" borderId="9" xfId="0" applyFont="1" applyBorder="1" applyAlignment="1">
      <alignment vertical="center" wrapText="1"/>
    </xf>
    <xf numFmtId="0" fontId="59" fillId="0" borderId="29" xfId="0" applyFont="1" applyBorder="1" applyAlignment="1">
      <alignment horizontal="center" vertical="center" wrapText="1"/>
    </xf>
    <xf numFmtId="0" fontId="62" fillId="0" borderId="2" xfId="0" applyFont="1" applyBorder="1" applyAlignment="1">
      <alignment horizontal="center" vertical="center" wrapText="1"/>
    </xf>
    <xf numFmtId="0" fontId="59" fillId="0" borderId="47" xfId="0" applyFont="1" applyBorder="1" applyAlignment="1">
      <alignment horizontal="center" vertical="center"/>
    </xf>
    <xf numFmtId="0" fontId="59" fillId="0" borderId="18" xfId="0" applyFont="1" applyBorder="1" applyAlignment="1">
      <alignment horizontal="left" vertical="center" wrapText="1"/>
    </xf>
    <xf numFmtId="0" fontId="59" fillId="0" borderId="18" xfId="0" applyFont="1" applyBorder="1" applyAlignment="1">
      <alignment horizontal="center" vertical="center" wrapText="1"/>
    </xf>
    <xf numFmtId="9" fontId="59" fillId="0" borderId="18" xfId="0" applyNumberFormat="1" applyFont="1" applyBorder="1" applyAlignment="1">
      <alignment horizontal="center" vertical="center"/>
    </xf>
    <xf numFmtId="0" fontId="59" fillId="0" borderId="18" xfId="0" applyFont="1" applyBorder="1" applyAlignment="1">
      <alignment horizontal="center" vertical="center"/>
    </xf>
    <xf numFmtId="14" fontId="59" fillId="0" borderId="19" xfId="0" applyNumberFormat="1" applyFont="1" applyBorder="1" applyAlignment="1">
      <alignment horizontal="center" vertical="center"/>
    </xf>
    <xf numFmtId="0" fontId="59" fillId="0" borderId="47" xfId="0" applyFont="1" applyBorder="1" applyAlignment="1">
      <alignment horizontal="left" vertical="center" wrapText="1"/>
    </xf>
    <xf numFmtId="0" fontId="59" fillId="0" borderId="47" xfId="0" applyFont="1" applyBorder="1" applyAlignment="1">
      <alignment vertical="center" wrapText="1"/>
    </xf>
    <xf numFmtId="0" fontId="60" fillId="0" borderId="18" xfId="1" applyFont="1" applyBorder="1" applyAlignment="1">
      <alignment horizontal="center" vertical="center" wrapText="1"/>
    </xf>
    <xf numFmtId="9" fontId="59" fillId="0" borderId="19" xfId="8" applyFont="1" applyBorder="1" applyAlignment="1">
      <alignment horizontal="center" vertical="center"/>
    </xf>
    <xf numFmtId="0" fontId="59" fillId="0" borderId="64" xfId="0" applyFont="1" applyBorder="1"/>
    <xf numFmtId="0" fontId="59" fillId="0" borderId="18" xfId="0" applyFont="1" applyBorder="1"/>
    <xf numFmtId="0" fontId="5" fillId="5" borderId="0" xfId="0" applyFont="1" applyFill="1" applyAlignment="1">
      <alignment horizontal="center" vertical="center" wrapText="1"/>
    </xf>
    <xf numFmtId="0" fontId="1" fillId="5" borderId="0" xfId="0" applyFont="1" applyFill="1" applyAlignment="1">
      <alignment horizontal="center" vertical="center" wrapText="1"/>
    </xf>
    <xf numFmtId="0" fontId="59" fillId="5" borderId="2" xfId="0" applyFont="1" applyFill="1" applyBorder="1" applyAlignment="1">
      <alignment horizontal="center" vertical="center" wrapText="1"/>
    </xf>
    <xf numFmtId="0" fontId="59" fillId="5" borderId="18" xfId="0" applyFont="1" applyFill="1" applyBorder="1" applyAlignment="1">
      <alignment horizontal="center" vertical="center" wrapText="1"/>
    </xf>
    <xf numFmtId="0" fontId="11" fillId="0" borderId="29" xfId="0" applyFont="1" applyBorder="1" applyAlignment="1">
      <alignment vertical="center" wrapText="1"/>
    </xf>
    <xf numFmtId="0" fontId="1" fillId="0" borderId="18" xfId="0" applyFont="1" applyBorder="1" applyAlignment="1">
      <alignment horizontal="justify" vertical="center" wrapText="1"/>
    </xf>
    <xf numFmtId="14" fontId="1" fillId="0" borderId="19" xfId="0" applyNumberFormat="1" applyFont="1" applyBorder="1" applyAlignment="1">
      <alignment horizontal="center" vertical="center" wrapText="1"/>
    </xf>
    <xf numFmtId="0" fontId="0" fillId="0" borderId="18" xfId="0" applyBorder="1" applyAlignment="1">
      <alignment vertical="center" wrapText="1"/>
    </xf>
    <xf numFmtId="0" fontId="30" fillId="0" borderId="18" xfId="1" applyBorder="1" applyAlignment="1">
      <alignment vertical="center" wrapText="1"/>
    </xf>
    <xf numFmtId="0" fontId="1" fillId="0" borderId="6" xfId="0" applyFont="1" applyBorder="1" applyAlignment="1">
      <alignment horizontal="center" vertical="center"/>
    </xf>
    <xf numFmtId="0" fontId="35" fillId="0" borderId="6" xfId="0" applyFont="1" applyBorder="1" applyAlignment="1">
      <alignment horizontal="justify" vertical="center" wrapText="1"/>
    </xf>
    <xf numFmtId="14" fontId="1" fillId="0" borderId="45" xfId="0" applyNumberFormat="1" applyFont="1" applyBorder="1" applyAlignment="1">
      <alignment horizontal="center" vertical="center" wrapText="1"/>
    </xf>
    <xf numFmtId="0" fontId="30" fillId="0" borderId="6" xfId="1" applyBorder="1" applyAlignment="1">
      <alignment vertical="center" wrapText="1"/>
    </xf>
    <xf numFmtId="0" fontId="1" fillId="0" borderId="6" xfId="0" applyFont="1" applyBorder="1" applyAlignment="1">
      <alignment wrapText="1"/>
    </xf>
    <xf numFmtId="10" fontId="0" fillId="0" borderId="4" xfId="8" applyNumberFormat="1" applyFont="1" applyBorder="1" applyAlignment="1">
      <alignment horizontal="center" vertical="center"/>
    </xf>
    <xf numFmtId="0" fontId="47" fillId="11" borderId="70" xfId="0" applyFont="1" applyFill="1" applyBorder="1" applyAlignment="1">
      <alignment horizontal="center" vertical="center"/>
    </xf>
    <xf numFmtId="0" fontId="47" fillId="11" borderId="71" xfId="0" applyFont="1" applyFill="1" applyBorder="1" applyAlignment="1">
      <alignment horizontal="center" vertical="center"/>
    </xf>
    <xf numFmtId="0" fontId="47" fillId="11" borderId="72" xfId="0" applyFont="1" applyFill="1" applyBorder="1" applyAlignment="1">
      <alignment horizontal="center" vertical="center"/>
    </xf>
    <xf numFmtId="0" fontId="6" fillId="17" borderId="70" xfId="0" applyFont="1" applyFill="1" applyBorder="1" applyAlignment="1" applyProtection="1">
      <alignment horizontal="center" vertical="center" wrapText="1"/>
      <protection locked="0"/>
    </xf>
    <xf numFmtId="0" fontId="6" fillId="17" borderId="71" xfId="0" applyFont="1" applyFill="1" applyBorder="1" applyAlignment="1" applyProtection="1">
      <alignment horizontal="center" vertical="center" wrapText="1"/>
      <protection locked="0"/>
    </xf>
    <xf numFmtId="0" fontId="6" fillId="17" borderId="72" xfId="0" applyFont="1" applyFill="1" applyBorder="1" applyAlignment="1" applyProtection="1">
      <alignment horizontal="center" vertical="center" wrapText="1"/>
      <protection locked="0"/>
    </xf>
    <xf numFmtId="0" fontId="6" fillId="18" borderId="70" xfId="0" applyFont="1" applyFill="1" applyBorder="1" applyAlignment="1" applyProtection="1">
      <alignment horizontal="center" vertical="center" wrapText="1"/>
      <protection locked="0"/>
    </xf>
    <xf numFmtId="0" fontId="6" fillId="18" borderId="71" xfId="0" applyFont="1" applyFill="1" applyBorder="1" applyAlignment="1" applyProtection="1">
      <alignment horizontal="center" vertical="center" wrapText="1"/>
      <protection locked="0"/>
    </xf>
    <xf numFmtId="0" fontId="6" fillId="18" borderId="72" xfId="0" applyFont="1" applyFill="1" applyBorder="1" applyAlignment="1" applyProtection="1">
      <alignment horizontal="center" vertical="center" wrapText="1"/>
      <protection locked="0"/>
    </xf>
    <xf numFmtId="0" fontId="6" fillId="7" borderId="76" xfId="0" applyFont="1" applyFill="1" applyBorder="1" applyAlignment="1" applyProtection="1">
      <alignment horizontal="center" vertical="center" wrapText="1"/>
      <protection locked="0"/>
    </xf>
    <xf numFmtId="0" fontId="6" fillId="7" borderId="71" xfId="0" applyFont="1" applyFill="1" applyBorder="1" applyAlignment="1" applyProtection="1">
      <alignment horizontal="center" vertical="center" wrapText="1"/>
      <protection locked="0"/>
    </xf>
    <xf numFmtId="0" fontId="6" fillId="7" borderId="72" xfId="0" applyFont="1" applyFill="1" applyBorder="1" applyAlignment="1" applyProtection="1">
      <alignment horizontal="center" vertical="center" wrapText="1"/>
      <protection locked="0"/>
    </xf>
    <xf numFmtId="0" fontId="6" fillId="15" borderId="37" xfId="0" applyFont="1" applyFill="1" applyBorder="1" applyAlignment="1" applyProtection="1">
      <alignment horizontal="center" vertical="center" wrapText="1"/>
      <protection locked="0"/>
    </xf>
    <xf numFmtId="9" fontId="1" fillId="0" borderId="45" xfId="8" applyFont="1" applyFill="1" applyBorder="1" applyAlignment="1">
      <alignment horizontal="center" vertical="center" wrapText="1"/>
    </xf>
    <xf numFmtId="9" fontId="0" fillId="0" borderId="21" xfId="0" applyNumberFormat="1" applyBorder="1" applyAlignment="1">
      <alignment horizontal="center" vertical="center" wrapText="1"/>
    </xf>
    <xf numFmtId="9" fontId="1" fillId="0" borderId="21" xfId="8" applyFont="1" applyFill="1" applyBorder="1" applyAlignment="1">
      <alignment horizontal="center" vertical="center" wrapText="1"/>
    </xf>
    <xf numFmtId="9" fontId="1" fillId="0" borderId="19" xfId="8" applyFont="1" applyFill="1" applyBorder="1" applyAlignment="1">
      <alignment horizontal="center" vertical="center" wrapText="1"/>
    </xf>
    <xf numFmtId="9" fontId="0" fillId="0" borderId="0" xfId="8" applyFont="1" applyBorder="1" applyAlignment="1">
      <alignment horizontal="center"/>
    </xf>
    <xf numFmtId="0" fontId="0" fillId="0" borderId="0" xfId="0" applyAlignment="1">
      <alignment horizontal="center"/>
    </xf>
    <xf numFmtId="9" fontId="0" fillId="0" borderId="45" xfId="8" applyFont="1" applyBorder="1" applyAlignment="1">
      <alignment horizontal="center" vertical="center" wrapText="1"/>
    </xf>
    <xf numFmtId="164" fontId="0" fillId="0" borderId="21" xfId="8" applyNumberFormat="1" applyFont="1" applyBorder="1" applyAlignment="1">
      <alignment horizontal="center" vertical="center" wrapText="1"/>
    </xf>
    <xf numFmtId="9" fontId="0" fillId="0" borderId="21" xfId="8" applyFont="1" applyBorder="1" applyAlignment="1">
      <alignment horizontal="center" vertical="center" wrapText="1"/>
    </xf>
    <xf numFmtId="9" fontId="0" fillId="0" borderId="19" xfId="8" applyFont="1" applyBorder="1" applyAlignment="1">
      <alignment horizontal="center" vertical="center" wrapText="1"/>
    </xf>
    <xf numFmtId="0" fontId="1" fillId="0" borderId="9" xfId="0" applyFont="1" applyBorder="1" applyAlignment="1">
      <alignment horizontal="justify" vertical="center" wrapText="1"/>
    </xf>
    <xf numFmtId="0" fontId="6" fillId="0" borderId="29" xfId="0" applyFont="1" applyBorder="1" applyAlignment="1">
      <alignment horizontal="center" vertical="center" wrapText="1"/>
    </xf>
    <xf numFmtId="0" fontId="6" fillId="0" borderId="47" xfId="0" applyFont="1" applyBorder="1" applyAlignment="1">
      <alignment horizontal="center" vertical="center" wrapText="1"/>
    </xf>
    <xf numFmtId="9" fontId="1" fillId="0" borderId="18" xfId="0" applyNumberFormat="1" applyFont="1" applyBorder="1" applyAlignment="1">
      <alignment horizontal="center" vertical="center" wrapText="1"/>
    </xf>
    <xf numFmtId="9" fontId="1" fillId="0" borderId="21" xfId="8" applyFont="1" applyBorder="1" applyAlignment="1">
      <alignment horizontal="center" vertical="center" wrapText="1"/>
    </xf>
    <xf numFmtId="0" fontId="30" fillId="0" borderId="18" xfId="1" applyFill="1" applyBorder="1" applyAlignment="1">
      <alignment vertical="center" wrapText="1"/>
    </xf>
    <xf numFmtId="9" fontId="1" fillId="0" borderId="19" xfId="8" applyFont="1" applyBorder="1" applyAlignment="1">
      <alignment horizontal="center" vertical="center" wrapText="1"/>
    </xf>
    <xf numFmtId="0" fontId="42" fillId="16" borderId="73" xfId="0" applyFont="1" applyFill="1" applyBorder="1" applyAlignment="1">
      <alignment horizontal="center" vertical="center" wrapText="1"/>
    </xf>
    <xf numFmtId="0" fontId="42" fillId="16" borderId="74" xfId="0" applyFont="1" applyFill="1" applyBorder="1" applyAlignment="1">
      <alignment horizontal="center" vertical="center"/>
    </xf>
    <xf numFmtId="0" fontId="42" fillId="16" borderId="74" xfId="0" applyFont="1" applyFill="1" applyBorder="1" applyAlignment="1">
      <alignment horizontal="center" vertical="center" wrapText="1"/>
    </xf>
    <xf numFmtId="0" fontId="42" fillId="16" borderId="75" xfId="0" applyFont="1" applyFill="1" applyBorder="1" applyAlignment="1">
      <alignment horizontal="center" vertical="center"/>
    </xf>
    <xf numFmtId="0" fontId="6" fillId="17" borderId="77" xfId="0" applyFont="1" applyFill="1" applyBorder="1" applyAlignment="1" applyProtection="1">
      <alignment horizontal="center" vertical="center" wrapText="1"/>
      <protection locked="0"/>
    </xf>
    <xf numFmtId="0" fontId="6" fillId="17" borderId="74" xfId="0" applyFont="1" applyFill="1" applyBorder="1" applyAlignment="1" applyProtection="1">
      <alignment horizontal="center" vertical="center" wrapText="1"/>
      <protection locked="0"/>
    </xf>
    <xf numFmtId="0" fontId="6" fillId="17" borderId="75" xfId="0" applyFont="1" applyFill="1" applyBorder="1" applyAlignment="1" applyProtection="1">
      <alignment horizontal="center" vertical="center" wrapText="1"/>
      <protection locked="0"/>
    </xf>
    <xf numFmtId="0" fontId="6" fillId="18" borderId="77" xfId="0" applyFont="1" applyFill="1" applyBorder="1" applyAlignment="1" applyProtection="1">
      <alignment horizontal="center" vertical="center" wrapText="1"/>
      <protection locked="0"/>
    </xf>
    <xf numFmtId="0" fontId="6" fillId="18" borderId="74" xfId="0" applyFont="1" applyFill="1" applyBorder="1" applyAlignment="1" applyProtection="1">
      <alignment horizontal="center" vertical="center" wrapText="1"/>
      <protection locked="0"/>
    </xf>
    <xf numFmtId="0" fontId="6" fillId="18" borderId="75" xfId="0" applyFont="1" applyFill="1" applyBorder="1" applyAlignment="1" applyProtection="1">
      <alignment horizontal="center" vertical="center" wrapText="1"/>
      <protection locked="0"/>
    </xf>
    <xf numFmtId="0" fontId="6" fillId="7" borderId="77" xfId="0" applyFont="1" applyFill="1" applyBorder="1" applyAlignment="1" applyProtection="1">
      <alignment horizontal="center" vertical="center" wrapText="1"/>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wrapText="1"/>
      <protection locked="0"/>
    </xf>
    <xf numFmtId="0" fontId="6" fillId="15" borderId="17" xfId="0" applyFont="1" applyFill="1" applyBorder="1" applyAlignment="1" applyProtection="1">
      <alignment horizontal="center" vertical="center" wrapText="1"/>
      <protection locked="0"/>
    </xf>
    <xf numFmtId="0" fontId="1" fillId="0" borderId="41" xfId="0" applyFont="1" applyBorder="1" applyAlignment="1">
      <alignment horizontal="center" vertical="center"/>
    </xf>
    <xf numFmtId="0" fontId="1" fillId="0" borderId="41" xfId="0" applyFont="1" applyBorder="1" applyAlignment="1">
      <alignment vertical="center" wrapText="1"/>
    </xf>
    <xf numFmtId="0" fontId="1" fillId="0" borderId="41" xfId="0" applyFont="1" applyBorder="1" applyAlignment="1">
      <alignment vertical="center"/>
    </xf>
    <xf numFmtId="9" fontId="1" fillId="0" borderId="41" xfId="0" applyNumberFormat="1" applyFont="1" applyBorder="1" applyAlignment="1">
      <alignment vertical="center"/>
    </xf>
    <xf numFmtId="0" fontId="1" fillId="0" borderId="41" xfId="0" applyFont="1" applyBorder="1"/>
    <xf numFmtId="0" fontId="1" fillId="0" borderId="41" xfId="0" applyFont="1" applyBorder="1" applyAlignment="1">
      <alignment horizontal="center" vertical="center" wrapText="1"/>
    </xf>
    <xf numFmtId="14" fontId="1" fillId="0" borderId="42" xfId="0" applyNumberFormat="1" applyFont="1" applyBorder="1" applyAlignment="1">
      <alignment horizontal="center" vertical="center"/>
    </xf>
    <xf numFmtId="0" fontId="1" fillId="0" borderId="63" xfId="0" applyFont="1" applyBorder="1" applyAlignment="1">
      <alignment horizontal="justify" vertical="center" wrapText="1"/>
    </xf>
    <xf numFmtId="0" fontId="1" fillId="0" borderId="41" xfId="0" applyFont="1" applyBorder="1" applyAlignment="1">
      <alignment horizontal="left" vertical="center" wrapText="1"/>
    </xf>
    <xf numFmtId="9" fontId="1" fillId="0" borderId="42" xfId="8" applyFont="1" applyBorder="1" applyAlignment="1">
      <alignment horizontal="center" vertical="center" wrapText="1"/>
    </xf>
    <xf numFmtId="0" fontId="30" fillId="5" borderId="41" xfId="1" applyFill="1" applyBorder="1" applyAlignment="1">
      <alignment vertical="center" wrapText="1"/>
    </xf>
    <xf numFmtId="9" fontId="1" fillId="5" borderId="42" xfId="8" applyFont="1" applyFill="1" applyBorder="1" applyAlignment="1">
      <alignment horizontal="center" vertical="center"/>
    </xf>
    <xf numFmtId="9" fontId="1" fillId="5" borderId="65" xfId="8" applyFont="1" applyFill="1" applyBorder="1" applyAlignment="1">
      <alignment horizontal="center" vertical="center"/>
    </xf>
    <xf numFmtId="0" fontId="0" fillId="0" borderId="39" xfId="0" applyBorder="1" applyAlignment="1">
      <alignment horizontal="justify" vertical="center" wrapText="1"/>
    </xf>
    <xf numFmtId="0" fontId="0" fillId="0" borderId="29" xfId="0" applyBorder="1" applyAlignment="1">
      <alignment horizontal="justify" vertical="center" wrapText="1"/>
    </xf>
    <xf numFmtId="0" fontId="0" fillId="0" borderId="47" xfId="0" applyBorder="1" applyAlignment="1">
      <alignment horizontal="justify" vertical="center" wrapText="1"/>
    </xf>
    <xf numFmtId="9" fontId="63" fillId="15" borderId="33" xfId="0" applyNumberFormat="1" applyFont="1" applyFill="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justify" vertical="center" wrapText="1"/>
      <protection locked="0"/>
    </xf>
    <xf numFmtId="0" fontId="14" fillId="5" borderId="38" xfId="7" applyFont="1" applyFill="1" applyBorder="1" applyAlignment="1" applyProtection="1">
      <alignment horizontal="center" vertical="center" wrapText="1"/>
      <protection locked="0"/>
    </xf>
    <xf numFmtId="0" fontId="14" fillId="5" borderId="29" xfId="7"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14" fillId="5" borderId="47" xfId="7" applyFont="1" applyFill="1" applyBorder="1" applyAlignment="1" applyProtection="1">
      <alignment horizontal="center" vertical="center" wrapText="1"/>
      <protection locked="0"/>
    </xf>
    <xf numFmtId="0" fontId="14" fillId="5" borderId="18" xfId="7" applyFont="1" applyFill="1" applyBorder="1" applyAlignment="1" applyProtection="1">
      <alignment horizontal="center" vertical="center" wrapText="1"/>
      <protection locked="0"/>
    </xf>
    <xf numFmtId="0" fontId="13" fillId="5" borderId="18" xfId="7" applyFont="1" applyFill="1" applyBorder="1" applyAlignment="1" applyProtection="1">
      <alignment horizontal="justify" vertical="center" wrapText="1"/>
      <protection locked="0"/>
    </xf>
    <xf numFmtId="0" fontId="13" fillId="5" borderId="18" xfId="7" applyFont="1" applyFill="1" applyBorder="1" applyAlignment="1" applyProtection="1">
      <alignment vertical="center" wrapText="1"/>
      <protection locked="0"/>
    </xf>
    <xf numFmtId="164" fontId="1" fillId="0" borderId="21" xfId="8" applyNumberFormat="1" applyFont="1" applyBorder="1" applyAlignment="1" applyProtection="1">
      <alignment horizontal="center" vertical="center"/>
      <protection locked="0"/>
    </xf>
    <xf numFmtId="0" fontId="1" fillId="0" borderId="64" xfId="0" applyFont="1" applyBorder="1" applyAlignment="1" applyProtection="1">
      <alignment horizontal="justify" vertical="center" wrapText="1"/>
      <protection locked="0"/>
    </xf>
    <xf numFmtId="164" fontId="1" fillId="0" borderId="19" xfId="8"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9" fontId="6" fillId="0" borderId="66" xfId="0" applyNumberFormat="1" applyFont="1" applyBorder="1" applyAlignment="1" applyProtection="1">
      <alignment horizontal="center" vertical="center" wrapText="1"/>
      <protection locked="0"/>
    </xf>
    <xf numFmtId="0" fontId="1" fillId="0" borderId="64" xfId="0" applyFont="1" applyBorder="1" applyAlignment="1">
      <alignment horizontal="justify" vertical="center" wrapText="1"/>
    </xf>
    <xf numFmtId="0" fontId="1" fillId="5" borderId="9" xfId="0" applyFont="1" applyFill="1" applyBorder="1" applyAlignment="1" applyProtection="1">
      <alignment horizontal="justify" vertical="center" wrapText="1"/>
      <protection locked="0"/>
    </xf>
    <xf numFmtId="0" fontId="1" fillId="5" borderId="63" xfId="0" applyFont="1" applyFill="1" applyBorder="1" applyAlignment="1">
      <alignment horizontal="justify" vertical="center" wrapText="1"/>
    </xf>
    <xf numFmtId="9" fontId="11" fillId="5" borderId="66" xfId="8" applyFont="1" applyFill="1" applyBorder="1" applyAlignment="1">
      <alignment horizontal="center" vertical="center"/>
    </xf>
    <xf numFmtId="9" fontId="11" fillId="5" borderId="67" xfId="8" applyFont="1" applyFill="1" applyBorder="1" applyAlignment="1">
      <alignment horizontal="center" vertical="center"/>
    </xf>
    <xf numFmtId="9" fontId="59" fillId="0" borderId="21" xfId="8" applyFont="1" applyBorder="1" applyAlignment="1">
      <alignment horizontal="center" vertical="center" wrapText="1"/>
    </xf>
    <xf numFmtId="0" fontId="25" fillId="0" borderId="27" xfId="0" applyFont="1" applyBorder="1" applyAlignment="1">
      <alignment horizontal="center" vertical="center" wrapText="1"/>
    </xf>
    <xf numFmtId="0" fontId="1" fillId="0" borderId="70" xfId="0" applyFont="1" applyBorder="1" applyAlignment="1" applyProtection="1">
      <alignment horizontal="justify" vertical="center" wrapText="1"/>
      <protection locked="0"/>
    </xf>
    <xf numFmtId="0" fontId="1" fillId="0" borderId="71" xfId="0" applyFont="1" applyBorder="1" applyAlignment="1">
      <alignment vertical="center" wrapText="1"/>
    </xf>
    <xf numFmtId="164" fontId="1" fillId="0" borderId="72" xfId="8" applyNumberFormat="1" applyFont="1" applyFill="1" applyBorder="1" applyAlignment="1" applyProtection="1">
      <alignment horizontal="center" vertical="center"/>
      <protection locked="0"/>
    </xf>
    <xf numFmtId="0" fontId="65" fillId="5" borderId="0" xfId="0" applyFont="1" applyFill="1" applyAlignment="1">
      <alignment vertical="center"/>
    </xf>
    <xf numFmtId="0" fontId="65" fillId="5" borderId="0" xfId="0" applyFont="1" applyFill="1" applyAlignment="1">
      <alignment vertical="center" wrapText="1"/>
    </xf>
    <xf numFmtId="0" fontId="67" fillId="16" borderId="41" xfId="0" applyFont="1" applyFill="1" applyBorder="1" applyAlignment="1">
      <alignment horizontal="center" vertical="center" wrapText="1"/>
    </xf>
    <xf numFmtId="0" fontId="67" fillId="16" borderId="41" xfId="0" applyFont="1" applyFill="1" applyBorder="1" applyAlignment="1">
      <alignment horizontal="center" vertical="center"/>
    </xf>
    <xf numFmtId="0" fontId="67" fillId="16" borderId="42" xfId="0" applyFont="1" applyFill="1" applyBorder="1" applyAlignment="1">
      <alignment horizontal="center" vertical="center"/>
    </xf>
    <xf numFmtId="0" fontId="68" fillId="17" borderId="40" xfId="0" applyFont="1" applyFill="1" applyBorder="1" applyAlignment="1" applyProtection="1">
      <alignment horizontal="center" vertical="center" wrapText="1"/>
      <protection locked="0"/>
    </xf>
    <xf numFmtId="0" fontId="68" fillId="17" borderId="41" xfId="0" applyFont="1" applyFill="1" applyBorder="1" applyAlignment="1" applyProtection="1">
      <alignment horizontal="center" vertical="center" wrapText="1"/>
      <protection locked="0"/>
    </xf>
    <xf numFmtId="0" fontId="68" fillId="17" borderId="42" xfId="0" applyFont="1" applyFill="1" applyBorder="1" applyAlignment="1" applyProtection="1">
      <alignment horizontal="center" vertical="center" wrapText="1"/>
      <protection locked="0"/>
    </xf>
    <xf numFmtId="0" fontId="68" fillId="18" borderId="40" xfId="0" applyFont="1" applyFill="1" applyBorder="1" applyAlignment="1" applyProtection="1">
      <alignment horizontal="center" vertical="center" wrapText="1"/>
      <protection locked="0"/>
    </xf>
    <xf numFmtId="0" fontId="68" fillId="18" borderId="41" xfId="0" applyFont="1" applyFill="1" applyBorder="1" applyAlignment="1" applyProtection="1">
      <alignment horizontal="center" vertical="center" wrapText="1"/>
      <protection locked="0"/>
    </xf>
    <xf numFmtId="0" fontId="68" fillId="18" borderId="42" xfId="0" applyFont="1" applyFill="1" applyBorder="1" applyAlignment="1" applyProtection="1">
      <alignment horizontal="center" vertical="center" wrapText="1"/>
      <protection locked="0"/>
    </xf>
    <xf numFmtId="0" fontId="68" fillId="7" borderId="63" xfId="0" applyFont="1" applyFill="1" applyBorder="1" applyAlignment="1" applyProtection="1">
      <alignment horizontal="center" vertical="center" wrapText="1"/>
      <protection locked="0"/>
    </xf>
    <xf numFmtId="0" fontId="68" fillId="7" borderId="41" xfId="0" applyFont="1" applyFill="1" applyBorder="1" applyAlignment="1" applyProtection="1">
      <alignment horizontal="center" vertical="center" wrapText="1"/>
      <protection locked="0"/>
    </xf>
    <xf numFmtId="0" fontId="68" fillId="7" borderId="42" xfId="0" applyFont="1" applyFill="1" applyBorder="1" applyAlignment="1" applyProtection="1">
      <alignment horizontal="center" vertical="center" wrapText="1"/>
      <protection locked="0"/>
    </xf>
    <xf numFmtId="0" fontId="68" fillId="15" borderId="65" xfId="0" applyFont="1" applyFill="1" applyBorder="1" applyAlignment="1" applyProtection="1">
      <alignment horizontal="center" vertical="center" wrapText="1"/>
      <protection locked="0"/>
    </xf>
    <xf numFmtId="0" fontId="65" fillId="0" borderId="29" xfId="0" applyFont="1" applyBorder="1" applyAlignment="1">
      <alignment horizontal="center" vertical="center"/>
    </xf>
    <xf numFmtId="0" fontId="65" fillId="0" borderId="2" xfId="0" applyFont="1" applyBorder="1" applyAlignment="1">
      <alignment horizontal="justify" vertical="center" wrapText="1"/>
    </xf>
    <xf numFmtId="0" fontId="65" fillId="0" borderId="2" xfId="0" quotePrefix="1" applyFont="1" applyBorder="1" applyAlignment="1">
      <alignment horizontal="center" vertical="center" wrapText="1"/>
    </xf>
    <xf numFmtId="0" fontId="65" fillId="0" borderId="2" xfId="0" applyFont="1" applyBorder="1" applyAlignment="1">
      <alignment horizontal="center" vertical="center" wrapText="1"/>
    </xf>
    <xf numFmtId="9" fontId="65" fillId="0" borderId="2" xfId="0" applyNumberFormat="1" applyFont="1" applyBorder="1" applyAlignment="1">
      <alignment horizontal="center" vertical="center"/>
    </xf>
    <xf numFmtId="0" fontId="65" fillId="0" borderId="2" xfId="0" applyFont="1" applyBorder="1" applyAlignment="1">
      <alignment horizontal="center" vertical="center"/>
    </xf>
    <xf numFmtId="14" fontId="65" fillId="0" borderId="21" xfId="0" applyNumberFormat="1" applyFont="1" applyBorder="1" applyAlignment="1">
      <alignment horizontal="center" vertical="center"/>
    </xf>
    <xf numFmtId="0" fontId="65" fillId="5" borderId="29" xfId="0" applyFont="1" applyFill="1" applyBorder="1" applyAlignment="1">
      <alignment horizontal="justify" vertical="center" wrapText="1"/>
    </xf>
    <xf numFmtId="10" fontId="65" fillId="5" borderId="21" xfId="8" applyNumberFormat="1" applyFont="1" applyFill="1" applyBorder="1" applyAlignment="1">
      <alignment horizontal="center" vertical="center"/>
    </xf>
    <xf numFmtId="0" fontId="65" fillId="5" borderId="2" xfId="0" applyFont="1" applyFill="1" applyBorder="1" applyAlignment="1">
      <alignment horizontal="justify" vertical="center" wrapText="1"/>
    </xf>
    <xf numFmtId="9" fontId="65" fillId="5" borderId="21" xfId="0" applyNumberFormat="1" applyFont="1" applyFill="1" applyBorder="1" applyAlignment="1">
      <alignment horizontal="center" vertical="center"/>
    </xf>
    <xf numFmtId="0" fontId="65" fillId="5" borderId="9" xfId="0" applyFont="1" applyFill="1" applyBorder="1" applyAlignment="1">
      <alignment horizontal="justify" vertical="center" wrapText="1"/>
    </xf>
    <xf numFmtId="0" fontId="69" fillId="5" borderId="2" xfId="1" applyFont="1" applyFill="1" applyBorder="1" applyAlignment="1">
      <alignment vertical="center" wrapText="1"/>
    </xf>
    <xf numFmtId="10" fontId="65" fillId="5" borderId="66" xfId="8" applyNumberFormat="1" applyFont="1" applyFill="1" applyBorder="1" applyAlignment="1">
      <alignment horizontal="center" vertical="center"/>
    </xf>
    <xf numFmtId="0" fontId="70" fillId="0" borderId="2" xfId="7" applyFont="1" applyBorder="1" applyAlignment="1" applyProtection="1">
      <alignment horizontal="justify" vertical="center" wrapText="1"/>
      <protection locked="0"/>
    </xf>
    <xf numFmtId="0" fontId="65" fillId="0" borderId="2" xfId="0" applyFont="1" applyBorder="1" applyAlignment="1">
      <alignment vertical="center"/>
    </xf>
    <xf numFmtId="14" fontId="70" fillId="0" borderId="21" xfId="7" applyNumberFormat="1" applyFont="1" applyBorder="1" applyAlignment="1" applyProtection="1">
      <alignment horizontal="center" vertical="center" wrapText="1"/>
      <protection locked="0"/>
    </xf>
    <xf numFmtId="0" fontId="65" fillId="5" borderId="29" xfId="0" applyFont="1" applyFill="1" applyBorder="1" applyAlignment="1">
      <alignment vertical="center"/>
    </xf>
    <xf numFmtId="0" fontId="65" fillId="5" borderId="2" xfId="0" applyFont="1" applyFill="1" applyBorder="1" applyAlignment="1">
      <alignment vertical="center"/>
    </xf>
    <xf numFmtId="0" fontId="65" fillId="5" borderId="29" xfId="0" applyFont="1" applyFill="1" applyBorder="1" applyAlignment="1">
      <alignment vertical="center" wrapText="1"/>
    </xf>
    <xf numFmtId="9" fontId="65" fillId="5" borderId="66" xfId="0" applyNumberFormat="1" applyFont="1" applyFill="1" applyBorder="1" applyAlignment="1">
      <alignment horizontal="center" vertical="center"/>
    </xf>
    <xf numFmtId="9" fontId="64" fillId="15" borderId="6" xfId="8" applyFont="1" applyFill="1" applyBorder="1" applyAlignment="1">
      <alignment horizontal="center" vertical="center"/>
    </xf>
    <xf numFmtId="10" fontId="65" fillId="5" borderId="6" xfId="0" applyNumberFormat="1" applyFont="1" applyFill="1" applyBorder="1" applyAlignment="1">
      <alignment horizontal="center" vertical="center"/>
    </xf>
    <xf numFmtId="9" fontId="65" fillId="5" borderId="9" xfId="0" applyNumberFormat="1" applyFont="1" applyFill="1" applyBorder="1" applyAlignment="1">
      <alignment horizontal="center" vertical="center"/>
    </xf>
    <xf numFmtId="0" fontId="29" fillId="20" borderId="2" xfId="14" applyBorder="1" applyAlignment="1">
      <alignment vertical="center"/>
    </xf>
    <xf numFmtId="0" fontId="29" fillId="20" borderId="2" xfId="14" applyBorder="1" applyAlignment="1">
      <alignment horizontal="center" vertical="center" wrapText="1"/>
    </xf>
    <xf numFmtId="0" fontId="29" fillId="20" borderId="20" xfId="14" applyBorder="1" applyAlignment="1">
      <alignment horizontal="center" vertical="center" wrapText="1"/>
    </xf>
    <xf numFmtId="0" fontId="29" fillId="20" borderId="28" xfId="14" applyBorder="1" applyAlignment="1">
      <alignment horizontal="center" vertical="center" wrapText="1"/>
    </xf>
    <xf numFmtId="10" fontId="0" fillId="0" borderId="2" xfId="0" applyNumberFormat="1" applyBorder="1" applyAlignment="1">
      <alignment horizontal="center" vertical="center"/>
    </xf>
    <xf numFmtId="10" fontId="0" fillId="0" borderId="2" xfId="0" applyNumberFormat="1" applyBorder="1"/>
    <xf numFmtId="0" fontId="6" fillId="0" borderId="2" xfId="0" applyFont="1" applyBorder="1"/>
    <xf numFmtId="10" fontId="6" fillId="0" borderId="2" xfId="0" applyNumberFormat="1" applyFont="1" applyBorder="1" applyAlignment="1">
      <alignment horizontal="center" vertical="center"/>
    </xf>
    <xf numFmtId="10" fontId="6" fillId="0" borderId="2" xfId="0" applyNumberFormat="1" applyFont="1" applyBorder="1"/>
    <xf numFmtId="164" fontId="1" fillId="5" borderId="0" xfId="0" applyNumberFormat="1" applyFont="1" applyFill="1" applyAlignment="1" applyProtection="1">
      <alignment horizontal="center" vertical="center"/>
      <protection locked="0"/>
    </xf>
    <xf numFmtId="9" fontId="0" fillId="0" borderId="45" xfId="8" applyFont="1" applyBorder="1" applyAlignment="1">
      <alignment horizontal="center" vertical="center"/>
    </xf>
    <xf numFmtId="9" fontId="0" fillId="0" borderId="0" xfId="0" applyNumberFormat="1" applyAlignment="1">
      <alignment horizontal="center"/>
    </xf>
    <xf numFmtId="9" fontId="1" fillId="0" borderId="0" xfId="0" applyNumberFormat="1" applyFont="1" applyAlignment="1">
      <alignment horizontal="center" wrapText="1"/>
    </xf>
    <xf numFmtId="0" fontId="53" fillId="0" borderId="2" xfId="0" applyFont="1" applyBorder="1" applyAlignment="1">
      <alignment vertical="top" wrapText="1"/>
    </xf>
    <xf numFmtId="9" fontId="1" fillId="0" borderId="0" xfId="0" applyNumberFormat="1" applyFont="1" applyAlignment="1">
      <alignment horizontal="center" vertical="center"/>
    </xf>
    <xf numFmtId="9" fontId="59" fillId="0" borderId="69" xfId="8" applyFont="1" applyBorder="1" applyAlignment="1">
      <alignment horizontal="center" vertical="center" wrapText="1"/>
    </xf>
    <xf numFmtId="9" fontId="1" fillId="5" borderId="0" xfId="0" applyNumberFormat="1" applyFont="1" applyFill="1" applyAlignment="1">
      <alignment horizontal="center" vertical="center"/>
    </xf>
    <xf numFmtId="9" fontId="5" fillId="5" borderId="0" xfId="0" applyNumberFormat="1" applyFont="1" applyFill="1"/>
    <xf numFmtId="164" fontId="1" fillId="5" borderId="0" xfId="0" applyNumberFormat="1" applyFont="1" applyFill="1" applyAlignment="1">
      <alignment horizontal="center" vertical="center"/>
    </xf>
    <xf numFmtId="164" fontId="1" fillId="5" borderId="0" xfId="0" applyNumberFormat="1" applyFont="1" applyFill="1" applyAlignment="1">
      <alignment horizontal="center"/>
    </xf>
    <xf numFmtId="164" fontId="65" fillId="5" borderId="21" xfId="8" applyNumberFormat="1" applyFont="1" applyFill="1" applyBorder="1" applyAlignment="1">
      <alignment horizontal="center" vertical="center"/>
    </xf>
    <xf numFmtId="10" fontId="65" fillId="5" borderId="0" xfId="0" applyNumberFormat="1" applyFont="1" applyFill="1" applyAlignment="1">
      <alignment horizontal="center" vertical="center"/>
    </xf>
    <xf numFmtId="164" fontId="0" fillId="0" borderId="2" xfId="0" applyNumberFormat="1" applyBorder="1" applyAlignment="1">
      <alignment horizontal="center" vertical="center"/>
    </xf>
    <xf numFmtId="0" fontId="72" fillId="5" borderId="0" xfId="0" applyFont="1" applyFill="1" applyAlignment="1">
      <alignment wrapText="1"/>
    </xf>
    <xf numFmtId="0" fontId="75" fillId="0" borderId="0" xfId="0" applyFont="1" applyAlignment="1">
      <alignment wrapText="1"/>
    </xf>
    <xf numFmtId="0" fontId="77" fillId="0" borderId="0" xfId="0" applyFont="1" applyAlignment="1">
      <alignment wrapText="1"/>
    </xf>
    <xf numFmtId="0" fontId="77" fillId="0" borderId="0" xfId="0" applyFont="1" applyAlignment="1">
      <alignment horizontal="center" wrapText="1"/>
    </xf>
    <xf numFmtId="0" fontId="78" fillId="0" borderId="0" xfId="0" applyFont="1" applyAlignment="1">
      <alignment wrapText="1"/>
    </xf>
    <xf numFmtId="0" fontId="77" fillId="0" borderId="0" xfId="0" applyFont="1" applyAlignment="1">
      <alignment horizontal="justify" vertical="center" wrapText="1"/>
    </xf>
    <xf numFmtId="0" fontId="77" fillId="0" borderId="0" xfId="0" applyFont="1" applyAlignment="1">
      <alignment horizontal="center" vertical="center" wrapText="1"/>
    </xf>
    <xf numFmtId="0" fontId="77" fillId="0" borderId="0" xfId="0" applyFont="1" applyAlignment="1">
      <alignment vertical="center" wrapText="1"/>
    </xf>
    <xf numFmtId="0" fontId="77" fillId="0" borderId="0" xfId="0" applyFont="1" applyAlignment="1">
      <alignment horizontal="justify" vertical="center"/>
    </xf>
    <xf numFmtId="0" fontId="73" fillId="11" borderId="40" xfId="15" applyFont="1" applyFill="1" applyBorder="1" applyAlignment="1">
      <alignment horizontal="center" vertical="center" wrapText="1"/>
    </xf>
    <xf numFmtId="0" fontId="73" fillId="11" borderId="41" xfId="15" applyFont="1" applyFill="1" applyBorder="1" applyAlignment="1">
      <alignment horizontal="center" vertical="center" wrapText="1"/>
    </xf>
    <xf numFmtId="0" fontId="73" fillId="11" borderId="42" xfId="15" applyFont="1" applyFill="1" applyBorder="1" applyAlignment="1">
      <alignment horizontal="center" vertical="center" wrapText="1"/>
    </xf>
    <xf numFmtId="0" fontId="74" fillId="17" borderId="63" xfId="15" applyFont="1" applyFill="1" applyBorder="1" applyAlignment="1" applyProtection="1">
      <alignment horizontal="center" vertical="center" wrapText="1"/>
      <protection locked="0"/>
    </xf>
    <xf numFmtId="0" fontId="74" fillId="17" borderId="41" xfId="15" applyFont="1" applyFill="1" applyBorder="1" applyAlignment="1" applyProtection="1">
      <alignment horizontal="center" vertical="center" wrapText="1"/>
      <protection locked="0"/>
    </xf>
    <xf numFmtId="0" fontId="74" fillId="17" borderId="42" xfId="15" applyFont="1" applyFill="1" applyBorder="1" applyAlignment="1" applyProtection="1">
      <alignment horizontal="center" vertical="center" wrapText="1"/>
      <protection locked="0"/>
    </xf>
    <xf numFmtId="9" fontId="76" fillId="0" borderId="21" xfId="16" applyFont="1" applyBorder="1" applyAlignment="1">
      <alignment horizontal="center" vertical="center" wrapText="1"/>
    </xf>
    <xf numFmtId="0" fontId="74" fillId="18" borderId="63" xfId="15" applyFont="1" applyFill="1" applyBorder="1" applyAlignment="1" applyProtection="1">
      <alignment horizontal="center" vertical="center" wrapText="1"/>
      <protection locked="0"/>
    </xf>
    <xf numFmtId="0" fontId="74" fillId="18" borderId="41" xfId="15" applyFont="1" applyFill="1" applyBorder="1" applyAlignment="1" applyProtection="1">
      <alignment horizontal="center" vertical="center" wrapText="1"/>
      <protection locked="0"/>
    </xf>
    <xf numFmtId="0" fontId="74" fillId="18" borderId="42" xfId="15" applyFont="1" applyFill="1" applyBorder="1" applyAlignment="1" applyProtection="1">
      <alignment horizontal="center" vertical="center" wrapText="1"/>
      <protection locked="0"/>
    </xf>
    <xf numFmtId="0" fontId="74" fillId="7" borderId="41" xfId="15" applyFont="1" applyFill="1" applyBorder="1" applyAlignment="1" applyProtection="1">
      <alignment horizontal="center" vertical="center" wrapText="1"/>
      <protection locked="0"/>
    </xf>
    <xf numFmtId="0" fontId="74" fillId="7" borderId="42" xfId="15" applyFont="1" applyFill="1" applyBorder="1" applyAlignment="1" applyProtection="1">
      <alignment horizontal="center" vertical="center" wrapText="1"/>
      <protection locked="0"/>
    </xf>
    <xf numFmtId="0" fontId="74" fillId="15" borderId="42" xfId="15" applyFont="1" applyFill="1" applyBorder="1" applyAlignment="1" applyProtection="1">
      <alignment horizontal="center" vertical="center" wrapText="1"/>
      <protection locked="0"/>
    </xf>
    <xf numFmtId="0" fontId="79" fillId="5" borderId="0" xfId="0" applyFont="1" applyFill="1" applyAlignment="1">
      <alignment vertical="center" wrapText="1"/>
    </xf>
    <xf numFmtId="9" fontId="0" fillId="0" borderId="0" xfId="8" applyFont="1"/>
    <xf numFmtId="0" fontId="30" fillId="0" borderId="6" xfId="1" applyBorder="1" applyAlignment="1">
      <alignment vertical="center"/>
    </xf>
    <xf numFmtId="164" fontId="0" fillId="0" borderId="4" xfId="8" applyNumberFormat="1" applyFont="1" applyBorder="1" applyAlignment="1">
      <alignment horizontal="center" vertical="center"/>
    </xf>
    <xf numFmtId="9" fontId="0" fillId="0" borderId="4" xfId="8" applyFont="1" applyBorder="1" applyAlignment="1">
      <alignment horizontal="center" vertical="center"/>
    </xf>
    <xf numFmtId="0" fontId="30" fillId="0" borderId="2" xfId="1" applyBorder="1" applyAlignment="1">
      <alignment vertical="center"/>
    </xf>
    <xf numFmtId="0" fontId="1" fillId="5" borderId="29" xfId="0" applyFont="1" applyFill="1" applyBorder="1" applyAlignment="1">
      <alignment horizontal="justify" vertical="center" wrapText="1"/>
    </xf>
    <xf numFmtId="14" fontId="1" fillId="0" borderId="7" xfId="0" applyNumberFormat="1" applyFont="1" applyBorder="1" applyAlignment="1">
      <alignment horizontal="center" vertical="center" wrapText="1"/>
    </xf>
    <xf numFmtId="0" fontId="53" fillId="0" borderId="6" xfId="0" applyFont="1" applyBorder="1" applyAlignment="1">
      <alignment vertical="top" wrapText="1"/>
    </xf>
    <xf numFmtId="0" fontId="1" fillId="5" borderId="5" xfId="0" applyFont="1" applyFill="1" applyBorder="1" applyAlignment="1">
      <alignment horizontal="justify" vertical="center" wrapText="1"/>
    </xf>
    <xf numFmtId="10" fontId="30" fillId="0" borderId="6" xfId="1" applyNumberFormat="1" applyBorder="1" applyAlignment="1">
      <alignment vertical="center" wrapText="1"/>
    </xf>
    <xf numFmtId="0" fontId="1" fillId="0" borderId="9" xfId="0" applyFont="1" applyBorder="1" applyAlignment="1">
      <alignment horizontal="left" vertical="center" wrapText="1"/>
    </xf>
    <xf numFmtId="0" fontId="55" fillId="0" borderId="5" xfId="0" applyFont="1" applyBorder="1" applyAlignment="1">
      <alignment horizontal="justify" vertical="center" wrapText="1"/>
    </xf>
    <xf numFmtId="0" fontId="55" fillId="0" borderId="9" xfId="0" applyFont="1" applyBorder="1" applyAlignment="1">
      <alignment horizontal="justify" vertical="center" wrapText="1"/>
    </xf>
    <xf numFmtId="9" fontId="1" fillId="0" borderId="6" xfId="0" applyNumberFormat="1" applyFont="1" applyBorder="1" applyAlignment="1">
      <alignment horizontal="center" vertical="center" wrapText="1"/>
    </xf>
    <xf numFmtId="0" fontId="1" fillId="7" borderId="18" xfId="0" applyFont="1" applyFill="1" applyBorder="1" applyAlignment="1">
      <alignment horizontal="center" vertical="center" wrapText="1"/>
    </xf>
    <xf numFmtId="0" fontId="1" fillId="0" borderId="6" xfId="0" applyFont="1" applyBorder="1" applyAlignment="1">
      <alignment vertical="center" wrapText="1"/>
    </xf>
    <xf numFmtId="9" fontId="1" fillId="0" borderId="6" xfId="8" applyFont="1" applyBorder="1" applyAlignment="1">
      <alignment horizontal="center" vertical="center" wrapText="1"/>
    </xf>
    <xf numFmtId="10" fontId="1" fillId="0" borderId="21" xfId="8" applyNumberFormat="1" applyFont="1" applyBorder="1" applyAlignment="1">
      <alignment horizontal="center" vertical="center" wrapText="1"/>
    </xf>
    <xf numFmtId="10" fontId="1" fillId="0" borderId="45" xfId="8" applyNumberFormat="1" applyFont="1" applyBorder="1" applyAlignment="1">
      <alignment horizontal="center" vertical="center" wrapText="1"/>
    </xf>
    <xf numFmtId="10" fontId="30" fillId="0" borderId="18" xfId="1" applyNumberFormat="1" applyFill="1" applyBorder="1" applyAlignment="1">
      <alignment horizontal="right" vertical="center" wrapText="1"/>
    </xf>
    <xf numFmtId="0" fontId="1" fillId="0" borderId="5" xfId="0" applyFont="1" applyBorder="1" applyAlignment="1">
      <alignment horizontal="justify" vertical="center" wrapText="1"/>
    </xf>
    <xf numFmtId="9" fontId="11" fillId="5" borderId="4" xfId="8" applyFont="1" applyFill="1" applyBorder="1" applyAlignment="1">
      <alignment horizontal="center" vertical="center"/>
    </xf>
    <xf numFmtId="9" fontId="1" fillId="5" borderId="68" xfId="8" applyFont="1" applyFill="1" applyBorder="1" applyAlignment="1">
      <alignment horizontal="center" vertical="center"/>
    </xf>
    <xf numFmtId="9" fontId="1" fillId="0" borderId="10" xfId="8" applyFont="1" applyBorder="1" applyAlignment="1">
      <alignment horizontal="center" vertical="center" wrapText="1"/>
    </xf>
    <xf numFmtId="10" fontId="1" fillId="5" borderId="10" xfId="8" applyNumberFormat="1" applyFont="1" applyFill="1" applyBorder="1" applyAlignment="1">
      <alignment horizontal="center" vertical="center"/>
    </xf>
    <xf numFmtId="10" fontId="1" fillId="0" borderId="10" xfId="8" applyNumberFormat="1" applyFont="1" applyBorder="1" applyAlignment="1">
      <alignment horizontal="center" vertical="center" wrapText="1"/>
    </xf>
    <xf numFmtId="9" fontId="1" fillId="0" borderId="7" xfId="8" applyFont="1" applyBorder="1" applyAlignment="1">
      <alignment horizontal="center" vertical="center" wrapText="1"/>
    </xf>
    <xf numFmtId="9" fontId="1" fillId="0" borderId="69" xfId="8" applyFont="1" applyBorder="1" applyAlignment="1">
      <alignment horizontal="center" vertical="center" wrapText="1"/>
    </xf>
    <xf numFmtId="10" fontId="1" fillId="5" borderId="4" xfId="8" applyNumberFormat="1" applyFont="1" applyFill="1" applyBorder="1" applyAlignment="1">
      <alignment horizontal="center" vertical="center"/>
    </xf>
    <xf numFmtId="10" fontId="1" fillId="5" borderId="66" xfId="8" applyNumberFormat="1" applyFont="1" applyFill="1" applyBorder="1" applyAlignment="1">
      <alignment horizontal="center" vertical="center"/>
    </xf>
    <xf numFmtId="9" fontId="1" fillId="5" borderId="21" xfId="8" applyFont="1" applyFill="1" applyBorder="1" applyAlignment="1">
      <alignment horizontal="center" vertical="center"/>
    </xf>
    <xf numFmtId="0" fontId="1" fillId="0" borderId="29" xfId="0" applyFont="1" applyBorder="1" applyAlignment="1">
      <alignment horizontal="left" vertical="center" wrapText="1"/>
    </xf>
    <xf numFmtId="0" fontId="1" fillId="0" borderId="47" xfId="0" applyFont="1" applyBorder="1" applyAlignment="1">
      <alignment horizontal="justify" vertical="center" wrapText="1"/>
    </xf>
    <xf numFmtId="0" fontId="30" fillId="0" borderId="18" xfId="1" applyBorder="1" applyAlignment="1">
      <alignment vertical="center"/>
    </xf>
    <xf numFmtId="9" fontId="1" fillId="5" borderId="19" xfId="8" applyFont="1" applyFill="1" applyBorder="1" applyAlignment="1">
      <alignment horizontal="center" vertical="center"/>
    </xf>
    <xf numFmtId="0" fontId="74" fillId="15" borderId="63" xfId="15" applyFont="1" applyFill="1" applyBorder="1" applyAlignment="1" applyProtection="1">
      <alignment horizontal="center" vertical="center" wrapText="1"/>
      <protection locked="0"/>
    </xf>
    <xf numFmtId="0" fontId="74" fillId="7" borderId="63" xfId="15" applyFont="1" applyFill="1" applyBorder="1" applyAlignment="1" applyProtection="1">
      <alignment horizontal="center" vertical="center" wrapText="1"/>
      <protection locked="0"/>
    </xf>
    <xf numFmtId="0" fontId="30" fillId="5" borderId="2" xfId="1" applyFill="1" applyBorder="1" applyAlignment="1">
      <alignment vertical="top" wrapText="1"/>
    </xf>
    <xf numFmtId="0" fontId="30" fillId="5" borderId="2" xfId="1" applyFill="1" applyBorder="1" applyAlignment="1">
      <alignment vertical="center" wrapText="1"/>
    </xf>
    <xf numFmtId="0" fontId="1" fillId="0" borderId="0" xfId="0" applyFont="1" applyAlignment="1">
      <alignment horizontal="center"/>
    </xf>
    <xf numFmtId="0" fontId="1" fillId="5" borderId="0" xfId="0" applyFont="1" applyFill="1" applyAlignment="1">
      <alignment vertical="center"/>
    </xf>
    <xf numFmtId="9" fontId="1" fillId="0" borderId="10" xfId="8" applyFont="1" applyFill="1" applyBorder="1" applyAlignment="1">
      <alignment horizontal="center" vertical="center" wrapText="1"/>
    </xf>
    <xf numFmtId="0" fontId="1" fillId="0" borderId="29" xfId="0" applyFont="1" applyBorder="1" applyAlignment="1">
      <alignment horizontal="justify" wrapText="1"/>
    </xf>
    <xf numFmtId="9" fontId="1" fillId="0" borderId="21" xfId="8" applyFont="1" applyFill="1" applyBorder="1" applyAlignment="1">
      <alignment horizontal="center" vertical="center"/>
    </xf>
    <xf numFmtId="9" fontId="11" fillId="0" borderId="66" xfId="8" applyFont="1" applyFill="1" applyBorder="1" applyAlignment="1">
      <alignment horizontal="center" vertical="center"/>
    </xf>
    <xf numFmtId="0" fontId="1" fillId="5" borderId="0" xfId="0" applyFont="1" applyFill="1" applyAlignment="1">
      <alignment horizontal="center" wrapText="1"/>
    </xf>
    <xf numFmtId="9" fontId="77" fillId="0" borderId="0" xfId="0" applyNumberFormat="1" applyFont="1" applyAlignment="1">
      <alignment horizontal="center" wrapText="1"/>
    </xf>
    <xf numFmtId="0" fontId="1" fillId="0" borderId="29" xfId="0" applyFont="1" applyBorder="1" applyAlignment="1" applyProtection="1">
      <alignment horizontal="justify" vertical="center" wrapText="1"/>
      <protection locked="0"/>
    </xf>
    <xf numFmtId="0" fontId="30" fillId="0" borderId="9" xfId="1" applyBorder="1" applyAlignment="1" applyProtection="1">
      <alignment horizontal="center" vertical="center" wrapText="1"/>
      <protection locked="0"/>
    </xf>
    <xf numFmtId="0" fontId="30" fillId="0" borderId="78" xfId="1" applyBorder="1" applyAlignment="1">
      <alignment horizontal="center" vertical="center" wrapText="1"/>
    </xf>
    <xf numFmtId="164" fontId="1" fillId="0" borderId="42" xfId="8" applyNumberFormat="1" applyFont="1" applyFill="1" applyBorder="1" applyAlignment="1" applyProtection="1">
      <alignment horizontal="center" vertical="center"/>
      <protection locked="0"/>
    </xf>
    <xf numFmtId="164" fontId="1" fillId="5" borderId="0" xfId="0" applyNumberFormat="1" applyFont="1" applyFill="1" applyAlignment="1" applyProtection="1">
      <alignment vertical="center"/>
      <protection locked="0"/>
    </xf>
    <xf numFmtId="0" fontId="1" fillId="5" borderId="0" xfId="0" applyFont="1" applyFill="1" applyAlignment="1" applyProtection="1">
      <alignment horizontal="center" vertical="center"/>
      <protection locked="0"/>
    </xf>
    <xf numFmtId="9" fontId="1" fillId="5" borderId="0" xfId="0" applyNumberFormat="1" applyFont="1" applyFill="1" applyAlignment="1" applyProtection="1">
      <alignment vertical="center"/>
      <protection locked="0"/>
    </xf>
    <xf numFmtId="0" fontId="1" fillId="0" borderId="29" xfId="0" applyFont="1" applyBorder="1" applyAlignment="1">
      <alignment horizontal="center" vertical="center" wrapText="1"/>
    </xf>
    <xf numFmtId="9" fontId="1" fillId="5" borderId="0" xfId="0" applyNumberFormat="1" applyFont="1" applyFill="1"/>
    <xf numFmtId="0" fontId="65" fillId="5" borderId="9" xfId="0" applyFont="1" applyFill="1" applyBorder="1" applyAlignment="1">
      <alignment horizontal="center" vertical="center"/>
    </xf>
    <xf numFmtId="0" fontId="6" fillId="8" borderId="0" xfId="0" applyFont="1" applyFill="1" applyAlignment="1">
      <alignment horizontal="center" vertical="top" wrapText="1"/>
    </xf>
    <xf numFmtId="0" fontId="6" fillId="8" borderId="0" xfId="0" applyFont="1" applyFill="1" applyAlignment="1">
      <alignment horizontal="center" vertical="center" wrapText="1"/>
    </xf>
    <xf numFmtId="0" fontId="48" fillId="11" borderId="35" xfId="0" applyFont="1" applyFill="1" applyBorder="1" applyAlignment="1">
      <alignment horizontal="center" vertical="center"/>
    </xf>
    <xf numFmtId="0" fontId="48" fillId="11" borderId="36" xfId="0" applyFont="1" applyFill="1" applyBorder="1" applyAlignment="1">
      <alignment horizontal="center" vertical="center"/>
    </xf>
    <xf numFmtId="0" fontId="48" fillId="11" borderId="37" xfId="0" applyFont="1" applyFill="1" applyBorder="1" applyAlignment="1">
      <alignment horizontal="center" vertical="center"/>
    </xf>
    <xf numFmtId="0" fontId="38" fillId="5" borderId="0" xfId="0" applyFont="1" applyFill="1" applyAlignment="1">
      <alignment horizontal="left"/>
    </xf>
    <xf numFmtId="14" fontId="38" fillId="5" borderId="0" xfId="0" applyNumberFormat="1" applyFont="1" applyFill="1" applyAlignment="1">
      <alignment horizontal="left"/>
    </xf>
    <xf numFmtId="0" fontId="44" fillId="11" borderId="34" xfId="1" applyFont="1" applyFill="1" applyBorder="1" applyAlignment="1">
      <alignment horizontal="center" vertical="center" wrapText="1"/>
    </xf>
    <xf numFmtId="0" fontId="44" fillId="11" borderId="33" xfId="1" applyFont="1" applyFill="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vertical="top" wrapText="1"/>
    </xf>
    <xf numFmtId="0" fontId="40" fillId="19" borderId="0" xfId="0" applyFont="1" applyFill="1" applyAlignment="1">
      <alignment horizontal="center" vertical="top" wrapText="1"/>
    </xf>
    <xf numFmtId="0" fontId="40" fillId="7" borderId="0" xfId="0" applyFont="1" applyFill="1" applyAlignment="1">
      <alignment horizontal="center" vertical="top" wrapText="1"/>
    </xf>
    <xf numFmtId="0" fontId="40" fillId="16" borderId="62" xfId="0" applyFont="1" applyFill="1" applyBorder="1" applyAlignment="1">
      <alignment horizontal="center" vertical="center" wrapText="1"/>
    </xf>
    <xf numFmtId="0" fontId="13" fillId="0" borderId="29" xfId="0" applyFont="1" applyBorder="1" applyAlignment="1">
      <alignment horizontal="justify" vertical="center" wrapText="1"/>
    </xf>
    <xf numFmtId="0" fontId="35" fillId="0" borderId="29"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2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35" fillId="5" borderId="20" xfId="0" applyFont="1" applyFill="1" applyBorder="1" applyAlignment="1">
      <alignment horizontal="center" vertical="center" wrapText="1"/>
    </xf>
    <xf numFmtId="0" fontId="35" fillId="5" borderId="28"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1" fillId="0" borderId="20"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5" fillId="5" borderId="43" xfId="3" applyFill="1" applyBorder="1" applyAlignment="1">
      <alignment horizontal="left" vertical="center" wrapText="1"/>
    </xf>
    <xf numFmtId="0" fontId="5" fillId="5" borderId="44" xfId="3" applyFill="1" applyBorder="1" applyAlignment="1">
      <alignment horizontal="left" vertical="center" wrapText="1"/>
    </xf>
    <xf numFmtId="0" fontId="5" fillId="5" borderId="45" xfId="3" applyFill="1" applyBorder="1" applyAlignment="1">
      <alignment horizontal="left" vertical="center" wrapText="1"/>
    </xf>
    <xf numFmtId="0" fontId="1" fillId="5" borderId="38" xfId="0" applyFont="1" applyFill="1" applyBorder="1" applyAlignment="1">
      <alignment horizontal="center" vertical="center" wrapText="1"/>
    </xf>
    <xf numFmtId="0" fontId="1" fillId="5" borderId="46" xfId="0" applyFont="1" applyFill="1" applyBorder="1" applyAlignment="1">
      <alignment horizontal="center" vertical="center" wrapText="1"/>
    </xf>
    <xf numFmtId="0" fontId="1" fillId="5" borderId="39" xfId="0" applyFont="1" applyFill="1" applyBorder="1" applyAlignment="1">
      <alignment horizontal="center" vertical="center" wrapText="1"/>
    </xf>
    <xf numFmtId="0" fontId="1" fillId="9" borderId="20" xfId="0" applyFont="1" applyFill="1" applyBorder="1" applyAlignment="1" applyProtection="1">
      <alignment horizontal="center" vertical="center" wrapText="1"/>
      <protection locked="0"/>
    </xf>
    <xf numFmtId="0" fontId="1" fillId="9" borderId="28" xfId="0" applyFont="1" applyFill="1" applyBorder="1" applyAlignment="1" applyProtection="1">
      <alignment horizontal="center" vertical="center" wrapText="1"/>
      <protection locked="0"/>
    </xf>
    <xf numFmtId="0" fontId="1" fillId="9" borderId="6" xfId="0" applyFont="1" applyFill="1" applyBorder="1" applyAlignment="1" applyProtection="1">
      <alignment horizontal="center" vertical="center" wrapText="1"/>
      <protection locked="0"/>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42" fillId="16" borderId="2" xfId="0" applyFont="1" applyFill="1" applyBorder="1" applyAlignment="1" applyProtection="1">
      <alignment horizontal="center" vertical="center" wrapText="1"/>
      <protection locked="0"/>
    </xf>
    <xf numFmtId="0" fontId="35" fillId="0" borderId="20"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6" xfId="0" applyFont="1" applyBorder="1" applyAlignment="1">
      <alignment horizontal="center" vertical="center" wrapText="1"/>
    </xf>
    <xf numFmtId="0" fontId="42" fillId="16" borderId="2" xfId="3"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center"/>
      <protection locked="0"/>
    </xf>
    <xf numFmtId="0" fontId="13" fillId="0" borderId="29" xfId="0" applyFont="1" applyBorder="1" applyAlignment="1" applyProtection="1">
      <alignment horizontal="justify" vertical="center" wrapText="1"/>
      <protection locked="0"/>
    </xf>
    <xf numFmtId="0" fontId="35" fillId="0" borderId="29" xfId="0" applyFont="1" applyBorder="1" applyAlignment="1" applyProtection="1">
      <alignment horizontal="justify" vertical="center" wrapText="1"/>
      <protection locked="0"/>
    </xf>
    <xf numFmtId="0" fontId="1" fillId="0" borderId="2" xfId="0" applyFont="1" applyBorder="1" applyAlignment="1">
      <alignment horizontal="justify" vertical="center" wrapText="1"/>
    </xf>
    <xf numFmtId="0" fontId="13" fillId="5" borderId="29" xfId="0" applyFont="1" applyFill="1" applyBorder="1" applyAlignment="1">
      <alignment horizontal="justify" vertical="center" wrapText="1"/>
    </xf>
    <xf numFmtId="0" fontId="35" fillId="5" borderId="29" xfId="0" applyFont="1" applyFill="1" applyBorder="1" applyAlignment="1">
      <alignment horizontal="justify" vertical="center" wrapText="1"/>
    </xf>
    <xf numFmtId="0" fontId="49" fillId="11" borderId="40" xfId="7" applyFont="1" applyFill="1" applyBorder="1" applyAlignment="1">
      <alignment horizontal="center" vertical="center" wrapText="1"/>
    </xf>
    <xf numFmtId="0" fontId="49" fillId="11" borderId="41" xfId="7" applyFont="1" applyFill="1" applyBorder="1" applyAlignment="1">
      <alignment horizontal="center" vertical="center" wrapText="1"/>
    </xf>
    <xf numFmtId="0" fontId="49" fillId="11" borderId="42" xfId="7" applyFont="1" applyFill="1" applyBorder="1" applyAlignment="1">
      <alignment horizontal="center" vertical="center" wrapText="1"/>
    </xf>
    <xf numFmtId="0" fontId="42" fillId="16" borderId="29" xfId="0" applyFont="1" applyFill="1" applyBorder="1" applyAlignment="1" applyProtection="1">
      <alignment horizontal="center" vertical="center" wrapText="1"/>
      <protection locked="0"/>
    </xf>
    <xf numFmtId="0" fontId="42" fillId="16" borderId="21"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justify" vertical="center" wrapText="1"/>
      <protection locked="0"/>
    </xf>
    <xf numFmtId="0" fontId="35" fillId="5" borderId="29" xfId="0" applyFont="1" applyFill="1" applyBorder="1" applyAlignment="1" applyProtection="1">
      <alignment horizontal="justify" vertical="center" wrapText="1"/>
      <protection locked="0"/>
    </xf>
    <xf numFmtId="0" fontId="13" fillId="5" borderId="47" xfId="0" applyFont="1" applyFill="1" applyBorder="1" applyAlignment="1" applyProtection="1">
      <alignment horizontal="justify" vertical="center" wrapText="1"/>
      <protection locked="0"/>
    </xf>
    <xf numFmtId="0" fontId="45" fillId="0" borderId="29" xfId="0" applyFont="1" applyBorder="1" applyAlignment="1" applyProtection="1">
      <alignment horizontal="justify" vertical="center" wrapText="1"/>
      <protection locked="0"/>
    </xf>
    <xf numFmtId="0" fontId="1" fillId="0" borderId="29" xfId="0" applyFont="1" applyBorder="1" applyAlignment="1" applyProtection="1">
      <alignment horizontal="justify" vertical="center" wrapText="1"/>
      <protection locked="0"/>
    </xf>
    <xf numFmtId="0" fontId="35" fillId="0" borderId="2" xfId="0" applyFont="1" applyBorder="1" applyAlignment="1">
      <alignment horizontal="justify" vertical="center" wrapText="1"/>
    </xf>
    <xf numFmtId="0" fontId="35" fillId="0" borderId="20" xfId="0" applyFont="1" applyBorder="1" applyAlignment="1">
      <alignment horizontal="left" vertical="center" wrapText="1"/>
    </xf>
    <xf numFmtId="0" fontId="35" fillId="0" borderId="28" xfId="0" applyFont="1" applyBorder="1" applyAlignment="1">
      <alignment horizontal="left" vertical="center" wrapText="1"/>
    </xf>
    <xf numFmtId="0" fontId="35" fillId="0" borderId="6" xfId="0" applyFont="1" applyBorder="1" applyAlignment="1">
      <alignment horizontal="left" vertical="center" wrapText="1"/>
    </xf>
    <xf numFmtId="0" fontId="1" fillId="5" borderId="29" xfId="0" applyFont="1" applyFill="1" applyBorder="1" applyAlignment="1">
      <alignment horizontal="justify" vertical="center" wrapText="1"/>
    </xf>
    <xf numFmtId="0" fontId="1" fillId="5" borderId="20"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20" fillId="3" borderId="27" xfId="3" applyFont="1" applyFill="1" applyBorder="1" applyAlignment="1">
      <alignment horizontal="center" vertical="center" wrapText="1"/>
    </xf>
    <xf numFmtId="0" fontId="18" fillId="3" borderId="0" xfId="3" applyFont="1" applyFill="1" applyAlignment="1">
      <alignment horizontal="center" vertical="center" wrapText="1"/>
    </xf>
    <xf numFmtId="0" fontId="46" fillId="11" borderId="27" xfId="3" applyFont="1" applyFill="1" applyBorder="1" applyAlignment="1">
      <alignment horizontal="center" vertical="center" wrapText="1"/>
    </xf>
    <xf numFmtId="0" fontId="19" fillId="3" borderId="0" xfId="3" applyFont="1" applyFill="1" applyAlignment="1">
      <alignment horizontal="left" vertical="center" wrapText="1"/>
    </xf>
    <xf numFmtId="0" fontId="19" fillId="3" borderId="27" xfId="3" applyFont="1" applyFill="1" applyBorder="1" applyAlignment="1">
      <alignment horizontal="left" vertical="center" wrapText="1"/>
    </xf>
    <xf numFmtId="0" fontId="26" fillId="3" borderId="48"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26" fillId="3" borderId="50" xfId="0" applyFont="1" applyFill="1" applyBorder="1" applyAlignment="1">
      <alignment horizontal="center" vertical="center" wrapText="1"/>
    </xf>
    <xf numFmtId="0" fontId="26" fillId="3" borderId="48" xfId="0" applyFont="1" applyFill="1" applyBorder="1" applyAlignment="1">
      <alignment horizontal="left" vertical="center" wrapText="1"/>
    </xf>
    <xf numFmtId="0" fontId="26" fillId="3" borderId="49" xfId="0" applyFont="1" applyFill="1" applyBorder="1" applyAlignment="1">
      <alignment horizontal="left" vertical="center" wrapText="1"/>
    </xf>
    <xf numFmtId="0" fontId="26" fillId="3" borderId="50" xfId="0" applyFont="1" applyFill="1" applyBorder="1" applyAlignment="1">
      <alignment horizontal="left" vertical="center" wrapText="1"/>
    </xf>
    <xf numFmtId="0" fontId="26" fillId="3" borderId="48" xfId="0" applyFont="1" applyFill="1" applyBorder="1" applyAlignment="1">
      <alignment horizontal="justify" vertical="center" wrapText="1"/>
    </xf>
    <xf numFmtId="0" fontId="26" fillId="3" borderId="49" xfId="0" applyFont="1" applyFill="1" applyBorder="1" applyAlignment="1">
      <alignment horizontal="justify" vertical="center" wrapText="1"/>
    </xf>
    <xf numFmtId="0" fontId="26" fillId="3" borderId="50" xfId="0" applyFont="1" applyFill="1" applyBorder="1" applyAlignment="1">
      <alignment horizontal="justify"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3" borderId="51" xfId="0" applyFont="1" applyFill="1" applyBorder="1" applyAlignment="1">
      <alignment horizontal="left" vertical="center" wrapText="1"/>
    </xf>
    <xf numFmtId="0" fontId="26" fillId="3" borderId="53" xfId="0" applyFont="1" applyFill="1" applyBorder="1" applyAlignment="1">
      <alignment horizontal="left" vertical="center" wrapText="1"/>
    </xf>
    <xf numFmtId="0" fontId="26" fillId="3" borderId="54" xfId="0" applyFont="1" applyFill="1" applyBorder="1" applyAlignment="1">
      <alignment horizontal="left" vertical="center" wrapText="1"/>
    </xf>
    <xf numFmtId="0" fontId="26" fillId="3" borderId="55" xfId="0" applyFont="1" applyFill="1" applyBorder="1" applyAlignment="1">
      <alignment horizontal="left" vertical="center" wrapText="1"/>
    </xf>
    <xf numFmtId="0" fontId="26" fillId="3" borderId="56" xfId="0" applyFont="1" applyFill="1" applyBorder="1" applyAlignment="1">
      <alignment horizontal="left" vertical="center" wrapText="1"/>
    </xf>
    <xf numFmtId="0" fontId="26" fillId="3" borderId="58" xfId="0" applyFont="1" applyFill="1" applyBorder="1" applyAlignment="1">
      <alignment horizontal="left" vertical="center" wrapText="1"/>
    </xf>
    <xf numFmtId="0" fontId="26" fillId="3" borderId="51" xfId="0" applyFont="1" applyFill="1" applyBorder="1" applyAlignment="1">
      <alignment horizontal="center" vertical="center" wrapText="1"/>
    </xf>
    <xf numFmtId="0" fontId="26" fillId="3" borderId="53" xfId="0" applyFont="1" applyFill="1" applyBorder="1" applyAlignment="1">
      <alignment horizontal="center" vertical="center" wrapText="1"/>
    </xf>
    <xf numFmtId="0" fontId="26" fillId="3" borderId="54" xfId="0" applyFont="1" applyFill="1" applyBorder="1" applyAlignment="1">
      <alignment horizontal="center" vertical="center" wrapText="1"/>
    </xf>
    <xf numFmtId="0" fontId="26" fillId="3" borderId="55" xfId="0" applyFont="1" applyFill="1" applyBorder="1" applyAlignment="1">
      <alignment horizontal="center" vertical="center" wrapText="1"/>
    </xf>
    <xf numFmtId="0" fontId="26" fillId="3" borderId="56" xfId="0" applyFont="1" applyFill="1" applyBorder="1" applyAlignment="1">
      <alignment horizontal="center" vertical="center" wrapText="1"/>
    </xf>
    <xf numFmtId="0" fontId="26" fillId="3" borderId="58" xfId="0" applyFont="1" applyFill="1" applyBorder="1" applyAlignment="1">
      <alignment horizontal="center" vertical="center" wrapText="1"/>
    </xf>
    <xf numFmtId="0" fontId="26" fillId="3" borderId="52" xfId="0" applyFont="1" applyFill="1" applyBorder="1" applyAlignment="1">
      <alignment horizontal="left" vertical="center" wrapText="1"/>
    </xf>
    <xf numFmtId="0" fontId="0" fillId="0" borderId="0" xfId="0"/>
    <xf numFmtId="0" fontId="26" fillId="3" borderId="57" xfId="0" applyFont="1" applyFill="1" applyBorder="1" applyAlignment="1">
      <alignment horizontal="left" vertical="center" wrapText="1"/>
    </xf>
    <xf numFmtId="0" fontId="37" fillId="11" borderId="59" xfId="0" applyFont="1" applyFill="1" applyBorder="1" applyAlignment="1">
      <alignment horizontal="center" vertical="center" wrapText="1"/>
    </xf>
    <xf numFmtId="0" fontId="37" fillId="11" borderId="60" xfId="0" applyFont="1" applyFill="1" applyBorder="1" applyAlignment="1">
      <alignment horizontal="center" vertical="center" wrapText="1"/>
    </xf>
    <xf numFmtId="0" fontId="37" fillId="11" borderId="61" xfId="0" applyFont="1" applyFill="1" applyBorder="1" applyAlignment="1">
      <alignment horizontal="center" vertical="center" wrapText="1"/>
    </xf>
    <xf numFmtId="0" fontId="24" fillId="0" borderId="0" xfId="0" applyFont="1" applyAlignment="1">
      <alignment horizontal="left" vertical="center" wrapText="1"/>
    </xf>
    <xf numFmtId="0" fontId="24" fillId="0" borderId="51" xfId="0" applyFont="1" applyBorder="1" applyAlignment="1">
      <alignment horizontal="left" vertical="center" wrapText="1"/>
    </xf>
    <xf numFmtId="0" fontId="24" fillId="0" borderId="52" xfId="0" applyFont="1" applyBorder="1" applyAlignment="1">
      <alignment horizontal="left" vertical="center" wrapText="1"/>
    </xf>
    <xf numFmtId="0" fontId="24" fillId="0" borderId="53" xfId="0" applyFont="1" applyBorder="1" applyAlignment="1">
      <alignment horizontal="left" vertical="center" wrapText="1"/>
    </xf>
    <xf numFmtId="0" fontId="24" fillId="0" borderId="56" xfId="0" applyFont="1" applyBorder="1" applyAlignment="1">
      <alignment horizontal="left" vertical="center" wrapText="1"/>
    </xf>
    <xf numFmtId="0" fontId="24" fillId="0" borderId="57" xfId="0" applyFont="1" applyBorder="1" applyAlignment="1">
      <alignment horizontal="left" vertical="center" wrapText="1"/>
    </xf>
    <xf numFmtId="0" fontId="24" fillId="0" borderId="58" xfId="0" applyFont="1" applyBorder="1" applyAlignment="1">
      <alignment horizontal="left" vertical="center" wrapText="1"/>
    </xf>
    <xf numFmtId="0" fontId="24" fillId="0" borderId="54" xfId="0" applyFont="1" applyBorder="1" applyAlignment="1">
      <alignment horizontal="left" vertical="center" wrapText="1"/>
    </xf>
    <xf numFmtId="0" fontId="24" fillId="0" borderId="55" xfId="0" applyFont="1" applyBorder="1" applyAlignment="1">
      <alignment horizontal="left" vertical="center" wrapText="1"/>
    </xf>
    <xf numFmtId="0" fontId="23" fillId="0" borderId="0" xfId="0" applyFont="1" applyAlignment="1">
      <alignment horizontal="center"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24" fillId="0" borderId="61" xfId="0" applyFont="1" applyBorder="1" applyAlignment="1">
      <alignment horizontal="left" vertical="center" wrapText="1"/>
    </xf>
    <xf numFmtId="0" fontId="22" fillId="0" borderId="54" xfId="0" applyFont="1" applyBorder="1" applyAlignment="1">
      <alignment horizontal="center" vertical="top" wrapText="1"/>
    </xf>
    <xf numFmtId="9" fontId="0" fillId="0" borderId="0" xfId="8" applyFont="1" applyAlignment="1">
      <alignment horizontal="center" vertical="center"/>
    </xf>
    <xf numFmtId="0" fontId="25" fillId="0" borderId="59"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60" xfId="0" applyFont="1" applyBorder="1" applyAlignment="1">
      <alignment horizontal="center" vertical="center" wrapText="1"/>
    </xf>
    <xf numFmtId="0" fontId="14" fillId="5" borderId="38" xfId="7" applyFont="1" applyFill="1" applyBorder="1" applyAlignment="1" applyProtection="1">
      <alignment horizontal="center" vertical="center" wrapText="1"/>
      <protection locked="0"/>
    </xf>
    <xf numFmtId="0" fontId="14" fillId="5" borderId="46" xfId="7" applyFont="1" applyFill="1" applyBorder="1" applyAlignment="1" applyProtection="1">
      <alignment horizontal="center" vertical="center" wrapText="1"/>
      <protection locked="0"/>
    </xf>
    <xf numFmtId="0" fontId="14" fillId="5" borderId="39" xfId="7" applyFont="1" applyFill="1" applyBorder="1" applyAlignment="1" applyProtection="1">
      <alignment horizontal="center" vertical="center" wrapText="1"/>
      <protection locked="0"/>
    </xf>
    <xf numFmtId="0" fontId="50" fillId="16" borderId="20" xfId="7" applyFont="1" applyFill="1" applyBorder="1" applyAlignment="1" applyProtection="1">
      <alignment horizontal="center" vertical="center" wrapText="1"/>
      <protection locked="0"/>
    </xf>
    <xf numFmtId="0" fontId="6" fillId="17" borderId="63" xfId="0" applyFont="1" applyFill="1" applyBorder="1" applyAlignment="1" applyProtection="1">
      <alignment horizontal="center" vertical="center" wrapText="1"/>
      <protection locked="0"/>
    </xf>
    <xf numFmtId="0" fontId="6" fillId="17" borderId="9" xfId="0" applyFont="1" applyFill="1" applyBorder="1" applyAlignment="1" applyProtection="1">
      <alignment horizontal="center" vertical="center" wrapText="1"/>
      <protection locked="0"/>
    </xf>
    <xf numFmtId="0" fontId="6" fillId="17" borderId="41" xfId="0" applyFont="1" applyFill="1" applyBorder="1" applyAlignment="1" applyProtection="1">
      <alignment horizontal="center" vertical="center" wrapText="1"/>
      <protection locked="0"/>
    </xf>
    <xf numFmtId="0" fontId="6" fillId="17" borderId="2" xfId="0" applyFont="1" applyFill="1" applyBorder="1" applyAlignment="1" applyProtection="1">
      <alignment horizontal="center" vertical="center" wrapText="1"/>
      <protection locked="0"/>
    </xf>
    <xf numFmtId="0" fontId="6" fillId="17" borderId="42" xfId="0" applyFont="1" applyFill="1" applyBorder="1" applyAlignment="1" applyProtection="1">
      <alignment horizontal="center" vertical="center" wrapText="1"/>
      <protection locked="0"/>
    </xf>
    <xf numFmtId="0" fontId="6" fillId="17" borderId="21" xfId="0" applyFont="1" applyFill="1" applyBorder="1" applyAlignment="1" applyProtection="1">
      <alignment horizontal="center" vertical="center" wrapText="1"/>
      <protection locked="0"/>
    </xf>
    <xf numFmtId="0" fontId="6" fillId="18" borderId="63" xfId="0" applyFont="1" applyFill="1" applyBorder="1" applyAlignment="1" applyProtection="1">
      <alignment horizontal="center" vertical="center" wrapText="1"/>
      <protection locked="0"/>
    </xf>
    <xf numFmtId="0" fontId="6" fillId="18" borderId="9" xfId="0" applyFont="1" applyFill="1" applyBorder="1" applyAlignment="1" applyProtection="1">
      <alignment horizontal="center" vertical="center" wrapText="1"/>
      <protection locked="0"/>
    </xf>
    <xf numFmtId="0" fontId="6" fillId="18" borderId="41" xfId="0" applyFont="1" applyFill="1" applyBorder="1" applyAlignment="1" applyProtection="1">
      <alignment horizontal="center" vertical="center" wrapText="1"/>
      <protection locked="0"/>
    </xf>
    <xf numFmtId="0" fontId="6" fillId="18" borderId="2" xfId="0" applyFont="1" applyFill="1" applyBorder="1" applyAlignment="1" applyProtection="1">
      <alignment horizontal="center" vertical="center" wrapText="1"/>
      <protection locked="0"/>
    </xf>
    <xf numFmtId="0" fontId="6" fillId="7" borderId="63" xfId="0" applyFont="1" applyFill="1" applyBorder="1" applyAlignment="1" applyProtection="1">
      <alignment horizontal="center" vertical="center" wrapText="1"/>
      <protection locked="0"/>
    </xf>
    <xf numFmtId="0" fontId="6" fillId="7" borderId="9" xfId="0" applyFont="1" applyFill="1" applyBorder="1" applyAlignment="1" applyProtection="1">
      <alignment horizontal="center" vertical="center" wrapText="1"/>
      <protection locked="0"/>
    </xf>
    <xf numFmtId="0" fontId="50" fillId="16" borderId="40" xfId="7" applyFont="1" applyFill="1" applyBorder="1" applyAlignment="1" applyProtection="1">
      <alignment horizontal="center" vertical="center" wrapText="1"/>
      <protection locked="0"/>
    </xf>
    <xf numFmtId="0" fontId="50" fillId="16" borderId="29" xfId="7" applyFont="1" applyFill="1" applyBorder="1" applyAlignment="1" applyProtection="1">
      <alignment horizontal="center" vertical="center" wrapText="1"/>
      <protection locked="0"/>
    </xf>
    <xf numFmtId="0" fontId="50" fillId="16" borderId="41" xfId="7" applyFont="1" applyFill="1" applyBorder="1" applyAlignment="1" applyProtection="1">
      <alignment horizontal="center" vertical="center" wrapText="1"/>
      <protection locked="0"/>
    </xf>
    <xf numFmtId="0" fontId="50" fillId="16" borderId="2" xfId="7" applyFont="1" applyFill="1" applyBorder="1" applyAlignment="1" applyProtection="1">
      <alignment horizontal="center" vertical="center" wrapText="1"/>
      <protection locked="0"/>
    </xf>
    <xf numFmtId="9" fontId="6" fillId="15" borderId="65" xfId="0" applyNumberFormat="1" applyFont="1" applyFill="1" applyBorder="1" applyAlignment="1" applyProtection="1">
      <alignment horizontal="center" vertical="center" wrapText="1"/>
      <protection locked="0"/>
    </xf>
    <xf numFmtId="9" fontId="6" fillId="15" borderId="66" xfId="0" applyNumberFormat="1" applyFont="1" applyFill="1" applyBorder="1" applyAlignment="1" applyProtection="1">
      <alignment horizontal="center" vertical="center" wrapText="1"/>
      <protection locked="0"/>
    </xf>
    <xf numFmtId="0" fontId="50" fillId="16" borderId="42" xfId="7" applyFont="1" applyFill="1" applyBorder="1" applyAlignment="1" applyProtection="1">
      <alignment horizontal="center" vertical="center" wrapText="1"/>
      <protection locked="0"/>
    </xf>
    <xf numFmtId="0" fontId="50" fillId="16" borderId="21" xfId="7" applyFont="1" applyFill="1" applyBorder="1" applyAlignment="1" applyProtection="1">
      <alignment horizontal="center" vertical="center" wrapText="1"/>
      <protection locked="0"/>
    </xf>
    <xf numFmtId="0" fontId="6" fillId="7" borderId="41"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6" fillId="18" borderId="42" xfId="0" applyFont="1" applyFill="1" applyBorder="1" applyAlignment="1" applyProtection="1">
      <alignment horizontal="center" vertical="center" wrapText="1"/>
      <protection locked="0"/>
    </xf>
    <xf numFmtId="0" fontId="6" fillId="18" borderId="21" xfId="0" applyFont="1" applyFill="1" applyBorder="1" applyAlignment="1" applyProtection="1">
      <alignment horizontal="center" vertical="center" wrapText="1"/>
      <protection locked="0"/>
    </xf>
    <xf numFmtId="0" fontId="6" fillId="7" borderId="42" xfId="0" applyFont="1" applyFill="1" applyBorder="1" applyAlignment="1" applyProtection="1">
      <alignment horizontal="center" vertical="center" wrapText="1"/>
      <protection locked="0"/>
    </xf>
    <xf numFmtId="0" fontId="6" fillId="7" borderId="21" xfId="0" applyFont="1" applyFill="1" applyBorder="1" applyAlignment="1" applyProtection="1">
      <alignment horizontal="center" vertical="center" wrapText="1"/>
      <protection locked="0"/>
    </xf>
    <xf numFmtId="0" fontId="71" fillId="5" borderId="20" xfId="15" applyFont="1" applyFill="1" applyBorder="1" applyAlignment="1">
      <alignment horizontal="center" vertical="center" wrapText="1"/>
    </xf>
    <xf numFmtId="0" fontId="73" fillId="11" borderId="41" xfId="15" applyFont="1" applyFill="1" applyBorder="1" applyAlignment="1">
      <alignment horizontal="center" vertical="center" wrapText="1"/>
    </xf>
    <xf numFmtId="0" fontId="47" fillId="11" borderId="71" xfId="0" applyFont="1" applyFill="1" applyBorder="1" applyAlignment="1">
      <alignment horizontal="center" vertical="center"/>
    </xf>
    <xf numFmtId="0" fontId="51" fillId="16" borderId="73" xfId="0" applyFont="1" applyFill="1" applyBorder="1" applyAlignment="1">
      <alignment horizontal="center"/>
    </xf>
    <xf numFmtId="0" fontId="28" fillId="16" borderId="74" xfId="0" applyFont="1" applyFill="1" applyBorder="1" applyAlignment="1">
      <alignment horizontal="center"/>
    </xf>
    <xf numFmtId="0" fontId="28" fillId="16" borderId="75" xfId="0" applyFont="1" applyFill="1" applyBorder="1" applyAlignment="1">
      <alignment horizontal="center"/>
    </xf>
    <xf numFmtId="0" fontId="11" fillId="0" borderId="39"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47" xfId="0" applyFont="1" applyBorder="1" applyAlignment="1">
      <alignment horizontal="center" vertical="center" wrapText="1"/>
    </xf>
    <xf numFmtId="0" fontId="42" fillId="16" borderId="74" xfId="0" applyFont="1" applyFill="1" applyBorder="1" applyAlignment="1">
      <alignment horizontal="center" vertical="center"/>
    </xf>
    <xf numFmtId="0" fontId="6" fillId="0" borderId="39" xfId="0" applyFont="1" applyBorder="1" applyAlignment="1">
      <alignment horizontal="center" vertical="center" wrapText="1"/>
    </xf>
    <xf numFmtId="0" fontId="6" fillId="0" borderId="29" xfId="0" applyFont="1" applyBorder="1" applyAlignment="1">
      <alignment horizontal="center" vertical="center" wrapText="1"/>
    </xf>
    <xf numFmtId="0" fontId="42" fillId="16" borderId="20" xfId="0" applyFont="1" applyFill="1" applyBorder="1" applyAlignment="1">
      <alignment horizontal="center" vertical="center"/>
    </xf>
    <xf numFmtId="0" fontId="6" fillId="0" borderId="40" xfId="0" applyFont="1" applyBorder="1" applyAlignment="1">
      <alignment horizontal="center" vertical="center" wrapText="1"/>
    </xf>
    <xf numFmtId="0" fontId="6" fillId="0" borderId="47" xfId="0" applyFont="1" applyBorder="1" applyAlignment="1">
      <alignment horizontal="center" vertical="center" wrapText="1"/>
    </xf>
    <xf numFmtId="0" fontId="43" fillId="16" borderId="40" xfId="0" applyFont="1" applyFill="1" applyBorder="1" applyAlignment="1">
      <alignment horizontal="center" vertical="center"/>
    </xf>
    <xf numFmtId="0" fontId="43" fillId="16" borderId="41" xfId="0" applyFont="1" applyFill="1" applyBorder="1" applyAlignment="1">
      <alignment horizontal="center" vertical="center"/>
    </xf>
    <xf numFmtId="0" fontId="42" fillId="16" borderId="70" xfId="0" applyFont="1" applyFill="1" applyBorder="1" applyAlignment="1">
      <alignment horizontal="center"/>
    </xf>
    <xf numFmtId="0" fontId="42" fillId="16" borderId="71" xfId="0" applyFont="1" applyFill="1" applyBorder="1" applyAlignment="1">
      <alignment horizontal="center"/>
    </xf>
    <xf numFmtId="0" fontId="58" fillId="16" borderId="71" xfId="0" applyFont="1" applyFill="1" applyBorder="1" applyAlignment="1">
      <alignment horizontal="center"/>
    </xf>
    <xf numFmtId="0" fontId="42" fillId="16" borderId="72" xfId="0" applyFont="1" applyFill="1" applyBorder="1" applyAlignment="1">
      <alignment horizontal="center"/>
    </xf>
    <xf numFmtId="0" fontId="67" fillId="16" borderId="40" xfId="0" applyFont="1" applyFill="1" applyBorder="1" applyAlignment="1">
      <alignment horizontal="center" vertical="center"/>
    </xf>
    <xf numFmtId="0" fontId="67" fillId="16" borderId="41" xfId="0" applyFont="1" applyFill="1" applyBorder="1" applyAlignment="1">
      <alignment horizontal="center" vertical="center"/>
    </xf>
    <xf numFmtId="0" fontId="66" fillId="16" borderId="20" xfId="0" applyFont="1" applyFill="1" applyBorder="1" applyAlignment="1">
      <alignment horizontal="center" vertical="center"/>
    </xf>
    <xf numFmtId="0" fontId="80" fillId="0" borderId="29" xfId="15" applyFont="1" applyBorder="1" applyAlignment="1">
      <alignment horizontal="center" vertical="center" wrapText="1"/>
    </xf>
    <xf numFmtId="0" fontId="80" fillId="0" borderId="2" xfId="15" applyFont="1" applyBorder="1" applyAlignment="1">
      <alignment horizontal="center" vertical="center" wrapText="1"/>
    </xf>
    <xf numFmtId="0" fontId="81" fillId="0" borderId="2" xfId="3" applyFont="1" applyBorder="1" applyAlignment="1">
      <alignment horizontal="justify" vertical="center" wrapText="1"/>
    </xf>
    <xf numFmtId="0" fontId="81" fillId="0" borderId="2" xfId="3" applyFont="1" applyBorder="1" applyAlignment="1">
      <alignment horizontal="center" vertical="center" wrapText="1"/>
    </xf>
    <xf numFmtId="0" fontId="81" fillId="0" borderId="2" xfId="15" applyFont="1" applyBorder="1" applyAlignment="1">
      <alignment horizontal="center" vertical="center" wrapText="1"/>
    </xf>
    <xf numFmtId="14" fontId="81" fillId="0" borderId="2" xfId="15" applyNumberFormat="1" applyFont="1" applyBorder="1" applyAlignment="1">
      <alignment horizontal="center" vertical="center" wrapText="1"/>
    </xf>
    <xf numFmtId="14" fontId="81" fillId="0" borderId="21" xfId="15" applyNumberFormat="1" applyFont="1" applyBorder="1" applyAlignment="1">
      <alignment horizontal="center" vertical="center" wrapText="1"/>
    </xf>
    <xf numFmtId="0" fontId="81" fillId="0" borderId="9" xfId="15" applyFont="1" applyBorder="1" applyAlignment="1">
      <alignment horizontal="center" vertical="center" wrapText="1"/>
    </xf>
    <xf numFmtId="0" fontId="80" fillId="0" borderId="21" xfId="15" applyFont="1" applyBorder="1" applyAlignment="1" applyProtection="1">
      <alignment horizontal="center" vertical="center" wrapText="1"/>
      <protection locked="0"/>
    </xf>
    <xf numFmtId="0" fontId="81" fillId="0" borderId="9" xfId="15" applyFont="1" applyBorder="1" applyAlignment="1" applyProtection="1">
      <alignment horizontal="center" vertical="center" wrapText="1"/>
      <protection locked="0"/>
    </xf>
    <xf numFmtId="0" fontId="81" fillId="0" borderId="2" xfId="15" applyFont="1" applyBorder="1" applyAlignment="1" applyProtection="1">
      <alignment horizontal="center" vertical="center" wrapText="1"/>
      <protection locked="0"/>
    </xf>
    <xf numFmtId="9" fontId="81" fillId="0" borderId="21" xfId="16" applyFont="1" applyBorder="1" applyAlignment="1">
      <alignment horizontal="center" vertical="center" wrapText="1"/>
    </xf>
    <xf numFmtId="0" fontId="81" fillId="0" borderId="9" xfId="15" applyFont="1" applyBorder="1" applyAlignment="1" applyProtection="1">
      <alignment horizontal="justify" vertical="center" wrapText="1"/>
      <protection locked="0"/>
    </xf>
    <xf numFmtId="0" fontId="82" fillId="0" borderId="2" xfId="1" applyFont="1" applyFill="1" applyBorder="1" applyAlignment="1" applyProtection="1">
      <alignment horizontal="center" vertical="center" wrapText="1"/>
      <protection locked="0"/>
    </xf>
    <xf numFmtId="9" fontId="80" fillId="0" borderId="21" xfId="15" applyNumberFormat="1" applyFont="1" applyBorder="1" applyAlignment="1" applyProtection="1">
      <alignment horizontal="center" vertical="center" wrapText="1"/>
      <protection locked="0"/>
    </xf>
    <xf numFmtId="9" fontId="80" fillId="0" borderId="9" xfId="15" applyNumberFormat="1" applyFont="1" applyBorder="1" applyAlignment="1" applyProtection="1">
      <alignment horizontal="center" vertical="center" wrapText="1"/>
      <protection locked="0"/>
    </xf>
    <xf numFmtId="0" fontId="81" fillId="0" borderId="21" xfId="0" applyFont="1" applyBorder="1" applyAlignment="1">
      <alignment vertical="center" wrapText="1"/>
    </xf>
    <xf numFmtId="0" fontId="81" fillId="0" borderId="0" xfId="0" applyFont="1" applyAlignment="1">
      <alignment wrapText="1"/>
    </xf>
    <xf numFmtId="0" fontId="81" fillId="0" borderId="2" xfId="15" applyFont="1" applyBorder="1" applyAlignment="1">
      <alignment horizontal="justify" vertical="center"/>
    </xf>
    <xf numFmtId="0" fontId="81" fillId="0" borderId="9" xfId="15" applyFont="1" applyBorder="1" applyAlignment="1">
      <alignment horizontal="justify" vertical="center" wrapText="1"/>
    </xf>
    <xf numFmtId="0" fontId="83" fillId="0" borderId="0" xfId="0" applyFont="1" applyAlignment="1">
      <alignment wrapText="1"/>
    </xf>
    <xf numFmtId="9" fontId="81" fillId="0" borderId="21" xfId="16" applyFont="1" applyFill="1" applyBorder="1" applyAlignment="1">
      <alignment horizontal="center" vertical="center" wrapText="1"/>
    </xf>
    <xf numFmtId="0" fontId="83" fillId="0" borderId="21" xfId="0" applyFont="1" applyBorder="1" applyAlignment="1">
      <alignment vertical="center" wrapText="1"/>
    </xf>
    <xf numFmtId="0" fontId="81" fillId="0" borderId="2" xfId="15" applyFont="1" applyBorder="1" applyAlignment="1">
      <alignment horizontal="justify" vertical="top" wrapText="1"/>
    </xf>
    <xf numFmtId="0" fontId="83" fillId="0" borderId="2" xfId="15" applyFont="1" applyBorder="1" applyAlignment="1">
      <alignment horizontal="justify" vertical="center"/>
    </xf>
    <xf numFmtId="0" fontId="83" fillId="0" borderId="2" xfId="15" applyFont="1" applyBorder="1" applyAlignment="1">
      <alignment horizontal="center" vertical="center" wrapText="1"/>
    </xf>
    <xf numFmtId="14" fontId="81" fillId="0" borderId="2" xfId="3" applyNumberFormat="1" applyFont="1" applyBorder="1" applyAlignment="1">
      <alignment horizontal="center" vertical="center" wrapText="1"/>
    </xf>
    <xf numFmtId="0" fontId="81" fillId="5" borderId="9" xfId="15" applyFont="1" applyFill="1" applyBorder="1" applyAlignment="1" applyProtection="1">
      <alignment horizontal="justify" vertical="center" wrapText="1"/>
      <protection locked="0"/>
    </xf>
    <xf numFmtId="0" fontId="81" fillId="0" borderId="2" xfId="0" applyFont="1" applyBorder="1" applyAlignment="1">
      <alignment horizontal="center" vertical="center" wrapText="1"/>
    </xf>
    <xf numFmtId="0" fontId="84" fillId="0" borderId="9" xfId="15" applyFont="1" applyBorder="1" applyAlignment="1">
      <alignment horizontal="center" vertical="center" wrapText="1"/>
    </xf>
    <xf numFmtId="0" fontId="84" fillId="0" borderId="2" xfId="15" applyFont="1" applyBorder="1" applyAlignment="1">
      <alignment horizontal="center" vertical="center" wrapText="1"/>
    </xf>
    <xf numFmtId="0" fontId="85" fillId="0" borderId="21" xfId="15" applyFont="1" applyBorder="1" applyAlignment="1" applyProtection="1">
      <alignment horizontal="center" vertical="center" wrapText="1"/>
      <protection locked="0"/>
    </xf>
    <xf numFmtId="0" fontId="84" fillId="0" borderId="0" xfId="0" applyFont="1" applyAlignment="1">
      <alignment horizontal="center" vertical="center" wrapText="1"/>
    </xf>
    <xf numFmtId="0" fontId="80" fillId="5" borderId="29" xfId="15" applyFont="1" applyFill="1" applyBorder="1" applyAlignment="1">
      <alignment horizontal="center" vertical="center" wrapText="1"/>
    </xf>
    <xf numFmtId="14" fontId="81" fillId="0" borderId="21" xfId="3" applyNumberFormat="1" applyFont="1" applyBorder="1" applyAlignment="1">
      <alignment horizontal="center" vertical="center" wrapText="1"/>
    </xf>
    <xf numFmtId="0" fontId="81" fillId="0" borderId="2" xfId="3" applyFont="1" applyBorder="1" applyAlignment="1">
      <alignment horizontal="justify" vertical="center"/>
    </xf>
    <xf numFmtId="0" fontId="81" fillId="5" borderId="9" xfId="15" applyFont="1" applyFill="1" applyBorder="1" applyAlignment="1">
      <alignment horizontal="justify" vertical="center" wrapText="1"/>
    </xf>
    <xf numFmtId="0" fontId="83" fillId="0" borderId="2" xfId="0" applyFont="1" applyBorder="1" applyAlignment="1">
      <alignment horizontal="justify" vertical="center" wrapText="1"/>
    </xf>
    <xf numFmtId="0" fontId="83" fillId="0" borderId="2" xfId="0" applyFont="1" applyBorder="1" applyAlignment="1">
      <alignment horizontal="center" vertical="center" wrapText="1"/>
    </xf>
    <xf numFmtId="0" fontId="83" fillId="0" borderId="9" xfId="0" applyFont="1" applyBorder="1" applyAlignment="1">
      <alignment wrapText="1"/>
    </xf>
    <xf numFmtId="0" fontId="83" fillId="0" borderId="2" xfId="0" applyFont="1" applyBorder="1" applyAlignment="1">
      <alignment wrapText="1"/>
    </xf>
    <xf numFmtId="0" fontId="83" fillId="0" borderId="21" xfId="0" applyFont="1" applyBorder="1" applyAlignment="1">
      <alignment wrapText="1"/>
    </xf>
    <xf numFmtId="0" fontId="83" fillId="0" borderId="9" xfId="0" applyFont="1" applyBorder="1" applyAlignment="1">
      <alignment horizontal="justify" vertical="center" wrapText="1"/>
    </xf>
    <xf numFmtId="14" fontId="83" fillId="0" borderId="2" xfId="0" applyNumberFormat="1" applyFont="1" applyBorder="1" applyAlignment="1">
      <alignment horizontal="center" vertical="center" wrapText="1"/>
    </xf>
    <xf numFmtId="14" fontId="83" fillId="0" borderId="21" xfId="0" applyNumberFormat="1" applyFont="1" applyBorder="1" applyAlignment="1">
      <alignment horizontal="center" vertical="center" wrapText="1"/>
    </xf>
    <xf numFmtId="0" fontId="86" fillId="0" borderId="9" xfId="15" applyFont="1" applyBorder="1" applyAlignment="1">
      <alignment horizontal="justify" vertical="center" wrapText="1"/>
    </xf>
    <xf numFmtId="0" fontId="86" fillId="0" borderId="2" xfId="15" applyFont="1" applyBorder="1" applyAlignment="1">
      <alignment horizontal="center" vertical="center" wrapText="1"/>
    </xf>
    <xf numFmtId="9" fontId="86" fillId="0" borderId="21" xfId="16" applyFont="1" applyBorder="1" applyAlignment="1">
      <alignment horizontal="center" vertical="center" wrapText="1"/>
    </xf>
    <xf numFmtId="0" fontId="87" fillId="0" borderId="0" xfId="0" applyFont="1" applyAlignment="1">
      <alignment wrapText="1"/>
    </xf>
    <xf numFmtId="0" fontId="81" fillId="0" borderId="9" xfId="0" applyFont="1" applyBorder="1" applyAlignment="1">
      <alignment horizontal="justify" vertical="center" wrapText="1"/>
    </xf>
    <xf numFmtId="0" fontId="82" fillId="0" borderId="2" xfId="1" applyFont="1" applyBorder="1" applyAlignment="1">
      <alignment horizontal="center" vertical="center" wrapText="1"/>
    </xf>
    <xf numFmtId="9" fontId="81" fillId="0" borderId="21" xfId="9" applyFont="1" applyBorder="1" applyAlignment="1">
      <alignment horizontal="center" vertical="center"/>
    </xf>
    <xf numFmtId="9" fontId="82" fillId="0" borderId="2" xfId="1" applyNumberFormat="1" applyFont="1" applyFill="1" applyBorder="1" applyAlignment="1">
      <alignment horizontal="center" vertical="center" wrapText="1"/>
    </xf>
    <xf numFmtId="9" fontId="81" fillId="0" borderId="21" xfId="9" applyFont="1" applyFill="1" applyBorder="1" applyAlignment="1">
      <alignment horizontal="center" vertical="center" wrapText="1"/>
    </xf>
    <xf numFmtId="10" fontId="82" fillId="0" borderId="2" xfId="1" applyNumberFormat="1" applyFont="1" applyFill="1" applyBorder="1" applyAlignment="1">
      <alignment vertical="center" wrapText="1"/>
    </xf>
    <xf numFmtId="9" fontId="81" fillId="0" borderId="21" xfId="15" applyNumberFormat="1" applyFont="1" applyBorder="1" applyAlignment="1" applyProtection="1">
      <alignment horizontal="center" vertical="center" wrapText="1"/>
      <protection locked="0"/>
    </xf>
    <xf numFmtId="9" fontId="81" fillId="0" borderId="21" xfId="15" applyNumberFormat="1" applyFont="1" applyBorder="1" applyAlignment="1">
      <alignment horizontal="center" vertical="center" wrapText="1"/>
    </xf>
    <xf numFmtId="0" fontId="81" fillId="0" borderId="2" xfId="15" applyFont="1" applyBorder="1" applyAlignment="1">
      <alignment horizontal="justify" vertical="center" wrapText="1"/>
    </xf>
    <xf numFmtId="0" fontId="80" fillId="5" borderId="47" xfId="15" applyFont="1" applyFill="1" applyBorder="1" applyAlignment="1">
      <alignment horizontal="center" vertical="center" wrapText="1"/>
    </xf>
    <xf numFmtId="0" fontId="80" fillId="0" borderId="18" xfId="15" applyFont="1" applyBorder="1" applyAlignment="1">
      <alignment horizontal="center" vertical="center" wrapText="1"/>
    </xf>
    <xf numFmtId="0" fontId="83" fillId="0" borderId="18" xfId="0" applyFont="1" applyBorder="1" applyAlignment="1">
      <alignment horizontal="justify" vertical="center" wrapText="1"/>
    </xf>
    <xf numFmtId="0" fontId="81" fillId="0" borderId="18" xfId="15" applyFont="1" applyBorder="1" applyAlignment="1">
      <alignment horizontal="center" vertical="center" wrapText="1"/>
    </xf>
    <xf numFmtId="14" fontId="81" fillId="0" borderId="18" xfId="15" applyNumberFormat="1" applyFont="1" applyBorder="1" applyAlignment="1">
      <alignment horizontal="center" vertical="center" wrapText="1"/>
    </xf>
    <xf numFmtId="14" fontId="81" fillId="0" borderId="19" xfId="15" applyNumberFormat="1" applyFont="1" applyBorder="1" applyAlignment="1">
      <alignment horizontal="center" vertical="center" wrapText="1"/>
    </xf>
    <xf numFmtId="0" fontId="81" fillId="0" borderId="64" xfId="15" applyFont="1" applyBorder="1" applyAlignment="1">
      <alignment horizontal="justify" vertical="center" wrapText="1"/>
    </xf>
    <xf numFmtId="0" fontId="81" fillId="0" borderId="19" xfId="15" applyFont="1" applyBorder="1" applyAlignment="1">
      <alignment wrapText="1"/>
    </xf>
    <xf numFmtId="0" fontId="81" fillId="0" borderId="64" xfId="15" applyFont="1" applyBorder="1" applyAlignment="1" applyProtection="1">
      <alignment horizontal="center" vertical="center" wrapText="1"/>
      <protection locked="0"/>
    </xf>
    <xf numFmtId="0" fontId="81" fillId="0" borderId="18" xfId="15" applyFont="1" applyBorder="1" applyAlignment="1" applyProtection="1">
      <alignment horizontal="center" vertical="center" wrapText="1"/>
      <protection locked="0"/>
    </xf>
    <xf numFmtId="9" fontId="81" fillId="0" borderId="19" xfId="16" applyFont="1" applyBorder="1" applyAlignment="1">
      <alignment horizontal="center" vertical="center" wrapText="1"/>
    </xf>
    <xf numFmtId="0" fontId="82" fillId="0" borderId="18" xfId="1" applyFont="1" applyBorder="1" applyAlignment="1">
      <alignment horizontal="center" vertical="center" wrapText="1"/>
    </xf>
    <xf numFmtId="9" fontId="81" fillId="0" borderId="19" xfId="15" applyNumberFormat="1" applyFont="1" applyBorder="1" applyAlignment="1">
      <alignment horizontal="center" vertical="center" wrapText="1"/>
    </xf>
    <xf numFmtId="9" fontId="80" fillId="0" borderId="64" xfId="15" applyNumberFormat="1" applyFont="1" applyBorder="1" applyAlignment="1" applyProtection="1">
      <alignment horizontal="center" vertical="center" wrapText="1"/>
      <protection locked="0"/>
    </xf>
  </cellXfs>
  <cellStyles count="17">
    <cellStyle name="Énfasis4" xfId="14" builtinId="41"/>
    <cellStyle name="Hipervínculo" xfId="1" builtinId="8"/>
    <cellStyle name="Neutral" xfId="2" builtinId="28" customBuiltin="1"/>
    <cellStyle name="Normal" xfId="0" builtinId="0"/>
    <cellStyle name="Normal 2" xfId="3" xr:uid="{00000000-0005-0000-0000-000004000000}"/>
    <cellStyle name="Normal 3" xfId="4" xr:uid="{00000000-0005-0000-0000-000005000000}"/>
    <cellStyle name="Normal 3 2" xfId="5" xr:uid="{00000000-0005-0000-0000-000006000000}"/>
    <cellStyle name="Normal 4" xfId="6" xr:uid="{00000000-0005-0000-0000-000007000000}"/>
    <cellStyle name="Normal 5" xfId="12" xr:uid="{00000000-0005-0000-0000-000008000000}"/>
    <cellStyle name="Normal 6" xfId="13" xr:uid="{00000000-0005-0000-0000-000009000000}"/>
    <cellStyle name="Normal 7" xfId="15" xr:uid="{00000000-0005-0000-0000-00000A000000}"/>
    <cellStyle name="Normal_Hoja1" xfId="7" xr:uid="{00000000-0005-0000-0000-00000B000000}"/>
    <cellStyle name="Porcentaje" xfId="8" builtinId="5"/>
    <cellStyle name="Porcentaje 2" xfId="9" xr:uid="{00000000-0005-0000-0000-00000D000000}"/>
    <cellStyle name="Porcentaje 2 2" xfId="10" xr:uid="{00000000-0005-0000-0000-00000E000000}"/>
    <cellStyle name="Porcentaje 3" xfId="16" xr:uid="{00000000-0005-0000-0000-00000F000000}"/>
    <cellStyle name="Total" xfId="11" builtinId="25" customBuiltin="1"/>
  </cellStyles>
  <dxfs count="16">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11906</xdr:rowOff>
    </xdr:from>
    <xdr:to>
      <xdr:col>1</xdr:col>
      <xdr:colOff>1651907</xdr:colOff>
      <xdr:row>1</xdr:row>
      <xdr:rowOff>98833</xdr:rowOff>
    </xdr:to>
    <xdr:pic>
      <xdr:nvPicPr>
        <xdr:cNvPr id="2" name="Imagen 1">
          <a:extLst>
            <a:ext uri="{FF2B5EF4-FFF2-40B4-BE49-F238E27FC236}">
              <a16:creationId xmlns:a16="http://schemas.microsoft.com/office/drawing/2014/main" id="{8FC16E77-03E7-44EB-ADAC-883EEDA085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1906"/>
          <a:ext cx="1457325" cy="904716"/>
        </a:xfrm>
        <a:prstGeom prst="rect">
          <a:avLst/>
        </a:prstGeom>
        <a:noFill/>
      </xdr:spPr>
    </xdr:pic>
    <xdr:clientData/>
  </xdr:twoCellAnchor>
  <xdr:twoCellAnchor editAs="oneCell">
    <xdr:from>
      <xdr:col>1</xdr:col>
      <xdr:colOff>190500</xdr:colOff>
      <xdr:row>0</xdr:row>
      <xdr:rowOff>161585</xdr:rowOff>
    </xdr:from>
    <xdr:to>
      <xdr:col>1</xdr:col>
      <xdr:colOff>1651907</xdr:colOff>
      <xdr:row>1</xdr:row>
      <xdr:rowOff>267562</xdr:rowOff>
    </xdr:to>
    <xdr:pic>
      <xdr:nvPicPr>
        <xdr:cNvPr id="3" name="Imagen 2">
          <a:extLst>
            <a:ext uri="{FF2B5EF4-FFF2-40B4-BE49-F238E27FC236}">
              <a16:creationId xmlns:a16="http://schemas.microsoft.com/office/drawing/2014/main" id="{01556A3F-1F9A-47A9-99F8-60C8196490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61585"/>
          <a:ext cx="1461407" cy="908798"/>
        </a:xfrm>
        <a:prstGeom prst="rect">
          <a:avLst/>
        </a:prstGeom>
        <a:noFill/>
      </xdr:spPr>
    </xdr:pic>
    <xdr:clientData/>
  </xdr:twoCellAnchor>
  <xdr:twoCellAnchor editAs="oneCell">
    <xdr:from>
      <xdr:col>1</xdr:col>
      <xdr:colOff>190500</xdr:colOff>
      <xdr:row>0</xdr:row>
      <xdr:rowOff>11906</xdr:rowOff>
    </xdr:from>
    <xdr:to>
      <xdr:col>1</xdr:col>
      <xdr:colOff>1651907</xdr:colOff>
      <xdr:row>1</xdr:row>
      <xdr:rowOff>101555</xdr:rowOff>
    </xdr:to>
    <xdr:pic>
      <xdr:nvPicPr>
        <xdr:cNvPr id="4" name="Imagen 3">
          <a:extLst>
            <a:ext uri="{FF2B5EF4-FFF2-40B4-BE49-F238E27FC236}">
              <a16:creationId xmlns:a16="http://schemas.microsoft.com/office/drawing/2014/main" id="{6B871C23-DF62-4983-A570-0EA8C957F6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1906"/>
          <a:ext cx="1461407" cy="906077"/>
        </a:xfrm>
        <a:prstGeom prst="rect">
          <a:avLst/>
        </a:prstGeom>
        <a:noFill/>
      </xdr:spPr>
    </xdr:pic>
    <xdr:clientData/>
  </xdr:twoCellAnchor>
  <xdr:twoCellAnchor editAs="oneCell">
    <xdr:from>
      <xdr:col>1</xdr:col>
      <xdr:colOff>190500</xdr:colOff>
      <xdr:row>0</xdr:row>
      <xdr:rowOff>11906</xdr:rowOff>
    </xdr:from>
    <xdr:to>
      <xdr:col>1</xdr:col>
      <xdr:colOff>1651907</xdr:colOff>
      <xdr:row>1</xdr:row>
      <xdr:rowOff>101555</xdr:rowOff>
    </xdr:to>
    <xdr:pic>
      <xdr:nvPicPr>
        <xdr:cNvPr id="5" name="Imagen 4">
          <a:extLst>
            <a:ext uri="{FF2B5EF4-FFF2-40B4-BE49-F238E27FC236}">
              <a16:creationId xmlns:a16="http://schemas.microsoft.com/office/drawing/2014/main" id="{BCFBAC74-D32E-4E43-A092-82207EC434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1906"/>
          <a:ext cx="1461407" cy="90607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slanders/AppData/Local/Microsoft/Windows/INetCache/Content.Outlook/5K9YZD10/Formato%20Estrategia%20de%20Racionaliz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oslanders/AppData/Local/Microsoft/Windows/INetCache/Content.Outlook/HR5RA8VK/Racionalizaci&#243;n%20CONSOLIDADA%20DEF(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row>
        <row r="3">
          <cell r="C3" t="str">
            <v>Descentralizado</v>
          </cell>
          <cell r="D3" t="str">
            <v>Bogotá D.C</v>
          </cell>
          <cell r="E3">
            <v>2014</v>
          </cell>
          <cell r="F3" t="str">
            <v>GRAT</v>
          </cell>
        </row>
        <row r="4">
          <cell r="D4" t="str">
            <v>Amazonas</v>
          </cell>
          <cell r="E4">
            <v>2015</v>
          </cell>
          <cell r="F4" t="str">
            <v>Cumplimiento de disposiciones legales</v>
          </cell>
        </row>
        <row r="5">
          <cell r="D5" t="str">
            <v>Antioquia</v>
          </cell>
          <cell r="E5">
            <v>2016</v>
          </cell>
          <cell r="F5" t="str">
            <v>Iniciativa de la institución</v>
          </cell>
        </row>
        <row r="6">
          <cell r="D6" t="str">
            <v>Arauca</v>
          </cell>
        </row>
        <row r="7">
          <cell r="D7" t="str">
            <v>Atlántico</v>
          </cell>
        </row>
        <row r="8">
          <cell r="D8" t="str">
            <v>Bolívar</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 val="Gráfico1"/>
    </sheetNames>
    <sheetDataSet>
      <sheetData sheetId="0">
        <row r="25">
          <cell r="D25" t="str">
            <v>Extensión de horarios  de atención</v>
          </cell>
        </row>
        <row r="26">
          <cell r="D26" t="str">
            <v>Ampliación de puntos de atención</v>
          </cell>
        </row>
        <row r="27">
          <cell r="D27" t="str">
            <v>Reducción de pasos para el ciudadano</v>
          </cell>
        </row>
        <row r="28">
          <cell r="D28" t="str">
            <v>Optimización de los procesos o procedimientos internos</v>
          </cell>
        </row>
        <row r="29">
          <cell r="D29" t="str">
            <v>Reducción de tiempo de duración del trámite/OPA</v>
          </cell>
        </row>
        <row r="30">
          <cell r="D30" t="str">
            <v>Ampliación de canales de obtención del resultado</v>
          </cell>
        </row>
        <row r="31">
          <cell r="D31" t="str">
            <v>Formularios diligenciados en línea</v>
          </cell>
        </row>
        <row r="32">
          <cell r="D32" t="str">
            <v>Pago en línea</v>
          </cell>
        </row>
        <row r="33">
          <cell r="D33" t="str">
            <v>Envío de documentos electrónicos</v>
          </cell>
        </row>
        <row r="34">
          <cell r="D34" t="str">
            <v>Disponer de mecanismos de seguimiento al estado del trámite/OPA</v>
          </cell>
        </row>
        <row r="35">
          <cell r="D35" t="str">
            <v>Firma electrónica</v>
          </cell>
        </row>
        <row r="36">
          <cell r="D36" t="str">
            <v>Trámite/OPA total en línea</v>
          </cell>
        </row>
      </sheetData>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Forms/AllItems.aspx?RootFolder=%2FDSS%2FOAP%2FDOCS%2FDocumentos%2FA%C3%B1o%5F2024%2F03%5FPlanAnticorrupcion%2FEVIDENCIAS%20TERCER%20CUATRIMESTRE%2FComponente%204%2E%20Atenci%C3%B3n%20al%20ciudadano%2F4%2E1%20Encuesta%20Satisfacci%C3%B3n%20semestre%20II&amp;InitialTabId=Ribbon%2EDocument&amp;VisibilityContext=WSSTabPersistence" TargetMode="External"/><Relationship Id="rId3" Type="http://schemas.openxmlformats.org/officeDocument/2006/relationships/hyperlink" Target="../../Forms/AllItems.aspx?RootFolder=%2FDSS%2FOAP%2FDOCS%2FDocumentos%2FA%C3%B1o%5F2024%2F03%5FPlanAnticorrupcion%2FEVIDENCIAS%20TERCER%20CUATRIMESTRE%2FComponente%204%2E%20Atenci%C3%B3n%20al%20ciudadano%2F1%2E3%20Estadisticas&amp;InitialTabId=Ribbon%2EDocument&amp;VisibilityContext=WSSTabPersistence" TargetMode="External"/><Relationship Id="rId7" Type="http://schemas.openxmlformats.org/officeDocument/2006/relationships/hyperlink" Target="../../Forms/AllItems.aspx?RootFolder=%2FDSS%2FOAP%2FDOCS%2FDocumentos%2FA%C3%B1o%5F2024%2F03%5FPlanAnticorrupcion%2FEVIDENCIAS%20TERCER%20CUATRIMESTRE%2FComponente%204%2E%20Atenci%C3%B3n%20al%20ciudadano%2F4%2E1%20Encuesta%20Satisfacci%C3%B3n%20semestre%20II&amp;InitialTabId=Ribbon%2EDocument&amp;VisibilityContext=WSSTabPersistence" TargetMode="External"/><Relationship Id="rId2" Type="http://schemas.openxmlformats.org/officeDocument/2006/relationships/hyperlink" Target="../../Forms/AllItems.aspx?RootFolder=%2FDSS%2FOAP%2FDOCS%2FDocumentos%2FA%C3%B1o%5F2024%2F03%5FPlanAnticorrupcion%2FEVIDENCIAS%20TERCER%20CUATRIMESTRE%2FComponente%204%2E%20Atenci%C3%B3n%20al%20ciudadano%2F1%2E%20Matriz%20de%20riesgos%20en%20DDHH&amp;InitialTabId=Ribbon%2EDocument&amp;VisibilityContext=WSSTabPersistence" TargetMode="External"/><Relationship Id="rId1" Type="http://schemas.openxmlformats.org/officeDocument/2006/relationships/hyperlink" Target="EVIDENCIAS%20TERCER%20CUATRIMESTRE/Componente%204.%20Atenci&#243;n%20al%20ciudadano/2.1%20Campa&#241;as.xlsx" TargetMode="External"/><Relationship Id="rId6" Type="http://schemas.openxmlformats.org/officeDocument/2006/relationships/hyperlink" Target="../../Forms/AllItems.aspx?RootFolder=%2FDSS%2FOAP%2FDOCS%2FDocumentos%2FA%C3%B1o%5F2024%2F03%5FPlanAnticorrupcion%2FEVIDENCIAS%20TERCER%20CUATRIMESTRE%2FComponente%204%2E%20Atenci%C3%B3n%20al%20ciudadano%2F2%2E4%20Nuevas%20funcionalidades%20Genesys%20Cloud&amp;InitialTabId=Ribbon%2EDocument&amp;VisibilityContext=WSSTabPersistence" TargetMode="External"/><Relationship Id="rId5" Type="http://schemas.openxmlformats.org/officeDocument/2006/relationships/hyperlink" Target="../../Forms/AllItems.aspx?RootFolder=%2FDSS%2FOAP%2FDOCS%2FDocumentos%2FA%C3%B1o%5F2024%2F03%5FPlanAnticorrupcion%2FEVIDENCIAS%20TERCER%20CUATRIMESTRE%2FComponente%204%2E%20Atenci%C3%B3n%20al%20ciudadano%2F2%2E3%20Socializacion%20de%20documentos%20actualizados&amp;InitialTabId=Ribbon%2EDocument&amp;VisibilityContext=WSSTabPersistence" TargetMode="External"/><Relationship Id="rId4" Type="http://schemas.openxmlformats.org/officeDocument/2006/relationships/hyperlink" Target="../../Forms/AllItems.aspx?RootFolder=%2FDSS%2FOAP%2FDOCS%2FDocumentos%2FA%C3%B1o%5F2024%2F03%5FPlanAnticorrupcion%2FEVIDENCIAS%20TERCER%20CUATRIMESTRE%2FComponente%204%2E%20Atenci%C3%B3n%20al%20ciudadano%2F2%2E2%20Actualizacion%20de%20documentos%20del%20proceso&amp;InitialTabId=Ribbon%2EDocument&amp;VisibilityContext=WSSTabPersistence" TargetMode="External"/><Relationship Id="rId9"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supersociedades.gov.co/web/nuestra-entidad/talento-humano" TargetMode="External"/><Relationship Id="rId3" Type="http://schemas.openxmlformats.org/officeDocument/2006/relationships/hyperlink" Target="https://www.supersociedades.gov.co/web/nuestra-entidad/presupuesto-general" TargetMode="External"/><Relationship Id="rId7" Type="http://schemas.openxmlformats.org/officeDocument/2006/relationships/hyperlink" Target="https://www.supersociedades.gov.co/web/nuestra-entidad/presupuesto-general" TargetMode="External"/><Relationship Id="rId12" Type="http://schemas.openxmlformats.org/officeDocument/2006/relationships/printerSettings" Target="../printerSettings/printerSettings9.bin"/><Relationship Id="rId2" Type="http://schemas.openxmlformats.org/officeDocument/2006/relationships/hyperlink" Target="https://www.supersociedades.gov.co/web/nuestra-entidad/presupuesto-general" TargetMode="External"/><Relationship Id="rId1" Type="http://schemas.openxmlformats.org/officeDocument/2006/relationships/hyperlink" Target="https://www.supersociedades.gov.co/web/nuestra-entidad/presupuesto-general" TargetMode="External"/><Relationship Id="rId6" Type="http://schemas.openxmlformats.org/officeDocument/2006/relationships/hyperlink" Target="../../../_layouts/xlviewer.aspx?id=/DSS/OAP/DOCS/Documentos/A%C3%B1o_2024/03_PlanAnticorrupcion/EVIDENCIAS%20TERCER%20CUATRIMESTRE/Componente%205.%20Transparencia%20y%20Acceso%20a%20la%20Informaci%C3%B3n%20P%C3%BAblica/2-5_Graficas-Informe_PQRS%20III-trimestre.xlsx&amp;Source=http%3A%2F%2Fintranet%2FDSS%2FOAP%2FDOCS%2FDocumentos%2FForms%2FAllItems%2Easpx%3FRootFolder%3D%252FDSS%252FOAP%252FDOCS%252FDocumentos%252FA%25C3%25B1o%255F2024%252F03%255FPlanAnticorrupcion%252FEVIDENCIAS%2520TERCER%2520CUATRIMESTRE%252FComponente%25205%252E%2520Transparencia%2520y%2520Acceso%2520a%2520la%2520Informaci%25C3%25B3n%2520P%25C3%25BAblica%26InitialTabId%3DRibbon%252EDocument%26VisibilityContext%3DWSSTabPersistence&amp;DefaultItemOpen=1" TargetMode="External"/><Relationship Id="rId11" Type="http://schemas.openxmlformats.org/officeDocument/2006/relationships/hyperlink" Target="../../Forms/AllItems.aspx?RootFolder=%2FDSS%2FOAP%2FDOCS%2FDocumentos%2FA%C3%B1o%5F2024%2F03%5FPlanAnticorrupcion%2FEVIDENCIAS%20TERCER%20CUATRIMESTRE%2FComponente%205%2E%20Transparencia%20y%20Acceso%20a%20la%20Informaci%C3%B3n%20P%C3%BAblica" TargetMode="External"/><Relationship Id="rId5" Type="http://schemas.openxmlformats.org/officeDocument/2006/relationships/hyperlink" Target="../../../_layouts/xlviewer.aspx?id=/DSS/OAP/DOCS/Documentos/A%C3%B1o_2024/03_PlanAnticorrupcion/EVIDENCIAS%20TERCER%20CUATRIMESTRE/Componente%205.%20Transparencia%20y%20Acceso%20a%20la%20Informaci%C3%B3n%20P%C3%BAblica/2-5_Graficas-Informe_PQRS%20III-trimestre.xlsx&amp;Source=http%3A%2F%2Fintranet%2FDSS%2FOAP%2FDOCS%2FDocumentos%2FForms%2FAllItems%2Easpx%3FRootFolder%3D%252FDSS%252FOAP%252FDOCS%252FDocumentos%252FA%25C3%25B1o%255F2024%252F03%255FPlanAnticorrupcion%252FEVIDENCIAS%2520TERCER%2520CUATRIMESTRE%252FComponente%25205%252E%2520Transparencia%2520y%2520Acceso%2520a%2520la%2520Informaci%25C3%25B3n%2520P%25C3%25BAblica%26InitialTabId%3DRibbon%252EDocument%26VisibilityContext%3DWSSTabPersistence&amp;DefaultItemOpen=1" TargetMode="External"/><Relationship Id="rId10" Type="http://schemas.openxmlformats.org/officeDocument/2006/relationships/hyperlink" Target="../../Forms/AllItems.aspx?RootFolder=%2FDSS%2FOAP%2FDOCS%2FDocumentos%2FA%C3%B1o%5F2024%2F03%5FPlanAnticorrupcion%2FEVIDENCIAS%20PRIMER%20CUATRIMESTRE%2FComponente%205%2E%20Transparencia%20y%20Acceso%20a%20la%20Informaci%C3%B3n%20P%C3%BAblica%2F1%2E6%20Monitoreos%20conflictos%20de%20int&amp;InitialTabId=Ribbon%2EDocument&amp;VisibilityContext=WSSTabPersistence" TargetMode="External"/><Relationship Id="rId4" Type="http://schemas.openxmlformats.org/officeDocument/2006/relationships/hyperlink" Target="https://www.supersociedades.gov.co/web/nuestra-entidad/talento-humano" TargetMode="External"/><Relationship Id="rId9" Type="http://schemas.openxmlformats.org/officeDocument/2006/relationships/hyperlink" Target="https://www.supersociedades.gov.co/web/nuestra-entidad/talento-humano"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supersociedades.gov.co/documents/107391/8124503/Informe+foros+y+chats+septiembre+2024.pdf/19f17a2c-86b4-5202-ba52-eafec1a3d42a?version=1.1&amp;t=1733343762934" TargetMode="External"/><Relationship Id="rId2" Type="http://schemas.openxmlformats.org/officeDocument/2006/relationships/hyperlink" Target="../../Forms/AllItems.aspx?RootFolder=%2FDSS%2FOAP%2FDOCS%2FDocumentos%2FA%C3%B1o%5F2024%2F03%5FPlanAnticorrupcion%2FEVIDENCIAS%20TERCER%20CUATRIMESTRE%2FComponente%206%2E%20Participaci%C3%B3n%20ciudadana&amp;InitialTabId=Ribbon%2EDocument&amp;VisibilityContext=WSSTabPersistence" TargetMode="External"/><Relationship Id="rId1" Type="http://schemas.openxmlformats.org/officeDocument/2006/relationships/hyperlink" Target="EVIDENCIAS%20TERCER%20CUATRIMESTRE/Componente%206.%20Participaci&#243;n%20ciudadana/5%20Campa&#241;a%20Mecanismos%20Participaci&#243;n%20Ciudadana.xlsx" TargetMode="External"/><Relationship Id="rId6" Type="http://schemas.openxmlformats.org/officeDocument/2006/relationships/printerSettings" Target="../printerSettings/printerSettings10.bin"/><Relationship Id="rId5" Type="http://schemas.openxmlformats.org/officeDocument/2006/relationships/hyperlink" Target="https://www.supersociedades.gov.co/documents/20122/7760146/Informe_seguimiento_programa_participacion_ciudadana_2024_II.pdf/57626f3c-67f2-2507-ae17-cce40ea87f52?t=1736385777401" TargetMode="External"/><Relationship Id="rId4" Type="http://schemas.openxmlformats.org/officeDocument/2006/relationships/hyperlink" Target="https://www.supersociedades.gov.co/documents/107391/8124503/Informe+de+foros+y+chat_Noviembre_6_y_15.pdf/c5707bdb-b273-3689-a76a-e5bfb6139390?version=1.0&amp;t=1735004410499"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SG/GDTH/GDTH/Desarrollo/Forms/AllItems.aspx?RootFolder=%2FSG%2FGDTH%2FGDTH%2FDesarrollo%2F2024%2FPlan%20de%20Integridad" TargetMode="External"/><Relationship Id="rId2" Type="http://schemas.openxmlformats.org/officeDocument/2006/relationships/hyperlink" Target="https://www.supersociedades.gov.co/documents/107391/3463418/GC-G-002_GuiadeAdministraciondeRiesgos.pdf" TargetMode="External"/><Relationship Id="rId1" Type="http://schemas.openxmlformats.org/officeDocument/2006/relationships/hyperlink" Target="../../../../../../SG/GDTH/GDTH/Desarrollo/Forms/AllItems.aspx?RootFolder=%2FSG%2FGDTH%2FGDTH%2FDesarrollo%2F2024%2FPlan%20de%20Integridad" TargetMode="External"/><Relationship Id="rId5" Type="http://schemas.openxmlformats.org/officeDocument/2006/relationships/printerSettings" Target="../printerSettings/printerSettings11.bin"/><Relationship Id="rId4" Type="http://schemas.openxmlformats.org/officeDocument/2006/relationships/hyperlink" Target="../../../../../../SG/GDTH/GDTH/Desarrollo/Forms/AllItems.aspx?RootFolder=%2FSG%2FGDTH%2FGDTH%2FDesarrollo%2F2024%2FPlan%20de%20Integrida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upersociedades.gov.co/nuestra_entidad/normatividad/SitesPages/Conceptos-Juridicos.aspx"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upersociedades.gov.co/es/web/nuestra-entidad/plan-anticorrupcion-2024" TargetMode="External"/><Relationship Id="rId2" Type="http://schemas.openxmlformats.org/officeDocument/2006/relationships/hyperlink" Target="../../Forms/AllItems.aspx?RootFolder=%2FDSS%2FOAP%2FDOCS%2FDocumentos%2FA%C3%B1o%5F2024%2F03%5FPlanAnticorrupcion%2FEVIDENCIAS%20SEGUNDO%20CUATRIMESTRE%2FComponente%202%2E%20Gesti%C3%B3n%20de%20riesgos%20de%20corrupci%C3%B3n" TargetMode="External"/><Relationship Id="rId1" Type="http://schemas.openxmlformats.org/officeDocument/2006/relationships/hyperlink" Target="../../A%C3%B1o_2024/03_PlanAnticorrupcion/EVIDENCIAS%20PRIMER%20CUATRIMESTRE/Componente%202.%20Gesti%C3%B3n%20de%20riesgos%20de%20corrupci%C3%B3n/IMPORTANTE_%20Seguimiento%20Plan%20Anticorrupci%C3%B3n%20y%20monitoreo%20riesgos.eml" TargetMode="External"/><Relationship Id="rId5" Type="http://schemas.openxmlformats.org/officeDocument/2006/relationships/printerSettings" Target="../printerSettings/printerSettings6.bin"/><Relationship Id="rId4" Type="http://schemas.openxmlformats.org/officeDocument/2006/relationships/hyperlink" Target="../../Forms/AllItems.aspx?RootFolder=%2FDSS%2FOAP%2FDOCS%2FDocumentos%2FA%C3%B1o%5F2024%2F03%5FPlanAnticorrupcion%2FEVIDENCIAS%20TERCER%20CUATRIMESTRE%2FComponente%202%2E%20Gesti%C3%B3n%20de%20riesgos%20de%20corrupci%C3%B3n"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EVIDENCIAS%20TERCER%20CUATRIMESTRE/Componente%203.%20Rendici&#243;n%20de%20cuentas/1.3%20GESTI&#211;N%20Y%20PLAN%20DE%20COMUNICACIONES.pdf" TargetMode="External"/><Relationship Id="rId13" Type="http://schemas.openxmlformats.org/officeDocument/2006/relationships/hyperlink" Target="https://www.supersociedades.gov.co/documents/107391/7995399/Evaluacion-Audiencia-Publica-de-Rendicion-de-Cuentas+2024.pdf/0c5b9da7-b989-1985-d5a3-81de70d11c05?version=1.0&amp;t=1736860739237" TargetMode="External"/><Relationship Id="rId18" Type="http://schemas.openxmlformats.org/officeDocument/2006/relationships/hyperlink" Target="EVIDENCIAS%20TERCER%20CUATRIMESTRE/Componente%203.%20Rendici&#243;n%20de%20cuentas/3.2_SocializacionPreparacion_RendicionCuentas.PNG" TargetMode="External"/><Relationship Id="rId26" Type="http://schemas.openxmlformats.org/officeDocument/2006/relationships/printerSettings" Target="../printerSettings/printerSettings7.bin"/><Relationship Id="rId3" Type="http://schemas.openxmlformats.org/officeDocument/2006/relationships/hyperlink" Target="https://www.supersociedades.gov.co/rendicion-de-cuentas-2024" TargetMode="External"/><Relationship Id="rId21" Type="http://schemas.openxmlformats.org/officeDocument/2006/relationships/hyperlink" Target="https://www.supersociedades.gov.co/rendicion-de-cuentas-2024" TargetMode="External"/><Relationship Id="rId7" Type="http://schemas.openxmlformats.org/officeDocument/2006/relationships/hyperlink" Target="EVIDENCIAS%20TERCER%20CUATRIMESTRE/Componente%203.%20Rendici&#243;n%20de%20cuentas/1.3%20GESTI&#211;N%20Y%20PLAN%20DE%20COMUNICACIONES.pdf" TargetMode="External"/><Relationship Id="rId12" Type="http://schemas.openxmlformats.org/officeDocument/2006/relationships/hyperlink" Target="https://www.supersociedades.gov.co/es/web/nuestra-entidad/plan-anticorrupcion-2024" TargetMode="External"/><Relationship Id="rId17" Type="http://schemas.openxmlformats.org/officeDocument/2006/relationships/hyperlink" Target="EVIDENCIAS%20TERCER%20CUATRIMESTRE/Componente%203.%20Rendici&#243;n%20de%20cuentas/2.3%20Encuesta%20temas%20de%20inter&#233;s%20audiencia%20p&#250;blica%202024.-.pdf" TargetMode="External"/><Relationship Id="rId25" Type="http://schemas.openxmlformats.org/officeDocument/2006/relationships/hyperlink" Target="EVIDENCIAS_TERCER_CUATRIMESTRE/Componente_3._Rendicion_Cuentas/5.2_Solicitud%20Revisi&#243;n%20Formato%20Evaluaci&#243;n%20y%20Rendici&#243;n%20de%20Cuentas%20y%20Plan%20de%20mejoramiento.msg" TargetMode="External"/><Relationship Id="rId2" Type="http://schemas.openxmlformats.org/officeDocument/2006/relationships/hyperlink" Target="../12_Rendicion_Cuentas/01_Acta_SesionNo1_RendicionCuentas_Firmada.pdf" TargetMode="External"/><Relationship Id="rId16" Type="http://schemas.openxmlformats.org/officeDocument/2006/relationships/hyperlink" Target="EVIDENCIAS%20TERCER%20CUATRIMESTRE/Componente%203.%20Rendici&#243;n%20de%20cuentas/RE_%20Activaci&#243;n%20Correo%20Institucional%20Rendici&#243;n%20de%20Cuentas.msg" TargetMode="External"/><Relationship Id="rId20" Type="http://schemas.openxmlformats.org/officeDocument/2006/relationships/hyperlink" Target="https://www.supersociedades.gov.co/rendicion-de-cuentas-2024" TargetMode="External"/><Relationship Id="rId29" Type="http://schemas.openxmlformats.org/officeDocument/2006/relationships/comments" Target="../comments2.xml"/><Relationship Id="rId1" Type="http://schemas.openxmlformats.org/officeDocument/2006/relationships/hyperlink" Target="../../Forms/AllItems.aspx?RootFolder=%2FDSS%2FOAP%2FDOCS%2FDocumentos%2FA%C3%B1o%5F2024%2F12%5FRendicion%5FCuentas" TargetMode="External"/><Relationship Id="rId6" Type="http://schemas.openxmlformats.org/officeDocument/2006/relationships/hyperlink" Target="EVIDENCIAS%20TERCER%20CUATRIMESTRE/Componente%203.%20Rendici&#243;n%20de%20cuentas/1.3%20GESTI&#211;N%20Y%20PLAN%20DE%20COMUNICACIONES.pdf" TargetMode="External"/><Relationship Id="rId11" Type="http://schemas.openxmlformats.org/officeDocument/2006/relationships/hyperlink" Target="https://www.supersociedades.gov.co/documents/20122/7760146/Informe_seguimiento_programa_participacion_ciudadana_2024_II.pdf/57626f3c-67f2-2507-ae17-cce40ea87f52?t=1736385777401" TargetMode="External"/><Relationship Id="rId24" Type="http://schemas.openxmlformats.org/officeDocument/2006/relationships/hyperlink" Target="../../Forms/AllItems.aspx?RootFolder=%2FDSS%2FOAP%2FDOCS%2FDocumentos%2FA%C3%B1o%5F2024%2F03%5FPlanAnticorrupcion%2FEVIDENCIAS%5FTERCER%5FCUATRIMESTRE%2FComponente%5F3%2E%5FRendicion%5FCuentas" TargetMode="External"/><Relationship Id="rId5" Type="http://schemas.openxmlformats.org/officeDocument/2006/relationships/hyperlink" Target="EVIDENCIAS%20TERCER%20CUATRIMESTRE/Componente%203.%20Rendici&#243;n%20de%20cuentas/2.6%20INFORME%20TRANSMISI&#211;N%20CANAL%20INTITUCIONAL.pdf" TargetMode="External"/><Relationship Id="rId15" Type="http://schemas.openxmlformats.org/officeDocument/2006/relationships/hyperlink" Target="../12_Rendicion_Cuentas/02_Cronograma_RC_2024_v2.xlsx" TargetMode="External"/><Relationship Id="rId23" Type="http://schemas.openxmlformats.org/officeDocument/2006/relationships/hyperlink" Target="../../Forms/AllItems.aspx?RootFolder=%2FDSS%2FOAP%2FDOCS%2FDocumentos%2FA%C3%B1o%5F2024%2F03%5FPlanAnticorrupcion%2FEVIDENCIAS%5FTERCER%5FCUATRIMESTRE%2FComponente%5F3%2E%5FRendicion%5FCuentas" TargetMode="External"/><Relationship Id="rId28" Type="http://schemas.openxmlformats.org/officeDocument/2006/relationships/vmlDrawing" Target="../drawings/vmlDrawing2.vml"/><Relationship Id="rId10" Type="http://schemas.openxmlformats.org/officeDocument/2006/relationships/hyperlink" Target="../../Forms/AllItems.aspx?RootFolder=%2FDSS%2FOAP%2FDOCS%2FDocumentos%2FA%C3%B1o%5F2024%2F12%5FRendicion%5FCuentas" TargetMode="External"/><Relationship Id="rId19" Type="http://schemas.openxmlformats.org/officeDocument/2006/relationships/hyperlink" Target="../../Forms/AllItems.aspx?RootFolder=%2FDSS%2FOAP%2FDOCS%2FDocumentos%2FA%C3%B1o%5F2024%2F03%5FPlanAnticorrupcion%2FEVIDENCIAS%5FTERCER%5FCUATRIMESTRE%2FComponente%5F3%2E%5FRendicion%5FCuentas" TargetMode="External"/><Relationship Id="rId4" Type="http://schemas.openxmlformats.org/officeDocument/2006/relationships/hyperlink" Target="EVIDENCIAS%20TERCER%20CUATRIMESTRE/Componente%203.%20Rendici&#243;n%20de%20cuentas/1.3%20GESTI&#211;N%20Y%20PLAN%20DE%20COMUNICACIONES.pdf" TargetMode="External"/><Relationship Id="rId9" Type="http://schemas.openxmlformats.org/officeDocument/2006/relationships/hyperlink" Target="https://www.supersociedades.gov.co/rendicion-de-cuentas-2024" TargetMode="External"/><Relationship Id="rId14" Type="http://schemas.openxmlformats.org/officeDocument/2006/relationships/hyperlink" Target="https://www.supersociedades.gov.co/documents/107391/7995399/Evaluacion-Audiencia-Publica-de-Rendicion-de-Cuentas+2024.pdf/0c5b9da7-b989-1985-d5a3-81de70d11c05?version=1.0&amp;t=1736860739237" TargetMode="External"/><Relationship Id="rId22" Type="http://schemas.openxmlformats.org/officeDocument/2006/relationships/hyperlink" Target="../../Forms/AllItems.aspx?RootFolder=%2FDSS%2FOAP%2FDOCS%2FDocumentos%2FA%C3%B1o%5F2024%2F03%5FPlanAnticorrupcion%2FEVIDENCIAS%5FTERCER%5FCUATRIMESTRE%2FComponente%5F3%2E%5FRendicion%5FCuentas" TargetMode="External"/><Relationship Id="rId2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5"/>
  <sheetViews>
    <sheetView tabSelected="1" workbookViewId="0">
      <selection activeCell="G17" sqref="G17"/>
    </sheetView>
  </sheetViews>
  <sheetFormatPr baseColWidth="10" defaultColWidth="11.42578125" defaultRowHeight="12.75"/>
  <cols>
    <col min="1" max="1" width="3.5703125" style="1" customWidth="1"/>
    <col min="2" max="2" width="2.5703125" style="1" customWidth="1"/>
    <col min="3" max="3" width="31" style="1" customWidth="1"/>
    <col min="4" max="6" width="10.5703125" style="1" customWidth="1"/>
    <col min="7" max="7" width="31" style="1" customWidth="1"/>
    <col min="8" max="10" width="10.5703125" style="1" customWidth="1"/>
    <col min="11" max="11" width="31" style="1" customWidth="1"/>
    <col min="12" max="12" width="2.5703125" style="1" customWidth="1"/>
    <col min="13" max="16384" width="11.42578125" style="1"/>
  </cols>
  <sheetData>
    <row r="1" spans="2:13" ht="61.5" customHeight="1" thickBot="1"/>
    <row r="2" spans="2:13" ht="29.25" customHeight="1" thickBot="1">
      <c r="B2" s="497" t="s">
        <v>0</v>
      </c>
      <c r="C2" s="498"/>
      <c r="D2" s="498"/>
      <c r="E2" s="498"/>
      <c r="F2" s="498"/>
      <c r="G2" s="498"/>
      <c r="H2" s="498"/>
      <c r="I2" s="498"/>
      <c r="J2" s="498"/>
      <c r="K2" s="498"/>
      <c r="L2" s="499"/>
      <c r="M2" s="39"/>
    </row>
    <row r="3" spans="2:13">
      <c r="B3" s="40"/>
      <c r="C3" s="40"/>
      <c r="D3" s="40"/>
      <c r="E3" s="40"/>
      <c r="F3" s="40"/>
      <c r="G3" s="40"/>
      <c r="H3" s="40"/>
      <c r="I3" s="40"/>
      <c r="J3" s="40"/>
      <c r="K3" s="40"/>
      <c r="L3" s="40"/>
    </row>
    <row r="4" spans="2:13">
      <c r="B4" s="40"/>
      <c r="C4" s="40"/>
      <c r="D4" s="40"/>
      <c r="E4" s="40"/>
      <c r="F4" s="40"/>
      <c r="G4" s="40"/>
      <c r="H4" s="40"/>
      <c r="I4" s="40"/>
      <c r="J4" s="40"/>
      <c r="K4" s="40"/>
      <c r="L4" s="40"/>
    </row>
    <row r="5" spans="2:13" ht="21">
      <c r="B5" s="40"/>
      <c r="C5" s="41" t="s">
        <v>1</v>
      </c>
      <c r="D5" s="500" t="s">
        <v>2</v>
      </c>
      <c r="E5" s="500"/>
      <c r="F5" s="500"/>
      <c r="G5" s="500"/>
      <c r="H5" s="500"/>
      <c r="I5" s="500"/>
      <c r="J5" s="500"/>
      <c r="K5" s="500"/>
      <c r="L5" s="500"/>
    </row>
    <row r="6" spans="2:13" ht="21">
      <c r="B6" s="40"/>
      <c r="C6" s="41" t="s">
        <v>3</v>
      </c>
      <c r="D6" s="500">
        <v>2024</v>
      </c>
      <c r="E6" s="500"/>
      <c r="F6" s="500"/>
      <c r="G6" s="500"/>
      <c r="H6" s="500"/>
      <c r="I6" s="500"/>
      <c r="J6" s="500"/>
      <c r="K6" s="500"/>
      <c r="L6" s="500"/>
    </row>
    <row r="7" spans="2:13" ht="21">
      <c r="B7" s="40"/>
      <c r="C7" s="41" t="s">
        <v>4</v>
      </c>
      <c r="D7" s="501" t="s">
        <v>5</v>
      </c>
      <c r="E7" s="500"/>
      <c r="F7" s="500"/>
      <c r="G7" s="500"/>
      <c r="H7" s="500"/>
      <c r="I7" s="500"/>
      <c r="J7" s="500"/>
      <c r="K7" s="500"/>
      <c r="L7" s="500"/>
    </row>
    <row r="8" spans="2:13" ht="21">
      <c r="B8" s="40"/>
      <c r="C8" s="40"/>
      <c r="D8" s="84"/>
      <c r="E8" s="84"/>
      <c r="F8" s="84"/>
      <c r="G8" s="84"/>
      <c r="H8" s="84"/>
      <c r="I8" s="84"/>
      <c r="J8" s="84"/>
      <c r="K8" s="84"/>
      <c r="L8" s="84"/>
    </row>
    <row r="9" spans="2:13" ht="21">
      <c r="B9" s="40"/>
      <c r="C9" s="40"/>
      <c r="D9" s="84"/>
      <c r="E9" s="84"/>
      <c r="F9" s="84"/>
      <c r="G9" s="84"/>
      <c r="H9" s="84"/>
      <c r="I9" s="84"/>
      <c r="J9" s="84"/>
      <c r="K9" s="84"/>
      <c r="L9" s="84"/>
    </row>
    <row r="10" spans="2:13">
      <c r="B10" s="40"/>
      <c r="C10" s="40"/>
      <c r="D10" s="40"/>
      <c r="E10" s="40"/>
      <c r="F10" s="40"/>
      <c r="G10" s="40"/>
      <c r="H10" s="40"/>
      <c r="I10" s="40"/>
      <c r="J10" s="40"/>
      <c r="K10" s="40"/>
      <c r="L10" s="40"/>
    </row>
    <row r="11" spans="2:13" ht="13.5" thickBot="1">
      <c r="B11" s="40"/>
      <c r="C11" s="40"/>
      <c r="D11" s="40"/>
      <c r="E11" s="40"/>
      <c r="F11" s="40"/>
      <c r="G11" s="40"/>
      <c r="H11" s="40"/>
      <c r="I11" s="40"/>
      <c r="J11" s="40"/>
      <c r="K11" s="40"/>
      <c r="L11" s="40"/>
    </row>
    <row r="12" spans="2:13" ht="9" customHeight="1" thickBot="1">
      <c r="B12" s="42"/>
      <c r="C12" s="43"/>
      <c r="D12" s="43"/>
      <c r="E12" s="43"/>
      <c r="F12" s="43"/>
      <c r="G12" s="43"/>
      <c r="H12" s="43"/>
      <c r="I12" s="43"/>
      <c r="J12" s="43"/>
      <c r="K12" s="43"/>
      <c r="L12" s="44"/>
    </row>
    <row r="13" spans="2:13" s="55" customFormat="1" ht="42" customHeight="1">
      <c r="B13" s="52"/>
      <c r="C13" s="127" t="s">
        <v>6</v>
      </c>
      <c r="D13" s="53"/>
      <c r="E13" s="53"/>
      <c r="F13" s="53"/>
      <c r="G13" s="502" t="s">
        <v>7</v>
      </c>
      <c r="H13" s="53"/>
      <c r="I13" s="53"/>
      <c r="J13" s="53"/>
      <c r="K13" s="502" t="s">
        <v>8</v>
      </c>
      <c r="L13" s="54"/>
    </row>
    <row r="14" spans="2:13" s="55" customFormat="1" ht="31.5" customHeight="1" thickBot="1">
      <c r="B14" s="56"/>
      <c r="C14" s="92" t="s">
        <v>9</v>
      </c>
      <c r="D14" s="87"/>
      <c r="E14" s="53"/>
      <c r="F14" s="53"/>
      <c r="G14" s="503"/>
      <c r="H14" s="53"/>
      <c r="I14" s="53"/>
      <c r="J14" s="53"/>
      <c r="K14" s="503"/>
      <c r="L14" s="54"/>
    </row>
    <row r="15" spans="2:13" s="55" customFormat="1">
      <c r="B15" s="56"/>
      <c r="C15" s="53"/>
      <c r="D15" s="53"/>
      <c r="E15" s="53"/>
      <c r="F15" s="53"/>
      <c r="G15" s="53"/>
      <c r="H15" s="53"/>
      <c r="I15" s="53"/>
      <c r="J15" s="53"/>
      <c r="K15" s="57"/>
      <c r="L15" s="54"/>
    </row>
    <row r="16" spans="2:13" s="55" customFormat="1" ht="13.5" thickBot="1">
      <c r="B16" s="56"/>
      <c r="C16" s="53"/>
      <c r="D16" s="53"/>
      <c r="E16" s="53"/>
      <c r="F16" s="53"/>
      <c r="G16" s="53"/>
      <c r="H16" s="53"/>
      <c r="I16" s="53"/>
      <c r="J16" s="53"/>
      <c r="K16" s="57"/>
      <c r="L16" s="54"/>
    </row>
    <row r="17" spans="2:12" s="55" customFormat="1" ht="45" customHeight="1">
      <c r="B17" s="56"/>
      <c r="C17" s="127" t="s">
        <v>10</v>
      </c>
      <c r="D17" s="495"/>
      <c r="E17" s="495"/>
      <c r="F17" s="495"/>
      <c r="G17" s="127" t="s">
        <v>11</v>
      </c>
      <c r="H17" s="496"/>
      <c r="I17" s="496"/>
      <c r="J17" s="496"/>
      <c r="K17" s="127" t="s">
        <v>12</v>
      </c>
      <c r="L17" s="54"/>
    </row>
    <row r="18" spans="2:12" s="55" customFormat="1" ht="9" customHeight="1">
      <c r="B18" s="56"/>
      <c r="C18" s="53"/>
      <c r="D18" s="53"/>
      <c r="E18" s="53"/>
      <c r="F18" s="53"/>
      <c r="G18" s="53"/>
      <c r="H18" s="53"/>
      <c r="I18" s="53"/>
      <c r="J18" s="53"/>
      <c r="K18" s="57"/>
      <c r="L18" s="54"/>
    </row>
    <row r="19" spans="2:12" s="55" customFormat="1" ht="13.5" thickBot="1">
      <c r="B19" s="56"/>
      <c r="C19" s="53"/>
      <c r="D19" s="53"/>
      <c r="E19" s="53"/>
      <c r="F19" s="53"/>
      <c r="G19" s="53"/>
      <c r="H19" s="53"/>
      <c r="I19" s="53"/>
      <c r="J19" s="53"/>
      <c r="K19" s="57"/>
      <c r="L19" s="54"/>
    </row>
    <row r="20" spans="2:12" s="55" customFormat="1" ht="48.75" customHeight="1">
      <c r="B20" s="56"/>
      <c r="C20" s="53"/>
      <c r="D20" s="53"/>
      <c r="E20" s="53"/>
      <c r="F20" s="53"/>
      <c r="G20" s="127" t="s">
        <v>13</v>
      </c>
      <c r="H20" s="53"/>
      <c r="I20" s="53"/>
      <c r="J20" s="53"/>
      <c r="K20" s="57"/>
      <c r="L20" s="54"/>
    </row>
    <row r="21" spans="2:12" s="85" customFormat="1" ht="14.25" customHeight="1" thickBot="1">
      <c r="B21" s="142"/>
      <c r="C21" s="143"/>
      <c r="D21" s="143"/>
      <c r="E21" s="143"/>
      <c r="F21" s="143"/>
      <c r="G21" s="143"/>
      <c r="H21" s="143"/>
      <c r="I21" s="143"/>
      <c r="J21" s="143"/>
      <c r="K21" s="144"/>
      <c r="L21" s="145"/>
    </row>
    <row r="22" spans="2:12">
      <c r="C22" s="45"/>
      <c r="D22" s="45"/>
      <c r="E22" s="45"/>
      <c r="F22" s="45"/>
      <c r="G22" s="45"/>
      <c r="H22" s="45"/>
      <c r="I22" s="45"/>
      <c r="J22" s="45"/>
    </row>
    <row r="23" spans="2:12">
      <c r="C23" s="45"/>
      <c r="D23" s="45"/>
      <c r="E23" s="45"/>
      <c r="F23" s="45"/>
      <c r="G23" s="45"/>
      <c r="H23" s="45"/>
      <c r="I23" s="45"/>
      <c r="J23" s="45"/>
    </row>
    <row r="24" spans="2:12">
      <c r="C24" s="45"/>
      <c r="D24" s="45"/>
      <c r="E24" s="45"/>
      <c r="F24" s="45"/>
      <c r="G24" s="45"/>
      <c r="H24" s="45"/>
      <c r="I24" s="45"/>
      <c r="J24" s="45"/>
    </row>
    <row r="25" spans="2:12">
      <c r="C25" s="45"/>
      <c r="D25" s="45"/>
      <c r="E25" s="45"/>
      <c r="F25" s="45"/>
      <c r="G25" s="45"/>
      <c r="H25" s="45"/>
      <c r="I25" s="45"/>
      <c r="J25" s="45"/>
    </row>
  </sheetData>
  <mergeCells count="8">
    <mergeCell ref="D17:F17"/>
    <mergeCell ref="H17:J17"/>
    <mergeCell ref="B2:L2"/>
    <mergeCell ref="D5:L5"/>
    <mergeCell ref="D6:L6"/>
    <mergeCell ref="D7:L7"/>
    <mergeCell ref="G13:G14"/>
    <mergeCell ref="K13:K14"/>
  </mergeCells>
  <hyperlinks>
    <hyperlink ref="G13" location="'Racionalización de trámites'!A1" display="Estratégia de racionalización de trámites" xr:uid="{00000000-0004-0000-0000-000000000000}"/>
    <hyperlink ref="K13" location="'Rendición de cuentas'!A1" display="Rendición de cuentas" xr:uid="{00000000-0004-0000-0000-000001000000}"/>
    <hyperlink ref="K17" location="'Iniciativas adicionales'!A1" display="Iniciativas adicionales" xr:uid="{00000000-0004-0000-0000-000002000000}"/>
    <hyperlink ref="C17" location="'Atención al Ciudadano'!A1" display="Mecanismos para mejorar la atención al ciudadano" xr:uid="{00000000-0004-0000-0000-000003000000}"/>
    <hyperlink ref="C13" location="'Gestión riesgo corrupción '!A1" display="Gestión del riesgo de corrupción" xr:uid="{00000000-0004-0000-0000-000004000000}"/>
    <hyperlink ref="C14" location="'Mapa Riesgos Corrupcion1'!A1" display="Mapa de riesgos de corrupción" xr:uid="{00000000-0004-0000-0000-000005000000}"/>
    <hyperlink ref="G17" location="'Transparencia y acceso a la in'!A1" display="Transparencia y acceso a la información" xr:uid="{00000000-0004-0000-0000-000006000000}"/>
    <hyperlink ref="G20" location="'Participación ciudadana'!A1" display="Participación ciudadana" xr:uid="{00000000-0004-0000-0000-000007000000}"/>
    <hyperlink ref="G13:G14" location="'Estrategia Racionalización'!A1" display="Estratégia de racionalización de trámites" xr:uid="{00000000-0004-0000-0000-000008000000}"/>
    <hyperlink ref="K13:K14" location="'Rendición de cuentas '!A1" display="Rendición de cuentas" xr:uid="{00000000-0004-0000-0000-000009000000}"/>
  </hyperlink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T20"/>
  <sheetViews>
    <sheetView showGridLines="0" topLeftCell="K7" zoomScale="80" zoomScaleNormal="80" workbookViewId="0">
      <selection activeCell="Q9" sqref="Q9"/>
    </sheetView>
  </sheetViews>
  <sheetFormatPr baseColWidth="10" defaultColWidth="11.42578125" defaultRowHeight="12.75"/>
  <cols>
    <col min="1" max="1" width="0.5703125" customWidth="1"/>
    <col min="2" max="2" width="27.28515625" customWidth="1"/>
    <col min="3" max="3" width="5.42578125" customWidth="1"/>
    <col min="4" max="4" width="39.5703125" customWidth="1"/>
    <col min="5" max="5" width="32.42578125" customWidth="1"/>
    <col min="6" max="6" width="20.5703125" customWidth="1"/>
    <col min="7" max="7" width="9.5703125" customWidth="1"/>
    <col min="8" max="8" width="15.42578125" customWidth="1"/>
    <col min="9" max="9" width="28.5703125" customWidth="1"/>
    <col min="10" max="10" width="19.5703125" customWidth="1"/>
    <col min="11" max="12" width="25.42578125" customWidth="1"/>
    <col min="13" max="13" width="25.42578125" style="286" customWidth="1"/>
    <col min="14" max="15" width="25.42578125" customWidth="1"/>
    <col min="16" max="16" width="25.42578125" style="286" customWidth="1"/>
    <col min="17" max="18" width="25.42578125" customWidth="1"/>
    <col min="19" max="19" width="25.42578125" style="286" customWidth="1"/>
    <col min="20" max="20" width="25.42578125" customWidth="1"/>
  </cols>
  <sheetData>
    <row r="1" spans="2:20" s="31" customFormat="1" ht="36" thickBot="1">
      <c r="B1" s="651" t="s">
        <v>1155</v>
      </c>
      <c r="C1" s="652"/>
      <c r="D1" s="652"/>
      <c r="E1" s="652"/>
      <c r="F1" s="652"/>
      <c r="G1" s="652"/>
      <c r="H1" s="652"/>
      <c r="I1" s="652"/>
      <c r="J1" s="652"/>
      <c r="K1" s="652"/>
      <c r="L1" s="652"/>
      <c r="M1" s="652"/>
      <c r="N1" s="652"/>
      <c r="O1" s="652"/>
      <c r="P1" s="652"/>
      <c r="Q1" s="652"/>
      <c r="R1" s="652"/>
      <c r="S1" s="652"/>
      <c r="T1" s="653"/>
    </row>
    <row r="2" spans="2:20" s="31" customFormat="1" ht="50.25" customHeight="1" thickBot="1">
      <c r="B2" s="268" t="s">
        <v>1112</v>
      </c>
      <c r="C2" s="650" t="s">
        <v>1113</v>
      </c>
      <c r="D2" s="650"/>
      <c r="E2" s="269" t="s">
        <v>1114</v>
      </c>
      <c r="F2" s="269" t="s">
        <v>509</v>
      </c>
      <c r="G2" s="269" t="s">
        <v>1115</v>
      </c>
      <c r="H2" s="269" t="s">
        <v>1116</v>
      </c>
      <c r="I2" s="269" t="s">
        <v>504</v>
      </c>
      <c r="J2" s="270" t="s">
        <v>1076</v>
      </c>
      <c r="K2" s="271" t="s">
        <v>1077</v>
      </c>
      <c r="L2" s="272" t="s">
        <v>1078</v>
      </c>
      <c r="M2" s="273" t="s">
        <v>1079</v>
      </c>
      <c r="N2" s="274" t="s">
        <v>1080</v>
      </c>
      <c r="O2" s="275" t="s">
        <v>1081</v>
      </c>
      <c r="P2" s="276" t="s">
        <v>1082</v>
      </c>
      <c r="Q2" s="277" t="s">
        <v>1083</v>
      </c>
      <c r="R2" s="278" t="s">
        <v>1084</v>
      </c>
      <c r="S2" s="279" t="s">
        <v>1085</v>
      </c>
      <c r="T2" s="280" t="s">
        <v>1086</v>
      </c>
    </row>
    <row r="3" spans="2:20" ht="188.25" customHeight="1">
      <c r="B3" s="654" t="s">
        <v>1156</v>
      </c>
      <c r="C3" s="262" t="s">
        <v>1157</v>
      </c>
      <c r="D3" s="263" t="s">
        <v>1158</v>
      </c>
      <c r="E3" s="191" t="s">
        <v>1159</v>
      </c>
      <c r="F3" s="191" t="s">
        <v>1160</v>
      </c>
      <c r="G3" s="262">
        <v>3</v>
      </c>
      <c r="H3" s="191" t="s">
        <v>571</v>
      </c>
      <c r="I3" s="191" t="s">
        <v>1161</v>
      </c>
      <c r="J3" s="264" t="s">
        <v>1162</v>
      </c>
      <c r="K3" s="325" t="s">
        <v>1427</v>
      </c>
      <c r="L3" s="265" t="s">
        <v>1428</v>
      </c>
      <c r="M3" s="281">
        <v>0.33329999999999999</v>
      </c>
      <c r="N3" s="325" t="s">
        <v>1427</v>
      </c>
      <c r="O3" s="266" t="s">
        <v>1460</v>
      </c>
      <c r="P3" s="287">
        <v>0.33329999999999999</v>
      </c>
      <c r="Q3" s="325" t="s">
        <v>1427</v>
      </c>
      <c r="R3" s="439" t="s">
        <v>1625</v>
      </c>
      <c r="S3" s="402">
        <v>0.3333333</v>
      </c>
      <c r="T3" s="441">
        <v>0.99993329999999991</v>
      </c>
    </row>
    <row r="4" spans="2:20" ht="168.75" customHeight="1">
      <c r="B4" s="655"/>
      <c r="C4" s="121" t="s">
        <v>1163</v>
      </c>
      <c r="D4" s="109" t="s">
        <v>1164</v>
      </c>
      <c r="E4" s="112" t="s">
        <v>1165</v>
      </c>
      <c r="F4" s="112" t="s">
        <v>1166</v>
      </c>
      <c r="G4" s="121">
        <v>3</v>
      </c>
      <c r="H4" s="112"/>
      <c r="I4" s="112" t="s">
        <v>1161</v>
      </c>
      <c r="J4" s="214">
        <v>45657</v>
      </c>
      <c r="K4" s="150" t="s">
        <v>1429</v>
      </c>
      <c r="L4" s="100" t="s">
        <v>1428</v>
      </c>
      <c r="M4" s="282">
        <v>1</v>
      </c>
      <c r="N4" s="150" t="s">
        <v>571</v>
      </c>
      <c r="O4" s="104" t="s">
        <v>571</v>
      </c>
      <c r="P4" s="288">
        <v>0</v>
      </c>
      <c r="Q4" s="213" t="s">
        <v>1652</v>
      </c>
      <c r="R4" s="213" t="s">
        <v>1652</v>
      </c>
      <c r="S4" s="402">
        <v>0</v>
      </c>
      <c r="T4" s="267">
        <v>1</v>
      </c>
    </row>
    <row r="5" spans="2:20" ht="168.75" customHeight="1">
      <c r="B5" s="655"/>
      <c r="C5" s="121" t="s">
        <v>1167</v>
      </c>
      <c r="D5" s="109" t="s">
        <v>1168</v>
      </c>
      <c r="E5" s="112" t="s">
        <v>1169</v>
      </c>
      <c r="F5" s="112" t="s">
        <v>1170</v>
      </c>
      <c r="G5" s="121">
        <v>3</v>
      </c>
      <c r="H5" s="112"/>
      <c r="I5" s="112" t="s">
        <v>1142</v>
      </c>
      <c r="J5" s="214" t="s">
        <v>1162</v>
      </c>
      <c r="K5" s="150" t="s">
        <v>1430</v>
      </c>
      <c r="L5" s="94" t="s">
        <v>1431</v>
      </c>
      <c r="M5" s="283">
        <v>0.33329999999999999</v>
      </c>
      <c r="N5" s="150" t="s">
        <v>1430</v>
      </c>
      <c r="O5" s="113" t="s">
        <v>1461</v>
      </c>
      <c r="P5" s="289">
        <v>0.33329999999999999</v>
      </c>
      <c r="Q5" s="150" t="s">
        <v>1430</v>
      </c>
      <c r="R5" s="100" t="s">
        <v>1626</v>
      </c>
      <c r="S5" s="402">
        <v>0.33329999999999999</v>
      </c>
      <c r="T5" s="440">
        <v>0.99990000000000001</v>
      </c>
    </row>
    <row r="6" spans="2:20" ht="156" customHeight="1">
      <c r="B6" s="655" t="s">
        <v>1171</v>
      </c>
      <c r="C6" s="121" t="s">
        <v>1172</v>
      </c>
      <c r="D6" s="109" t="s">
        <v>1173</v>
      </c>
      <c r="E6" s="112" t="s">
        <v>1174</v>
      </c>
      <c r="F6" s="112" t="s">
        <v>1175</v>
      </c>
      <c r="G6" s="112">
        <v>3</v>
      </c>
      <c r="H6" s="112" t="s">
        <v>571</v>
      </c>
      <c r="I6" s="112" t="s">
        <v>1176</v>
      </c>
      <c r="J6" s="214" t="s">
        <v>1162</v>
      </c>
      <c r="K6" s="326" t="s">
        <v>1405</v>
      </c>
      <c r="L6" s="100" t="s">
        <v>1406</v>
      </c>
      <c r="M6" s="283">
        <v>0.33329999999999999</v>
      </c>
      <c r="N6" s="326" t="s">
        <v>571</v>
      </c>
      <c r="O6" s="104" t="s">
        <v>571</v>
      </c>
      <c r="P6" s="289">
        <v>0.33329999999999999</v>
      </c>
      <c r="Q6" s="326" t="s">
        <v>1612</v>
      </c>
      <c r="R6" s="100" t="s">
        <v>1613</v>
      </c>
      <c r="S6" s="402">
        <v>0.33329999999999999</v>
      </c>
      <c r="T6" s="440">
        <v>0.99990000000000001</v>
      </c>
    </row>
    <row r="7" spans="2:20" ht="218.25" customHeight="1">
      <c r="B7" s="655"/>
      <c r="C7" s="121" t="s">
        <v>1177</v>
      </c>
      <c r="D7" s="109" t="s">
        <v>1178</v>
      </c>
      <c r="E7" s="112" t="s">
        <v>1179</v>
      </c>
      <c r="F7" s="112" t="s">
        <v>1180</v>
      </c>
      <c r="G7" s="121">
        <v>2</v>
      </c>
      <c r="H7" s="112"/>
      <c r="I7" s="112" t="s">
        <v>1142</v>
      </c>
      <c r="J7" s="214">
        <v>45657</v>
      </c>
      <c r="K7" s="326" t="s">
        <v>1426</v>
      </c>
      <c r="L7" s="91" t="s">
        <v>571</v>
      </c>
      <c r="M7" s="283">
        <v>0</v>
      </c>
      <c r="N7" s="326" t="s">
        <v>1426</v>
      </c>
      <c r="O7" s="118" t="s">
        <v>571</v>
      </c>
      <c r="P7" s="283">
        <v>0</v>
      </c>
      <c r="Q7" s="212" t="s">
        <v>1627</v>
      </c>
      <c r="R7" s="100" t="s">
        <v>1628</v>
      </c>
      <c r="S7" s="402">
        <v>1</v>
      </c>
      <c r="T7" s="267">
        <v>1</v>
      </c>
    </row>
    <row r="8" spans="2:20" ht="99" customHeight="1">
      <c r="B8" s="655"/>
      <c r="C8" s="121" t="s">
        <v>1181</v>
      </c>
      <c r="D8" s="109" t="s">
        <v>1182</v>
      </c>
      <c r="E8" s="112" t="s">
        <v>1174</v>
      </c>
      <c r="F8" s="112" t="s">
        <v>1183</v>
      </c>
      <c r="G8" s="121">
        <v>2</v>
      </c>
      <c r="H8" s="112"/>
      <c r="I8" s="112" t="s">
        <v>1142</v>
      </c>
      <c r="J8" s="214">
        <v>45657</v>
      </c>
      <c r="K8" s="326" t="s">
        <v>1426</v>
      </c>
      <c r="L8" s="91" t="s">
        <v>571</v>
      </c>
      <c r="M8" s="283">
        <v>0</v>
      </c>
      <c r="N8" s="326" t="s">
        <v>1426</v>
      </c>
      <c r="O8" s="118" t="s">
        <v>571</v>
      </c>
      <c r="P8" s="283">
        <v>0</v>
      </c>
      <c r="Q8" s="212" t="s">
        <v>1629</v>
      </c>
      <c r="R8" s="100" t="s">
        <v>1630</v>
      </c>
      <c r="S8" s="402">
        <v>1</v>
      </c>
      <c r="T8" s="267">
        <v>1</v>
      </c>
    </row>
    <row r="9" spans="2:20" ht="129.75" customHeight="1">
      <c r="B9" s="655"/>
      <c r="C9" s="121" t="s">
        <v>1184</v>
      </c>
      <c r="D9" s="109" t="s">
        <v>1695</v>
      </c>
      <c r="E9" s="112" t="s">
        <v>1696</v>
      </c>
      <c r="F9" s="112" t="s">
        <v>1185</v>
      </c>
      <c r="G9" s="121">
        <v>1</v>
      </c>
      <c r="H9" s="112"/>
      <c r="I9" s="112" t="s">
        <v>1142</v>
      </c>
      <c r="J9" s="214">
        <v>45596</v>
      </c>
      <c r="K9" s="150" t="s">
        <v>1432</v>
      </c>
      <c r="L9" s="94" t="s">
        <v>1428</v>
      </c>
      <c r="M9" s="283">
        <v>0.5</v>
      </c>
      <c r="N9" s="326" t="s">
        <v>1462</v>
      </c>
      <c r="O9" s="112" t="s">
        <v>571</v>
      </c>
      <c r="P9" s="289">
        <v>0</v>
      </c>
      <c r="Q9" s="212" t="s">
        <v>1631</v>
      </c>
      <c r="R9" s="100" t="s">
        <v>1632</v>
      </c>
      <c r="S9" s="402">
        <v>0.5</v>
      </c>
      <c r="T9" s="267">
        <v>1</v>
      </c>
    </row>
    <row r="10" spans="2:20" s="86" customFormat="1" ht="78.75" customHeight="1">
      <c r="B10" s="257" t="s">
        <v>1186</v>
      </c>
      <c r="C10" s="121" t="s">
        <v>1187</v>
      </c>
      <c r="D10" s="109" t="s">
        <v>1188</v>
      </c>
      <c r="E10" s="112" t="s">
        <v>1189</v>
      </c>
      <c r="F10" s="112" t="s">
        <v>1190</v>
      </c>
      <c r="G10" s="112">
        <v>1</v>
      </c>
      <c r="H10" s="112" t="s">
        <v>571</v>
      </c>
      <c r="I10" s="112" t="s">
        <v>1191</v>
      </c>
      <c r="J10" s="214">
        <v>45657</v>
      </c>
      <c r="K10" s="326" t="s">
        <v>1426</v>
      </c>
      <c r="L10" s="91" t="s">
        <v>571</v>
      </c>
      <c r="M10" s="283">
        <v>0</v>
      </c>
      <c r="N10" s="326" t="s">
        <v>1463</v>
      </c>
      <c r="O10" s="100" t="s">
        <v>1464</v>
      </c>
      <c r="P10" s="289">
        <v>1</v>
      </c>
      <c r="Q10" s="213" t="s">
        <v>1652</v>
      </c>
      <c r="R10" s="108" t="s">
        <v>1652</v>
      </c>
      <c r="S10" s="402">
        <v>0</v>
      </c>
      <c r="T10" s="267">
        <v>1</v>
      </c>
    </row>
    <row r="11" spans="2:20" s="86" customFormat="1" ht="126" customHeight="1">
      <c r="B11" s="655" t="s">
        <v>1192</v>
      </c>
      <c r="C11" s="121" t="s">
        <v>1193</v>
      </c>
      <c r="D11" s="109" t="s">
        <v>1194</v>
      </c>
      <c r="E11" s="112" t="s">
        <v>1195</v>
      </c>
      <c r="F11" s="112" t="s">
        <v>1196</v>
      </c>
      <c r="G11" s="112">
        <v>2</v>
      </c>
      <c r="H11" s="112" t="s">
        <v>571</v>
      </c>
      <c r="I11" s="112" t="s">
        <v>1161</v>
      </c>
      <c r="J11" s="214" t="s">
        <v>1197</v>
      </c>
      <c r="K11" s="326" t="s">
        <v>1433</v>
      </c>
      <c r="L11" s="91" t="s">
        <v>1434</v>
      </c>
      <c r="M11" s="283">
        <v>0.25</v>
      </c>
      <c r="N11" s="326" t="s">
        <v>1465</v>
      </c>
      <c r="O11" s="100" t="s">
        <v>1466</v>
      </c>
      <c r="P11" s="289">
        <v>0.25</v>
      </c>
      <c r="Q11" s="212" t="s">
        <v>1634</v>
      </c>
      <c r="R11" s="100" t="s">
        <v>1635</v>
      </c>
      <c r="S11" s="402">
        <v>0.4</v>
      </c>
      <c r="T11" s="267">
        <v>0.9</v>
      </c>
    </row>
    <row r="12" spans="2:20" s="86" customFormat="1" ht="106.5" customHeight="1" thickBot="1">
      <c r="B12" s="656"/>
      <c r="C12" s="216" t="s">
        <v>1198</v>
      </c>
      <c r="D12" s="258" t="s">
        <v>1199</v>
      </c>
      <c r="E12" s="173" t="s">
        <v>1195</v>
      </c>
      <c r="F12" s="173" t="s">
        <v>1196</v>
      </c>
      <c r="G12" s="173">
        <v>2</v>
      </c>
      <c r="H12" s="173" t="s">
        <v>571</v>
      </c>
      <c r="I12" s="173" t="s">
        <v>1161</v>
      </c>
      <c r="J12" s="259" t="s">
        <v>1197</v>
      </c>
      <c r="K12" s="327" t="s">
        <v>1440</v>
      </c>
      <c r="L12" s="260" t="s">
        <v>571</v>
      </c>
      <c r="M12" s="284">
        <v>0</v>
      </c>
      <c r="N12" s="327" t="s">
        <v>1467</v>
      </c>
      <c r="O12" s="261" t="s">
        <v>1466</v>
      </c>
      <c r="P12" s="290">
        <v>0.5</v>
      </c>
      <c r="Q12" s="212" t="s">
        <v>1633</v>
      </c>
      <c r="R12" s="261" t="s">
        <v>1635</v>
      </c>
      <c r="S12" s="402">
        <v>0.4</v>
      </c>
      <c r="T12" s="267">
        <v>0.9</v>
      </c>
    </row>
    <row r="13" spans="2:20" ht="19.5" customHeight="1">
      <c r="M13" s="285">
        <f>+AVERAGE(M3:M12)</f>
        <v>0.27498999999999996</v>
      </c>
      <c r="S13" s="477" t="s">
        <v>1646</v>
      </c>
      <c r="T13" s="403">
        <v>0.97997332999999998</v>
      </c>
    </row>
    <row r="20" spans="13:13">
      <c r="M20" s="403"/>
    </row>
  </sheetData>
  <autoFilter ref="B2:T2" xr:uid="{00000000-0001-0000-0900-000000000000}">
    <filterColumn colId="1" showButton="0"/>
  </autoFilter>
  <mergeCells count="5">
    <mergeCell ref="C2:D2"/>
    <mergeCell ref="B1:T1"/>
    <mergeCell ref="B3:B5"/>
    <mergeCell ref="B6:B9"/>
    <mergeCell ref="B11:B12"/>
  </mergeCells>
  <hyperlinks>
    <hyperlink ref="L6" display="http://intranet/DSS/OAP/DOCS/_layouts/xlviewer.aspx?id=/DSS/OAP/DOCS/Documentos/A%C3%B1o_2024/03_PlanAnticorrupcion/EVIDENCIAS%20PRIMER%20CUATRIMESTRE/Componente%204.%20Atenci%C3%B3n%20al%20ciudadano/Publicaciones-Canales-Atencion.xlsx&amp;Source=http%3A%2F%2" xr:uid="{00000000-0004-0000-0900-000000000000}"/>
    <hyperlink ref="L3" display="http://intranet/DSS/OAP/DOCS/Documentos/Forms/AllItems.aspx?RootFolder=%2FDSS%2FOAP%2FDOCS%2FDocumentos%2FA%C3%B1o_2024%2F03_PlanAnticorrupcion%2FEVIDENCIAS%20PRIMER%20CUATRIMESTRE%2FComponente%204%2E%20Atenci%C3%B3n%20al%20ciudadano&amp;InitialTabId=Ribbon%2" xr:uid="{00000000-0004-0000-0900-000001000000}"/>
    <hyperlink ref="L4" display="http://intranet/DSS/OAP/DOCS/Documentos/Forms/AllItems.aspx?RootFolder=%2FDSS%2FOAP%2FDOCS%2FDocumentos%2FA%C3%B1o_2024%2F03_PlanAnticorrupcion%2FEVIDENCIAS%20PRIMER%20CUATRIMESTRE%2FComponente%204%2E%20Atenci%C3%B3n%20al%20ciudadano&amp;InitialTabId=Ribbon%2" xr:uid="{00000000-0004-0000-0900-000002000000}"/>
    <hyperlink ref="L5" display="http://intranet/DSS/OAP/DOCS/Documentos/Forms/AllItems.aspx?RootFolder=%2FDSS%2FOAP%2FDOCS%2FDocumentos%2FA%C3%B1o%5F2024%2F03%5FPlanAnticorrupcion%2FEVIDENCIAS%20PRIMER%20CUATRIMESTRE%2FComponente%204%2E%20Atenci%C3%B3n%20al%20ciudadano%2F1%2E3%20Estadis" xr:uid="{00000000-0004-0000-0900-000003000000}"/>
    <hyperlink ref="L9" display="http://intranet/DSS/OAP/DOCS/Documentos/Forms/AllItems.aspx?RootFolder=%2FDSS%2FOAP%2FDOCS%2FDocumentos%2FA%C3%B1o_2024%2F03_PlanAnticorrupcion%2FEVIDENCIAS%20PRIMER%20CUATRIMESTRE%2FComponente%204%2E%20Atenci%C3%B3n%20al%20ciudadano&amp;InitialTabId=Ribbon%2" xr:uid="{00000000-0004-0000-0900-000004000000}"/>
    <hyperlink ref="O5" display="http://intranet/DSS/OAP/DOCS/Documentos/Forms/AllItems.aspx?RootFolder=%2FDSS%2FOAP%2FDOCS%2FDocumentos%2FA%C3%B1o%5F2024%2F03%5FPlanAnticorrupcion%2FEVIDENCIAS%20SEGUNDO%20CUATRIMESTRE%2FComponente%204%2E%20Atenci%C3%B3n%20al%20ciudadano%2F1%2E3%20Estadi" xr:uid="{F170A466-E639-4651-91FF-01957241E258}"/>
    <hyperlink ref="O10" display="http://intranet/DSS/OAP/DOCS/Documentos/Forms/AllItems.aspx?RootFolder=%2FDSS%2FOAP%2FDOCS%2FDocumentos%2FA%C3%B1o%5F2024%2F03%5FPlanAnticorrupcion%2FEVIDENCIAS%20SEGUNDO%20CUATRIMESTRE%2FComponente%204%2E%20Atenci%C3%B3n%20al%20ciudadano%2F3%2E1%20Recono" xr:uid="{F90E9170-1FCA-4590-8A06-09CE757AC324}"/>
    <hyperlink ref="O11" display="http://intranet/DSS/OAP/DOCS/Documentos/Forms/AllItems.aspx?RootFolder=%2FDSS%2FOAP%2FDOCS%2FDocumentos%2FA%C3%B1o%5F2024%2F03%5FPlanAnticorrupcion%2FEVIDENCIAS%20SEGUNDO%20CUATRIMESTRE%2FComponente%204%2E%20Atenci%C3%B3n%20al%20ciudadano%2F4%2E1%20Encues" xr:uid="{A7E4804A-91D3-4B99-B921-C004A1EBDF60}"/>
    <hyperlink ref="O12" display="http://intranet/DSS/OAP/DOCS/Documentos/Forms/AllItems.aspx?RootFolder=%2FDSS%2FOAP%2FDOCS%2FDocumentos%2FA%C3%B1o%5F2024%2F03%5FPlanAnticorrupcion%2FEVIDENCIAS%20SEGUNDO%20CUATRIMESTRE%2FComponente%204%2E%20Atenci%C3%B3n%20al%20ciudadano%2F4%2E1%20Encues" xr:uid="{7D44EC73-6DE8-4735-AA43-5C98083C0E79}"/>
    <hyperlink ref="R6" r:id="rId1" xr:uid="{800B6CFD-20B5-4949-842B-363F3F2C61E0}"/>
    <hyperlink ref="R3" r:id="rId2" display="http://intranet/DSS/OAP/DOCS/Documentos/Forms/AllItems.aspx?RootFolder=%2FDSS%2FOAP%2FDOCS%2FDocumentos%2FA%C3%B1o%5F2024%2F03%5FPlanAnticorrupcion%2FEVIDENCIAS%20TERCER%20CUATRIMESTRE%2FComponente%204%2E%20Atenci%C3%B3n%20al%20ciudadano%2F1%2E%20Matriz%20de%20riesgos%20en%20DDHH&amp;InitialTabId=Ribbon%2EDocument&amp;VisibilityContext=WSSTabPersistence" xr:uid="{6A31679E-72BA-461C-96FA-9C2AF1963ABD}"/>
    <hyperlink ref="R5" r:id="rId3" display="http://intranet/DSS/OAP/DOCS/Documentos/Forms/AllItems.aspx?RootFolder=%2FDSS%2FOAP%2FDOCS%2FDocumentos%2FA%C3%B1o%5F2024%2F03%5FPlanAnticorrupcion%2FEVIDENCIAS%20TERCER%20CUATRIMESTRE%2FComponente%204%2E%20Atenci%C3%B3n%20al%20ciudadano%2F1%2E3%20Estadisticas&amp;InitialTabId=Ribbon%2EDocument&amp;VisibilityContext=WSSTabPersistence " xr:uid="{E4D10975-48EB-4C8A-B9D7-500C2A3A95B1}"/>
    <hyperlink ref="R7" r:id="rId4" display="http://intranet/DSS/OAP/DOCS/Documentos/Forms/AllItems.aspx?RootFolder=%2FDSS%2FOAP%2FDOCS%2FDocumentos%2FA%C3%B1o%5F2024%2F03%5FPlanAnticorrupcion%2FEVIDENCIAS%20TERCER%20CUATRIMESTRE%2FComponente%204%2E%20Atenci%C3%B3n%20al%20ciudadano%2F2%2E2%20Actualizacion%20de%20documentos%20del%20proceso&amp;InitialTabId=Ribbon%2EDocument&amp;VisibilityContext=WSSTabPersistence" xr:uid="{5B961B31-A2EB-40B7-AAC1-315E534EF42E}"/>
    <hyperlink ref="R8" r:id="rId5" display="http://intranet/DSS/OAP/DOCS/Documentos/Forms/AllItems.aspx?RootFolder=%2FDSS%2FOAP%2FDOCS%2FDocumentos%2FA%C3%B1o%5F2024%2F03%5FPlanAnticorrupcion%2FEVIDENCIAS%20TERCER%20CUATRIMESTRE%2FComponente%204%2E%20Atenci%C3%B3n%20al%20ciudadano%2F2%2E3%20Socializacion%20de%20documentos%20actualizados&amp;InitialTabId=Ribbon%2EDocument&amp;VisibilityContext=WSSTabPersistence" xr:uid="{C85F7FFB-261F-4D18-8FC6-17893E23109F}"/>
    <hyperlink ref="R9" r:id="rId6" display="http://intranet/DSS/OAP/DOCS/Documentos/Forms/AllItems.aspx?RootFolder=%2FDSS%2FOAP%2FDOCS%2FDocumentos%2FA%C3%B1o%5F2024%2F03%5FPlanAnticorrupcion%2FEVIDENCIAS%20TERCER%20CUATRIMESTRE%2FComponente%204%2E%20Atenci%C3%B3n%20al%20ciudadano%2F2%2E4%20Nuevas%20funcionalidades%20Genesys%20Cloud&amp;InitialTabId=Ribbon%2EDocument&amp;VisibilityContext=WSSTabPersistence" xr:uid="{61EF6BC4-C9D1-4FC2-903F-3AAB91781AD9}"/>
    <hyperlink ref="R11" r:id="rId7" display="http://intranet/DSS/OAP/DOCS/Documentos/Forms/AllItems.aspx?RootFolder=%2FDSS%2FOAP%2FDOCS%2FDocumentos%2FA%C3%B1o%5F2024%2F03%5FPlanAnticorrupcion%2FEVIDENCIAS%20TERCER%20CUATRIMESTRE%2FComponente%204%2E%20Atenci%C3%B3n%20al%20ciudadano%2F4%2E1%20Encuesta%20Satisfacci%C3%B3n%20semestre%20II&amp;InitialTabId=Ribbon%2EDocument&amp;VisibilityContext=WSSTabPersistence" xr:uid="{2B85D9B3-BEF4-47FD-B9AE-0626CA4A1D7E}"/>
    <hyperlink ref="R12" r:id="rId8" display="http://intranet/DSS/OAP/DOCS/Documentos/Forms/AllItems.aspx?RootFolder=%2FDSS%2FOAP%2FDOCS%2FDocumentos%2FA%C3%B1o%5F2024%2F03%5FPlanAnticorrupcion%2FEVIDENCIAS%20TERCER%20CUATRIMESTRE%2FComponente%204%2E%20Atenci%C3%B3n%20al%20ciudadano%2F4%2E1%20Encuesta%20Satisfacci%C3%B3n%20semestre%20II&amp;InitialTabId=Ribbon%2EDocument&amp;VisibilityContext=WSSTabPersistence" xr:uid="{BD7553F6-F78C-4BE5-AC7B-97A649675C85}"/>
  </hyperlinks>
  <pageMargins left="0.7" right="0.7" top="0.75" bottom="0.75" header="0.3" footer="0.3"/>
  <pageSetup scale="90" orientation="landscape"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T22"/>
  <sheetViews>
    <sheetView topLeftCell="A2" zoomScale="80" zoomScaleNormal="80" workbookViewId="0">
      <pane xSplit="5" ySplit="2" topLeftCell="L6" activePane="bottomRight" state="frozen"/>
      <selection activeCell="A2" sqref="A2"/>
      <selection pane="topRight" activeCell="F2" sqref="F2"/>
      <selection pane="bottomLeft" activeCell="A4" sqref="A4"/>
      <selection pane="bottomRight" activeCell="Q9" sqref="Q9"/>
    </sheetView>
  </sheetViews>
  <sheetFormatPr baseColWidth="10" defaultColWidth="11.42578125" defaultRowHeight="12.75"/>
  <cols>
    <col min="1" max="1" width="3.42578125" style="183" customWidth="1"/>
    <col min="2" max="2" width="25.140625" style="182" customWidth="1"/>
    <col min="3" max="3" width="9.140625" style="183" customWidth="1"/>
    <col min="4" max="4" width="41.42578125" style="183" customWidth="1"/>
    <col min="5" max="5" width="38.85546875" style="183" customWidth="1"/>
    <col min="6" max="6" width="40.140625" style="183" customWidth="1"/>
    <col min="7" max="7" width="9.5703125" style="184" customWidth="1"/>
    <col min="8" max="8" width="15" style="184" customWidth="1"/>
    <col min="9" max="9" width="25.42578125" style="183" customWidth="1"/>
    <col min="10" max="10" width="20.5703125" style="183" customWidth="1"/>
    <col min="11" max="11" width="35.140625" style="183" customWidth="1"/>
    <col min="12" max="12" width="58" style="182" customWidth="1"/>
    <col min="13" max="13" width="17.42578125" style="483" customWidth="1"/>
    <col min="14" max="14" width="31.42578125" style="183" bestFit="1" customWidth="1"/>
    <col min="15" max="15" width="31.28515625" style="183" customWidth="1"/>
    <col min="16" max="16" width="17.42578125" style="184" customWidth="1"/>
    <col min="17" max="17" width="40" style="183" customWidth="1"/>
    <col min="18" max="18" width="40.5703125" style="183" customWidth="1"/>
    <col min="19" max="20" width="17.42578125" style="183" customWidth="1"/>
    <col min="21" max="16384" width="11.42578125" style="183"/>
  </cols>
  <sheetData>
    <row r="2" spans="2:20" s="478" customFormat="1" ht="30.75" customHeight="1" thickBot="1">
      <c r="B2" s="660" t="s">
        <v>1200</v>
      </c>
      <c r="C2" s="660"/>
      <c r="D2" s="660"/>
      <c r="E2" s="660"/>
      <c r="F2" s="660"/>
      <c r="G2" s="660"/>
      <c r="H2" s="660"/>
      <c r="I2" s="660"/>
      <c r="J2" s="660"/>
      <c r="K2" s="660"/>
      <c r="L2" s="660"/>
      <c r="M2" s="660"/>
      <c r="N2" s="660"/>
      <c r="O2" s="660"/>
      <c r="P2" s="660"/>
      <c r="Q2" s="660"/>
      <c r="R2" s="660"/>
      <c r="S2" s="660"/>
      <c r="T2" s="660"/>
    </row>
    <row r="3" spans="2:20" s="93" customFormat="1" ht="56.25" customHeight="1" thickBot="1">
      <c r="B3" s="298" t="s">
        <v>1112</v>
      </c>
      <c r="C3" s="657" t="s">
        <v>1113</v>
      </c>
      <c r="D3" s="657"/>
      <c r="E3" s="299" t="s">
        <v>1114</v>
      </c>
      <c r="F3" s="299" t="s">
        <v>509</v>
      </c>
      <c r="G3" s="299" t="s">
        <v>1115</v>
      </c>
      <c r="H3" s="300" t="s">
        <v>1116</v>
      </c>
      <c r="I3" s="299" t="s">
        <v>504</v>
      </c>
      <c r="J3" s="301" t="s">
        <v>1076</v>
      </c>
      <c r="K3" s="302" t="s">
        <v>1077</v>
      </c>
      <c r="L3" s="303" t="s">
        <v>1078</v>
      </c>
      <c r="M3" s="304" t="s">
        <v>1079</v>
      </c>
      <c r="N3" s="305" t="s">
        <v>1080</v>
      </c>
      <c r="O3" s="306" t="s">
        <v>1081</v>
      </c>
      <c r="P3" s="307" t="s">
        <v>1082</v>
      </c>
      <c r="Q3" s="308" t="s">
        <v>1083</v>
      </c>
      <c r="R3" s="309" t="s">
        <v>1084</v>
      </c>
      <c r="S3" s="310" t="s">
        <v>1085</v>
      </c>
      <c r="T3" s="311" t="s">
        <v>1086</v>
      </c>
    </row>
    <row r="4" spans="2:20" ht="105.75" customHeight="1">
      <c r="B4" s="661" t="s">
        <v>1201</v>
      </c>
      <c r="C4" s="312" t="s">
        <v>1202</v>
      </c>
      <c r="D4" s="313" t="s">
        <v>1203</v>
      </c>
      <c r="E4" s="314" t="s">
        <v>1204</v>
      </c>
      <c r="F4" s="314" t="s">
        <v>1205</v>
      </c>
      <c r="G4" s="315">
        <v>1</v>
      </c>
      <c r="H4" s="316"/>
      <c r="I4" s="317" t="s">
        <v>74</v>
      </c>
      <c r="J4" s="318">
        <v>45382</v>
      </c>
      <c r="K4" s="319"/>
      <c r="L4" s="320"/>
      <c r="M4" s="321">
        <v>0</v>
      </c>
      <c r="N4" s="345" t="s">
        <v>1709</v>
      </c>
      <c r="O4" s="322" t="s">
        <v>1483</v>
      </c>
      <c r="P4" s="460">
        <v>1</v>
      </c>
      <c r="Q4" s="492" t="s">
        <v>1652</v>
      </c>
      <c r="R4" s="102" t="s">
        <v>1652</v>
      </c>
      <c r="S4" s="323">
        <v>0</v>
      </c>
      <c r="T4" s="324">
        <f>+M4+P4+S4</f>
        <v>1</v>
      </c>
    </row>
    <row r="5" spans="2:20" ht="91.5" customHeight="1">
      <c r="B5" s="659"/>
      <c r="C5" s="121" t="s">
        <v>1163</v>
      </c>
      <c r="D5" s="103" t="s">
        <v>1710</v>
      </c>
      <c r="E5" s="125" t="s">
        <v>1206</v>
      </c>
      <c r="F5" s="125" t="s">
        <v>1206</v>
      </c>
      <c r="G5" s="125">
        <v>1</v>
      </c>
      <c r="H5" s="178"/>
      <c r="I5" s="112" t="s">
        <v>74</v>
      </c>
      <c r="J5" s="197">
        <v>45657</v>
      </c>
      <c r="K5" s="291"/>
      <c r="L5" s="112"/>
      <c r="M5" s="295">
        <v>0</v>
      </c>
      <c r="N5" s="291" t="s">
        <v>1484</v>
      </c>
      <c r="O5" s="108" t="s">
        <v>1483</v>
      </c>
      <c r="P5" s="461">
        <v>1</v>
      </c>
      <c r="Q5" s="492" t="s">
        <v>1652</v>
      </c>
      <c r="R5" s="102" t="s">
        <v>1652</v>
      </c>
      <c r="S5" s="468">
        <v>0</v>
      </c>
      <c r="T5" s="210">
        <f>+M5+P5+S5</f>
        <v>1</v>
      </c>
    </row>
    <row r="6" spans="2:20" ht="43.5" customHeight="1">
      <c r="B6" s="659"/>
      <c r="C6" s="121" t="s">
        <v>1167</v>
      </c>
      <c r="D6" s="103" t="s">
        <v>1207</v>
      </c>
      <c r="E6" s="103" t="s">
        <v>1208</v>
      </c>
      <c r="F6" s="125" t="s">
        <v>1209</v>
      </c>
      <c r="G6" s="125">
        <v>1</v>
      </c>
      <c r="H6" s="178"/>
      <c r="I6" s="112" t="s">
        <v>74</v>
      </c>
      <c r="J6" s="197">
        <v>45657</v>
      </c>
      <c r="K6" s="291"/>
      <c r="L6" s="112"/>
      <c r="M6" s="295">
        <v>0</v>
      </c>
      <c r="N6" s="291" t="s">
        <v>1494</v>
      </c>
      <c r="O6" s="112"/>
      <c r="P6" s="461">
        <v>0</v>
      </c>
      <c r="Q6" s="150" t="s">
        <v>1711</v>
      </c>
      <c r="R6" s="116" t="s">
        <v>1643</v>
      </c>
      <c r="S6" s="468">
        <v>1</v>
      </c>
      <c r="T6" s="210">
        <f t="shared" ref="T6:T20" si="0">+M6+P6+S6</f>
        <v>1</v>
      </c>
    </row>
    <row r="7" spans="2:20" ht="51" customHeight="1">
      <c r="B7" s="659"/>
      <c r="C7" s="121" t="s">
        <v>1210</v>
      </c>
      <c r="D7" s="103" t="s">
        <v>1211</v>
      </c>
      <c r="E7" s="105" t="s">
        <v>1212</v>
      </c>
      <c r="F7" s="103" t="s">
        <v>1213</v>
      </c>
      <c r="G7" s="125">
        <v>1</v>
      </c>
      <c r="H7" s="121" t="s">
        <v>571</v>
      </c>
      <c r="I7" s="112" t="s">
        <v>1712</v>
      </c>
      <c r="J7" s="197">
        <v>45657</v>
      </c>
      <c r="K7" s="291"/>
      <c r="L7" s="112"/>
      <c r="M7" s="295">
        <v>0</v>
      </c>
      <c r="N7" s="291" t="s">
        <v>1518</v>
      </c>
      <c r="O7" s="112" t="s">
        <v>1652</v>
      </c>
      <c r="P7" s="479">
        <v>0</v>
      </c>
      <c r="Q7" s="480" t="s">
        <v>1653</v>
      </c>
      <c r="R7" s="102" t="s">
        <v>1652</v>
      </c>
      <c r="S7" s="481">
        <v>0</v>
      </c>
      <c r="T7" s="482">
        <f t="shared" si="0"/>
        <v>0</v>
      </c>
    </row>
    <row r="8" spans="2:20" ht="140.25">
      <c r="B8" s="659"/>
      <c r="C8" s="121" t="s">
        <v>1214</v>
      </c>
      <c r="D8" s="103" t="s">
        <v>1215</v>
      </c>
      <c r="E8" s="105" t="s">
        <v>1216</v>
      </c>
      <c r="F8" s="125" t="s">
        <v>1217</v>
      </c>
      <c r="G8" s="125">
        <v>1</v>
      </c>
      <c r="H8" s="121" t="s">
        <v>571</v>
      </c>
      <c r="I8" s="112" t="s">
        <v>1713</v>
      </c>
      <c r="J8" s="197">
        <v>45596</v>
      </c>
      <c r="K8" s="291"/>
      <c r="L8" s="112"/>
      <c r="M8" s="295">
        <v>0</v>
      </c>
      <c r="N8" s="291" t="s">
        <v>1485</v>
      </c>
      <c r="O8" s="108" t="s">
        <v>1483</v>
      </c>
      <c r="P8" s="461">
        <v>1</v>
      </c>
      <c r="Q8" s="492" t="s">
        <v>1652</v>
      </c>
      <c r="R8" s="102" t="s">
        <v>1652</v>
      </c>
      <c r="S8" s="468">
        <v>0</v>
      </c>
      <c r="T8" s="346">
        <f t="shared" si="0"/>
        <v>1</v>
      </c>
    </row>
    <row r="9" spans="2:20" ht="165.75">
      <c r="B9" s="659"/>
      <c r="C9" s="121" t="s">
        <v>1218</v>
      </c>
      <c r="D9" s="103" t="s">
        <v>1219</v>
      </c>
      <c r="E9" s="109" t="s">
        <v>1220</v>
      </c>
      <c r="F9" s="112" t="s">
        <v>1221</v>
      </c>
      <c r="G9" s="126">
        <v>1</v>
      </c>
      <c r="H9" s="126" t="s">
        <v>571</v>
      </c>
      <c r="I9" s="112" t="s">
        <v>1222</v>
      </c>
      <c r="J9" s="214">
        <v>45657</v>
      </c>
      <c r="K9" s="448" t="s">
        <v>1714</v>
      </c>
      <c r="L9" s="101" t="s">
        <v>1445</v>
      </c>
      <c r="M9" s="455">
        <v>0.33329999999999999</v>
      </c>
      <c r="N9" s="448" t="s">
        <v>1715</v>
      </c>
      <c r="O9" s="101" t="s">
        <v>1501</v>
      </c>
      <c r="P9" s="462">
        <f>M9</f>
        <v>0.33329999999999999</v>
      </c>
      <c r="Q9" s="469" t="s">
        <v>1714</v>
      </c>
      <c r="R9" s="101" t="s">
        <v>1445</v>
      </c>
      <c r="S9" s="455">
        <v>0.33329999999999999</v>
      </c>
      <c r="T9" s="346">
        <f t="shared" si="0"/>
        <v>0.99990000000000001</v>
      </c>
    </row>
    <row r="10" spans="2:20" ht="72" customHeight="1">
      <c r="B10" s="659"/>
      <c r="C10" s="121" t="s">
        <v>1223</v>
      </c>
      <c r="D10" s="103" t="s">
        <v>1224</v>
      </c>
      <c r="E10" s="109" t="s">
        <v>1225</v>
      </c>
      <c r="F10" s="112" t="s">
        <v>1226</v>
      </c>
      <c r="G10" s="126">
        <v>1</v>
      </c>
      <c r="H10" s="126" t="s">
        <v>571</v>
      </c>
      <c r="I10" s="112" t="s">
        <v>1222</v>
      </c>
      <c r="J10" s="214">
        <v>45657</v>
      </c>
      <c r="K10" s="448" t="s">
        <v>1642</v>
      </c>
      <c r="L10" s="94" t="s">
        <v>1446</v>
      </c>
      <c r="M10" s="455">
        <v>0.33329999999999999</v>
      </c>
      <c r="N10" s="448" t="s">
        <v>1642</v>
      </c>
      <c r="O10" s="94" t="s">
        <v>1446</v>
      </c>
      <c r="P10" s="463">
        <v>0.33329999999999999</v>
      </c>
      <c r="Q10" s="469" t="s">
        <v>1642</v>
      </c>
      <c r="R10" s="94" t="s">
        <v>1446</v>
      </c>
      <c r="S10" s="455">
        <v>0.33329999999999999</v>
      </c>
      <c r="T10" s="346">
        <f t="shared" si="0"/>
        <v>0.99990000000000001</v>
      </c>
    </row>
    <row r="11" spans="2:20" ht="76.5">
      <c r="B11" s="659"/>
      <c r="C11" s="121" t="s">
        <v>1227</v>
      </c>
      <c r="D11" s="109" t="s">
        <v>1228</v>
      </c>
      <c r="E11" s="109" t="s">
        <v>1229</v>
      </c>
      <c r="F11" s="112" t="s">
        <v>1230</v>
      </c>
      <c r="G11" s="126">
        <v>1</v>
      </c>
      <c r="H11" s="126" t="s">
        <v>571</v>
      </c>
      <c r="I11" s="112" t="s">
        <v>1231</v>
      </c>
      <c r="J11" s="214">
        <v>45656</v>
      </c>
      <c r="K11" s="291" t="s">
        <v>1697</v>
      </c>
      <c r="L11" s="94" t="s">
        <v>1423</v>
      </c>
      <c r="M11" s="455">
        <v>0.33329999999999999</v>
      </c>
      <c r="N11" s="291" t="s">
        <v>1495</v>
      </c>
      <c r="O11" s="94" t="s">
        <v>1477</v>
      </c>
      <c r="P11" s="455">
        <v>0.33329999999999999</v>
      </c>
      <c r="Q11" s="150" t="s">
        <v>1619</v>
      </c>
      <c r="R11" s="97" t="s">
        <v>1620</v>
      </c>
      <c r="S11" s="455">
        <v>0.33329999999999999</v>
      </c>
      <c r="T11" s="346">
        <f t="shared" si="0"/>
        <v>0.99990000000000001</v>
      </c>
    </row>
    <row r="12" spans="2:20" ht="204">
      <c r="B12" s="659"/>
      <c r="C12" s="121" t="s">
        <v>1232</v>
      </c>
      <c r="D12" s="109" t="s">
        <v>1233</v>
      </c>
      <c r="E12" s="109" t="s">
        <v>1234</v>
      </c>
      <c r="F12" s="112" t="s">
        <v>1235</v>
      </c>
      <c r="G12" s="126">
        <v>1</v>
      </c>
      <c r="H12" s="126" t="s">
        <v>571</v>
      </c>
      <c r="I12" s="112" t="s">
        <v>1236</v>
      </c>
      <c r="J12" s="214">
        <v>45656</v>
      </c>
      <c r="K12" s="291" t="s">
        <v>1698</v>
      </c>
      <c r="L12" s="102" t="s">
        <v>1477</v>
      </c>
      <c r="M12" s="295">
        <v>0.33300000000000002</v>
      </c>
      <c r="N12" s="291" t="s">
        <v>1478</v>
      </c>
      <c r="O12" s="102" t="s">
        <v>1477</v>
      </c>
      <c r="P12" s="461">
        <v>0.33300000000000002</v>
      </c>
      <c r="Q12" s="150" t="s">
        <v>1478</v>
      </c>
      <c r="R12" s="102" t="s">
        <v>1477</v>
      </c>
      <c r="S12" s="295">
        <v>0.33300000000000002</v>
      </c>
      <c r="T12" s="346">
        <f t="shared" si="0"/>
        <v>0.99900000000000011</v>
      </c>
    </row>
    <row r="13" spans="2:20" ht="156.6" customHeight="1">
      <c r="B13" s="659"/>
      <c r="C13" s="121" t="s">
        <v>1237</v>
      </c>
      <c r="D13" s="109" t="s">
        <v>1238</v>
      </c>
      <c r="E13" s="112" t="s">
        <v>1239</v>
      </c>
      <c r="F13" s="112" t="s">
        <v>1240</v>
      </c>
      <c r="G13" s="121">
        <v>1</v>
      </c>
      <c r="H13" s="121" t="s">
        <v>571</v>
      </c>
      <c r="I13" s="112" t="s">
        <v>1241</v>
      </c>
      <c r="J13" s="214">
        <v>45656</v>
      </c>
      <c r="K13" s="449" t="s">
        <v>1699</v>
      </c>
      <c r="L13" s="445" t="s">
        <v>1444</v>
      </c>
      <c r="M13" s="456">
        <v>0.33329999999999999</v>
      </c>
      <c r="N13" s="446" t="s">
        <v>1457</v>
      </c>
      <c r="O13" s="447" t="s">
        <v>1458</v>
      </c>
      <c r="P13" s="464">
        <v>0.33329999999999999</v>
      </c>
      <c r="Q13" s="443" t="s">
        <v>1457</v>
      </c>
      <c r="R13" s="189" t="s">
        <v>1458</v>
      </c>
      <c r="S13" s="468">
        <v>0.33339999999999997</v>
      </c>
      <c r="T13" s="466">
        <f t="shared" si="0"/>
        <v>1</v>
      </c>
    </row>
    <row r="14" spans="2:20" ht="141.6" customHeight="1">
      <c r="B14" s="659"/>
      <c r="C14" s="121" t="s">
        <v>1242</v>
      </c>
      <c r="D14" s="109" t="s">
        <v>1243</v>
      </c>
      <c r="E14" s="112" t="s">
        <v>1244</v>
      </c>
      <c r="F14" s="112" t="s">
        <v>1245</v>
      </c>
      <c r="G14" s="121">
        <v>1</v>
      </c>
      <c r="H14" s="121" t="s">
        <v>571</v>
      </c>
      <c r="I14" s="112" t="s">
        <v>1241</v>
      </c>
      <c r="J14" s="214">
        <v>45656</v>
      </c>
      <c r="K14" s="450" t="s">
        <v>1700</v>
      </c>
      <c r="L14" s="405" t="s">
        <v>1447</v>
      </c>
      <c r="M14" s="455">
        <v>0.33329999999999999</v>
      </c>
      <c r="N14" s="344" t="s">
        <v>1701</v>
      </c>
      <c r="O14" s="189" t="s">
        <v>1459</v>
      </c>
      <c r="P14" s="461">
        <v>0.33329999999999999</v>
      </c>
      <c r="Q14" s="167" t="s">
        <v>1701</v>
      </c>
      <c r="R14" s="189" t="s">
        <v>1651</v>
      </c>
      <c r="S14" s="468">
        <v>0.33339999999999997</v>
      </c>
      <c r="T14" s="467">
        <f t="shared" si="0"/>
        <v>1</v>
      </c>
    </row>
    <row r="15" spans="2:20" ht="125.25" customHeight="1" thickBot="1">
      <c r="B15" s="662"/>
      <c r="C15" s="216" t="s">
        <v>1246</v>
      </c>
      <c r="D15" s="258" t="s">
        <v>1247</v>
      </c>
      <c r="E15" s="173" t="s">
        <v>1248</v>
      </c>
      <c r="F15" s="173" t="s">
        <v>1249</v>
      </c>
      <c r="G15" s="216">
        <v>2</v>
      </c>
      <c r="H15" s="216" t="s">
        <v>571</v>
      </c>
      <c r="I15" s="452" t="s">
        <v>1135</v>
      </c>
      <c r="J15" s="259" t="s">
        <v>1250</v>
      </c>
      <c r="K15" s="343" t="s">
        <v>1702</v>
      </c>
      <c r="L15" s="457" t="s">
        <v>1402</v>
      </c>
      <c r="M15" s="297">
        <v>0.33300000000000002</v>
      </c>
      <c r="N15" s="343" t="s">
        <v>1703</v>
      </c>
      <c r="O15" s="457" t="s">
        <v>1476</v>
      </c>
      <c r="P15" s="465">
        <v>0.33300000000000002</v>
      </c>
      <c r="Q15" s="150" t="s">
        <v>1704</v>
      </c>
      <c r="R15" s="96" t="s">
        <v>1614</v>
      </c>
      <c r="S15" s="468">
        <v>0.33300000000000002</v>
      </c>
      <c r="T15" s="347">
        <f t="shared" si="0"/>
        <v>0.99900000000000011</v>
      </c>
    </row>
    <row r="16" spans="2:20" s="180" customFormat="1" ht="215.25" customHeight="1">
      <c r="B16" s="658" t="s">
        <v>1251</v>
      </c>
      <c r="C16" s="262" t="s">
        <v>1093</v>
      </c>
      <c r="D16" s="162" t="s">
        <v>1252</v>
      </c>
      <c r="E16" s="162" t="s">
        <v>1253</v>
      </c>
      <c r="F16" s="191" t="s">
        <v>1254</v>
      </c>
      <c r="G16" s="191">
        <v>1</v>
      </c>
      <c r="H16" s="451" t="s">
        <v>571</v>
      </c>
      <c r="I16" s="191" t="s">
        <v>1236</v>
      </c>
      <c r="J16" s="444">
        <v>45657</v>
      </c>
      <c r="K16" s="162"/>
      <c r="L16" s="453"/>
      <c r="M16" s="454">
        <v>0</v>
      </c>
      <c r="N16" s="458" t="s">
        <v>1497</v>
      </c>
      <c r="O16" s="265" t="s">
        <v>1496</v>
      </c>
      <c r="P16" s="464">
        <v>1</v>
      </c>
      <c r="Q16" s="492" t="s">
        <v>1652</v>
      </c>
      <c r="R16" s="112" t="s">
        <v>1652</v>
      </c>
      <c r="S16" s="468">
        <v>0</v>
      </c>
      <c r="T16" s="459">
        <f t="shared" si="0"/>
        <v>1</v>
      </c>
    </row>
    <row r="17" spans="2:20" ht="153">
      <c r="B17" s="659"/>
      <c r="C17" s="121" t="s">
        <v>1096</v>
      </c>
      <c r="D17" s="109" t="s">
        <v>1705</v>
      </c>
      <c r="E17" s="109" t="s">
        <v>1255</v>
      </c>
      <c r="F17" s="112" t="s">
        <v>1256</v>
      </c>
      <c r="G17" s="112">
        <v>3</v>
      </c>
      <c r="H17" s="126" t="s">
        <v>571</v>
      </c>
      <c r="I17" s="112" t="s">
        <v>1161</v>
      </c>
      <c r="J17" s="214" t="s">
        <v>1162</v>
      </c>
      <c r="K17" s="291" t="s">
        <v>1706</v>
      </c>
      <c r="L17" s="103" t="s">
        <v>1435</v>
      </c>
      <c r="M17" s="295">
        <v>0.33329999999999999</v>
      </c>
      <c r="N17" s="291" t="s">
        <v>1468</v>
      </c>
      <c r="O17" s="94" t="s">
        <v>1469</v>
      </c>
      <c r="P17" s="461">
        <v>0.33</v>
      </c>
      <c r="Q17" s="150" t="s">
        <v>1707</v>
      </c>
      <c r="R17" s="442" t="s">
        <v>1636</v>
      </c>
      <c r="S17" s="468">
        <v>0.2</v>
      </c>
      <c r="T17" s="346">
        <f t="shared" si="0"/>
        <v>0.86329999999999996</v>
      </c>
    </row>
    <row r="18" spans="2:20" s="180" customFormat="1" ht="107.25" customHeight="1">
      <c r="B18" s="292" t="s">
        <v>1257</v>
      </c>
      <c r="C18" s="121" t="s">
        <v>1103</v>
      </c>
      <c r="D18" s="109" t="s">
        <v>1258</v>
      </c>
      <c r="E18" s="109" t="s">
        <v>1517</v>
      </c>
      <c r="F18" s="112" t="s">
        <v>1519</v>
      </c>
      <c r="G18" s="112">
        <v>3</v>
      </c>
      <c r="H18" s="126" t="s">
        <v>571</v>
      </c>
      <c r="I18" s="112" t="s">
        <v>1259</v>
      </c>
      <c r="J18" s="214">
        <v>45565</v>
      </c>
      <c r="K18" s="291"/>
      <c r="L18" s="112"/>
      <c r="M18" s="295">
        <v>0</v>
      </c>
      <c r="N18" s="291" t="s">
        <v>1518</v>
      </c>
      <c r="O18" s="102" t="s">
        <v>1652</v>
      </c>
      <c r="P18" s="479">
        <v>0</v>
      </c>
      <c r="Q18" s="150" t="s">
        <v>1654</v>
      </c>
      <c r="R18" s="102" t="s">
        <v>1652</v>
      </c>
      <c r="S18" s="481">
        <v>0</v>
      </c>
      <c r="T18" s="482">
        <f t="shared" si="0"/>
        <v>0</v>
      </c>
    </row>
    <row r="19" spans="2:20" s="180" customFormat="1" ht="178.5">
      <c r="B19" s="292" t="s">
        <v>1260</v>
      </c>
      <c r="C19" s="121" t="s">
        <v>1108</v>
      </c>
      <c r="D19" s="109" t="s">
        <v>1261</v>
      </c>
      <c r="E19" s="105" t="s">
        <v>1262</v>
      </c>
      <c r="F19" s="112" t="s">
        <v>1263</v>
      </c>
      <c r="G19" s="112">
        <v>4</v>
      </c>
      <c r="H19" s="126" t="s">
        <v>571</v>
      </c>
      <c r="I19" s="112" t="s">
        <v>1264</v>
      </c>
      <c r="J19" s="214">
        <v>45656</v>
      </c>
      <c r="K19" s="291" t="s">
        <v>1403</v>
      </c>
      <c r="L19" s="103" t="s">
        <v>1404</v>
      </c>
      <c r="M19" s="295">
        <v>0.5</v>
      </c>
      <c r="N19" s="291" t="s">
        <v>1708</v>
      </c>
      <c r="O19" s="190" t="s">
        <v>571</v>
      </c>
      <c r="P19" s="461">
        <v>0</v>
      </c>
      <c r="Q19" s="150" t="s">
        <v>1615</v>
      </c>
      <c r="R19" s="100" t="s">
        <v>1616</v>
      </c>
      <c r="S19" s="468">
        <v>0.5</v>
      </c>
      <c r="T19" s="346">
        <f>+M19+P19+S19</f>
        <v>1</v>
      </c>
    </row>
    <row r="20" spans="2:20" s="180" customFormat="1" ht="118.5" customHeight="1" thickBot="1">
      <c r="B20" s="293" t="s">
        <v>1265</v>
      </c>
      <c r="C20" s="216" t="s">
        <v>1266</v>
      </c>
      <c r="D20" s="258" t="s">
        <v>1267</v>
      </c>
      <c r="E20" s="215" t="s">
        <v>1255</v>
      </c>
      <c r="F20" s="173" t="s">
        <v>1268</v>
      </c>
      <c r="G20" s="173">
        <v>3</v>
      </c>
      <c r="H20" s="294" t="s">
        <v>571</v>
      </c>
      <c r="I20" s="173" t="s">
        <v>1269</v>
      </c>
      <c r="J20" s="259">
        <v>45656</v>
      </c>
      <c r="K20" s="343" t="s">
        <v>1706</v>
      </c>
      <c r="L20" s="209" t="s">
        <v>1435</v>
      </c>
      <c r="M20" s="297">
        <v>0.33</v>
      </c>
      <c r="N20" s="343" t="s">
        <v>1468</v>
      </c>
      <c r="O20" s="296" t="s">
        <v>1469</v>
      </c>
      <c r="P20" s="465">
        <v>0.33</v>
      </c>
      <c r="Q20" s="470" t="s">
        <v>1707</v>
      </c>
      <c r="R20" s="471" t="s">
        <v>1636</v>
      </c>
      <c r="S20" s="472">
        <v>0.2</v>
      </c>
      <c r="T20" s="347">
        <f t="shared" si="0"/>
        <v>0.8600000000000001</v>
      </c>
    </row>
    <row r="21" spans="2:20" s="180" customFormat="1" ht="20.25">
      <c r="B21" s="179"/>
      <c r="G21" s="181"/>
      <c r="H21" s="181"/>
      <c r="L21" s="179"/>
      <c r="M21" s="404">
        <f>+AVERAGE(M4:M20)</f>
        <v>0.20563529411764706</v>
      </c>
      <c r="P21" s="185">
        <f>+AVERAGE(P4:P20)</f>
        <v>0.41132352941176475</v>
      </c>
      <c r="S21" s="406">
        <f>+AVERAGE(S4:S20)</f>
        <v>0.24898235294117649</v>
      </c>
      <c r="T21" s="389">
        <f>(SUM(T4:T20))/17</f>
        <v>0.86594117647058833</v>
      </c>
    </row>
    <row r="22" spans="2:20">
      <c r="M22" s="182"/>
      <c r="P22" s="183"/>
      <c r="T22" s="185"/>
    </row>
  </sheetData>
  <autoFilter ref="B3:T3" xr:uid="{00000000-0001-0000-0A00-000000000000}">
    <filterColumn colId="1" showButton="0"/>
  </autoFilter>
  <mergeCells count="4">
    <mergeCell ref="C3:D3"/>
    <mergeCell ref="B16:B17"/>
    <mergeCell ref="B2:T2"/>
    <mergeCell ref="B4:B15"/>
  </mergeCells>
  <hyperlinks>
    <hyperlink ref="O14" display="LINK CONTRATOS:_x000a_http://intranet/DSS/OAP/DOCS/Documentos/Forms/AllItems.aspx?RootFolder=%2FDSS%2FOAP%2FDOCS%2FDocumentos%2FA%C3%B1o%5F2024%2F03%5FPlanAnticorrupcion%2FEVIDENCIAS%20SEGUNDO%20CUATRIMESTRE%2FComponente%205%2E%20Transparencia%20y%20Acceso%20a%" xr:uid="{D4F62EDD-60FB-41FA-9EB3-6B3B32B0C518}"/>
    <hyperlink ref="O13" display="LINK CONTRATOS:_x000a_http://intranet/DSS/OAP/DOCS/Documentos/Forms/AllItems.aspx?RootFolder=%2FDSS%2FOAP%2FDOCS%2FDocumentos%2FA%C3%B1o%5F2024%2F03%5FPlanAnticorrupcion%2FEVIDENCIAS%20SEGUNDO%20CUATRIMESTRE%2FComponente%205%2E%20Transparencia%20y%20Acceso%20a%" xr:uid="{7789CC61-974F-4B3D-8325-D84D84291B90}"/>
    <hyperlink ref="O17" display="http://intranet/DSS/OAP/DOCS/Documentos/Forms/AllItems.aspx?RootFolder=%2FDSS%2FOAP%2FDOCS%2FDocumentos%2FA%C3%B1o%5F2024%2F03%5FPlanAnticorrupcion%2FEVIDENCIAS%20SEGUNDO%20CUATRIMESTRE%2FComponente%205%2E%20Transparencia%20y%20Acceso%20a%20la%20Informaci" xr:uid="{7108B954-142B-46C7-BABC-03B4613DFB3B}"/>
    <hyperlink ref="L12" r:id="rId1" xr:uid="{5FA0E0DB-F447-4B6A-AACA-F6A4EC7C35B7}"/>
    <hyperlink ref="O12" r:id="rId2" xr:uid="{A736320D-F404-481D-8223-D8128E4D41DE}"/>
    <hyperlink ref="O4" display="http://intranet/DSS/OAP/DOCS/Documentos/Forms/AllItems.aspx?RootFolder=%2FDSS%2FOAP%2FDOCS%2FDocumentos%2FA%C3%B1o%5F2024%2F03%5FPlanAnticorrupcion%2FEVIDENCIAS%20SEGUNDO%20CUATRIMESTRE%2FComponente%205%2E%20Transparencia%20y%20Acceso%20a%20la%20Informaci" xr:uid="{0A6DCCD6-6B93-4F06-A225-1B6968D7CC87}"/>
    <hyperlink ref="O5" display="http://intranet/DSS/OAP/DOCS/Documentos/Forms/AllItems.aspx?RootFolder=%2FDSS%2FOAP%2FDOCS%2FDocumentos%2FA%C3%B1o%5F2024%2F03%5FPlanAnticorrupcion%2FEVIDENCIAS%20SEGUNDO%20CUATRIMESTRE%2FComponente%205%2E%20Transparencia%20y%20Acceso%20a%20la%20Informaci" xr:uid="{D8470076-002B-48EE-80A5-98725846A228}"/>
    <hyperlink ref="O8" display="http://intranet/DSS/OAP/DOCS/Documentos/Forms/AllItems.aspx?RootFolder=%2FDSS%2FOAP%2FDOCS%2FDocumentos%2FA%C3%B1o%5F2024%2F03%5FPlanAnticorrupcion%2FEVIDENCIAS%20SEGUNDO%20CUATRIMESTRE%2FComponente%205%2E%20Transparencia%20y%20Acceso%20a%20la%20Informaci" xr:uid="{107C7834-76A7-417B-8D4E-DE618B4946D7}"/>
    <hyperlink ref="O11" r:id="rId3" xr:uid="{361DE30F-1C75-477C-AD3E-713072A38B58}"/>
    <hyperlink ref="O16" display="http://intranet/DSS/OAP/DOCS/Documentos/Forms/AllItems.aspx?RootFolder=%2FDSS%2FOAP%2FDOCS%2FDocumentos%2FA%C3%B1o%5F2024%2F03%5FPlanAnticorrupcion%2FEVIDENCIAS%20SEGUNDO%20CUATRIMESTRE%2FComponente%205%2E%20Transparencia%20y%20Acceso%20a%20la%20Informaci" xr:uid="{486D2083-A980-4939-BE59-45C2C770484B}"/>
    <hyperlink ref="L9" display="http://intranet/DSS/OAP/DOCS/Documentos/Forms/AllItems.aspx?RootFolder=%2FDSS%2FOAP%2FDOCS%2FDocumentos%2FA%C3%B1o%5F2024%2F03%5FPlanAnticorrupcion%2FEVIDENCIAS%20PRIMER%20CUATRIMESTRE%2FComponente%205%2E%20Transparencia%20y%20Acceso%20a%20la%20Informaci%" xr:uid="{6028A705-0148-4E1B-A672-B688298EF567}"/>
    <hyperlink ref="L10" r:id="rId4" xr:uid="{BCF2F618-BC95-455D-8458-3B04B794E892}"/>
    <hyperlink ref="O9" display="http://intranet/DSS/OAP/DOCS/Documentos/Forms/AllItems.aspx?RootFolder=%2FDSS%2FOAP%2FDOCS%2FDocumentos%2FA%C3%B1o%5F2024%2F03%5FPlanAnticorrupcion%2FEVIDENCIAS%20SEGUNDO%20CUATRIMESTRE%2FComponente%205%2E%20Transparencia%20y%20Acceso%20a%20la%20Informaci" xr:uid="{6246111D-1882-43A9-915A-BA1D361EE6F2}"/>
    <hyperlink ref="R14" display="LINK CONTRATOS:_x000a_http://intranet/DSS/OAP/DOCS/Documentos/Forms/AllItems.aspx?RootFolder=%2FDSS%2FOAP%2FDOCS%2FDocumentos%2FA%C3%B1o%5F2024%2F03%5FPlanAnticorrupcion%2FEVIDENCIAS%20SEGUNDO%20CUATRIMESTRE%2FComponente%205%2E%20Transparencia%20y%20Acceso%20a%" xr:uid="{0298409F-7639-4E69-B8DF-682385C7D763}"/>
    <hyperlink ref="R13" display="LINK CONTRATOS:_x000a_http://intranet/DSS/OAP/DOCS/Documentos/Forms/AllItems.aspx?RootFolder=%2FDSS%2FOAP%2FDOCS%2FDocumentos%2FA%C3%B1o%5F2024%2F03%5FPlanAnticorrupcion%2FEVIDENCIAS%20SEGUNDO%20CUATRIMESTRE%2FComponente%205%2E%20Transparencia%20y%20Acceso%20a%" xr:uid="{2FAA5676-725A-45EA-BABE-E9CB06428EB5}"/>
    <hyperlink ref="R17" r:id="rId5" display="../../../_layouts/xlviewer.aspx?id=/DSS/OAP/DOCS/Documentos/A%C3%B1o_2024/03_PlanAnticorrupcion/EVIDENCIAS%20TERCER%20CUATRIMESTRE/Componente%205.%20Transparencia%20y%20Acceso%20a%20la%20Informaci%C3%B3n%20P%C3%BAblica/2-5_Graficas-Informe_PQRS%20III-trimestre.xlsx&amp;Source=http%3A%2F%2Fintranet%2FDSS%2FOAP%2FDOCS%2FDocumentos%2FForms%2FAllItems%2Easpx%3FRootFolder%3D%252FDSS%252FOAP%252FDOCS%252FDocumentos%252FA%25C3%25B1o%255F2024%252F03%255FPlanAnticorrupcion%252FEVIDENCIAS%2520TERCER%2520CUATRIMESTRE%252FComponente%25205%252E%2520Transparencia%2520y%2520Acceso%2520a%2520la%2520Informaci%25C3%25B3n%2520P%25C3%25BAblica%26InitialTabId%3DRibbon%252EDocument%26VisibilityContext%3DWSSTabPersistence&amp;DefaultItemOpen=1" xr:uid="{062D6B1E-4514-4793-ABF7-64BB0634B52F}"/>
    <hyperlink ref="R20" r:id="rId6" display="../../../_layouts/xlviewer.aspx?id=/DSS/OAP/DOCS/Documentos/A%C3%B1o_2024/03_PlanAnticorrupcion/EVIDENCIAS%20TERCER%20CUATRIMESTRE/Componente%205.%20Transparencia%20y%20Acceso%20a%20la%20Informaci%C3%B3n%20P%C3%BAblica/2-5_Graficas-Informe_PQRS%20III-trimestre.xlsx&amp;Source=http%3A%2F%2Fintranet%2FDSS%2FOAP%2FDOCS%2FDocumentos%2FForms%2FAllItems%2Easpx%3FRootFolder%3D%252FDSS%252FOAP%252FDOCS%252FDocumentos%252FA%25C3%25B1o%255F2024%252F03%255FPlanAnticorrupcion%252FEVIDENCIAS%2520TERCER%2520CUATRIMESTRE%252FComponente%25205%252E%2520Transparencia%2520y%2520Acceso%2520a%2520la%2520Informaci%25C3%25B3n%2520P%25C3%25BAblica%26InitialTabId%3DRibbon%252EDocument%26VisibilityContext%3DWSSTabPersistence&amp;DefaultItemOpen=1" xr:uid="{92D6AD62-43C2-462B-9798-9A8024CFC84E}"/>
    <hyperlink ref="R12" r:id="rId7" xr:uid="{EC164C0B-1AEC-4CC2-BB00-DC6CB3634AA6}"/>
    <hyperlink ref="O10" r:id="rId8" xr:uid="{AFC89B5E-906F-4984-A900-A00CCB5F15C0}"/>
    <hyperlink ref="R10" r:id="rId9" xr:uid="{CBDED5A0-2020-494E-BB46-AB1D55003C1E}"/>
    <hyperlink ref="R9" r:id="rId10" display="http://intranet/DSS/OAP/DOCS/Documentos/Forms/AllItems.aspx?RootFolder=%2FDSS%2FOAP%2FDOCS%2FDocumentos%2FA%C3%B1o%5F2024%2F03%5FPlanAnticorrupcion%2FEVIDENCIAS%20PRIMER%20CUATRIMESTRE%2FComponente%205%2E%20Transparencia%20y%20Acceso%20a%20la%20Informaci%C3%B3n%20P%C3%BAblica%2F1%2E6%20Monitoreos%20conflictos%20de%20int&amp;InitialTabId=Ribbon%2EDocument&amp;VisibilityContext=WSSTabPersistence" xr:uid="{59EE242D-F206-40F4-98D9-30157A80846E}"/>
    <hyperlink ref="R6" r:id="rId11" display="http://intranet/DSS/OAP/DOCS/Documentos/Forms/AllItems.aspx?RootFolder=%2FDSS%2FOAP%2FDOCS%2FDocumentos%2FA%C3%B1o%5F2024%2F03%5FPlanAnticorrupcion%2FEVIDENCIAS%20TERCER%20CUATRIMESTRE%2FComponente%205%2E%20Transparencia%20y%20Acceso%20a%20la%20Informaci%C3%B3n%20P%C3%BAblica" xr:uid="{D20FE89C-DEF7-4D22-A1BD-4435D22CC3AD}"/>
  </hyperlinks>
  <pageMargins left="0.25" right="0.25" top="0.75" bottom="0.75" header="0.3" footer="0.3"/>
  <pageSetup paperSize="14" scale="70" orientation="landscape"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S18"/>
  <sheetViews>
    <sheetView topLeftCell="I1" zoomScale="80" zoomScaleNormal="80" workbookViewId="0">
      <selection activeCell="P7" sqref="P7"/>
    </sheetView>
  </sheetViews>
  <sheetFormatPr baseColWidth="10" defaultColWidth="11.42578125" defaultRowHeight="12.75"/>
  <cols>
    <col min="1" max="1" width="3" style="85" customWidth="1"/>
    <col min="2" max="2" width="7.5703125" style="85" customWidth="1"/>
    <col min="3" max="3" width="52" style="85" customWidth="1"/>
    <col min="4" max="4" width="20.5703125" style="95" customWidth="1"/>
    <col min="5" max="5" width="22.5703125" style="253" customWidth="1"/>
    <col min="6" max="6" width="11.42578125" style="85" customWidth="1"/>
    <col min="7" max="7" width="17.42578125" style="85" customWidth="1"/>
    <col min="8" max="8" width="24.5703125" style="85" customWidth="1"/>
    <col min="9" max="9" width="20.5703125" style="85" customWidth="1"/>
    <col min="10" max="10" width="25.42578125" style="85" customWidth="1"/>
    <col min="11" max="11" width="29.28515625" style="193" customWidth="1"/>
    <col min="12" max="12" width="17.85546875" style="85" customWidth="1"/>
    <col min="13" max="13" width="32.42578125" style="85" customWidth="1"/>
    <col min="14" max="14" width="23.5703125" style="85" customWidth="1"/>
    <col min="15" max="15" width="15.42578125" style="85" customWidth="1"/>
    <col min="16" max="16" width="25.5703125" style="85" customWidth="1"/>
    <col min="17" max="19" width="15.42578125" style="85" customWidth="1"/>
    <col min="20" max="16384" width="11.42578125" style="85"/>
  </cols>
  <sheetData>
    <row r="1" spans="2:19" ht="13.5" thickBot="1"/>
    <row r="2" spans="2:19" ht="13.5" thickBot="1">
      <c r="B2" s="665" t="s">
        <v>1270</v>
      </c>
      <c r="C2" s="666"/>
      <c r="D2" s="666"/>
      <c r="E2" s="666"/>
      <c r="F2" s="666"/>
      <c r="G2" s="666"/>
      <c r="H2" s="666"/>
      <c r="I2" s="666"/>
      <c r="J2" s="666"/>
      <c r="K2" s="667"/>
      <c r="L2" s="666"/>
      <c r="M2" s="666"/>
      <c r="N2" s="666"/>
      <c r="O2" s="666"/>
      <c r="P2" s="666"/>
      <c r="Q2" s="666"/>
      <c r="R2" s="666"/>
      <c r="S2" s="668"/>
    </row>
    <row r="3" spans="2:19" ht="38.25">
      <c r="B3" s="663" t="s">
        <v>1113</v>
      </c>
      <c r="C3" s="664"/>
      <c r="D3" s="194" t="s">
        <v>1114</v>
      </c>
      <c r="E3" s="194" t="s">
        <v>509</v>
      </c>
      <c r="F3" s="195" t="s">
        <v>1115</v>
      </c>
      <c r="G3" s="195" t="s">
        <v>1116</v>
      </c>
      <c r="H3" s="195" t="s">
        <v>504</v>
      </c>
      <c r="I3" s="196" t="s">
        <v>1076</v>
      </c>
      <c r="J3" s="200" t="s">
        <v>1077</v>
      </c>
      <c r="K3" s="208" t="s">
        <v>1078</v>
      </c>
      <c r="L3" s="211" t="s">
        <v>1079</v>
      </c>
      <c r="M3" s="201" t="s">
        <v>1080</v>
      </c>
      <c r="N3" s="202" t="s">
        <v>1081</v>
      </c>
      <c r="O3" s="203" t="s">
        <v>1082</v>
      </c>
      <c r="P3" s="204" t="s">
        <v>1083</v>
      </c>
      <c r="Q3" s="205" t="s">
        <v>1084</v>
      </c>
      <c r="R3" s="206" t="s">
        <v>1085</v>
      </c>
      <c r="S3" s="207" t="s">
        <v>1086</v>
      </c>
    </row>
    <row r="4" spans="2:19" s="231" customFormat="1" ht="165.75">
      <c r="B4" s="217">
        <v>1</v>
      </c>
      <c r="C4" s="218" t="s">
        <v>1456</v>
      </c>
      <c r="D4" s="219" t="s">
        <v>1271</v>
      </c>
      <c r="E4" s="219" t="s">
        <v>1272</v>
      </c>
      <c r="F4" s="220">
        <v>1</v>
      </c>
      <c r="G4" s="220" t="s">
        <v>571</v>
      </c>
      <c r="H4" s="219" t="s">
        <v>74</v>
      </c>
      <c r="I4" s="221">
        <v>45322</v>
      </c>
      <c r="J4" s="222"/>
      <c r="K4" s="223"/>
      <c r="L4" s="224">
        <v>0</v>
      </c>
      <c r="M4" s="225" t="s">
        <v>1716</v>
      </c>
      <c r="N4" s="226" t="s">
        <v>1486</v>
      </c>
      <c r="O4" s="227">
        <v>1</v>
      </c>
      <c r="P4" s="228"/>
      <c r="Q4" s="229"/>
      <c r="R4" s="227">
        <v>0</v>
      </c>
      <c r="S4" s="230">
        <v>1</v>
      </c>
    </row>
    <row r="5" spans="2:19" s="231" customFormat="1" ht="185.25" customHeight="1">
      <c r="B5" s="217">
        <v>2</v>
      </c>
      <c r="C5" s="232" t="s">
        <v>1273</v>
      </c>
      <c r="D5" s="232" t="s">
        <v>1717</v>
      </c>
      <c r="E5" s="219" t="s">
        <v>1718</v>
      </c>
      <c r="F5" s="220">
        <v>12</v>
      </c>
      <c r="G5" s="220" t="s">
        <v>571</v>
      </c>
      <c r="H5" s="232" t="s">
        <v>1161</v>
      </c>
      <c r="I5" s="233" t="s">
        <v>1162</v>
      </c>
      <c r="J5" s="225" t="s">
        <v>1442</v>
      </c>
      <c r="K5" s="219" t="s">
        <v>1436</v>
      </c>
      <c r="L5" s="224">
        <v>0.33329999999999999</v>
      </c>
      <c r="M5" s="234" t="s">
        <v>1470</v>
      </c>
      <c r="N5" s="235" t="s">
        <v>1471</v>
      </c>
      <c r="O5" s="227">
        <v>0.33329999999999999</v>
      </c>
      <c r="P5" s="234" t="s">
        <v>1637</v>
      </c>
      <c r="Q5" s="442" t="s">
        <v>1638</v>
      </c>
      <c r="R5" s="227">
        <v>0.33329999999999999</v>
      </c>
      <c r="S5" s="230">
        <v>0.99990000000000001</v>
      </c>
    </row>
    <row r="6" spans="2:19" s="231" customFormat="1" ht="128.25" customHeight="1">
      <c r="B6" s="217">
        <v>3</v>
      </c>
      <c r="C6" s="236" t="s">
        <v>1274</v>
      </c>
      <c r="D6" s="219" t="s">
        <v>1275</v>
      </c>
      <c r="E6" s="219" t="s">
        <v>1276</v>
      </c>
      <c r="F6" s="237">
        <v>2</v>
      </c>
      <c r="G6" s="220" t="s">
        <v>571</v>
      </c>
      <c r="H6" s="219" t="s">
        <v>1269</v>
      </c>
      <c r="I6" s="233">
        <v>45656</v>
      </c>
      <c r="J6" s="225" t="s">
        <v>1437</v>
      </c>
      <c r="K6" s="219" t="s">
        <v>571</v>
      </c>
      <c r="L6" s="224">
        <v>0</v>
      </c>
      <c r="M6" s="234" t="s">
        <v>1472</v>
      </c>
      <c r="N6" s="219" t="s">
        <v>571</v>
      </c>
      <c r="O6" s="348">
        <v>0</v>
      </c>
      <c r="P6" s="238" t="s">
        <v>1641</v>
      </c>
      <c r="Q6" s="100" t="s">
        <v>1640</v>
      </c>
      <c r="R6" s="227">
        <v>1</v>
      </c>
      <c r="S6" s="230">
        <v>1</v>
      </c>
    </row>
    <row r="7" spans="2:19" s="231" customFormat="1" ht="67.5" customHeight="1">
      <c r="B7" s="217">
        <v>4</v>
      </c>
      <c r="C7" s="236" t="s">
        <v>1277</v>
      </c>
      <c r="D7" s="219" t="s">
        <v>1275</v>
      </c>
      <c r="E7" s="219" t="s">
        <v>1276</v>
      </c>
      <c r="F7" s="237">
        <v>2</v>
      </c>
      <c r="G7" s="220" t="s">
        <v>571</v>
      </c>
      <c r="H7" s="219" t="s">
        <v>1269</v>
      </c>
      <c r="I7" s="221">
        <v>45656</v>
      </c>
      <c r="J7" s="225" t="s">
        <v>1437</v>
      </c>
      <c r="K7" s="219" t="s">
        <v>571</v>
      </c>
      <c r="L7" s="224">
        <v>0</v>
      </c>
      <c r="M7" s="234" t="s">
        <v>1472</v>
      </c>
      <c r="N7" s="219" t="s">
        <v>571</v>
      </c>
      <c r="O7" s="348">
        <v>0</v>
      </c>
      <c r="P7" s="238" t="s">
        <v>1719</v>
      </c>
      <c r="Q7" s="100" t="s">
        <v>1639</v>
      </c>
      <c r="R7" s="227">
        <v>1</v>
      </c>
      <c r="S7" s="230">
        <v>1</v>
      </c>
    </row>
    <row r="8" spans="2:19" s="231" customFormat="1" ht="191.25">
      <c r="B8" s="217">
        <v>5</v>
      </c>
      <c r="C8" s="218" t="s">
        <v>1278</v>
      </c>
      <c r="D8" s="219" t="s">
        <v>1279</v>
      </c>
      <c r="E8" s="219" t="s">
        <v>1280</v>
      </c>
      <c r="F8" s="220">
        <v>2</v>
      </c>
      <c r="G8" s="220" t="s">
        <v>571</v>
      </c>
      <c r="H8" s="255" t="s">
        <v>1281</v>
      </c>
      <c r="I8" s="233" t="s">
        <v>1282</v>
      </c>
      <c r="J8" s="239" t="s">
        <v>1441</v>
      </c>
      <c r="K8" s="240" t="s">
        <v>1438</v>
      </c>
      <c r="L8" s="224">
        <v>0.5</v>
      </c>
      <c r="M8" s="234" t="s">
        <v>1475</v>
      </c>
      <c r="N8" s="219" t="s">
        <v>571</v>
      </c>
      <c r="O8" s="348">
        <v>0</v>
      </c>
      <c r="P8" s="239" t="s">
        <v>1441</v>
      </c>
      <c r="Q8" s="108" t="s">
        <v>1617</v>
      </c>
      <c r="R8" s="295">
        <v>0.5</v>
      </c>
      <c r="S8" s="230">
        <v>1</v>
      </c>
    </row>
    <row r="9" spans="2:19" s="231" customFormat="1" ht="82.5" customHeight="1">
      <c r="B9" s="217">
        <v>6</v>
      </c>
      <c r="C9" s="218" t="s">
        <v>1283</v>
      </c>
      <c r="D9" s="219" t="s">
        <v>1284</v>
      </c>
      <c r="E9" s="219" t="s">
        <v>1132</v>
      </c>
      <c r="F9" s="220">
        <v>2</v>
      </c>
      <c r="G9" s="220" t="s">
        <v>571</v>
      </c>
      <c r="H9" s="255" t="s">
        <v>1269</v>
      </c>
      <c r="I9" s="233" t="s">
        <v>1285</v>
      </c>
      <c r="J9" s="225" t="s">
        <v>1439</v>
      </c>
      <c r="K9" s="219" t="s">
        <v>571</v>
      </c>
      <c r="L9" s="224">
        <v>0</v>
      </c>
      <c r="M9" s="234" t="s">
        <v>1473</v>
      </c>
      <c r="N9" s="235" t="s">
        <v>1474</v>
      </c>
      <c r="O9" s="348">
        <v>0.5</v>
      </c>
      <c r="P9" s="234" t="s">
        <v>1623</v>
      </c>
      <c r="Q9" s="188" t="s">
        <v>1624</v>
      </c>
      <c r="R9" s="430">
        <v>0.5</v>
      </c>
      <c r="S9" s="230">
        <v>1</v>
      </c>
    </row>
    <row r="10" spans="2:19" s="231" customFormat="1" ht="148.5" customHeight="1">
      <c r="B10" s="183"/>
      <c r="C10" s="183"/>
      <c r="D10" s="182"/>
      <c r="E10" s="254"/>
      <c r="F10" s="183"/>
      <c r="G10" s="183"/>
      <c r="H10" s="183"/>
      <c r="I10" s="183"/>
      <c r="J10" s="183"/>
      <c r="K10" s="193"/>
      <c r="L10" s="183"/>
      <c r="M10" s="183"/>
      <c r="N10" s="183"/>
      <c r="O10" s="183"/>
      <c r="P10" s="183"/>
      <c r="Q10" s="183"/>
      <c r="R10" s="183" t="s">
        <v>1646</v>
      </c>
      <c r="S10" s="493">
        <v>0.99998000000000009</v>
      </c>
    </row>
    <row r="11" spans="2:19" s="231" customFormat="1" ht="133.5" customHeight="1" thickBot="1">
      <c r="B11" s="241">
        <v>8</v>
      </c>
      <c r="C11" s="242" t="s">
        <v>1286</v>
      </c>
      <c r="D11" s="243" t="s">
        <v>1443</v>
      </c>
      <c r="E11" s="243" t="s">
        <v>1287</v>
      </c>
      <c r="F11" s="244">
        <v>1</v>
      </c>
      <c r="G11" s="245" t="s">
        <v>571</v>
      </c>
      <c r="H11" s="256" t="s">
        <v>1288</v>
      </c>
      <c r="I11" s="246">
        <v>45473</v>
      </c>
      <c r="J11" s="247"/>
      <c r="K11" s="243"/>
      <c r="L11" s="407">
        <v>0</v>
      </c>
      <c r="M11" s="248" t="s">
        <v>1487</v>
      </c>
      <c r="N11" s="249" t="s">
        <v>1486</v>
      </c>
      <c r="O11" s="250">
        <v>1</v>
      </c>
      <c r="P11" s="251"/>
      <c r="Q11" s="252"/>
      <c r="R11" s="227">
        <v>0</v>
      </c>
      <c r="S11" s="230">
        <f t="shared" ref="S11" si="0">+L11+O11+R11</f>
        <v>1</v>
      </c>
    </row>
    <row r="12" spans="2:19" ht="21" customHeight="1" thickBot="1">
      <c r="B12" s="183"/>
      <c r="C12" s="183"/>
      <c r="D12" s="182"/>
      <c r="E12" s="254"/>
      <c r="F12" s="183"/>
      <c r="G12" s="183"/>
      <c r="H12" s="183"/>
      <c r="I12" s="183"/>
      <c r="J12" s="183"/>
      <c r="K12" s="183"/>
      <c r="L12" s="410">
        <f>+AVERAGE(L4:L11)</f>
        <v>0.11904285714285713</v>
      </c>
      <c r="M12" s="183"/>
      <c r="N12" s="183"/>
      <c r="O12" s="411">
        <f>+AVERAGE(O4:O11)</f>
        <v>0.40475714285714287</v>
      </c>
      <c r="P12" s="183"/>
      <c r="Q12" s="183"/>
      <c r="R12" s="408">
        <f>+AVERAGE(R4:R11)</f>
        <v>0.47618571428571427</v>
      </c>
      <c r="S12" s="186">
        <f>SUM(S4:S11)/8</f>
        <v>0.99998500000000001</v>
      </c>
    </row>
    <row r="13" spans="2:19">
      <c r="R13" s="183" t="s">
        <v>1646</v>
      </c>
      <c r="S13" s="409">
        <f>AVERAGE(S5:S9)</f>
        <v>0.99998000000000009</v>
      </c>
    </row>
    <row r="18" spans="13:13">
      <c r="M18" s="409"/>
    </row>
  </sheetData>
  <autoFilter ref="B3:S3" xr:uid="{00000000-0001-0000-0B00-000000000000}">
    <filterColumn colId="0" showButton="0"/>
  </autoFilter>
  <mergeCells count="2">
    <mergeCell ref="B3:C3"/>
    <mergeCell ref="B2:S2"/>
  </mergeCells>
  <hyperlinks>
    <hyperlink ref="N11" display="http://intranet/DSS/OAP/DOCS/Documentos/Forms/AllItems.aspx?RootFolder=%2FDSS%2FOAP%2FDOCS%2FDocumentos%2FA%C3%B1o%5F2024%2F03%5FPlanAnticorrupcion%2FEVIDENCIAS%20SEGUNDO%20CUATRIMESTRE%2FComponente%206%2E%20Participaci%C3%B3n%20ciudadana&amp;InitialTabId=Rib" xr:uid="{00000000-0004-0000-0B00-000004000000}"/>
    <hyperlink ref="N5" display="http://intranet/DSS/OAP/DOCS/Documentos/Forms/AllItems.aspx?RootFolder=%2FDSS%2FOAP%2FDOCS%2FDocumentos%2FA%C3%B1o%5F2024%2F03%5FPlanAnticorrupcion%2FEVIDENCIAS%20SEGUNDO%20CUATRIMESTRE%2FComponente%206%2E%20Participaci%C3%B3n%20ciudadana%2F2%2E%20Seguimi" xr:uid="{2E2E2338-8902-4FD5-8148-05E66CE21558}"/>
    <hyperlink ref="N9" display="http://intranet/DSS/OAP/DOCS/Documentos/Forms/AllItems.aspx?RootFolder=%2FDSS%2FOAP%2FDOCS%2FDocumentos%2FA%C3%B1o%5F2024%2F03%5FPlanAnticorrupcion%2FEVIDENCIAS%20SEGUNDO%20CUATRIMESTRE%2FComponente%206%2E%20Participaci%C3%B3n%20ciudadana%2F6%2E%20Seguimi" xr:uid="{00F8D552-258D-420B-B218-8385248C3CE4}"/>
    <hyperlink ref="N4" display="http://intranet/DSS/OAP/DOCS/Documentos/Forms/AllItems.aspx?RootFolder=%2FDSS%2FOAP%2FDOCS%2FDocumentos%2FA%C3%B1o%5F2024%2F03%5FPlanAnticorrupcion%2FEVIDENCIAS%20SEGUNDO%20CUATRIMESTRE%2FComponente%206%2E%20Participaci%C3%B3n%20ciudadana&amp;InitialTabId=Rib" xr:uid="{BC600EE8-230D-4499-8EEA-6462DB05484E}"/>
    <hyperlink ref="Q8" r:id="rId1" xr:uid="{99F02A0B-B5F6-4BAC-A885-1D3CC3603ED1}"/>
    <hyperlink ref="Q5" r:id="rId2" display="http://intranet/DSS/OAP/DOCS/Documentos/Forms/AllItems.aspx?RootFolder=%2FDSS%2FOAP%2FDOCS%2FDocumentos%2FA%C3%B1o%5F2024%2F03%5FPlanAnticorrupcion%2FEVIDENCIAS%20TERCER%20CUATRIMESTRE%2FComponente%206%2E%20Participaci%C3%B3n%20ciudadana&amp;InitialTabId=Ribbon%2EDocument&amp;VisibilityContext=WSSTabPersistence" xr:uid="{F48C0FEA-8B2B-460D-B04C-E1095F31CD34}"/>
    <hyperlink ref="Q7" r:id="rId3" xr:uid="{56CA13CF-5219-4FE5-8BBE-B9DAF06EA674}"/>
    <hyperlink ref="Q6" r:id="rId4" xr:uid="{6EA1BBBA-63EE-40CD-AC4F-E9A1C7E88CE4}"/>
    <hyperlink ref="Q9" r:id="rId5" xr:uid="{D251B1FB-2728-4F8C-A257-425B11883A2C}"/>
  </hyperlinks>
  <pageMargins left="0.7" right="0.7" top="0.75" bottom="0.75" header="0.3" footer="0.3"/>
  <pageSetup scale="70"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S7"/>
  <sheetViews>
    <sheetView zoomScale="80" zoomScaleNormal="80" workbookViewId="0">
      <selection activeCell="M4" sqref="M4"/>
    </sheetView>
  </sheetViews>
  <sheetFormatPr baseColWidth="10" defaultColWidth="11.42578125" defaultRowHeight="94.5" customHeight="1"/>
  <cols>
    <col min="1" max="1" width="3" style="353" customWidth="1"/>
    <col min="2" max="2" width="7.5703125" style="353" customWidth="1"/>
    <col min="3" max="3" width="28.5703125" style="353" customWidth="1"/>
    <col min="4" max="4" width="20.5703125" style="354" customWidth="1"/>
    <col min="5" max="5" width="22.5703125" style="354" customWidth="1"/>
    <col min="6" max="6" width="11.42578125" style="353" customWidth="1"/>
    <col min="7" max="7" width="17.42578125" style="353" customWidth="1"/>
    <col min="8" max="9" width="24.5703125" style="353" customWidth="1"/>
    <col min="10" max="10" width="38.5703125" style="353" customWidth="1"/>
    <col min="11" max="11" width="37.42578125" style="353" customWidth="1"/>
    <col min="12" max="12" width="23.85546875" style="353" customWidth="1"/>
    <col min="13" max="13" width="33.42578125" style="353" customWidth="1"/>
    <col min="14" max="14" width="32.5703125" style="353" customWidth="1"/>
    <col min="15" max="15" width="19.140625" style="353" customWidth="1"/>
    <col min="16" max="16" width="35.85546875" style="353" customWidth="1"/>
    <col min="17" max="17" width="35.5703125" style="353" customWidth="1"/>
    <col min="18" max="19" width="19.140625" style="353" customWidth="1"/>
    <col min="20" max="16384" width="11.42578125" style="353"/>
  </cols>
  <sheetData>
    <row r="2" spans="2:19" ht="94.5" customHeight="1" thickBot="1">
      <c r="B2" s="671" t="s">
        <v>1289</v>
      </c>
      <c r="C2" s="671"/>
      <c r="D2" s="671"/>
      <c r="E2" s="671"/>
      <c r="F2" s="671"/>
      <c r="G2" s="671"/>
      <c r="H2" s="671"/>
      <c r="I2" s="671"/>
      <c r="J2" s="671"/>
      <c r="K2" s="671"/>
      <c r="L2" s="671"/>
      <c r="M2" s="671"/>
      <c r="N2" s="671"/>
      <c r="O2" s="671"/>
      <c r="P2" s="671"/>
      <c r="Q2" s="671"/>
      <c r="R2" s="671"/>
      <c r="S2" s="671"/>
    </row>
    <row r="3" spans="2:19" ht="94.5" customHeight="1">
      <c r="B3" s="669" t="s">
        <v>1113</v>
      </c>
      <c r="C3" s="670"/>
      <c r="D3" s="355" t="s">
        <v>1114</v>
      </c>
      <c r="E3" s="355" t="s">
        <v>509</v>
      </c>
      <c r="F3" s="356" t="s">
        <v>1115</v>
      </c>
      <c r="G3" s="356" t="s">
        <v>1116</v>
      </c>
      <c r="H3" s="356" t="s">
        <v>504</v>
      </c>
      <c r="I3" s="357" t="s">
        <v>1076</v>
      </c>
      <c r="J3" s="358" t="s">
        <v>1077</v>
      </c>
      <c r="K3" s="359" t="s">
        <v>1078</v>
      </c>
      <c r="L3" s="360" t="s">
        <v>1079</v>
      </c>
      <c r="M3" s="361" t="s">
        <v>1080</v>
      </c>
      <c r="N3" s="362" t="s">
        <v>1081</v>
      </c>
      <c r="O3" s="363" t="s">
        <v>1082</v>
      </c>
      <c r="P3" s="364" t="s">
        <v>1083</v>
      </c>
      <c r="Q3" s="365" t="s">
        <v>1084</v>
      </c>
      <c r="R3" s="366" t="s">
        <v>1085</v>
      </c>
      <c r="S3" s="367" t="s">
        <v>1086</v>
      </c>
    </row>
    <row r="4" spans="2:19" ht="185.25" customHeight="1">
      <c r="B4" s="368" t="s">
        <v>1290</v>
      </c>
      <c r="C4" s="369" t="s">
        <v>1720</v>
      </c>
      <c r="D4" s="370" t="s">
        <v>1721</v>
      </c>
      <c r="E4" s="371" t="s">
        <v>1291</v>
      </c>
      <c r="F4" s="372">
        <v>0.9</v>
      </c>
      <c r="G4" s="373" t="s">
        <v>571</v>
      </c>
      <c r="H4" s="371" t="s">
        <v>1222</v>
      </c>
      <c r="I4" s="374">
        <v>45657</v>
      </c>
      <c r="J4" s="375" t="s">
        <v>1722</v>
      </c>
      <c r="K4" s="475" t="s">
        <v>1644</v>
      </c>
      <c r="L4" s="376">
        <v>0.2</v>
      </c>
      <c r="M4" s="377" t="s">
        <v>1723</v>
      </c>
      <c r="N4" s="475" t="s">
        <v>1644</v>
      </c>
      <c r="O4" s="378">
        <v>0.5</v>
      </c>
      <c r="P4" s="379" t="s">
        <v>1645</v>
      </c>
      <c r="Q4" s="476" t="s">
        <v>1644</v>
      </c>
      <c r="R4" s="378">
        <v>0.3</v>
      </c>
      <c r="S4" s="381">
        <f>L4+O4+R4</f>
        <v>1</v>
      </c>
    </row>
    <row r="5" spans="2:19" ht="94.5" customHeight="1">
      <c r="B5" s="368">
        <v>2</v>
      </c>
      <c r="C5" s="382" t="s">
        <v>1292</v>
      </c>
      <c r="D5" s="382" t="s">
        <v>1293</v>
      </c>
      <c r="E5" s="382" t="s">
        <v>1293</v>
      </c>
      <c r="F5" s="373">
        <v>1</v>
      </c>
      <c r="G5" s="383"/>
      <c r="H5" s="382" t="s">
        <v>74</v>
      </c>
      <c r="I5" s="384">
        <v>45311</v>
      </c>
      <c r="J5" s="385"/>
      <c r="K5" s="386"/>
      <c r="L5" s="412">
        <v>0</v>
      </c>
      <c r="M5" s="387" t="s">
        <v>1480</v>
      </c>
      <c r="N5" s="380" t="s">
        <v>1479</v>
      </c>
      <c r="O5" s="378">
        <v>1</v>
      </c>
      <c r="P5" s="494" t="s">
        <v>1652</v>
      </c>
      <c r="Q5" s="494" t="s">
        <v>1652</v>
      </c>
      <c r="R5" s="378">
        <v>0</v>
      </c>
      <c r="S5" s="388">
        <f>+R5+O5+L5</f>
        <v>1</v>
      </c>
    </row>
    <row r="6" spans="2:19" ht="94.5" customHeight="1">
      <c r="B6" s="373">
        <v>3</v>
      </c>
      <c r="C6" s="382" t="s">
        <v>1294</v>
      </c>
      <c r="D6" s="382" t="s">
        <v>1295</v>
      </c>
      <c r="E6" s="382" t="s">
        <v>1295</v>
      </c>
      <c r="F6" s="372">
        <v>1</v>
      </c>
      <c r="G6" s="383"/>
      <c r="H6" s="382" t="s">
        <v>74</v>
      </c>
      <c r="I6" s="384">
        <v>45380</v>
      </c>
      <c r="J6" s="385"/>
      <c r="K6" s="386"/>
      <c r="L6" s="412">
        <v>0</v>
      </c>
      <c r="M6" s="387" t="s">
        <v>1481</v>
      </c>
      <c r="N6" s="380" t="s">
        <v>1482</v>
      </c>
      <c r="O6" s="378">
        <v>1</v>
      </c>
      <c r="P6" s="494" t="s">
        <v>1652</v>
      </c>
      <c r="Q6" s="494" t="s">
        <v>1652</v>
      </c>
      <c r="R6" s="378">
        <v>0</v>
      </c>
      <c r="S6" s="391">
        <f>+L6+O6+R6</f>
        <v>1</v>
      </c>
    </row>
    <row r="7" spans="2:19" ht="30.75" customHeight="1">
      <c r="L7" s="413">
        <f>+AVERAGE(L4:L6)</f>
        <v>6.6666666666666666E-2</v>
      </c>
      <c r="O7" s="413">
        <f>+AVERAGE(O4:O6)</f>
        <v>0.83333333333333337</v>
      </c>
      <c r="S7" s="390">
        <f>+AVERAGE(S4:S6)</f>
        <v>1</v>
      </c>
    </row>
  </sheetData>
  <mergeCells count="2">
    <mergeCell ref="B3:C3"/>
    <mergeCell ref="B2:S2"/>
  </mergeCells>
  <hyperlinks>
    <hyperlink ref="K4" r:id="rId1" xr:uid="{3AB05C59-51C6-4076-9426-7597EE065B30}"/>
    <hyperlink ref="N5" r:id="rId2" xr:uid="{E6CDD302-7A1B-4288-93F3-B2B7C2CB51F5}"/>
    <hyperlink ref="N6" display="http://intranet/DSS/OAP/DOCS/Documentos/Forms/AllItems.aspx?RootFolder=%2FDSS%2FOAP%2FDOCS%2FDocumentos%2FA%C3%B1o%5F2024%2F03%5FPlanAnticorrupcion%2FEVIDENCIAS%20SEGUNDO%20CUATRIMESTRE%2FComponente%207%2E%20Iniciativas%20adicionales&amp;InitialTabId=Ribbon%2" xr:uid="{595862DF-C908-4EBC-B5FD-93237A368876}"/>
    <hyperlink ref="N4" r:id="rId3" xr:uid="{51B78C16-591B-4DA5-B231-D4DDF40487AB}"/>
    <hyperlink ref="Q4" r:id="rId4" xr:uid="{A201928B-2691-4CF8-957D-FD9F9931107D}"/>
  </hyperlinks>
  <pageMargins left="0.7" right="0.7" top="0.75" bottom="0.75" header="0.3" footer="0.3"/>
  <pageSetup scale="70" orientation="landscape"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9"/>
  <sheetViews>
    <sheetView workbookViewId="0">
      <selection activeCell="B29" sqref="B29"/>
    </sheetView>
  </sheetViews>
  <sheetFormatPr baseColWidth="10" defaultRowHeight="12.75"/>
  <cols>
    <col min="1" max="1" width="57.28515625" customWidth="1"/>
    <col min="2" max="2" width="17.42578125" customWidth="1"/>
    <col min="3" max="3" width="15" customWidth="1"/>
    <col min="4" max="4" width="15.7109375" customWidth="1"/>
  </cols>
  <sheetData>
    <row r="1" spans="1:7" ht="30">
      <c r="A1" s="392" t="s">
        <v>1504</v>
      </c>
      <c r="B1" s="393" t="s">
        <v>1505</v>
      </c>
      <c r="C1" s="393" t="s">
        <v>1506</v>
      </c>
      <c r="D1" s="394" t="s">
        <v>1507</v>
      </c>
      <c r="E1" s="395" t="s">
        <v>1508</v>
      </c>
    </row>
    <row r="2" spans="1:7" ht="15" customHeight="1">
      <c r="A2" s="16" t="s">
        <v>1509</v>
      </c>
      <c r="B2" s="396">
        <v>0</v>
      </c>
      <c r="C2" s="396">
        <v>0.33</v>
      </c>
      <c r="D2" s="396">
        <v>0</v>
      </c>
      <c r="E2" s="397">
        <f>+SUM(B2:D2)</f>
        <v>0.33</v>
      </c>
    </row>
    <row r="3" spans="1:7" ht="15" customHeight="1">
      <c r="A3" s="16" t="s">
        <v>1510</v>
      </c>
      <c r="B3" s="414">
        <v>0.33300000000000002</v>
      </c>
      <c r="C3" s="396">
        <v>0.55600000000000005</v>
      </c>
      <c r="D3" s="396">
        <v>0</v>
      </c>
      <c r="E3" s="397">
        <f t="shared" ref="E3:E9" si="0">+SUM(B3:D3)</f>
        <v>0.88900000000000001</v>
      </c>
    </row>
    <row r="4" spans="1:7" ht="15" customHeight="1">
      <c r="A4" s="16" t="s">
        <v>1511</v>
      </c>
      <c r="B4" s="414">
        <v>0</v>
      </c>
      <c r="C4" s="396">
        <v>0.21</v>
      </c>
      <c r="D4" s="396">
        <v>0.79</v>
      </c>
      <c r="E4" s="397">
        <f>+SUM(B4:D4)</f>
        <v>1</v>
      </c>
      <c r="F4" t="s">
        <v>1621</v>
      </c>
    </row>
    <row r="5" spans="1:7" ht="15" customHeight="1">
      <c r="A5" s="16" t="s">
        <v>1512</v>
      </c>
      <c r="B5" s="414">
        <v>0.34</v>
      </c>
      <c r="C5" s="396">
        <v>0.27</v>
      </c>
      <c r="D5" s="396">
        <v>0</v>
      </c>
      <c r="E5" s="397">
        <f t="shared" si="0"/>
        <v>0.6100000000000001</v>
      </c>
    </row>
    <row r="6" spans="1:7" ht="15" customHeight="1">
      <c r="A6" s="16" t="s">
        <v>1513</v>
      </c>
      <c r="B6" s="414">
        <v>0.19</v>
      </c>
      <c r="C6" s="396">
        <v>0.45</v>
      </c>
      <c r="D6" s="396">
        <v>0</v>
      </c>
      <c r="E6" s="397">
        <f t="shared" si="0"/>
        <v>0.64</v>
      </c>
    </row>
    <row r="7" spans="1:7" ht="15" customHeight="1">
      <c r="A7" s="16" t="s">
        <v>1514</v>
      </c>
      <c r="B7" s="414">
        <v>0.14499999999999999</v>
      </c>
      <c r="C7" s="396">
        <v>0.39500000000000002</v>
      </c>
      <c r="D7" s="396">
        <v>0</v>
      </c>
      <c r="E7" s="397">
        <f t="shared" si="0"/>
        <v>0.54</v>
      </c>
    </row>
    <row r="8" spans="1:7" ht="15" customHeight="1">
      <c r="A8" s="16" t="s">
        <v>1515</v>
      </c>
      <c r="B8" s="414">
        <v>6.6699999999999995E-2</v>
      </c>
      <c r="C8" s="396">
        <v>0.83330000000000004</v>
      </c>
      <c r="D8" s="396">
        <v>0</v>
      </c>
      <c r="E8" s="397">
        <f t="shared" si="0"/>
        <v>0.9</v>
      </c>
      <c r="G8" s="438"/>
    </row>
    <row r="9" spans="1:7">
      <c r="A9" s="398" t="s">
        <v>1516</v>
      </c>
      <c r="B9" s="399">
        <f>+SUM(B2:B8)/7</f>
        <v>0.15352857142857143</v>
      </c>
      <c r="C9" s="399">
        <f>+AVERAGE(C2:C8)</f>
        <v>0.43490000000000001</v>
      </c>
      <c r="D9" s="399">
        <f t="shared" ref="D9" si="1">+SUM(D2:D8)/7</f>
        <v>0.11285714285714286</v>
      </c>
      <c r="E9" s="400">
        <f t="shared" si="0"/>
        <v>0.70128571428571429</v>
      </c>
    </row>
  </sheetData>
  <pageMargins left="0.7" right="0.7" top="0.75" bottom="0.75" header="0.3" footer="0.3"/>
  <ignoredErrors>
    <ignoredError sqref="C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8"/>
  <dimension ref="A1:U294"/>
  <sheetViews>
    <sheetView zoomScale="80" zoomScaleNormal="80" workbookViewId="0"/>
  </sheetViews>
  <sheetFormatPr baseColWidth="10" defaultColWidth="11.42578125" defaultRowHeight="12.75" zeroHeight="1"/>
  <cols>
    <col min="1" max="1" width="23.42578125" customWidth="1"/>
    <col min="2" max="2" width="35.5703125" customWidth="1"/>
    <col min="3" max="3" width="20.5703125" customWidth="1"/>
    <col min="4" max="4" width="28.5703125" customWidth="1"/>
    <col min="5" max="5" width="9" customWidth="1"/>
    <col min="6" max="6" width="20.42578125" customWidth="1"/>
    <col min="7" max="7" width="27.42578125" customWidth="1"/>
    <col min="8" max="8" width="13" customWidth="1"/>
    <col min="9" max="9" width="32.42578125" customWidth="1"/>
    <col min="10" max="10" width="47.5703125" customWidth="1"/>
    <col min="11" max="11" width="56.42578125" customWidth="1"/>
    <col min="12" max="12" width="19.42578125" customWidth="1"/>
    <col min="13" max="13" width="18.5703125" customWidth="1"/>
    <col min="14" max="14" width="20.5703125" customWidth="1"/>
    <col min="15" max="15" width="6.42578125" customWidth="1"/>
    <col min="16" max="16" width="19.5703125" customWidth="1"/>
    <col min="17" max="17" width="11.5703125" customWidth="1"/>
    <col min="18" max="18" width="15.5703125" customWidth="1"/>
    <col min="19" max="19" width="28" customWidth="1"/>
    <col min="20" max="20" width="50.42578125" customWidth="1"/>
    <col min="21" max="21" width="27.42578125" customWidth="1"/>
  </cols>
  <sheetData>
    <row r="1" spans="1:21" ht="25.5" customHeight="1">
      <c r="A1" s="3" t="s">
        <v>1296</v>
      </c>
      <c r="B1" s="3" t="s">
        <v>1297</v>
      </c>
      <c r="C1" s="3" t="s">
        <v>1298</v>
      </c>
      <c r="D1" s="3" t="s">
        <v>1299</v>
      </c>
      <c r="E1" s="3" t="s">
        <v>1300</v>
      </c>
      <c r="F1" s="3" t="s">
        <v>1301</v>
      </c>
      <c r="G1" s="187" t="s">
        <v>1302</v>
      </c>
      <c r="H1" s="3" t="s">
        <v>1303</v>
      </c>
      <c r="I1" s="187" t="s">
        <v>1304</v>
      </c>
      <c r="J1" s="187" t="s">
        <v>1305</v>
      </c>
      <c r="K1" s="187" t="s">
        <v>1306</v>
      </c>
      <c r="L1" s="3" t="s">
        <v>1307</v>
      </c>
      <c r="M1" s="3" t="s">
        <v>1308</v>
      </c>
      <c r="N1" s="3" t="s">
        <v>1309</v>
      </c>
      <c r="O1" s="3" t="s">
        <v>1310</v>
      </c>
      <c r="P1" s="187" t="s">
        <v>1311</v>
      </c>
      <c r="Q1" s="187" t="s">
        <v>1312</v>
      </c>
      <c r="R1" s="187"/>
      <c r="S1" s="187" t="s">
        <v>1313</v>
      </c>
      <c r="T1" s="180"/>
      <c r="U1" s="180" t="s">
        <v>1314</v>
      </c>
    </row>
    <row r="2" spans="1:21" ht="54" customHeight="1">
      <c r="A2" s="4"/>
      <c r="B2" s="5" t="s">
        <v>1315</v>
      </c>
      <c r="C2" s="6" t="s">
        <v>1316</v>
      </c>
      <c r="D2" s="6" t="s">
        <v>1317</v>
      </c>
      <c r="E2" s="6">
        <v>2015</v>
      </c>
      <c r="F2" s="7" t="s">
        <v>1318</v>
      </c>
      <c r="G2" s="8" t="s">
        <v>1304</v>
      </c>
      <c r="H2" s="9" t="s">
        <v>1319</v>
      </c>
      <c r="I2" s="10" t="s">
        <v>1320</v>
      </c>
      <c r="J2" s="11" t="str">
        <f>[2]INSTRUCTIVO!D25</f>
        <v>Extensión de horarios  de atención</v>
      </c>
      <c r="K2" s="12" t="str">
        <f>[2]INSTRUCTIVO!D31</f>
        <v>Formularios diligenciados en línea</v>
      </c>
      <c r="L2" s="13" t="s">
        <v>1321</v>
      </c>
      <c r="M2" s="14" t="s">
        <v>1322</v>
      </c>
      <c r="N2" s="14" t="s">
        <v>1323</v>
      </c>
      <c r="O2" s="15">
        <v>5</v>
      </c>
      <c r="P2" s="16">
        <v>1</v>
      </c>
      <c r="Q2" s="9" t="s">
        <v>1324</v>
      </c>
      <c r="R2" s="16">
        <v>1</v>
      </c>
      <c r="S2" s="16" t="e">
        <f>+#REF!</f>
        <v>#REF!</v>
      </c>
      <c r="T2" t="e">
        <f>+#REF!</f>
        <v>#REF!</v>
      </c>
      <c r="U2" t="e">
        <f>IF(T2="SI",S2,"")</f>
        <v>#REF!</v>
      </c>
    </row>
    <row r="3" spans="1:21" ht="31.5" customHeight="1">
      <c r="A3" s="4" t="s">
        <v>1001</v>
      </c>
      <c r="B3" s="5" t="s">
        <v>1325</v>
      </c>
      <c r="C3" s="6" t="s">
        <v>1326</v>
      </c>
      <c r="D3" s="6" t="s">
        <v>1327</v>
      </c>
      <c r="E3" s="6">
        <v>2016</v>
      </c>
      <c r="F3" s="17" t="s">
        <v>1328</v>
      </c>
      <c r="G3" s="8" t="s">
        <v>1305</v>
      </c>
      <c r="H3" s="9" t="s">
        <v>1321</v>
      </c>
      <c r="I3" s="18" t="s">
        <v>1329</v>
      </c>
      <c r="J3" s="11" t="str">
        <f>[2]INSTRUCTIVO!D26</f>
        <v>Ampliación de puntos de atención</v>
      </c>
      <c r="K3" s="12" t="str">
        <f>[2]INSTRUCTIVO!D32</f>
        <v>Pago en línea</v>
      </c>
      <c r="L3" s="19" t="s">
        <v>1330</v>
      </c>
      <c r="M3" s="9" t="s">
        <v>1331</v>
      </c>
      <c r="N3" s="9" t="s">
        <v>1331</v>
      </c>
      <c r="O3" s="20">
        <v>10</v>
      </c>
      <c r="P3" s="16">
        <v>2</v>
      </c>
      <c r="Q3" s="9" t="s">
        <v>534</v>
      </c>
      <c r="R3" s="16">
        <v>2</v>
      </c>
      <c r="S3" s="16" t="e">
        <f>+#REF!</f>
        <v>#REF!</v>
      </c>
      <c r="T3" t="e">
        <f>+#REF!</f>
        <v>#REF!</v>
      </c>
      <c r="U3" t="e">
        <f t="shared" ref="U3:U66" si="0">IF(T3="SI",S3,"")</f>
        <v>#REF!</v>
      </c>
    </row>
    <row r="4" spans="1:21" ht="135.75" customHeight="1">
      <c r="A4" s="4" t="s">
        <v>1332</v>
      </c>
      <c r="B4" s="5" t="s">
        <v>1333</v>
      </c>
      <c r="C4" s="16"/>
      <c r="D4" s="6" t="s">
        <v>1334</v>
      </c>
      <c r="E4" s="6">
        <v>2017</v>
      </c>
      <c r="F4" s="21" t="s">
        <v>1335</v>
      </c>
      <c r="G4" s="8" t="s">
        <v>1306</v>
      </c>
      <c r="H4" s="9" t="s">
        <v>1330</v>
      </c>
      <c r="I4" s="18" t="s">
        <v>1336</v>
      </c>
      <c r="J4" s="11" t="str">
        <f>[2]INSTRUCTIVO!D27</f>
        <v>Reducción de pasos para el ciudadano</v>
      </c>
      <c r="K4" s="12" t="str">
        <f>[2]INSTRUCTIVO!D33</f>
        <v>Envío de documentos electrónicos</v>
      </c>
      <c r="L4" s="19" t="s">
        <v>1337</v>
      </c>
      <c r="M4" s="9"/>
      <c r="N4" s="9"/>
      <c r="O4" s="20">
        <v>15</v>
      </c>
      <c r="P4" s="16">
        <v>3</v>
      </c>
      <c r="Q4" s="16"/>
      <c r="R4" s="16">
        <v>3</v>
      </c>
      <c r="S4" s="16" t="e">
        <f>+#REF!</f>
        <v>#REF!</v>
      </c>
      <c r="T4" t="e">
        <f>+#REF!</f>
        <v>#REF!</v>
      </c>
      <c r="U4" t="e">
        <f t="shared" si="0"/>
        <v>#REF!</v>
      </c>
    </row>
    <row r="5" spans="1:21" ht="109.5" customHeight="1">
      <c r="A5" s="4"/>
      <c r="B5" s="5" t="s">
        <v>1003</v>
      </c>
      <c r="C5" s="16"/>
      <c r="D5" s="6" t="s">
        <v>1338</v>
      </c>
      <c r="E5" s="6">
        <v>2018</v>
      </c>
      <c r="F5" s="21" t="s">
        <v>1339</v>
      </c>
      <c r="G5" s="22"/>
      <c r="H5" s="9" t="s">
        <v>1337</v>
      </c>
      <c r="I5" s="18" t="s">
        <v>1340</v>
      </c>
      <c r="J5" s="11" t="str">
        <f>[2]INSTRUCTIVO!D28</f>
        <v>Optimización de los procesos o procedimientos internos</v>
      </c>
      <c r="K5" s="12" t="str">
        <f>[2]INSTRUCTIVO!D34</f>
        <v>Disponer de mecanismos de seguimiento al estado del trámite/OPA</v>
      </c>
      <c r="L5" s="19" t="s">
        <v>1341</v>
      </c>
      <c r="O5" s="20">
        <v>20</v>
      </c>
      <c r="P5" s="16">
        <v>4</v>
      </c>
      <c r="Q5" s="16"/>
      <c r="R5" s="16">
        <v>4</v>
      </c>
      <c r="S5" s="16" t="e">
        <f>+#REF!</f>
        <v>#REF!</v>
      </c>
      <c r="T5" t="e">
        <f>+#REF!</f>
        <v>#REF!</v>
      </c>
      <c r="U5" t="e">
        <f t="shared" si="0"/>
        <v>#REF!</v>
      </c>
    </row>
    <row r="6" spans="1:21" ht="78" customHeight="1">
      <c r="A6" s="16"/>
      <c r="B6" s="5" t="s">
        <v>1342</v>
      </c>
      <c r="C6" s="16"/>
      <c r="D6" s="6" t="s">
        <v>1343</v>
      </c>
      <c r="E6" s="6">
        <v>2019</v>
      </c>
      <c r="F6" s="16"/>
      <c r="G6" s="23"/>
      <c r="H6" s="9" t="s">
        <v>1341</v>
      </c>
      <c r="I6" s="18" t="s">
        <v>1344</v>
      </c>
      <c r="J6" s="11" t="str">
        <f>[2]INSTRUCTIVO!D29</f>
        <v>Reducción de tiempo de duración del trámite/OPA</v>
      </c>
      <c r="K6" s="12" t="str">
        <f>[2]INSTRUCTIVO!D35</f>
        <v>Firma electrónica</v>
      </c>
      <c r="L6" s="19" t="s">
        <v>1345</v>
      </c>
      <c r="O6" s="20">
        <v>25</v>
      </c>
      <c r="P6" s="16">
        <v>5</v>
      </c>
      <c r="Q6" s="16"/>
      <c r="R6" s="16">
        <v>5</v>
      </c>
      <c r="S6" s="16" t="e">
        <f>+#REF!</f>
        <v>#REF!</v>
      </c>
      <c r="T6" t="e">
        <f>+#REF!</f>
        <v>#REF!</v>
      </c>
      <c r="U6" t="e">
        <f t="shared" si="0"/>
        <v>#REF!</v>
      </c>
    </row>
    <row r="7" spans="1:21" ht="40.5" customHeight="1" thickBot="1">
      <c r="A7" s="16"/>
      <c r="B7" s="5" t="s">
        <v>1346</v>
      </c>
      <c r="C7" s="16"/>
      <c r="D7" s="6" t="s">
        <v>1347</v>
      </c>
      <c r="E7" s="6">
        <v>2020</v>
      </c>
      <c r="F7" s="16"/>
      <c r="G7" s="22"/>
      <c r="H7" s="9" t="s">
        <v>1345</v>
      </c>
      <c r="I7" s="24"/>
      <c r="J7" s="11" t="str">
        <f>[2]INSTRUCTIVO!D30</f>
        <v>Ampliación de canales de obtención del resultado</v>
      </c>
      <c r="K7" s="12" t="str">
        <f>[2]INSTRUCTIVO!D36</f>
        <v>Trámite/OPA total en línea</v>
      </c>
      <c r="L7" s="19" t="s">
        <v>1131</v>
      </c>
      <c r="O7" s="20">
        <v>30</v>
      </c>
      <c r="P7" s="16">
        <v>6</v>
      </c>
      <c r="Q7" s="16"/>
      <c r="R7" s="16">
        <v>6</v>
      </c>
      <c r="S7" s="16" t="e">
        <f>+#REF!</f>
        <v>#REF!</v>
      </c>
      <c r="T7" t="e">
        <f>+#REF!</f>
        <v>#REF!</v>
      </c>
      <c r="U7" t="e">
        <f t="shared" si="0"/>
        <v>#REF!</v>
      </c>
    </row>
    <row r="8" spans="1:21" ht="58.5" customHeight="1">
      <c r="A8" s="16"/>
      <c r="B8" s="5" t="s">
        <v>1348</v>
      </c>
      <c r="C8" s="16"/>
      <c r="D8" s="6" t="s">
        <v>1349</v>
      </c>
      <c r="E8" s="6"/>
      <c r="F8" s="16"/>
      <c r="G8" s="22"/>
      <c r="H8" s="9" t="s">
        <v>1131</v>
      </c>
      <c r="I8" s="25"/>
      <c r="J8" s="26"/>
      <c r="K8" s="27"/>
      <c r="L8" s="19" t="s">
        <v>1350</v>
      </c>
      <c r="O8" s="20">
        <v>35</v>
      </c>
      <c r="P8" s="178" t="s">
        <v>1351</v>
      </c>
      <c r="Q8" s="16"/>
      <c r="R8" s="16">
        <v>7</v>
      </c>
      <c r="S8" s="16" t="e">
        <f>+#REF!</f>
        <v>#REF!</v>
      </c>
      <c r="T8" t="e">
        <f>+#REF!</f>
        <v>#REF!</v>
      </c>
      <c r="U8" t="e">
        <f t="shared" si="0"/>
        <v>#REF!</v>
      </c>
    </row>
    <row r="9" spans="1:21" ht="28.5" customHeight="1">
      <c r="A9" s="16"/>
      <c r="B9" s="5" t="s">
        <v>1352</v>
      </c>
      <c r="C9" s="16"/>
      <c r="D9" s="6" t="s">
        <v>1353</v>
      </c>
      <c r="E9" s="6"/>
      <c r="F9" s="16"/>
      <c r="G9" s="22" t="s">
        <v>1354</v>
      </c>
      <c r="H9" s="16"/>
      <c r="I9" s="28"/>
      <c r="J9" s="29"/>
      <c r="K9" s="30"/>
      <c r="L9" s="31"/>
      <c r="O9" s="20">
        <v>40</v>
      </c>
      <c r="P9" s="16"/>
      <c r="Q9" s="16"/>
      <c r="R9" s="16">
        <v>8</v>
      </c>
      <c r="S9" s="16" t="e">
        <f>+#REF!</f>
        <v>#REF!</v>
      </c>
      <c r="T9" t="e">
        <f>+#REF!</f>
        <v>#REF!</v>
      </c>
      <c r="U9" t="e">
        <f t="shared" si="0"/>
        <v>#REF!</v>
      </c>
    </row>
    <row r="10" spans="1:21" ht="24.75" customHeight="1">
      <c r="A10" s="16"/>
      <c r="B10" s="5" t="s">
        <v>1355</v>
      </c>
      <c r="C10" s="16"/>
      <c r="D10" s="6" t="s">
        <v>1356</v>
      </c>
      <c r="E10" s="6"/>
      <c r="F10" s="16"/>
      <c r="G10" s="9" t="s">
        <v>1357</v>
      </c>
      <c r="H10" s="9"/>
      <c r="I10" s="28"/>
      <c r="K10" s="30"/>
      <c r="L10" s="32"/>
      <c r="O10" s="20">
        <v>45</v>
      </c>
      <c r="P10" s="16"/>
      <c r="Q10" s="16"/>
      <c r="R10" s="16">
        <v>9</v>
      </c>
      <c r="S10" s="16" t="e">
        <f>+#REF!</f>
        <v>#REF!</v>
      </c>
      <c r="T10" t="e">
        <f>+#REF!</f>
        <v>#REF!</v>
      </c>
      <c r="U10" t="e">
        <f t="shared" si="0"/>
        <v>#REF!</v>
      </c>
    </row>
    <row r="11" spans="1:21" ht="27.75" customHeight="1">
      <c r="A11" s="16"/>
      <c r="B11" s="5" t="s">
        <v>1358</v>
      </c>
      <c r="C11" s="16"/>
      <c r="D11" s="6" t="s">
        <v>1359</v>
      </c>
      <c r="E11" s="6"/>
      <c r="F11" s="16"/>
      <c r="G11" s="16"/>
      <c r="H11" s="16"/>
      <c r="I11" s="28"/>
      <c r="K11" s="30"/>
      <c r="O11" s="20">
        <v>50</v>
      </c>
      <c r="P11" s="16"/>
      <c r="Q11" s="16"/>
      <c r="R11" s="16">
        <v>10</v>
      </c>
      <c r="S11" s="16" t="e">
        <f>+#REF!</f>
        <v>#REF!</v>
      </c>
      <c r="T11" t="e">
        <f>+#REF!</f>
        <v>#REF!</v>
      </c>
      <c r="U11" t="e">
        <f t="shared" si="0"/>
        <v>#REF!</v>
      </c>
    </row>
    <row r="12" spans="1:21" ht="39" customHeight="1">
      <c r="A12" s="16"/>
      <c r="B12" s="5" t="s">
        <v>1360</v>
      </c>
      <c r="C12" s="16"/>
      <c r="D12" s="6" t="s">
        <v>1361</v>
      </c>
      <c r="E12" s="6"/>
      <c r="F12" s="16"/>
      <c r="G12" s="16"/>
      <c r="H12" s="16"/>
      <c r="I12" s="28"/>
      <c r="O12" s="20">
        <v>55</v>
      </c>
      <c r="P12" s="16"/>
      <c r="Q12" s="16"/>
      <c r="R12" s="16">
        <v>11</v>
      </c>
      <c r="S12" s="16" t="e">
        <f>+#REF!</f>
        <v>#REF!</v>
      </c>
      <c r="T12" t="e">
        <f>+#REF!</f>
        <v>#REF!</v>
      </c>
      <c r="U12" t="e">
        <f t="shared" si="0"/>
        <v>#REF!</v>
      </c>
    </row>
    <row r="13" spans="1:21" ht="31.5">
      <c r="A13" s="16"/>
      <c r="B13" s="5" t="s">
        <v>1362</v>
      </c>
      <c r="C13" s="16"/>
      <c r="D13" s="6" t="s">
        <v>1363</v>
      </c>
      <c r="E13" s="6"/>
      <c r="F13" s="16"/>
      <c r="G13" s="16"/>
      <c r="H13" s="16"/>
      <c r="K13" s="33" t="s">
        <v>1032</v>
      </c>
      <c r="O13" s="20">
        <v>70</v>
      </c>
      <c r="P13" s="16"/>
      <c r="Q13" s="16"/>
      <c r="R13" s="16">
        <v>12</v>
      </c>
      <c r="S13" s="16" t="e">
        <f>+#REF!</f>
        <v>#REF!</v>
      </c>
      <c r="T13" t="e">
        <f>+#REF!</f>
        <v>#REF!</v>
      </c>
      <c r="U13" t="e">
        <f t="shared" si="0"/>
        <v>#REF!</v>
      </c>
    </row>
    <row r="14" spans="1:21" ht="15.75">
      <c r="A14" s="16"/>
      <c r="B14" s="5"/>
      <c r="C14" s="16"/>
      <c r="D14" s="6" t="s">
        <v>1364</v>
      </c>
      <c r="E14" s="6"/>
      <c r="F14" s="16"/>
      <c r="G14" s="16"/>
      <c r="H14" s="16"/>
      <c r="K14" s="33"/>
      <c r="O14" s="20"/>
      <c r="P14" s="16"/>
      <c r="Q14" s="16"/>
      <c r="R14" s="16"/>
      <c r="S14" s="16"/>
    </row>
    <row r="15" spans="1:21" ht="31.5">
      <c r="A15" s="16"/>
      <c r="B15" s="5" t="s">
        <v>1365</v>
      </c>
      <c r="C15" s="16"/>
      <c r="D15" s="6" t="s">
        <v>1366</v>
      </c>
      <c r="E15" s="16"/>
      <c r="F15" s="16"/>
      <c r="G15" s="16"/>
      <c r="H15" s="16"/>
      <c r="K15" s="33" t="s">
        <v>1367</v>
      </c>
      <c r="O15" s="20">
        <v>75</v>
      </c>
      <c r="P15" s="16"/>
      <c r="Q15" s="16"/>
      <c r="R15" s="16">
        <v>13</v>
      </c>
      <c r="S15" s="16" t="e">
        <f>+#REF!</f>
        <v>#REF!</v>
      </c>
      <c r="T15" t="e">
        <f>+#REF!</f>
        <v>#REF!</v>
      </c>
      <c r="U15" t="e">
        <f t="shared" si="0"/>
        <v>#REF!</v>
      </c>
    </row>
    <row r="16" spans="1:21" ht="27.75" customHeight="1">
      <c r="A16" s="16"/>
      <c r="B16" s="5" t="s">
        <v>1368</v>
      </c>
      <c r="C16" s="16"/>
      <c r="D16" s="6" t="s">
        <v>1369</v>
      </c>
      <c r="E16" s="16"/>
      <c r="F16" s="16"/>
      <c r="G16" s="16"/>
      <c r="H16" s="16"/>
      <c r="K16" s="33" t="s">
        <v>1370</v>
      </c>
      <c r="O16" s="20">
        <v>80</v>
      </c>
      <c r="P16" s="16"/>
      <c r="Q16" s="16"/>
      <c r="R16" s="16">
        <v>14</v>
      </c>
      <c r="S16" s="16" t="e">
        <f>+#REF!</f>
        <v>#REF!</v>
      </c>
      <c r="T16" t="e">
        <f>+#REF!</f>
        <v>#REF!</v>
      </c>
      <c r="U16" t="e">
        <f t="shared" si="0"/>
        <v>#REF!</v>
      </c>
    </row>
    <row r="17" spans="1:21" ht="25.5">
      <c r="A17" s="16"/>
      <c r="B17" s="5" t="s">
        <v>1371</v>
      </c>
      <c r="C17" s="16"/>
      <c r="D17" s="6" t="s">
        <v>1372</v>
      </c>
      <c r="E17" s="16"/>
      <c r="F17" s="16"/>
      <c r="G17" s="16"/>
      <c r="H17" s="16"/>
      <c r="K17" s="33" t="s">
        <v>1373</v>
      </c>
      <c r="O17" s="20">
        <v>85</v>
      </c>
      <c r="P17" s="16"/>
      <c r="Q17" s="16"/>
      <c r="R17" s="16">
        <v>15</v>
      </c>
      <c r="S17" s="16" t="e">
        <f>+#REF!</f>
        <v>#REF!</v>
      </c>
      <c r="T17" t="e">
        <f>+#REF!</f>
        <v>#REF!</v>
      </c>
      <c r="U17" t="e">
        <f t="shared" si="0"/>
        <v>#REF!</v>
      </c>
    </row>
    <row r="18" spans="1:21" ht="15.75">
      <c r="A18" s="16"/>
      <c r="B18" s="5" t="s">
        <v>1374</v>
      </c>
      <c r="C18" s="16"/>
      <c r="D18" s="6" t="s">
        <v>1375</v>
      </c>
      <c r="E18" s="16"/>
      <c r="F18" s="16"/>
      <c r="G18" s="16"/>
      <c r="H18" s="16"/>
      <c r="K18" s="33" t="s">
        <v>1376</v>
      </c>
      <c r="O18" s="20">
        <v>90</v>
      </c>
      <c r="P18" s="16"/>
      <c r="Q18" s="16"/>
      <c r="R18" s="16">
        <v>16</v>
      </c>
      <c r="S18" s="16" t="e">
        <f>+#REF!</f>
        <v>#REF!</v>
      </c>
      <c r="T18" t="e">
        <f>+#REF!</f>
        <v>#REF!</v>
      </c>
      <c r="U18" t="e">
        <f t="shared" si="0"/>
        <v>#REF!</v>
      </c>
    </row>
    <row r="19" spans="1:21" ht="15.75">
      <c r="A19" s="16"/>
      <c r="B19" s="5" t="s">
        <v>1377</v>
      </c>
      <c r="C19" s="16"/>
      <c r="D19" s="6" t="s">
        <v>1378</v>
      </c>
      <c r="E19" s="16"/>
      <c r="F19" s="16"/>
      <c r="G19" s="16"/>
      <c r="H19" s="16"/>
      <c r="K19" s="33" t="s">
        <v>1379</v>
      </c>
      <c r="O19" s="20">
        <v>95</v>
      </c>
      <c r="P19" s="16"/>
      <c r="Q19" s="16"/>
      <c r="R19" s="16">
        <v>17</v>
      </c>
      <c r="S19" s="16" t="e">
        <f>+#REF!</f>
        <v>#REF!</v>
      </c>
      <c r="T19" t="e">
        <f>+#REF!</f>
        <v>#REF!</v>
      </c>
      <c r="U19" t="e">
        <f t="shared" si="0"/>
        <v>#REF!</v>
      </c>
    </row>
    <row r="20" spans="1:21" ht="16.5" thickBot="1">
      <c r="A20" s="16"/>
      <c r="B20" s="5" t="s">
        <v>1380</v>
      </c>
      <c r="C20" s="16"/>
      <c r="D20" s="6" t="s">
        <v>1381</v>
      </c>
      <c r="E20" s="16"/>
      <c r="F20" s="16"/>
      <c r="G20" s="16"/>
      <c r="H20" s="16"/>
      <c r="K20" s="34" t="s">
        <v>1382</v>
      </c>
      <c r="O20" s="20">
        <v>100</v>
      </c>
      <c r="P20" s="16"/>
      <c r="Q20" s="16"/>
      <c r="R20" s="16">
        <v>18</v>
      </c>
      <c r="S20" s="16" t="e">
        <f>+#REF!</f>
        <v>#REF!</v>
      </c>
      <c r="T20" t="e">
        <f>+#REF!</f>
        <v>#REF!</v>
      </c>
      <c r="U20" t="e">
        <f t="shared" si="0"/>
        <v>#REF!</v>
      </c>
    </row>
    <row r="21" spans="1:21" ht="15.75">
      <c r="A21" s="16"/>
      <c r="B21" s="5" t="s">
        <v>1383</v>
      </c>
      <c r="C21" s="16"/>
      <c r="D21" s="6" t="s">
        <v>1115</v>
      </c>
      <c r="E21" s="16"/>
      <c r="F21" s="16"/>
      <c r="G21" s="16"/>
      <c r="H21" s="16"/>
      <c r="P21" s="16"/>
      <c r="Q21" s="16"/>
      <c r="R21" s="16">
        <v>19</v>
      </c>
      <c r="S21" s="16" t="e">
        <f>+#REF!</f>
        <v>#REF!</v>
      </c>
      <c r="T21" t="e">
        <f>+#REF!</f>
        <v>#REF!</v>
      </c>
      <c r="U21" t="e">
        <f t="shared" si="0"/>
        <v>#REF!</v>
      </c>
    </row>
    <row r="22" spans="1:21" ht="15.75">
      <c r="A22" s="16"/>
      <c r="B22" s="5" t="s">
        <v>1384</v>
      </c>
      <c r="C22" s="16"/>
      <c r="D22" s="6" t="s">
        <v>1385</v>
      </c>
      <c r="E22" s="16"/>
      <c r="F22" s="16"/>
      <c r="G22" s="16"/>
      <c r="H22" s="16"/>
      <c r="P22" s="16"/>
      <c r="Q22" s="16"/>
      <c r="R22" s="16">
        <v>20</v>
      </c>
      <c r="S22" s="16" t="e">
        <f>+#REF!</f>
        <v>#REF!</v>
      </c>
      <c r="T22" t="e">
        <f>+#REF!</f>
        <v>#REF!</v>
      </c>
      <c r="U22" t="e">
        <f t="shared" si="0"/>
        <v>#REF!</v>
      </c>
    </row>
    <row r="23" spans="1:21" ht="31.5">
      <c r="A23" s="16"/>
      <c r="B23" s="5" t="s">
        <v>1386</v>
      </c>
      <c r="C23" s="35"/>
      <c r="D23" s="6" t="s">
        <v>1387</v>
      </c>
      <c r="E23" s="16"/>
      <c r="F23" s="16"/>
      <c r="G23" s="16"/>
      <c r="H23" s="16"/>
      <c r="P23" s="16"/>
      <c r="Q23" s="16"/>
      <c r="R23" s="16">
        <v>21</v>
      </c>
      <c r="S23" s="16" t="e">
        <f>+#REF!</f>
        <v>#REF!</v>
      </c>
      <c r="T23" t="e">
        <f>+#REF!</f>
        <v>#REF!</v>
      </c>
      <c r="U23" t="e">
        <f t="shared" si="0"/>
        <v>#REF!</v>
      </c>
    </row>
    <row r="24" spans="1:21" ht="15.75">
      <c r="A24" s="16"/>
      <c r="B24" s="5" t="s">
        <v>1388</v>
      </c>
      <c r="C24" s="35"/>
      <c r="D24" s="6" t="s">
        <v>1389</v>
      </c>
      <c r="E24" s="16"/>
      <c r="F24" s="16"/>
      <c r="G24" s="16"/>
      <c r="H24" s="16"/>
      <c r="P24" s="16"/>
      <c r="Q24" s="16"/>
      <c r="R24" s="16">
        <v>22</v>
      </c>
      <c r="S24" s="16" t="e">
        <f>+#REF!</f>
        <v>#REF!</v>
      </c>
      <c r="T24" t="e">
        <f>+#REF!</f>
        <v>#REF!</v>
      </c>
      <c r="U24" t="e">
        <f t="shared" si="0"/>
        <v>#REF!</v>
      </c>
    </row>
    <row r="25" spans="1:21" ht="15.75">
      <c r="A25" s="16"/>
      <c r="B25" s="5" t="s">
        <v>1390</v>
      </c>
      <c r="C25" s="35"/>
      <c r="D25" s="6" t="s">
        <v>1391</v>
      </c>
      <c r="E25" s="16"/>
      <c r="F25" s="16"/>
      <c r="G25" s="16"/>
      <c r="H25" s="16"/>
      <c r="P25" s="16"/>
      <c r="Q25" s="16"/>
      <c r="R25" s="16">
        <v>23</v>
      </c>
      <c r="S25" s="16" t="e">
        <f>+#REF!</f>
        <v>#REF!</v>
      </c>
      <c r="T25" t="e">
        <f>+#REF!</f>
        <v>#REF!</v>
      </c>
      <c r="U25" t="e">
        <f t="shared" si="0"/>
        <v>#REF!</v>
      </c>
    </row>
    <row r="26" spans="1:21" ht="15.75">
      <c r="A26" s="16"/>
      <c r="B26" s="5" t="s">
        <v>1392</v>
      </c>
      <c r="C26" s="35"/>
      <c r="D26" s="6" t="s">
        <v>1393</v>
      </c>
      <c r="E26" s="16"/>
      <c r="F26" s="16"/>
      <c r="G26" s="16"/>
      <c r="H26" s="16"/>
      <c r="P26" s="16"/>
      <c r="Q26" s="16"/>
      <c r="R26" s="16">
        <v>24</v>
      </c>
      <c r="S26" s="16" t="e">
        <f>+#REF!</f>
        <v>#REF!</v>
      </c>
      <c r="T26" t="e">
        <f>+#REF!</f>
        <v>#REF!</v>
      </c>
      <c r="U26" t="e">
        <f t="shared" si="0"/>
        <v>#REF!</v>
      </c>
    </row>
    <row r="27" spans="1:21" ht="15">
      <c r="A27" s="16"/>
      <c r="B27" s="36" t="s">
        <v>1394</v>
      </c>
      <c r="C27" s="35"/>
      <c r="D27" s="6" t="s">
        <v>1395</v>
      </c>
      <c r="E27" s="16"/>
      <c r="F27" s="16"/>
      <c r="G27" s="16"/>
      <c r="H27" s="16"/>
      <c r="P27" s="16"/>
      <c r="Q27" s="16"/>
      <c r="R27" s="16">
        <v>25</v>
      </c>
      <c r="S27" s="16" t="e">
        <f>+#REF!</f>
        <v>#REF!</v>
      </c>
      <c r="T27" t="e">
        <f>+#REF!</f>
        <v>#REF!</v>
      </c>
      <c r="U27" t="e">
        <f t="shared" si="0"/>
        <v>#REF!</v>
      </c>
    </row>
    <row r="28" spans="1:21">
      <c r="A28" s="16"/>
      <c r="C28" s="35"/>
      <c r="D28" s="6" t="s">
        <v>1396</v>
      </c>
      <c r="E28" s="16"/>
      <c r="F28" s="16"/>
      <c r="G28" s="16"/>
      <c r="H28" s="16"/>
      <c r="P28" s="16"/>
      <c r="Q28" s="16"/>
      <c r="R28" s="16">
        <v>26</v>
      </c>
      <c r="S28" s="16" t="e">
        <f>+#REF!</f>
        <v>#REF!</v>
      </c>
      <c r="T28" t="e">
        <f>+#REF!</f>
        <v>#REF!</v>
      </c>
      <c r="U28" t="e">
        <f t="shared" si="0"/>
        <v>#REF!</v>
      </c>
    </row>
    <row r="29" spans="1:21">
      <c r="A29" s="16"/>
      <c r="B29" s="16"/>
      <c r="C29" s="35"/>
      <c r="D29" s="6" t="s">
        <v>1397</v>
      </c>
      <c r="E29" s="16"/>
      <c r="F29" s="16"/>
      <c r="G29" s="16"/>
      <c r="H29" s="16"/>
      <c r="P29" s="16"/>
      <c r="Q29" s="16"/>
      <c r="R29" s="16">
        <v>27</v>
      </c>
      <c r="S29" s="16" t="e">
        <f>+#REF!</f>
        <v>#REF!</v>
      </c>
      <c r="T29" t="e">
        <f>+#REF!</f>
        <v>#REF!</v>
      </c>
      <c r="U29" t="e">
        <f t="shared" si="0"/>
        <v>#REF!</v>
      </c>
    </row>
    <row r="30" spans="1:21">
      <c r="A30" s="16"/>
      <c r="B30" s="16"/>
      <c r="C30" s="35"/>
      <c r="D30" s="6" t="s">
        <v>1398</v>
      </c>
      <c r="E30" s="16"/>
      <c r="F30" s="16"/>
      <c r="G30" s="16"/>
      <c r="H30" s="16"/>
      <c r="P30" s="16"/>
      <c r="Q30" s="16"/>
      <c r="R30" s="16">
        <v>28</v>
      </c>
      <c r="S30" s="16" t="e">
        <f>+#REF!</f>
        <v>#REF!</v>
      </c>
      <c r="T30" t="e">
        <f>+#REF!</f>
        <v>#REF!</v>
      </c>
      <c r="U30" t="e">
        <f t="shared" si="0"/>
        <v>#REF!</v>
      </c>
    </row>
    <row r="31" spans="1:21">
      <c r="A31" s="16"/>
      <c r="B31" s="16"/>
      <c r="C31" s="35"/>
      <c r="D31" s="6" t="s">
        <v>1399</v>
      </c>
      <c r="E31" s="16"/>
      <c r="F31" s="16"/>
      <c r="G31" s="16"/>
      <c r="H31" s="16"/>
      <c r="P31" s="16"/>
      <c r="Q31" s="16"/>
      <c r="R31" s="16">
        <v>29</v>
      </c>
      <c r="S31" s="16" t="e">
        <f>+#REF!</f>
        <v>#REF!</v>
      </c>
      <c r="T31" t="e">
        <f>+#REF!</f>
        <v>#REF!</v>
      </c>
      <c r="U31" t="e">
        <f t="shared" si="0"/>
        <v>#REF!</v>
      </c>
    </row>
    <row r="32" spans="1:21">
      <c r="A32" s="16"/>
      <c r="B32" s="16"/>
      <c r="C32" s="35"/>
      <c r="D32" s="6" t="s">
        <v>1400</v>
      </c>
      <c r="E32" s="16"/>
      <c r="F32" s="16"/>
      <c r="G32" s="16"/>
      <c r="H32" s="16"/>
      <c r="P32" s="16"/>
      <c r="Q32" s="16"/>
      <c r="R32" s="16">
        <v>30</v>
      </c>
      <c r="S32" s="16" t="e">
        <f>+#REF!</f>
        <v>#REF!</v>
      </c>
      <c r="T32" t="e">
        <f>+#REF!</f>
        <v>#REF!</v>
      </c>
      <c r="U32" t="e">
        <f t="shared" si="0"/>
        <v>#REF!</v>
      </c>
    </row>
    <row r="33" spans="1:21">
      <c r="A33" s="16"/>
      <c r="B33" s="16"/>
      <c r="C33" s="35"/>
      <c r="D33" s="6" t="s">
        <v>1401</v>
      </c>
      <c r="E33" s="16"/>
      <c r="F33" s="16"/>
      <c r="G33" s="16"/>
      <c r="H33" s="16"/>
      <c r="P33" s="16"/>
      <c r="Q33" s="16"/>
      <c r="R33" s="16">
        <v>31</v>
      </c>
      <c r="S33" s="16" t="e">
        <f>+#REF!</f>
        <v>#REF!</v>
      </c>
      <c r="T33" t="e">
        <f>+#REF!</f>
        <v>#REF!</v>
      </c>
      <c r="U33" t="e">
        <f t="shared" si="0"/>
        <v>#REF!</v>
      </c>
    </row>
    <row r="34" spans="1:21">
      <c r="A34" s="16"/>
      <c r="B34" s="16"/>
      <c r="C34" s="35"/>
      <c r="D34" s="6" t="s">
        <v>1007</v>
      </c>
      <c r="E34" s="16"/>
      <c r="F34" s="16"/>
      <c r="G34" s="16"/>
      <c r="H34" s="16"/>
      <c r="P34" s="16"/>
      <c r="Q34" s="16"/>
      <c r="R34" s="16">
        <v>32</v>
      </c>
      <c r="S34" s="16" t="e">
        <f>+#REF!</f>
        <v>#REF!</v>
      </c>
      <c r="T34" t="e">
        <f>+#REF!</f>
        <v>#REF!</v>
      </c>
      <c r="U34" t="e">
        <f t="shared" si="0"/>
        <v>#REF!</v>
      </c>
    </row>
    <row r="35" spans="1:21">
      <c r="A35" s="16"/>
      <c r="B35" s="16"/>
      <c r="C35" s="35"/>
      <c r="E35" s="16"/>
      <c r="F35" s="16"/>
      <c r="G35" s="16"/>
      <c r="H35" s="16"/>
      <c r="P35" s="16"/>
      <c r="Q35" s="16"/>
      <c r="R35" s="16">
        <v>33</v>
      </c>
      <c r="S35" s="16" t="e">
        <f>+#REF!</f>
        <v>#REF!</v>
      </c>
      <c r="T35" t="e">
        <f>+#REF!</f>
        <v>#REF!</v>
      </c>
      <c r="U35" t="e">
        <f t="shared" si="0"/>
        <v>#REF!</v>
      </c>
    </row>
    <row r="36" spans="1:21">
      <c r="D36" s="6"/>
      <c r="P36" s="16"/>
      <c r="Q36" s="16"/>
      <c r="R36" s="16">
        <v>34</v>
      </c>
      <c r="S36" s="16" t="e">
        <f>+#REF!</f>
        <v>#REF!</v>
      </c>
      <c r="T36" t="e">
        <f>+#REF!</f>
        <v>#REF!</v>
      </c>
      <c r="U36" t="e">
        <f t="shared" si="0"/>
        <v>#REF!</v>
      </c>
    </row>
    <row r="37" spans="1:21">
      <c r="P37" s="16"/>
      <c r="Q37" s="16"/>
      <c r="R37" s="16">
        <v>35</v>
      </c>
      <c r="S37" s="16" t="e">
        <f>+#REF!</f>
        <v>#REF!</v>
      </c>
      <c r="T37" t="e">
        <f>+#REF!</f>
        <v>#REF!</v>
      </c>
      <c r="U37" t="e">
        <f t="shared" si="0"/>
        <v>#REF!</v>
      </c>
    </row>
    <row r="38" spans="1:21">
      <c r="P38" s="16"/>
      <c r="Q38" s="16"/>
      <c r="R38" s="16">
        <v>36</v>
      </c>
      <c r="S38" s="16" t="e">
        <f>+#REF!</f>
        <v>#REF!</v>
      </c>
      <c r="T38" t="e">
        <f>+#REF!</f>
        <v>#REF!</v>
      </c>
      <c r="U38" t="e">
        <f t="shared" si="0"/>
        <v>#REF!</v>
      </c>
    </row>
    <row r="39" spans="1:21">
      <c r="P39" s="16"/>
      <c r="Q39" s="16"/>
      <c r="R39" s="16">
        <v>37</v>
      </c>
      <c r="S39" s="16" t="e">
        <f>+#REF!</f>
        <v>#REF!</v>
      </c>
      <c r="T39" t="e">
        <f>+#REF!</f>
        <v>#REF!</v>
      </c>
      <c r="U39" t="e">
        <f t="shared" si="0"/>
        <v>#REF!</v>
      </c>
    </row>
    <row r="40" spans="1:21">
      <c r="P40" s="16"/>
      <c r="Q40" s="16"/>
      <c r="R40" s="16">
        <v>38</v>
      </c>
      <c r="S40" s="16" t="e">
        <f>+#REF!</f>
        <v>#REF!</v>
      </c>
      <c r="T40" t="e">
        <f>+#REF!</f>
        <v>#REF!</v>
      </c>
      <c r="U40" t="e">
        <f t="shared" si="0"/>
        <v>#REF!</v>
      </c>
    </row>
    <row r="41" spans="1:21">
      <c r="P41" s="16"/>
      <c r="Q41" s="16"/>
      <c r="R41" s="16">
        <v>39</v>
      </c>
      <c r="S41" s="16" t="e">
        <f>+#REF!</f>
        <v>#REF!</v>
      </c>
      <c r="T41" t="e">
        <f>+#REF!</f>
        <v>#REF!</v>
      </c>
      <c r="U41" t="e">
        <f t="shared" si="0"/>
        <v>#REF!</v>
      </c>
    </row>
    <row r="42" spans="1:21">
      <c r="P42" s="16"/>
      <c r="Q42" s="16"/>
      <c r="R42" s="16">
        <v>40</v>
      </c>
      <c r="S42" s="16" t="e">
        <f>+#REF!</f>
        <v>#REF!</v>
      </c>
      <c r="T42" t="e">
        <f>+#REF!</f>
        <v>#REF!</v>
      </c>
      <c r="U42" t="e">
        <f t="shared" si="0"/>
        <v>#REF!</v>
      </c>
    </row>
    <row r="43" spans="1:21" ht="25.5" customHeight="1">
      <c r="P43" s="16"/>
      <c r="Q43" s="16"/>
      <c r="R43" s="16">
        <v>41</v>
      </c>
      <c r="S43" s="16" t="e">
        <f>+#REF!</f>
        <v>#REF!</v>
      </c>
      <c r="T43" t="e">
        <f>+#REF!</f>
        <v>#REF!</v>
      </c>
      <c r="U43" t="e">
        <f t="shared" si="0"/>
        <v>#REF!</v>
      </c>
    </row>
    <row r="44" spans="1:21">
      <c r="P44" s="16"/>
      <c r="Q44" s="16"/>
      <c r="R44" s="16">
        <v>42</v>
      </c>
      <c r="S44" s="16" t="e">
        <f>+#REF!</f>
        <v>#REF!</v>
      </c>
      <c r="T44" t="e">
        <f>+#REF!</f>
        <v>#REF!</v>
      </c>
      <c r="U44" t="e">
        <f t="shared" si="0"/>
        <v>#REF!</v>
      </c>
    </row>
    <row r="45" spans="1:21">
      <c r="P45" s="16"/>
      <c r="Q45" s="16"/>
      <c r="R45" s="16">
        <v>43</v>
      </c>
      <c r="S45" s="16" t="e">
        <f>+#REF!</f>
        <v>#REF!</v>
      </c>
      <c r="T45" t="e">
        <f>+#REF!</f>
        <v>#REF!</v>
      </c>
      <c r="U45" t="e">
        <f t="shared" si="0"/>
        <v>#REF!</v>
      </c>
    </row>
    <row r="46" spans="1:21">
      <c r="P46" s="16"/>
      <c r="Q46" s="16"/>
      <c r="R46" s="16">
        <v>44</v>
      </c>
      <c r="S46" s="16" t="e">
        <f>+#REF!</f>
        <v>#REF!</v>
      </c>
      <c r="T46" t="e">
        <f>+#REF!</f>
        <v>#REF!</v>
      </c>
      <c r="U46" t="e">
        <f t="shared" si="0"/>
        <v>#REF!</v>
      </c>
    </row>
    <row r="47" spans="1:21">
      <c r="P47" s="16"/>
      <c r="Q47" s="16"/>
      <c r="R47" s="16">
        <v>45</v>
      </c>
      <c r="S47" s="16" t="e">
        <f>+#REF!</f>
        <v>#REF!</v>
      </c>
      <c r="T47" t="e">
        <f>+#REF!</f>
        <v>#REF!</v>
      </c>
      <c r="U47" t="e">
        <f t="shared" si="0"/>
        <v>#REF!</v>
      </c>
    </row>
    <row r="48" spans="1:21">
      <c r="P48" s="16"/>
      <c r="Q48" s="16"/>
      <c r="R48" s="16">
        <v>46</v>
      </c>
      <c r="S48" s="16" t="e">
        <f>+#REF!</f>
        <v>#REF!</v>
      </c>
      <c r="T48" t="e">
        <f>+#REF!</f>
        <v>#REF!</v>
      </c>
      <c r="U48" t="e">
        <f t="shared" si="0"/>
        <v>#REF!</v>
      </c>
    </row>
    <row r="49" spans="16:21">
      <c r="P49" s="16"/>
      <c r="Q49" s="16"/>
      <c r="R49" s="16">
        <v>47</v>
      </c>
      <c r="S49" s="16" t="e">
        <f>+#REF!</f>
        <v>#REF!</v>
      </c>
      <c r="T49" t="e">
        <f>+#REF!</f>
        <v>#REF!</v>
      </c>
      <c r="U49" t="e">
        <f t="shared" si="0"/>
        <v>#REF!</v>
      </c>
    </row>
    <row r="50" spans="16:21">
      <c r="P50" s="16"/>
      <c r="Q50" s="16"/>
      <c r="R50" s="16">
        <v>48</v>
      </c>
      <c r="S50" s="16" t="e">
        <f>+#REF!</f>
        <v>#REF!</v>
      </c>
      <c r="T50" t="e">
        <f>+#REF!</f>
        <v>#REF!</v>
      </c>
      <c r="U50" t="e">
        <f t="shared" si="0"/>
        <v>#REF!</v>
      </c>
    </row>
    <row r="51" spans="16:21">
      <c r="P51" s="16"/>
      <c r="Q51" s="16"/>
      <c r="R51" s="16">
        <v>49</v>
      </c>
      <c r="S51" s="16" t="e">
        <f>+#REF!</f>
        <v>#REF!</v>
      </c>
      <c r="T51" t="e">
        <f>+#REF!</f>
        <v>#REF!</v>
      </c>
      <c r="U51" t="e">
        <f t="shared" si="0"/>
        <v>#REF!</v>
      </c>
    </row>
    <row r="52" spans="16:21">
      <c r="P52" s="16"/>
      <c r="Q52" s="16"/>
      <c r="R52" s="16">
        <v>50</v>
      </c>
      <c r="S52" s="16" t="e">
        <f>+#REF!</f>
        <v>#REF!</v>
      </c>
      <c r="T52" t="e">
        <f>+#REF!</f>
        <v>#REF!</v>
      </c>
      <c r="U52" t="e">
        <f t="shared" si="0"/>
        <v>#REF!</v>
      </c>
    </row>
    <row r="53" spans="16:21">
      <c r="P53" s="16"/>
      <c r="Q53" s="16"/>
      <c r="R53" s="16">
        <v>51</v>
      </c>
      <c r="S53" s="16" t="e">
        <f>+#REF!</f>
        <v>#REF!</v>
      </c>
      <c r="T53" t="e">
        <f>+#REF!</f>
        <v>#REF!</v>
      </c>
      <c r="U53" t="e">
        <f t="shared" si="0"/>
        <v>#REF!</v>
      </c>
    </row>
    <row r="54" spans="16:21">
      <c r="P54" s="16"/>
      <c r="Q54" s="16"/>
      <c r="R54" s="16">
        <v>52</v>
      </c>
      <c r="S54" s="16" t="e">
        <f>+#REF!</f>
        <v>#REF!</v>
      </c>
      <c r="T54" t="e">
        <f>+#REF!</f>
        <v>#REF!</v>
      </c>
      <c r="U54" t="e">
        <f t="shared" si="0"/>
        <v>#REF!</v>
      </c>
    </row>
    <row r="55" spans="16:21">
      <c r="P55" s="16"/>
      <c r="Q55" s="16"/>
      <c r="R55" s="16">
        <v>53</v>
      </c>
      <c r="S55" s="16" t="e">
        <f>+#REF!</f>
        <v>#REF!</v>
      </c>
      <c r="T55" t="e">
        <f>+#REF!</f>
        <v>#REF!</v>
      </c>
      <c r="U55" t="e">
        <f t="shared" si="0"/>
        <v>#REF!</v>
      </c>
    </row>
    <row r="56" spans="16:21">
      <c r="P56" s="16"/>
      <c r="Q56" s="16"/>
      <c r="R56" s="16">
        <v>54</v>
      </c>
      <c r="S56" s="16" t="e">
        <f>+#REF!</f>
        <v>#REF!</v>
      </c>
      <c r="T56" t="e">
        <f>+#REF!</f>
        <v>#REF!</v>
      </c>
      <c r="U56" t="e">
        <f t="shared" si="0"/>
        <v>#REF!</v>
      </c>
    </row>
    <row r="57" spans="16:21">
      <c r="P57" s="16"/>
      <c r="Q57" s="16"/>
      <c r="R57" s="16">
        <v>55</v>
      </c>
      <c r="S57" s="16" t="e">
        <f>+#REF!</f>
        <v>#REF!</v>
      </c>
      <c r="T57" t="e">
        <f>+#REF!</f>
        <v>#REF!</v>
      </c>
      <c r="U57" t="e">
        <f t="shared" si="0"/>
        <v>#REF!</v>
      </c>
    </row>
    <row r="58" spans="16:21">
      <c r="P58" s="16"/>
      <c r="Q58" s="16"/>
      <c r="R58" s="16">
        <v>56</v>
      </c>
      <c r="S58" s="16" t="e">
        <f>+#REF!</f>
        <v>#REF!</v>
      </c>
      <c r="T58" t="e">
        <f>+#REF!</f>
        <v>#REF!</v>
      </c>
      <c r="U58" t="e">
        <f t="shared" si="0"/>
        <v>#REF!</v>
      </c>
    </row>
    <row r="59" spans="16:21">
      <c r="P59" s="16"/>
      <c r="Q59" s="16"/>
      <c r="R59" s="16">
        <v>57</v>
      </c>
      <c r="S59" s="16" t="e">
        <f>+#REF!</f>
        <v>#REF!</v>
      </c>
      <c r="T59" t="e">
        <f>+#REF!</f>
        <v>#REF!</v>
      </c>
      <c r="U59" t="e">
        <f t="shared" si="0"/>
        <v>#REF!</v>
      </c>
    </row>
    <row r="60" spans="16:21">
      <c r="P60" s="16"/>
      <c r="Q60" s="16"/>
      <c r="R60" s="16">
        <v>58</v>
      </c>
      <c r="S60" s="16" t="e">
        <f>+#REF!</f>
        <v>#REF!</v>
      </c>
      <c r="T60" t="e">
        <f>+#REF!</f>
        <v>#REF!</v>
      </c>
      <c r="U60" t="e">
        <f t="shared" si="0"/>
        <v>#REF!</v>
      </c>
    </row>
    <row r="61" spans="16:21">
      <c r="P61" s="16"/>
      <c r="Q61" s="16"/>
      <c r="R61" s="16">
        <v>59</v>
      </c>
      <c r="S61" s="16" t="e">
        <f>+#REF!</f>
        <v>#REF!</v>
      </c>
      <c r="T61" t="e">
        <f>+#REF!</f>
        <v>#REF!</v>
      </c>
      <c r="U61" t="e">
        <f t="shared" si="0"/>
        <v>#REF!</v>
      </c>
    </row>
    <row r="62" spans="16:21">
      <c r="P62" s="16"/>
      <c r="Q62" s="16"/>
      <c r="R62" s="16">
        <v>60</v>
      </c>
      <c r="S62" s="16" t="e">
        <f>+#REF!</f>
        <v>#REF!</v>
      </c>
      <c r="T62" t="e">
        <f>+#REF!</f>
        <v>#REF!</v>
      </c>
      <c r="U62" t="e">
        <f t="shared" si="0"/>
        <v>#REF!</v>
      </c>
    </row>
    <row r="63" spans="16:21">
      <c r="P63" s="16"/>
      <c r="Q63" s="16"/>
      <c r="R63" s="16">
        <v>61</v>
      </c>
      <c r="S63" s="16" t="e">
        <f>+#REF!</f>
        <v>#REF!</v>
      </c>
      <c r="T63" t="e">
        <f>+#REF!</f>
        <v>#REF!</v>
      </c>
      <c r="U63" t="e">
        <f t="shared" si="0"/>
        <v>#REF!</v>
      </c>
    </row>
    <row r="64" spans="16:21">
      <c r="P64" s="16"/>
      <c r="Q64" s="16"/>
      <c r="R64" s="16">
        <v>62</v>
      </c>
      <c r="S64" s="16" t="e">
        <f>+#REF!</f>
        <v>#REF!</v>
      </c>
      <c r="T64" t="e">
        <f>+#REF!</f>
        <v>#REF!</v>
      </c>
      <c r="U64" t="e">
        <f t="shared" si="0"/>
        <v>#REF!</v>
      </c>
    </row>
    <row r="65" spans="16:21">
      <c r="P65" s="16"/>
      <c r="Q65" s="16"/>
      <c r="R65" s="16">
        <v>63</v>
      </c>
      <c r="S65" s="16" t="e">
        <f>+#REF!</f>
        <v>#REF!</v>
      </c>
      <c r="T65" t="e">
        <f>+#REF!</f>
        <v>#REF!</v>
      </c>
      <c r="U65" t="e">
        <f t="shared" si="0"/>
        <v>#REF!</v>
      </c>
    </row>
    <row r="66" spans="16:21">
      <c r="P66" s="16"/>
      <c r="Q66" s="16"/>
      <c r="R66" s="16">
        <v>64</v>
      </c>
      <c r="S66" s="16" t="e">
        <f>+#REF!</f>
        <v>#REF!</v>
      </c>
      <c r="T66" t="e">
        <f>+#REF!</f>
        <v>#REF!</v>
      </c>
      <c r="U66" t="e">
        <f t="shared" si="0"/>
        <v>#REF!</v>
      </c>
    </row>
    <row r="67" spans="16:21">
      <c r="P67" s="16"/>
      <c r="Q67" s="16"/>
      <c r="R67" s="16">
        <v>65</v>
      </c>
      <c r="S67" s="16" t="e">
        <f>+#REF!</f>
        <v>#REF!</v>
      </c>
      <c r="T67" t="e">
        <f>+#REF!</f>
        <v>#REF!</v>
      </c>
      <c r="U67" t="e">
        <f t="shared" ref="U67:U130" si="1">IF(T67="SI",S67,"")</f>
        <v>#REF!</v>
      </c>
    </row>
    <row r="68" spans="16:21">
      <c r="P68" s="16"/>
      <c r="Q68" s="16"/>
      <c r="R68" s="16">
        <v>66</v>
      </c>
      <c r="S68" s="16" t="e">
        <f>+#REF!</f>
        <v>#REF!</v>
      </c>
      <c r="T68" t="e">
        <f>+#REF!</f>
        <v>#REF!</v>
      </c>
      <c r="U68" t="e">
        <f t="shared" si="1"/>
        <v>#REF!</v>
      </c>
    </row>
    <row r="69" spans="16:21">
      <c r="P69" s="16"/>
      <c r="Q69" s="16"/>
      <c r="R69" s="16">
        <v>67</v>
      </c>
      <c r="S69" s="16" t="e">
        <f>+#REF!</f>
        <v>#REF!</v>
      </c>
      <c r="T69" t="e">
        <f>+#REF!</f>
        <v>#REF!</v>
      </c>
      <c r="U69" t="e">
        <f t="shared" si="1"/>
        <v>#REF!</v>
      </c>
    </row>
    <row r="70" spans="16:21">
      <c r="P70" s="16"/>
      <c r="Q70" s="16"/>
      <c r="R70" s="16">
        <v>68</v>
      </c>
      <c r="S70" s="16" t="e">
        <f>+#REF!</f>
        <v>#REF!</v>
      </c>
      <c r="T70" t="e">
        <f>+#REF!</f>
        <v>#REF!</v>
      </c>
      <c r="U70" t="e">
        <f t="shared" si="1"/>
        <v>#REF!</v>
      </c>
    </row>
    <row r="71" spans="16:21">
      <c r="P71" s="16"/>
      <c r="Q71" s="16"/>
      <c r="R71" s="16">
        <v>69</v>
      </c>
      <c r="S71" s="16" t="e">
        <f>+#REF!</f>
        <v>#REF!</v>
      </c>
      <c r="T71" t="e">
        <f>+#REF!</f>
        <v>#REF!</v>
      </c>
      <c r="U71" t="e">
        <f t="shared" si="1"/>
        <v>#REF!</v>
      </c>
    </row>
    <row r="72" spans="16:21">
      <c r="P72" s="16"/>
      <c r="Q72" s="16"/>
      <c r="R72" s="16">
        <v>70</v>
      </c>
      <c r="S72" s="16" t="e">
        <f>+#REF!</f>
        <v>#REF!</v>
      </c>
      <c r="T72" t="e">
        <f>+#REF!</f>
        <v>#REF!</v>
      </c>
      <c r="U72" t="e">
        <f t="shared" si="1"/>
        <v>#REF!</v>
      </c>
    </row>
    <row r="73" spans="16:21">
      <c r="P73" s="16"/>
      <c r="Q73" s="16"/>
      <c r="R73" s="16">
        <v>71</v>
      </c>
      <c r="S73" s="16" t="e">
        <f>+#REF!</f>
        <v>#REF!</v>
      </c>
      <c r="T73" t="e">
        <f>+#REF!</f>
        <v>#REF!</v>
      </c>
      <c r="U73" t="e">
        <f t="shared" si="1"/>
        <v>#REF!</v>
      </c>
    </row>
    <row r="74" spans="16:21">
      <c r="P74" s="16"/>
      <c r="Q74" s="16"/>
      <c r="R74" s="16">
        <v>72</v>
      </c>
      <c r="S74" s="16" t="e">
        <f>+#REF!</f>
        <v>#REF!</v>
      </c>
      <c r="T74" t="e">
        <f>+#REF!</f>
        <v>#REF!</v>
      </c>
      <c r="U74" t="e">
        <f t="shared" si="1"/>
        <v>#REF!</v>
      </c>
    </row>
    <row r="75" spans="16:21">
      <c r="P75" s="16"/>
      <c r="Q75" s="16"/>
      <c r="R75" s="16">
        <v>73</v>
      </c>
      <c r="S75" s="16" t="e">
        <f>+#REF!</f>
        <v>#REF!</v>
      </c>
      <c r="T75" t="e">
        <f>+#REF!</f>
        <v>#REF!</v>
      </c>
      <c r="U75" t="e">
        <f t="shared" si="1"/>
        <v>#REF!</v>
      </c>
    </row>
    <row r="76" spans="16:21">
      <c r="P76" s="16"/>
      <c r="Q76" s="16"/>
      <c r="R76" s="16">
        <v>74</v>
      </c>
      <c r="S76" s="16" t="e">
        <f>+#REF!</f>
        <v>#REF!</v>
      </c>
      <c r="T76" t="e">
        <f>+#REF!</f>
        <v>#REF!</v>
      </c>
      <c r="U76" t="e">
        <f t="shared" si="1"/>
        <v>#REF!</v>
      </c>
    </row>
    <row r="77" spans="16:21">
      <c r="P77" s="16"/>
      <c r="Q77" s="16"/>
      <c r="R77" s="16">
        <v>75</v>
      </c>
      <c r="S77" s="16" t="e">
        <f>+#REF!</f>
        <v>#REF!</v>
      </c>
      <c r="T77" t="e">
        <f>+#REF!</f>
        <v>#REF!</v>
      </c>
      <c r="U77" t="e">
        <f t="shared" si="1"/>
        <v>#REF!</v>
      </c>
    </row>
    <row r="78" spans="16:21">
      <c r="P78" s="16"/>
      <c r="Q78" s="16"/>
      <c r="R78" s="16">
        <v>76</v>
      </c>
      <c r="S78" s="16" t="e">
        <f>+#REF!</f>
        <v>#REF!</v>
      </c>
      <c r="T78" t="e">
        <f>+#REF!</f>
        <v>#REF!</v>
      </c>
      <c r="U78" t="e">
        <f t="shared" si="1"/>
        <v>#REF!</v>
      </c>
    </row>
    <row r="79" spans="16:21">
      <c r="P79" s="16"/>
      <c r="Q79" s="16"/>
      <c r="R79" s="16">
        <v>77</v>
      </c>
      <c r="S79" s="16" t="e">
        <f>+#REF!</f>
        <v>#REF!</v>
      </c>
      <c r="T79" t="e">
        <f>+#REF!</f>
        <v>#REF!</v>
      </c>
      <c r="U79" t="e">
        <f t="shared" si="1"/>
        <v>#REF!</v>
      </c>
    </row>
    <row r="80" spans="16:21">
      <c r="P80" s="16"/>
      <c r="Q80" s="16"/>
      <c r="R80" s="16">
        <v>78</v>
      </c>
      <c r="S80" s="16" t="e">
        <f>+#REF!</f>
        <v>#REF!</v>
      </c>
      <c r="T80" t="e">
        <f>+#REF!</f>
        <v>#REF!</v>
      </c>
      <c r="U80" t="e">
        <f t="shared" si="1"/>
        <v>#REF!</v>
      </c>
    </row>
    <row r="81" spans="16:21">
      <c r="P81" s="16"/>
      <c r="Q81" s="16"/>
      <c r="R81" s="16">
        <v>79</v>
      </c>
      <c r="S81" s="16" t="e">
        <f>+#REF!</f>
        <v>#REF!</v>
      </c>
      <c r="T81" t="e">
        <f>+#REF!</f>
        <v>#REF!</v>
      </c>
      <c r="U81" t="e">
        <f t="shared" si="1"/>
        <v>#REF!</v>
      </c>
    </row>
    <row r="82" spans="16:21">
      <c r="P82" s="16"/>
      <c r="Q82" s="16"/>
      <c r="R82" s="16">
        <v>80</v>
      </c>
      <c r="S82" s="16" t="e">
        <f>+#REF!</f>
        <v>#REF!</v>
      </c>
      <c r="T82" t="e">
        <f>+#REF!</f>
        <v>#REF!</v>
      </c>
      <c r="U82" t="e">
        <f t="shared" si="1"/>
        <v>#REF!</v>
      </c>
    </row>
    <row r="83" spans="16:21">
      <c r="P83" s="16"/>
      <c r="Q83" s="16"/>
      <c r="R83" s="16">
        <v>81</v>
      </c>
      <c r="S83" s="16" t="e">
        <f>+#REF!</f>
        <v>#REF!</v>
      </c>
      <c r="T83" t="e">
        <f>+#REF!</f>
        <v>#REF!</v>
      </c>
      <c r="U83" t="e">
        <f t="shared" si="1"/>
        <v>#REF!</v>
      </c>
    </row>
    <row r="84" spans="16:21">
      <c r="P84" s="16"/>
      <c r="Q84" s="16"/>
      <c r="R84" s="16">
        <v>82</v>
      </c>
      <c r="S84" s="16" t="e">
        <f>+#REF!</f>
        <v>#REF!</v>
      </c>
      <c r="T84" t="e">
        <f>+#REF!</f>
        <v>#REF!</v>
      </c>
      <c r="U84" t="e">
        <f t="shared" si="1"/>
        <v>#REF!</v>
      </c>
    </row>
    <row r="85" spans="16:21">
      <c r="P85" s="16"/>
      <c r="Q85" s="16"/>
      <c r="R85" s="16">
        <v>83</v>
      </c>
      <c r="S85" s="16" t="e">
        <f>+#REF!</f>
        <v>#REF!</v>
      </c>
      <c r="T85" t="e">
        <f>+#REF!</f>
        <v>#REF!</v>
      </c>
      <c r="U85" t="e">
        <f t="shared" si="1"/>
        <v>#REF!</v>
      </c>
    </row>
    <row r="86" spans="16:21">
      <c r="P86" s="16"/>
      <c r="Q86" s="16"/>
      <c r="R86" s="16">
        <v>84</v>
      </c>
      <c r="S86" s="16" t="e">
        <f>+#REF!</f>
        <v>#REF!</v>
      </c>
      <c r="T86" t="e">
        <f>+#REF!</f>
        <v>#REF!</v>
      </c>
      <c r="U86" t="e">
        <f t="shared" si="1"/>
        <v>#REF!</v>
      </c>
    </row>
    <row r="87" spans="16:21">
      <c r="P87" s="16"/>
      <c r="Q87" s="16"/>
      <c r="R87" s="16">
        <v>85</v>
      </c>
      <c r="S87" s="16" t="e">
        <f>+#REF!</f>
        <v>#REF!</v>
      </c>
      <c r="T87" t="e">
        <f>+#REF!</f>
        <v>#REF!</v>
      </c>
      <c r="U87" t="e">
        <f t="shared" si="1"/>
        <v>#REF!</v>
      </c>
    </row>
    <row r="88" spans="16:21">
      <c r="P88" s="16"/>
      <c r="Q88" s="16"/>
      <c r="R88" s="16">
        <v>86</v>
      </c>
      <c r="S88" s="16" t="e">
        <f>+#REF!</f>
        <v>#REF!</v>
      </c>
      <c r="T88" t="e">
        <f>+#REF!</f>
        <v>#REF!</v>
      </c>
      <c r="U88" t="e">
        <f t="shared" si="1"/>
        <v>#REF!</v>
      </c>
    </row>
    <row r="89" spans="16:21">
      <c r="P89" s="16"/>
      <c r="Q89" s="16"/>
      <c r="R89" s="16">
        <v>87</v>
      </c>
      <c r="S89" s="16" t="e">
        <f>+#REF!</f>
        <v>#REF!</v>
      </c>
      <c r="T89" t="e">
        <f>+#REF!</f>
        <v>#REF!</v>
      </c>
      <c r="U89" t="e">
        <f t="shared" si="1"/>
        <v>#REF!</v>
      </c>
    </row>
    <row r="90" spans="16:21">
      <c r="P90" s="16"/>
      <c r="Q90" s="16"/>
      <c r="R90" s="16">
        <v>88</v>
      </c>
      <c r="S90" s="16" t="e">
        <f>+#REF!</f>
        <v>#REF!</v>
      </c>
      <c r="T90" t="e">
        <f>+#REF!</f>
        <v>#REF!</v>
      </c>
      <c r="U90" t="e">
        <f t="shared" si="1"/>
        <v>#REF!</v>
      </c>
    </row>
    <row r="91" spans="16:21">
      <c r="P91" s="16"/>
      <c r="Q91" s="16"/>
      <c r="R91" s="16">
        <v>89</v>
      </c>
      <c r="S91" s="16" t="e">
        <f>+#REF!</f>
        <v>#REF!</v>
      </c>
      <c r="T91" t="e">
        <f>+#REF!</f>
        <v>#REF!</v>
      </c>
      <c r="U91" t="e">
        <f t="shared" si="1"/>
        <v>#REF!</v>
      </c>
    </row>
    <row r="92" spans="16:21">
      <c r="P92" s="16"/>
      <c r="Q92" s="16"/>
      <c r="R92" s="16">
        <v>90</v>
      </c>
      <c r="S92" s="16" t="e">
        <f>+#REF!</f>
        <v>#REF!</v>
      </c>
      <c r="T92" t="e">
        <f>+#REF!</f>
        <v>#REF!</v>
      </c>
      <c r="U92" t="e">
        <f t="shared" si="1"/>
        <v>#REF!</v>
      </c>
    </row>
    <row r="93" spans="16:21">
      <c r="P93" s="16"/>
      <c r="Q93" s="16"/>
      <c r="R93" s="16">
        <v>91</v>
      </c>
      <c r="S93" s="16" t="e">
        <f>+#REF!</f>
        <v>#REF!</v>
      </c>
      <c r="T93" t="e">
        <f>+#REF!</f>
        <v>#REF!</v>
      </c>
      <c r="U93" t="e">
        <f t="shared" si="1"/>
        <v>#REF!</v>
      </c>
    </row>
    <row r="94" spans="16:21">
      <c r="P94" s="16"/>
      <c r="Q94" s="16"/>
      <c r="R94" s="16">
        <v>92</v>
      </c>
      <c r="S94" s="16" t="e">
        <f>+#REF!</f>
        <v>#REF!</v>
      </c>
      <c r="T94" t="e">
        <f>+#REF!</f>
        <v>#REF!</v>
      </c>
      <c r="U94" t="e">
        <f t="shared" si="1"/>
        <v>#REF!</v>
      </c>
    </row>
    <row r="95" spans="16:21">
      <c r="P95" s="16"/>
      <c r="Q95" s="16"/>
      <c r="R95" s="16">
        <v>93</v>
      </c>
      <c r="S95" s="16" t="e">
        <f>+#REF!</f>
        <v>#REF!</v>
      </c>
      <c r="T95" t="e">
        <f>+#REF!</f>
        <v>#REF!</v>
      </c>
      <c r="U95" t="e">
        <f t="shared" si="1"/>
        <v>#REF!</v>
      </c>
    </row>
    <row r="96" spans="16:21">
      <c r="P96" s="16"/>
      <c r="Q96" s="16"/>
      <c r="R96" s="16">
        <v>94</v>
      </c>
      <c r="S96" s="16" t="e">
        <f>+#REF!</f>
        <v>#REF!</v>
      </c>
      <c r="T96" t="e">
        <f>+#REF!</f>
        <v>#REF!</v>
      </c>
      <c r="U96" t="e">
        <f t="shared" si="1"/>
        <v>#REF!</v>
      </c>
    </row>
    <row r="97" spans="16:21">
      <c r="P97" s="16"/>
      <c r="Q97" s="16"/>
      <c r="R97" s="16">
        <v>95</v>
      </c>
      <c r="S97" s="16" t="e">
        <f>+#REF!</f>
        <v>#REF!</v>
      </c>
      <c r="T97" t="e">
        <f>+#REF!</f>
        <v>#REF!</v>
      </c>
      <c r="U97" t="e">
        <f t="shared" si="1"/>
        <v>#REF!</v>
      </c>
    </row>
    <row r="98" spans="16:21">
      <c r="P98" s="16"/>
      <c r="Q98" s="16"/>
      <c r="R98" s="16">
        <v>96</v>
      </c>
      <c r="S98" s="16" t="e">
        <f>+#REF!</f>
        <v>#REF!</v>
      </c>
      <c r="T98" t="e">
        <f>+#REF!</f>
        <v>#REF!</v>
      </c>
      <c r="U98" t="e">
        <f t="shared" si="1"/>
        <v>#REF!</v>
      </c>
    </row>
    <row r="99" spans="16:21">
      <c r="P99" s="16"/>
      <c r="Q99" s="16"/>
      <c r="R99" s="16">
        <v>97</v>
      </c>
      <c r="S99" s="16" t="e">
        <f>+#REF!</f>
        <v>#REF!</v>
      </c>
      <c r="T99" t="e">
        <f>+#REF!</f>
        <v>#REF!</v>
      </c>
      <c r="U99" t="e">
        <f t="shared" si="1"/>
        <v>#REF!</v>
      </c>
    </row>
    <row r="100" spans="16:21">
      <c r="P100" s="16"/>
      <c r="Q100" s="16"/>
      <c r="R100" s="16">
        <v>98</v>
      </c>
      <c r="S100" s="16" t="e">
        <f>+#REF!</f>
        <v>#REF!</v>
      </c>
      <c r="T100" t="e">
        <f>+#REF!</f>
        <v>#REF!</v>
      </c>
      <c r="U100" t="e">
        <f t="shared" si="1"/>
        <v>#REF!</v>
      </c>
    </row>
    <row r="101" spans="16:21">
      <c r="P101" s="16"/>
      <c r="Q101" s="16"/>
      <c r="R101" s="16">
        <v>99</v>
      </c>
      <c r="S101" s="16" t="e">
        <f>+#REF!</f>
        <v>#REF!</v>
      </c>
      <c r="T101" t="e">
        <f>+#REF!</f>
        <v>#REF!</v>
      </c>
      <c r="U101" t="e">
        <f t="shared" si="1"/>
        <v>#REF!</v>
      </c>
    </row>
    <row r="102" spans="16:21">
      <c r="P102" s="16"/>
      <c r="Q102" s="16"/>
      <c r="R102" s="16">
        <v>100</v>
      </c>
      <c r="S102" s="16" t="e">
        <f>+#REF!</f>
        <v>#REF!</v>
      </c>
      <c r="T102" t="e">
        <f>+#REF!</f>
        <v>#REF!</v>
      </c>
      <c r="U102" t="e">
        <f t="shared" si="1"/>
        <v>#REF!</v>
      </c>
    </row>
    <row r="103" spans="16:21">
      <c r="P103" s="16"/>
      <c r="Q103" s="16"/>
      <c r="R103" s="16">
        <v>101</v>
      </c>
      <c r="S103" s="16" t="e">
        <f>+#REF!</f>
        <v>#REF!</v>
      </c>
      <c r="T103" t="e">
        <f>+#REF!</f>
        <v>#REF!</v>
      </c>
      <c r="U103" t="e">
        <f t="shared" si="1"/>
        <v>#REF!</v>
      </c>
    </row>
    <row r="104" spans="16:21">
      <c r="P104" s="16"/>
      <c r="Q104" s="16"/>
      <c r="R104" s="16">
        <v>102</v>
      </c>
      <c r="S104" s="16" t="e">
        <f>+#REF!</f>
        <v>#REF!</v>
      </c>
      <c r="T104" t="e">
        <f>+#REF!</f>
        <v>#REF!</v>
      </c>
      <c r="U104" t="e">
        <f t="shared" si="1"/>
        <v>#REF!</v>
      </c>
    </row>
    <row r="105" spans="16:21">
      <c r="P105" s="16"/>
      <c r="Q105" s="16"/>
      <c r="R105" s="16">
        <v>103</v>
      </c>
      <c r="S105" s="16" t="e">
        <f>+#REF!</f>
        <v>#REF!</v>
      </c>
      <c r="T105" t="e">
        <f>+#REF!</f>
        <v>#REF!</v>
      </c>
      <c r="U105" t="e">
        <f t="shared" si="1"/>
        <v>#REF!</v>
      </c>
    </row>
    <row r="106" spans="16:21">
      <c r="P106" s="16"/>
      <c r="Q106" s="16"/>
      <c r="R106" s="16">
        <v>104</v>
      </c>
      <c r="S106" s="16" t="e">
        <f>+#REF!</f>
        <v>#REF!</v>
      </c>
      <c r="T106" t="e">
        <f>+#REF!</f>
        <v>#REF!</v>
      </c>
      <c r="U106" t="e">
        <f t="shared" si="1"/>
        <v>#REF!</v>
      </c>
    </row>
    <row r="107" spans="16:21">
      <c r="P107" s="16"/>
      <c r="Q107" s="16"/>
      <c r="R107" s="16">
        <v>105</v>
      </c>
      <c r="S107" s="16" t="e">
        <f>+#REF!</f>
        <v>#REF!</v>
      </c>
      <c r="T107" t="e">
        <f>+#REF!</f>
        <v>#REF!</v>
      </c>
      <c r="U107" t="e">
        <f t="shared" si="1"/>
        <v>#REF!</v>
      </c>
    </row>
    <row r="108" spans="16:21">
      <c r="P108" s="16"/>
      <c r="Q108" s="16"/>
      <c r="R108" s="16">
        <v>106</v>
      </c>
      <c r="S108" s="16" t="e">
        <f>+#REF!</f>
        <v>#REF!</v>
      </c>
      <c r="T108" t="e">
        <f>+#REF!</f>
        <v>#REF!</v>
      </c>
      <c r="U108" t="e">
        <f t="shared" si="1"/>
        <v>#REF!</v>
      </c>
    </row>
    <row r="109" spans="16:21">
      <c r="P109" s="16"/>
      <c r="Q109" s="16"/>
      <c r="R109" s="16">
        <v>107</v>
      </c>
      <c r="S109" s="16" t="e">
        <f>+#REF!</f>
        <v>#REF!</v>
      </c>
      <c r="T109" t="e">
        <f>+#REF!</f>
        <v>#REF!</v>
      </c>
      <c r="U109" t="e">
        <f t="shared" si="1"/>
        <v>#REF!</v>
      </c>
    </row>
    <row r="110" spans="16:21">
      <c r="P110" s="16"/>
      <c r="Q110" s="16"/>
      <c r="R110" s="16">
        <v>108</v>
      </c>
      <c r="S110" s="16" t="e">
        <f>+#REF!</f>
        <v>#REF!</v>
      </c>
      <c r="T110" t="e">
        <f>+#REF!</f>
        <v>#REF!</v>
      </c>
      <c r="U110" t="e">
        <f t="shared" si="1"/>
        <v>#REF!</v>
      </c>
    </row>
    <row r="111" spans="16:21">
      <c r="P111" s="16"/>
      <c r="Q111" s="16"/>
      <c r="R111" s="16">
        <v>109</v>
      </c>
      <c r="S111" s="16" t="e">
        <f>+#REF!</f>
        <v>#REF!</v>
      </c>
      <c r="T111" t="e">
        <f>+#REF!</f>
        <v>#REF!</v>
      </c>
      <c r="U111" t="e">
        <f t="shared" si="1"/>
        <v>#REF!</v>
      </c>
    </row>
    <row r="112" spans="16:21">
      <c r="P112" s="16"/>
      <c r="Q112" s="16"/>
      <c r="R112" s="16">
        <v>110</v>
      </c>
      <c r="S112" s="16" t="e">
        <f>+#REF!</f>
        <v>#REF!</v>
      </c>
      <c r="T112" t="e">
        <f>+#REF!</f>
        <v>#REF!</v>
      </c>
      <c r="U112" t="e">
        <f t="shared" si="1"/>
        <v>#REF!</v>
      </c>
    </row>
    <row r="113" spans="16:21">
      <c r="P113" s="16"/>
      <c r="Q113" s="16"/>
      <c r="R113" s="16">
        <v>111</v>
      </c>
      <c r="S113" s="16" t="e">
        <f>+#REF!</f>
        <v>#REF!</v>
      </c>
      <c r="T113" t="e">
        <f>+#REF!</f>
        <v>#REF!</v>
      </c>
      <c r="U113" t="e">
        <f t="shared" si="1"/>
        <v>#REF!</v>
      </c>
    </row>
    <row r="114" spans="16:21">
      <c r="P114" s="16"/>
      <c r="Q114" s="16"/>
      <c r="R114" s="16">
        <v>112</v>
      </c>
      <c r="S114" s="16" t="e">
        <f>+#REF!</f>
        <v>#REF!</v>
      </c>
      <c r="T114" t="e">
        <f>+#REF!</f>
        <v>#REF!</v>
      </c>
      <c r="U114" t="e">
        <f t="shared" si="1"/>
        <v>#REF!</v>
      </c>
    </row>
    <row r="115" spans="16:21">
      <c r="P115" s="16"/>
      <c r="Q115" s="16"/>
      <c r="R115" s="16">
        <v>113</v>
      </c>
      <c r="S115" s="16" t="e">
        <f>+#REF!</f>
        <v>#REF!</v>
      </c>
      <c r="T115" t="e">
        <f>+#REF!</f>
        <v>#REF!</v>
      </c>
      <c r="U115" t="e">
        <f t="shared" si="1"/>
        <v>#REF!</v>
      </c>
    </row>
    <row r="116" spans="16:21">
      <c r="P116" s="16"/>
      <c r="Q116" s="16"/>
      <c r="R116" s="16">
        <v>114</v>
      </c>
      <c r="S116" s="16" t="e">
        <f>+#REF!</f>
        <v>#REF!</v>
      </c>
      <c r="T116" t="e">
        <f>+#REF!</f>
        <v>#REF!</v>
      </c>
      <c r="U116" t="e">
        <f t="shared" si="1"/>
        <v>#REF!</v>
      </c>
    </row>
    <row r="117" spans="16:21">
      <c r="P117" s="16"/>
      <c r="Q117" s="16"/>
      <c r="R117" s="16">
        <v>115</v>
      </c>
      <c r="S117" s="16" t="e">
        <f>+#REF!</f>
        <v>#REF!</v>
      </c>
      <c r="T117" t="e">
        <f>+#REF!</f>
        <v>#REF!</v>
      </c>
      <c r="U117" t="e">
        <f t="shared" si="1"/>
        <v>#REF!</v>
      </c>
    </row>
    <row r="118" spans="16:21">
      <c r="P118" s="16"/>
      <c r="Q118" s="16"/>
      <c r="R118" s="16">
        <v>116</v>
      </c>
      <c r="S118" s="16" t="e">
        <f>+#REF!</f>
        <v>#REF!</v>
      </c>
      <c r="T118" t="e">
        <f>+#REF!</f>
        <v>#REF!</v>
      </c>
      <c r="U118" t="e">
        <f t="shared" si="1"/>
        <v>#REF!</v>
      </c>
    </row>
    <row r="119" spans="16:21">
      <c r="P119" s="16"/>
      <c r="Q119" s="16"/>
      <c r="R119" s="16">
        <v>117</v>
      </c>
      <c r="S119" s="16" t="e">
        <f>+#REF!</f>
        <v>#REF!</v>
      </c>
      <c r="T119" t="e">
        <f>+#REF!</f>
        <v>#REF!</v>
      </c>
      <c r="U119" t="e">
        <f t="shared" si="1"/>
        <v>#REF!</v>
      </c>
    </row>
    <row r="120" spans="16:21">
      <c r="P120" s="16"/>
      <c r="Q120" s="16"/>
      <c r="R120" s="16">
        <v>118</v>
      </c>
      <c r="S120" s="16" t="e">
        <f>+#REF!</f>
        <v>#REF!</v>
      </c>
      <c r="T120" t="e">
        <f>+#REF!</f>
        <v>#REF!</v>
      </c>
      <c r="U120" t="e">
        <f t="shared" si="1"/>
        <v>#REF!</v>
      </c>
    </row>
    <row r="121" spans="16:21">
      <c r="P121" s="16"/>
      <c r="Q121" s="16"/>
      <c r="R121" s="16">
        <v>119</v>
      </c>
      <c r="S121" s="16" t="e">
        <f>+#REF!</f>
        <v>#REF!</v>
      </c>
      <c r="T121" t="e">
        <f>+#REF!</f>
        <v>#REF!</v>
      </c>
      <c r="U121" t="e">
        <f t="shared" si="1"/>
        <v>#REF!</v>
      </c>
    </row>
    <row r="122" spans="16:21">
      <c r="P122" s="16"/>
      <c r="Q122" s="16"/>
      <c r="R122" s="16">
        <v>120</v>
      </c>
      <c r="S122" s="16" t="e">
        <f>+#REF!</f>
        <v>#REF!</v>
      </c>
      <c r="T122" t="e">
        <f>+#REF!</f>
        <v>#REF!</v>
      </c>
      <c r="U122" t="e">
        <f t="shared" si="1"/>
        <v>#REF!</v>
      </c>
    </row>
    <row r="123" spans="16:21">
      <c r="P123" s="16"/>
      <c r="Q123" s="16"/>
      <c r="R123" s="16">
        <v>121</v>
      </c>
      <c r="S123" s="16" t="e">
        <f>+#REF!</f>
        <v>#REF!</v>
      </c>
      <c r="T123" t="e">
        <f>+#REF!</f>
        <v>#REF!</v>
      </c>
      <c r="U123" t="e">
        <f t="shared" si="1"/>
        <v>#REF!</v>
      </c>
    </row>
    <row r="124" spans="16:21">
      <c r="P124" s="16"/>
      <c r="Q124" s="16"/>
      <c r="R124" s="16">
        <v>122</v>
      </c>
      <c r="S124" s="16" t="e">
        <f>+#REF!</f>
        <v>#REF!</v>
      </c>
      <c r="T124" t="e">
        <f>+#REF!</f>
        <v>#REF!</v>
      </c>
      <c r="U124" t="e">
        <f t="shared" si="1"/>
        <v>#REF!</v>
      </c>
    </row>
    <row r="125" spans="16:21">
      <c r="P125" s="16"/>
      <c r="Q125" s="16"/>
      <c r="R125" s="16">
        <v>123</v>
      </c>
      <c r="S125" s="16" t="e">
        <f>+#REF!</f>
        <v>#REF!</v>
      </c>
      <c r="T125" t="e">
        <f>+#REF!</f>
        <v>#REF!</v>
      </c>
      <c r="U125" t="e">
        <f t="shared" si="1"/>
        <v>#REF!</v>
      </c>
    </row>
    <row r="126" spans="16:21">
      <c r="P126" s="16"/>
      <c r="Q126" s="16"/>
      <c r="R126" s="16">
        <v>124</v>
      </c>
      <c r="S126" s="16" t="e">
        <f>+#REF!</f>
        <v>#REF!</v>
      </c>
      <c r="T126" t="e">
        <f>+#REF!</f>
        <v>#REF!</v>
      </c>
      <c r="U126" t="e">
        <f t="shared" si="1"/>
        <v>#REF!</v>
      </c>
    </row>
    <row r="127" spans="16:21">
      <c r="P127" s="16"/>
      <c r="Q127" s="16"/>
      <c r="R127" s="16">
        <v>125</v>
      </c>
      <c r="S127" s="16" t="e">
        <f>+#REF!</f>
        <v>#REF!</v>
      </c>
      <c r="T127" t="e">
        <f>+#REF!</f>
        <v>#REF!</v>
      </c>
      <c r="U127" t="e">
        <f t="shared" si="1"/>
        <v>#REF!</v>
      </c>
    </row>
    <row r="128" spans="16:21">
      <c r="P128" s="16"/>
      <c r="Q128" s="16"/>
      <c r="R128" s="16">
        <v>126</v>
      </c>
      <c r="S128" s="16" t="e">
        <f>+#REF!</f>
        <v>#REF!</v>
      </c>
      <c r="T128" t="e">
        <f>+#REF!</f>
        <v>#REF!</v>
      </c>
      <c r="U128" t="e">
        <f t="shared" si="1"/>
        <v>#REF!</v>
      </c>
    </row>
    <row r="129" spans="16:21">
      <c r="P129" s="16"/>
      <c r="Q129" s="16"/>
      <c r="R129" s="16">
        <v>127</v>
      </c>
      <c r="S129" s="16" t="e">
        <f>+#REF!</f>
        <v>#REF!</v>
      </c>
      <c r="T129" t="e">
        <f>+#REF!</f>
        <v>#REF!</v>
      </c>
      <c r="U129" t="e">
        <f t="shared" si="1"/>
        <v>#REF!</v>
      </c>
    </row>
    <row r="130" spans="16:21">
      <c r="P130" s="16"/>
      <c r="Q130" s="37"/>
      <c r="R130" s="16">
        <v>128</v>
      </c>
      <c r="S130" s="16" t="e">
        <f>+#REF!</f>
        <v>#REF!</v>
      </c>
      <c r="T130" t="e">
        <f>+#REF!</f>
        <v>#REF!</v>
      </c>
      <c r="U130" t="e">
        <f t="shared" si="1"/>
        <v>#REF!</v>
      </c>
    </row>
    <row r="131" spans="16:21">
      <c r="P131" s="16"/>
      <c r="Q131" s="16"/>
      <c r="R131" s="16">
        <v>129</v>
      </c>
      <c r="S131" s="16" t="e">
        <f>+#REF!</f>
        <v>#REF!</v>
      </c>
      <c r="T131" t="e">
        <f>+#REF!</f>
        <v>#REF!</v>
      </c>
      <c r="U131" t="e">
        <f t="shared" ref="U131:U194" si="2">IF(T131="SI",S131,"")</f>
        <v>#REF!</v>
      </c>
    </row>
    <row r="132" spans="16:21">
      <c r="P132" s="16"/>
      <c r="Q132" s="16"/>
      <c r="R132" s="16">
        <v>130</v>
      </c>
      <c r="S132" s="16" t="e">
        <f>+#REF!</f>
        <v>#REF!</v>
      </c>
      <c r="T132" t="e">
        <f>+#REF!</f>
        <v>#REF!</v>
      </c>
      <c r="U132" t="e">
        <f t="shared" si="2"/>
        <v>#REF!</v>
      </c>
    </row>
    <row r="133" spans="16:21">
      <c r="P133" s="16"/>
      <c r="Q133" s="16"/>
      <c r="R133" s="16">
        <v>131</v>
      </c>
      <c r="S133" s="16" t="e">
        <f>+#REF!</f>
        <v>#REF!</v>
      </c>
      <c r="T133" t="e">
        <f>+#REF!</f>
        <v>#REF!</v>
      </c>
      <c r="U133" t="e">
        <f t="shared" si="2"/>
        <v>#REF!</v>
      </c>
    </row>
    <row r="134" spans="16:21">
      <c r="P134" s="16"/>
      <c r="Q134" s="16"/>
      <c r="R134" s="16">
        <v>132</v>
      </c>
      <c r="S134" s="16" t="e">
        <f>+#REF!</f>
        <v>#REF!</v>
      </c>
      <c r="T134" t="e">
        <f>+#REF!</f>
        <v>#REF!</v>
      </c>
      <c r="U134" t="e">
        <f t="shared" si="2"/>
        <v>#REF!</v>
      </c>
    </row>
    <row r="135" spans="16:21">
      <c r="P135" s="16"/>
      <c r="Q135" s="16"/>
      <c r="R135" s="16">
        <v>133</v>
      </c>
      <c r="S135" s="16" t="e">
        <f>+#REF!</f>
        <v>#REF!</v>
      </c>
      <c r="T135" t="e">
        <f>+#REF!</f>
        <v>#REF!</v>
      </c>
      <c r="U135" t="e">
        <f t="shared" si="2"/>
        <v>#REF!</v>
      </c>
    </row>
    <row r="136" spans="16:21">
      <c r="P136" s="16"/>
      <c r="Q136" s="16"/>
      <c r="R136" s="16">
        <v>134</v>
      </c>
      <c r="S136" s="16" t="e">
        <f>+#REF!</f>
        <v>#REF!</v>
      </c>
      <c r="T136" t="e">
        <f>+#REF!</f>
        <v>#REF!</v>
      </c>
      <c r="U136" t="e">
        <f t="shared" si="2"/>
        <v>#REF!</v>
      </c>
    </row>
    <row r="137" spans="16:21">
      <c r="P137" s="16"/>
      <c r="Q137" s="16"/>
      <c r="R137" s="16">
        <v>135</v>
      </c>
      <c r="S137" s="16" t="e">
        <f>+#REF!</f>
        <v>#REF!</v>
      </c>
      <c r="T137" t="e">
        <f>+#REF!</f>
        <v>#REF!</v>
      </c>
      <c r="U137" t="e">
        <f t="shared" si="2"/>
        <v>#REF!</v>
      </c>
    </row>
    <row r="138" spans="16:21">
      <c r="P138" s="16"/>
      <c r="Q138" s="16"/>
      <c r="R138" s="16">
        <v>136</v>
      </c>
      <c r="S138" s="16" t="e">
        <f>+#REF!</f>
        <v>#REF!</v>
      </c>
      <c r="T138" t="e">
        <f>+#REF!</f>
        <v>#REF!</v>
      </c>
      <c r="U138" t="e">
        <f t="shared" si="2"/>
        <v>#REF!</v>
      </c>
    </row>
    <row r="139" spans="16:21">
      <c r="P139" s="16"/>
      <c r="Q139" s="16"/>
      <c r="R139" s="16">
        <v>137</v>
      </c>
      <c r="S139" s="16" t="e">
        <f>+#REF!</f>
        <v>#REF!</v>
      </c>
      <c r="T139" t="e">
        <f>+#REF!</f>
        <v>#REF!</v>
      </c>
      <c r="U139" t="e">
        <f t="shared" si="2"/>
        <v>#REF!</v>
      </c>
    </row>
    <row r="140" spans="16:21">
      <c r="P140" s="16"/>
      <c r="Q140" s="16"/>
      <c r="R140" s="16">
        <v>138</v>
      </c>
      <c r="S140" s="16" t="e">
        <f>+#REF!</f>
        <v>#REF!</v>
      </c>
      <c r="T140" t="e">
        <f>+#REF!</f>
        <v>#REF!</v>
      </c>
      <c r="U140" t="e">
        <f t="shared" si="2"/>
        <v>#REF!</v>
      </c>
    </row>
    <row r="141" spans="16:21">
      <c r="P141" s="16"/>
      <c r="Q141" s="16"/>
      <c r="R141" s="16">
        <v>139</v>
      </c>
      <c r="S141" s="16" t="e">
        <f>+#REF!</f>
        <v>#REF!</v>
      </c>
      <c r="T141" t="e">
        <f>+#REF!</f>
        <v>#REF!</v>
      </c>
      <c r="U141" t="e">
        <f t="shared" si="2"/>
        <v>#REF!</v>
      </c>
    </row>
    <row r="142" spans="16:21">
      <c r="P142" s="16"/>
      <c r="Q142" s="16"/>
      <c r="R142" s="16">
        <v>140</v>
      </c>
      <c r="S142" s="16" t="e">
        <f>+#REF!</f>
        <v>#REF!</v>
      </c>
      <c r="T142" t="e">
        <f>+#REF!</f>
        <v>#REF!</v>
      </c>
      <c r="U142" t="e">
        <f t="shared" si="2"/>
        <v>#REF!</v>
      </c>
    </row>
    <row r="143" spans="16:21">
      <c r="P143" s="16"/>
      <c r="Q143" s="16"/>
      <c r="R143" s="16">
        <v>141</v>
      </c>
      <c r="S143" s="16" t="e">
        <f>+#REF!</f>
        <v>#REF!</v>
      </c>
      <c r="T143" t="e">
        <f>+#REF!</f>
        <v>#REF!</v>
      </c>
      <c r="U143" t="e">
        <f t="shared" si="2"/>
        <v>#REF!</v>
      </c>
    </row>
    <row r="144" spans="16:21">
      <c r="P144" s="16"/>
      <c r="Q144" s="16"/>
      <c r="R144" s="16">
        <v>142</v>
      </c>
      <c r="S144" s="16" t="e">
        <f>+#REF!</f>
        <v>#REF!</v>
      </c>
      <c r="T144" t="e">
        <f>+#REF!</f>
        <v>#REF!</v>
      </c>
      <c r="U144" t="e">
        <f t="shared" si="2"/>
        <v>#REF!</v>
      </c>
    </row>
    <row r="145" spans="16:21">
      <c r="P145" s="16"/>
      <c r="Q145" s="16"/>
      <c r="R145" s="16">
        <v>143</v>
      </c>
      <c r="S145" s="16" t="e">
        <f>+#REF!</f>
        <v>#REF!</v>
      </c>
      <c r="T145" t="e">
        <f>+#REF!</f>
        <v>#REF!</v>
      </c>
      <c r="U145" t="e">
        <f t="shared" si="2"/>
        <v>#REF!</v>
      </c>
    </row>
    <row r="146" spans="16:21">
      <c r="P146" s="16"/>
      <c r="Q146" s="16"/>
      <c r="R146" s="16">
        <v>144</v>
      </c>
      <c r="S146" s="16" t="e">
        <f>+#REF!</f>
        <v>#REF!</v>
      </c>
      <c r="T146" t="e">
        <f>+#REF!</f>
        <v>#REF!</v>
      </c>
      <c r="U146" t="e">
        <f t="shared" si="2"/>
        <v>#REF!</v>
      </c>
    </row>
    <row r="147" spans="16:21">
      <c r="P147" s="16"/>
      <c r="Q147" s="16"/>
      <c r="R147" s="16">
        <v>145</v>
      </c>
      <c r="S147" s="16" t="e">
        <f>+#REF!</f>
        <v>#REF!</v>
      </c>
      <c r="T147" t="e">
        <f>+#REF!</f>
        <v>#REF!</v>
      </c>
      <c r="U147" t="e">
        <f t="shared" si="2"/>
        <v>#REF!</v>
      </c>
    </row>
    <row r="148" spans="16:21">
      <c r="P148" s="16"/>
      <c r="Q148" s="16"/>
      <c r="R148" s="16">
        <v>146</v>
      </c>
      <c r="S148" s="16" t="e">
        <f>+#REF!</f>
        <v>#REF!</v>
      </c>
      <c r="T148" t="e">
        <f>+#REF!</f>
        <v>#REF!</v>
      </c>
      <c r="U148" t="e">
        <f t="shared" si="2"/>
        <v>#REF!</v>
      </c>
    </row>
    <row r="149" spans="16:21">
      <c r="P149" s="16"/>
      <c r="Q149" s="16"/>
      <c r="R149" s="16">
        <v>147</v>
      </c>
      <c r="S149" s="16" t="e">
        <f>+#REF!</f>
        <v>#REF!</v>
      </c>
      <c r="T149" t="e">
        <f>+#REF!</f>
        <v>#REF!</v>
      </c>
      <c r="U149" t="e">
        <f t="shared" si="2"/>
        <v>#REF!</v>
      </c>
    </row>
    <row r="150" spans="16:21">
      <c r="P150" s="16"/>
      <c r="Q150" s="16"/>
      <c r="R150" s="16">
        <v>148</v>
      </c>
      <c r="S150" s="16" t="e">
        <f>+#REF!</f>
        <v>#REF!</v>
      </c>
      <c r="T150" t="e">
        <f>+#REF!</f>
        <v>#REF!</v>
      </c>
      <c r="U150" t="e">
        <f t="shared" si="2"/>
        <v>#REF!</v>
      </c>
    </row>
    <row r="151" spans="16:21">
      <c r="P151" s="16"/>
      <c r="Q151" s="16"/>
      <c r="R151" s="16">
        <v>149</v>
      </c>
      <c r="S151" s="16" t="e">
        <f>+#REF!</f>
        <v>#REF!</v>
      </c>
      <c r="T151" t="e">
        <f>+#REF!</f>
        <v>#REF!</v>
      </c>
      <c r="U151" t="e">
        <f t="shared" si="2"/>
        <v>#REF!</v>
      </c>
    </row>
    <row r="152" spans="16:21">
      <c r="P152" s="16"/>
      <c r="Q152" s="16"/>
      <c r="R152" s="16">
        <v>150</v>
      </c>
      <c r="S152" s="16" t="e">
        <f>+#REF!</f>
        <v>#REF!</v>
      </c>
      <c r="T152" t="e">
        <f>+#REF!</f>
        <v>#REF!</v>
      </c>
      <c r="U152" t="e">
        <f t="shared" si="2"/>
        <v>#REF!</v>
      </c>
    </row>
    <row r="153" spans="16:21">
      <c r="U153" t="str">
        <f t="shared" si="2"/>
        <v/>
      </c>
    </row>
    <row r="154" spans="16:21">
      <c r="U154" t="str">
        <f t="shared" si="2"/>
        <v/>
      </c>
    </row>
    <row r="155" spans="16:21">
      <c r="U155" t="str">
        <f t="shared" si="2"/>
        <v/>
      </c>
    </row>
    <row r="156" spans="16:21">
      <c r="U156" t="str">
        <f t="shared" si="2"/>
        <v/>
      </c>
    </row>
    <row r="157" spans="16:21">
      <c r="U157" t="str">
        <f t="shared" si="2"/>
        <v/>
      </c>
    </row>
    <row r="158" spans="16:21">
      <c r="U158" t="str">
        <f t="shared" si="2"/>
        <v/>
      </c>
    </row>
    <row r="159" spans="16:21">
      <c r="U159" t="str">
        <f t="shared" si="2"/>
        <v/>
      </c>
    </row>
    <row r="160" spans="16:21">
      <c r="U160" t="str">
        <f t="shared" si="2"/>
        <v/>
      </c>
    </row>
    <row r="161" spans="21:21">
      <c r="U161" t="str">
        <f t="shared" si="2"/>
        <v/>
      </c>
    </row>
    <row r="162" spans="21:21">
      <c r="U162" t="str">
        <f t="shared" si="2"/>
        <v/>
      </c>
    </row>
    <row r="163" spans="21:21">
      <c r="U163" t="str">
        <f t="shared" si="2"/>
        <v/>
      </c>
    </row>
    <row r="164" spans="21:21">
      <c r="U164" t="str">
        <f t="shared" si="2"/>
        <v/>
      </c>
    </row>
    <row r="165" spans="21:21">
      <c r="U165" t="str">
        <f t="shared" si="2"/>
        <v/>
      </c>
    </row>
    <row r="166" spans="21:21">
      <c r="U166" t="str">
        <f t="shared" si="2"/>
        <v/>
      </c>
    </row>
    <row r="167" spans="21:21">
      <c r="U167" t="str">
        <f t="shared" si="2"/>
        <v/>
      </c>
    </row>
    <row r="168" spans="21:21">
      <c r="U168" t="str">
        <f t="shared" si="2"/>
        <v/>
      </c>
    </row>
    <row r="169" spans="21:21">
      <c r="U169" t="str">
        <f t="shared" si="2"/>
        <v/>
      </c>
    </row>
    <row r="170" spans="21:21">
      <c r="U170" t="str">
        <f t="shared" si="2"/>
        <v/>
      </c>
    </row>
    <row r="171" spans="21:21">
      <c r="U171" t="str">
        <f t="shared" si="2"/>
        <v/>
      </c>
    </row>
    <row r="172" spans="21:21">
      <c r="U172" t="str">
        <f t="shared" si="2"/>
        <v/>
      </c>
    </row>
    <row r="173" spans="21:21">
      <c r="U173" t="str">
        <f t="shared" si="2"/>
        <v/>
      </c>
    </row>
    <row r="174" spans="21:21">
      <c r="U174" t="str">
        <f t="shared" si="2"/>
        <v/>
      </c>
    </row>
    <row r="175" spans="21:21">
      <c r="U175" t="str">
        <f t="shared" si="2"/>
        <v/>
      </c>
    </row>
    <row r="176" spans="21:21">
      <c r="U176" t="str">
        <f t="shared" si="2"/>
        <v/>
      </c>
    </row>
    <row r="177" spans="21:21">
      <c r="U177" t="str">
        <f t="shared" si="2"/>
        <v/>
      </c>
    </row>
    <row r="178" spans="21:21">
      <c r="U178" t="str">
        <f t="shared" si="2"/>
        <v/>
      </c>
    </row>
    <row r="179" spans="21:21">
      <c r="U179" t="str">
        <f t="shared" si="2"/>
        <v/>
      </c>
    </row>
    <row r="180" spans="21:21">
      <c r="U180" t="str">
        <f t="shared" si="2"/>
        <v/>
      </c>
    </row>
    <row r="181" spans="21:21">
      <c r="U181" t="str">
        <f t="shared" si="2"/>
        <v/>
      </c>
    </row>
    <row r="182" spans="21:21">
      <c r="U182" t="str">
        <f t="shared" si="2"/>
        <v/>
      </c>
    </row>
    <row r="183" spans="21:21">
      <c r="U183" t="str">
        <f t="shared" si="2"/>
        <v/>
      </c>
    </row>
    <row r="184" spans="21:21">
      <c r="U184" t="str">
        <f t="shared" si="2"/>
        <v/>
      </c>
    </row>
    <row r="185" spans="21:21">
      <c r="U185" t="str">
        <f t="shared" si="2"/>
        <v/>
      </c>
    </row>
    <row r="186" spans="21:21">
      <c r="U186" t="str">
        <f t="shared" si="2"/>
        <v/>
      </c>
    </row>
    <row r="187" spans="21:21">
      <c r="U187" t="str">
        <f t="shared" si="2"/>
        <v/>
      </c>
    </row>
    <row r="188" spans="21:21">
      <c r="U188" t="str">
        <f t="shared" si="2"/>
        <v/>
      </c>
    </row>
    <row r="189" spans="21:21">
      <c r="U189" t="str">
        <f t="shared" si="2"/>
        <v/>
      </c>
    </row>
    <row r="190" spans="21:21">
      <c r="U190" t="str">
        <f t="shared" si="2"/>
        <v/>
      </c>
    </row>
    <row r="191" spans="21:21">
      <c r="U191" t="str">
        <f t="shared" si="2"/>
        <v/>
      </c>
    </row>
    <row r="192" spans="21:21">
      <c r="U192" t="str">
        <f t="shared" si="2"/>
        <v/>
      </c>
    </row>
    <row r="193" spans="21:21">
      <c r="U193" t="str">
        <f t="shared" si="2"/>
        <v/>
      </c>
    </row>
    <row r="194" spans="21:21">
      <c r="U194" t="str">
        <f t="shared" si="2"/>
        <v/>
      </c>
    </row>
    <row r="195" spans="21:21">
      <c r="U195" t="str">
        <f t="shared" ref="U195:U258" si="3">IF(T195="SI",S195,"")</f>
        <v/>
      </c>
    </row>
    <row r="196" spans="21:21">
      <c r="U196" t="str">
        <f t="shared" si="3"/>
        <v/>
      </c>
    </row>
    <row r="197" spans="21:21">
      <c r="U197" t="str">
        <f t="shared" si="3"/>
        <v/>
      </c>
    </row>
    <row r="198" spans="21:21">
      <c r="U198" t="str">
        <f t="shared" si="3"/>
        <v/>
      </c>
    </row>
    <row r="199" spans="21:21">
      <c r="U199" t="str">
        <f t="shared" si="3"/>
        <v/>
      </c>
    </row>
    <row r="200" spans="21:21">
      <c r="U200" t="str">
        <f t="shared" si="3"/>
        <v/>
      </c>
    </row>
    <row r="201" spans="21:21">
      <c r="U201" t="str">
        <f t="shared" si="3"/>
        <v/>
      </c>
    </row>
    <row r="202" spans="21:21">
      <c r="U202" t="str">
        <f t="shared" si="3"/>
        <v/>
      </c>
    </row>
    <row r="203" spans="21:21">
      <c r="U203" t="str">
        <f t="shared" si="3"/>
        <v/>
      </c>
    </row>
    <row r="204" spans="21:21">
      <c r="U204" t="str">
        <f t="shared" si="3"/>
        <v/>
      </c>
    </row>
    <row r="205" spans="21:21">
      <c r="U205" t="str">
        <f t="shared" si="3"/>
        <v/>
      </c>
    </row>
    <row r="206" spans="21:21">
      <c r="U206" t="str">
        <f t="shared" si="3"/>
        <v/>
      </c>
    </row>
    <row r="207" spans="21:21">
      <c r="U207" t="str">
        <f t="shared" si="3"/>
        <v/>
      </c>
    </row>
    <row r="208" spans="21:21">
      <c r="U208" t="str">
        <f t="shared" si="3"/>
        <v/>
      </c>
    </row>
    <row r="209" spans="21:21">
      <c r="U209" t="str">
        <f t="shared" si="3"/>
        <v/>
      </c>
    </row>
    <row r="210" spans="21:21">
      <c r="U210" t="str">
        <f t="shared" si="3"/>
        <v/>
      </c>
    </row>
    <row r="211" spans="21:21">
      <c r="U211" t="str">
        <f t="shared" si="3"/>
        <v/>
      </c>
    </row>
    <row r="212" spans="21:21">
      <c r="U212" t="str">
        <f t="shared" si="3"/>
        <v/>
      </c>
    </row>
    <row r="213" spans="21:21">
      <c r="U213" t="str">
        <f t="shared" si="3"/>
        <v/>
      </c>
    </row>
    <row r="214" spans="21:21">
      <c r="U214" t="str">
        <f t="shared" si="3"/>
        <v/>
      </c>
    </row>
    <row r="215" spans="21:21">
      <c r="U215" t="str">
        <f t="shared" si="3"/>
        <v/>
      </c>
    </row>
    <row r="216" spans="21:21">
      <c r="U216" t="str">
        <f t="shared" si="3"/>
        <v/>
      </c>
    </row>
    <row r="217" spans="21:21">
      <c r="U217" t="str">
        <f t="shared" si="3"/>
        <v/>
      </c>
    </row>
    <row r="218" spans="21:21">
      <c r="U218" t="str">
        <f t="shared" si="3"/>
        <v/>
      </c>
    </row>
    <row r="219" spans="21:21">
      <c r="U219" t="str">
        <f t="shared" si="3"/>
        <v/>
      </c>
    </row>
    <row r="220" spans="21:21">
      <c r="U220" t="str">
        <f t="shared" si="3"/>
        <v/>
      </c>
    </row>
    <row r="221" spans="21:21">
      <c r="U221" t="str">
        <f t="shared" si="3"/>
        <v/>
      </c>
    </row>
    <row r="222" spans="21:21">
      <c r="U222" t="str">
        <f t="shared" si="3"/>
        <v/>
      </c>
    </row>
    <row r="223" spans="21:21">
      <c r="U223" t="str">
        <f t="shared" si="3"/>
        <v/>
      </c>
    </row>
    <row r="224" spans="21:21">
      <c r="U224" t="str">
        <f t="shared" si="3"/>
        <v/>
      </c>
    </row>
    <row r="225" spans="21:21">
      <c r="U225" t="str">
        <f t="shared" si="3"/>
        <v/>
      </c>
    </row>
    <row r="226" spans="21:21">
      <c r="U226" t="str">
        <f t="shared" si="3"/>
        <v/>
      </c>
    </row>
    <row r="227" spans="21:21">
      <c r="U227" t="str">
        <f t="shared" si="3"/>
        <v/>
      </c>
    </row>
    <row r="228" spans="21:21">
      <c r="U228" t="str">
        <f t="shared" si="3"/>
        <v/>
      </c>
    </row>
    <row r="229" spans="21:21">
      <c r="U229" t="str">
        <f t="shared" si="3"/>
        <v/>
      </c>
    </row>
    <row r="230" spans="21:21">
      <c r="U230" t="str">
        <f t="shared" si="3"/>
        <v/>
      </c>
    </row>
    <row r="231" spans="21:21">
      <c r="U231" t="str">
        <f t="shared" si="3"/>
        <v/>
      </c>
    </row>
    <row r="232" spans="21:21">
      <c r="U232" t="str">
        <f t="shared" si="3"/>
        <v/>
      </c>
    </row>
    <row r="233" spans="21:21">
      <c r="U233" t="str">
        <f t="shared" si="3"/>
        <v/>
      </c>
    </row>
    <row r="234" spans="21:21">
      <c r="U234" t="str">
        <f t="shared" si="3"/>
        <v/>
      </c>
    </row>
    <row r="235" spans="21:21">
      <c r="U235" t="str">
        <f t="shared" si="3"/>
        <v/>
      </c>
    </row>
    <row r="236" spans="21:21">
      <c r="U236" t="str">
        <f t="shared" si="3"/>
        <v/>
      </c>
    </row>
    <row r="237" spans="21:21">
      <c r="U237" t="str">
        <f t="shared" si="3"/>
        <v/>
      </c>
    </row>
    <row r="238" spans="21:21">
      <c r="U238" t="str">
        <f t="shared" si="3"/>
        <v/>
      </c>
    </row>
    <row r="239" spans="21:21">
      <c r="U239" t="str">
        <f t="shared" si="3"/>
        <v/>
      </c>
    </row>
    <row r="240" spans="21:21">
      <c r="U240" t="str">
        <f t="shared" si="3"/>
        <v/>
      </c>
    </row>
    <row r="241" spans="21:21">
      <c r="U241" t="str">
        <f t="shared" si="3"/>
        <v/>
      </c>
    </row>
    <row r="242" spans="21:21">
      <c r="U242" t="str">
        <f t="shared" si="3"/>
        <v/>
      </c>
    </row>
    <row r="243" spans="21:21">
      <c r="U243" t="str">
        <f t="shared" si="3"/>
        <v/>
      </c>
    </row>
    <row r="244" spans="21:21">
      <c r="U244" t="str">
        <f t="shared" si="3"/>
        <v/>
      </c>
    </row>
    <row r="245" spans="21:21">
      <c r="U245" t="str">
        <f t="shared" si="3"/>
        <v/>
      </c>
    </row>
    <row r="246" spans="21:21">
      <c r="U246" t="str">
        <f t="shared" si="3"/>
        <v/>
      </c>
    </row>
    <row r="247" spans="21:21">
      <c r="U247" t="str">
        <f t="shared" si="3"/>
        <v/>
      </c>
    </row>
    <row r="248" spans="21:21">
      <c r="U248" t="str">
        <f t="shared" si="3"/>
        <v/>
      </c>
    </row>
    <row r="249" spans="21:21">
      <c r="U249" t="str">
        <f t="shared" si="3"/>
        <v/>
      </c>
    </row>
    <row r="250" spans="21:21">
      <c r="U250" t="str">
        <f t="shared" si="3"/>
        <v/>
      </c>
    </row>
    <row r="251" spans="21:21">
      <c r="U251" t="str">
        <f t="shared" si="3"/>
        <v/>
      </c>
    </row>
    <row r="252" spans="21:21">
      <c r="U252" t="str">
        <f t="shared" si="3"/>
        <v/>
      </c>
    </row>
    <row r="253" spans="21:21">
      <c r="U253" t="str">
        <f t="shared" si="3"/>
        <v/>
      </c>
    </row>
    <row r="254" spans="21:21">
      <c r="U254" t="str">
        <f t="shared" si="3"/>
        <v/>
      </c>
    </row>
    <row r="255" spans="21:21">
      <c r="U255" t="str">
        <f t="shared" si="3"/>
        <v/>
      </c>
    </row>
    <row r="256" spans="21:21">
      <c r="U256" t="str">
        <f t="shared" si="3"/>
        <v/>
      </c>
    </row>
    <row r="257" spans="21:21">
      <c r="U257" t="str">
        <f t="shared" si="3"/>
        <v/>
      </c>
    </row>
    <row r="258" spans="21:21">
      <c r="U258" t="str">
        <f t="shared" si="3"/>
        <v/>
      </c>
    </row>
    <row r="259" spans="21:21">
      <c r="U259" t="str">
        <f t="shared" ref="U259:U294" si="4">IF(T259="SI",S259,"")</f>
        <v/>
      </c>
    </row>
    <row r="260" spans="21:21">
      <c r="U260" t="str">
        <f t="shared" si="4"/>
        <v/>
      </c>
    </row>
    <row r="261" spans="21:21">
      <c r="U261" t="str">
        <f t="shared" si="4"/>
        <v/>
      </c>
    </row>
    <row r="262" spans="21:21">
      <c r="U262" t="str">
        <f t="shared" si="4"/>
        <v/>
      </c>
    </row>
    <row r="263" spans="21:21">
      <c r="U263" t="str">
        <f t="shared" si="4"/>
        <v/>
      </c>
    </row>
    <row r="264" spans="21:21">
      <c r="U264" t="str">
        <f t="shared" si="4"/>
        <v/>
      </c>
    </row>
    <row r="265" spans="21:21">
      <c r="U265" t="str">
        <f t="shared" si="4"/>
        <v/>
      </c>
    </row>
    <row r="266" spans="21:21">
      <c r="U266" t="str">
        <f t="shared" si="4"/>
        <v/>
      </c>
    </row>
    <row r="267" spans="21:21">
      <c r="U267" t="str">
        <f t="shared" si="4"/>
        <v/>
      </c>
    </row>
    <row r="268" spans="21:21">
      <c r="U268" t="str">
        <f t="shared" si="4"/>
        <v/>
      </c>
    </row>
    <row r="269" spans="21:21">
      <c r="U269" t="str">
        <f t="shared" si="4"/>
        <v/>
      </c>
    </row>
    <row r="270" spans="21:21">
      <c r="U270" t="str">
        <f t="shared" si="4"/>
        <v/>
      </c>
    </row>
    <row r="271" spans="21:21">
      <c r="U271" t="str">
        <f t="shared" si="4"/>
        <v/>
      </c>
    </row>
    <row r="272" spans="21:21">
      <c r="U272" t="str">
        <f t="shared" si="4"/>
        <v/>
      </c>
    </row>
    <row r="273" spans="21:21">
      <c r="U273" t="str">
        <f t="shared" si="4"/>
        <v/>
      </c>
    </row>
    <row r="274" spans="21:21">
      <c r="U274" t="str">
        <f t="shared" si="4"/>
        <v/>
      </c>
    </row>
    <row r="275" spans="21:21">
      <c r="U275" t="str">
        <f t="shared" si="4"/>
        <v/>
      </c>
    </row>
    <row r="276" spans="21:21">
      <c r="U276" t="str">
        <f t="shared" si="4"/>
        <v/>
      </c>
    </row>
    <row r="277" spans="21:21">
      <c r="U277" t="str">
        <f t="shared" si="4"/>
        <v/>
      </c>
    </row>
    <row r="278" spans="21:21">
      <c r="U278" t="str">
        <f t="shared" si="4"/>
        <v/>
      </c>
    </row>
    <row r="279" spans="21:21">
      <c r="U279" t="str">
        <f t="shared" si="4"/>
        <v/>
      </c>
    </row>
    <row r="280" spans="21:21">
      <c r="U280" t="str">
        <f t="shared" si="4"/>
        <v/>
      </c>
    </row>
    <row r="281" spans="21:21">
      <c r="U281" t="str">
        <f t="shared" si="4"/>
        <v/>
      </c>
    </row>
    <row r="282" spans="21:21">
      <c r="U282" t="str">
        <f t="shared" si="4"/>
        <v/>
      </c>
    </row>
    <row r="283" spans="21:21">
      <c r="U283" t="str">
        <f t="shared" si="4"/>
        <v/>
      </c>
    </row>
    <row r="284" spans="21:21">
      <c r="U284" t="str">
        <f t="shared" si="4"/>
        <v/>
      </c>
    </row>
    <row r="285" spans="21:21">
      <c r="U285" t="str">
        <f t="shared" si="4"/>
        <v/>
      </c>
    </row>
    <row r="286" spans="21:21">
      <c r="U286" t="str">
        <f t="shared" si="4"/>
        <v/>
      </c>
    </row>
    <row r="287" spans="21:21">
      <c r="U287" t="str">
        <f t="shared" si="4"/>
        <v/>
      </c>
    </row>
    <row r="288" spans="21:21">
      <c r="U288" t="str">
        <f t="shared" si="4"/>
        <v/>
      </c>
    </row>
    <row r="289" spans="21:21">
      <c r="U289" t="str">
        <f t="shared" si="4"/>
        <v/>
      </c>
    </row>
    <row r="290" spans="21:21">
      <c r="U290" t="str">
        <f t="shared" si="4"/>
        <v/>
      </c>
    </row>
    <row r="291" spans="21:21">
      <c r="U291" t="str">
        <f t="shared" si="4"/>
        <v/>
      </c>
    </row>
    <row r="292" spans="21:21">
      <c r="U292" t="str">
        <f t="shared" si="4"/>
        <v/>
      </c>
    </row>
    <row r="293" spans="21:21">
      <c r="U293" t="str">
        <f t="shared" si="4"/>
        <v/>
      </c>
    </row>
    <row r="294" spans="21:21">
      <c r="U294" t="str">
        <f t="shared" si="4"/>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7"/>
  <sheetViews>
    <sheetView topLeftCell="P1" workbookViewId="0">
      <selection activeCell="T3" sqref="T3"/>
    </sheetView>
  </sheetViews>
  <sheetFormatPr baseColWidth="10" defaultColWidth="11.42578125" defaultRowHeight="12.75"/>
  <cols>
    <col min="1" max="1" width="8" bestFit="1" customWidth="1"/>
    <col min="2" max="4" width="46.42578125" bestFit="1" customWidth="1"/>
    <col min="5" max="5" width="30.42578125" bestFit="1" customWidth="1"/>
    <col min="6" max="6" width="15" bestFit="1" customWidth="1"/>
    <col min="7" max="8" width="46.42578125" bestFit="1" customWidth="1"/>
    <col min="9" max="9" width="14.42578125" bestFit="1" customWidth="1"/>
    <col min="10" max="10" width="17.42578125" bestFit="1" customWidth="1"/>
    <col min="11" max="11" width="37.42578125" bestFit="1" customWidth="1"/>
    <col min="12" max="12" width="46.42578125" bestFit="1" customWidth="1"/>
    <col min="13" max="13" width="24.5703125" bestFit="1" customWidth="1"/>
    <col min="14" max="14" width="46.42578125" bestFit="1" customWidth="1"/>
    <col min="15" max="15" width="23.5703125" bestFit="1" customWidth="1"/>
    <col min="16" max="17" width="46.42578125" bestFit="1" customWidth="1"/>
    <col min="18" max="18" width="36.140625" bestFit="1" customWidth="1"/>
    <col min="19" max="19" width="32.42578125" bestFit="1" customWidth="1"/>
  </cols>
  <sheetData>
    <row r="1" spans="1:19" ht="14.45" customHeight="1">
      <c r="A1" s="509" t="s">
        <v>14</v>
      </c>
      <c r="B1" s="509" t="s">
        <v>15</v>
      </c>
      <c r="C1" s="509" t="s">
        <v>16</v>
      </c>
      <c r="D1" s="509" t="s">
        <v>17</v>
      </c>
      <c r="E1" s="509"/>
      <c r="F1" s="509"/>
      <c r="G1" s="509"/>
      <c r="H1" s="509"/>
      <c r="I1" s="509" t="s">
        <v>18</v>
      </c>
      <c r="J1" s="509"/>
      <c r="K1" s="509"/>
      <c r="L1" s="509"/>
      <c r="M1" s="509" t="s">
        <v>19</v>
      </c>
      <c r="N1" s="509"/>
      <c r="O1" s="509"/>
      <c r="P1" s="509"/>
      <c r="Q1" s="509"/>
      <c r="R1" s="509"/>
      <c r="S1" s="509"/>
    </row>
    <row r="2" spans="1:19" ht="30">
      <c r="A2" s="509"/>
      <c r="B2" s="509"/>
      <c r="C2" s="509"/>
      <c r="D2" s="130" t="s">
        <v>20</v>
      </c>
      <c r="E2" s="130" t="s">
        <v>21</v>
      </c>
      <c r="F2" s="130" t="s">
        <v>22</v>
      </c>
      <c r="G2" s="130" t="s">
        <v>23</v>
      </c>
      <c r="H2" s="130" t="s">
        <v>24</v>
      </c>
      <c r="I2" s="130" t="s">
        <v>25</v>
      </c>
      <c r="J2" s="130" t="s">
        <v>26</v>
      </c>
      <c r="K2" s="130" t="s">
        <v>27</v>
      </c>
      <c r="L2" s="130" t="s">
        <v>28</v>
      </c>
      <c r="M2" s="130" t="s">
        <v>29</v>
      </c>
      <c r="N2" s="130" t="s">
        <v>30</v>
      </c>
      <c r="O2" s="130" t="s">
        <v>31</v>
      </c>
      <c r="P2" s="130" t="s">
        <v>32</v>
      </c>
      <c r="Q2" s="130" t="s">
        <v>33</v>
      </c>
      <c r="R2" s="130" t="s">
        <v>34</v>
      </c>
      <c r="S2" s="130" t="s">
        <v>28</v>
      </c>
    </row>
    <row r="3" spans="1:19" ht="101.1" customHeight="1">
      <c r="A3" s="505" t="s">
        <v>35</v>
      </c>
      <c r="B3" s="505" t="s">
        <v>36</v>
      </c>
      <c r="C3" s="506" t="s">
        <v>37</v>
      </c>
      <c r="D3" s="505" t="s">
        <v>38</v>
      </c>
      <c r="E3" s="505" t="s">
        <v>39</v>
      </c>
      <c r="F3" s="505"/>
      <c r="G3" s="505" t="s">
        <v>40</v>
      </c>
      <c r="H3" s="505" t="s">
        <v>41</v>
      </c>
      <c r="I3" s="128">
        <v>4</v>
      </c>
      <c r="J3" s="128">
        <v>5</v>
      </c>
      <c r="K3" s="131">
        <v>20</v>
      </c>
      <c r="L3" s="504" t="s">
        <v>42</v>
      </c>
      <c r="M3" s="505" t="s">
        <v>43</v>
      </c>
      <c r="N3" s="505" t="s">
        <v>44</v>
      </c>
      <c r="O3" s="505" t="s">
        <v>39</v>
      </c>
      <c r="P3" s="505" t="s">
        <v>45</v>
      </c>
      <c r="Q3" s="505" t="s">
        <v>46</v>
      </c>
      <c r="R3" s="507" t="s">
        <v>47</v>
      </c>
      <c r="S3" s="504" t="s">
        <v>48</v>
      </c>
    </row>
    <row r="4" spans="1:19" ht="15">
      <c r="A4" s="505"/>
      <c r="B4" s="505"/>
      <c r="C4" s="506"/>
      <c r="D4" s="505"/>
      <c r="E4" s="505"/>
      <c r="F4" s="505"/>
      <c r="G4" s="505"/>
      <c r="H4" s="505"/>
      <c r="I4" s="128" t="s">
        <v>49</v>
      </c>
      <c r="J4" s="128" t="s">
        <v>50</v>
      </c>
      <c r="K4" s="131" t="s">
        <v>51</v>
      </c>
      <c r="L4" s="504"/>
      <c r="M4" s="505"/>
      <c r="N4" s="505"/>
      <c r="O4" s="505"/>
      <c r="P4" s="505"/>
      <c r="Q4" s="505"/>
      <c r="R4" s="507"/>
      <c r="S4" s="504"/>
    </row>
    <row r="5" spans="1:19" ht="72" customHeight="1">
      <c r="A5" s="505" t="s">
        <v>52</v>
      </c>
      <c r="B5" s="505" t="s">
        <v>53</v>
      </c>
      <c r="C5" s="506" t="s">
        <v>54</v>
      </c>
      <c r="D5" s="505" t="s">
        <v>55</v>
      </c>
      <c r="E5" s="505" t="s">
        <v>56</v>
      </c>
      <c r="F5" s="505"/>
      <c r="G5" s="505" t="s">
        <v>57</v>
      </c>
      <c r="H5" s="505" t="s">
        <v>41</v>
      </c>
      <c r="I5" s="128">
        <v>3</v>
      </c>
      <c r="J5" s="128">
        <v>5</v>
      </c>
      <c r="K5" s="131">
        <v>15</v>
      </c>
      <c r="L5" s="504" t="s">
        <v>42</v>
      </c>
      <c r="M5" s="505" t="s">
        <v>43</v>
      </c>
      <c r="N5" s="505" t="s">
        <v>58</v>
      </c>
      <c r="O5" s="505" t="s">
        <v>56</v>
      </c>
      <c r="P5" s="505" t="s">
        <v>59</v>
      </c>
      <c r="Q5" s="505" t="s">
        <v>60</v>
      </c>
      <c r="R5" s="507" t="s">
        <v>47</v>
      </c>
      <c r="S5" s="504" t="s">
        <v>48</v>
      </c>
    </row>
    <row r="6" spans="1:19" ht="15">
      <c r="A6" s="505"/>
      <c r="B6" s="505"/>
      <c r="C6" s="506"/>
      <c r="D6" s="505"/>
      <c r="E6" s="505"/>
      <c r="F6" s="505"/>
      <c r="G6" s="505"/>
      <c r="H6" s="505"/>
      <c r="I6" s="128" t="s">
        <v>61</v>
      </c>
      <c r="J6" s="128" t="s">
        <v>50</v>
      </c>
      <c r="K6" s="131" t="s">
        <v>51</v>
      </c>
      <c r="L6" s="504"/>
      <c r="M6" s="505"/>
      <c r="N6" s="505"/>
      <c r="O6" s="505"/>
      <c r="P6" s="505"/>
      <c r="Q6" s="505"/>
      <c r="R6" s="507"/>
      <c r="S6" s="504"/>
    </row>
    <row r="7" spans="1:19" ht="43.35" customHeight="1">
      <c r="A7" s="505" t="s">
        <v>62</v>
      </c>
      <c r="B7" s="505" t="s">
        <v>53</v>
      </c>
      <c r="C7" s="506" t="s">
        <v>54</v>
      </c>
      <c r="D7" s="505" t="s">
        <v>63</v>
      </c>
      <c r="E7" s="505" t="s">
        <v>39</v>
      </c>
      <c r="F7" s="505"/>
      <c r="G7" s="505" t="s">
        <v>64</v>
      </c>
      <c r="H7" s="505" t="s">
        <v>41</v>
      </c>
      <c r="I7" s="128">
        <v>3</v>
      </c>
      <c r="J7" s="128">
        <v>5</v>
      </c>
      <c r="K7" s="131">
        <v>15</v>
      </c>
      <c r="L7" s="504" t="s">
        <v>42</v>
      </c>
      <c r="M7" s="505" t="s">
        <v>43</v>
      </c>
      <c r="N7" s="505" t="s">
        <v>65</v>
      </c>
      <c r="O7" s="505" t="s">
        <v>39</v>
      </c>
      <c r="P7" s="505" t="s">
        <v>66</v>
      </c>
      <c r="Q7" s="505" t="s">
        <v>67</v>
      </c>
      <c r="R7" s="507" t="s">
        <v>47</v>
      </c>
      <c r="S7" s="504" t="s">
        <v>48</v>
      </c>
    </row>
    <row r="8" spans="1:19" ht="15">
      <c r="A8" s="505"/>
      <c r="B8" s="505"/>
      <c r="C8" s="506"/>
      <c r="D8" s="505"/>
      <c r="E8" s="505"/>
      <c r="F8" s="505"/>
      <c r="G8" s="505"/>
      <c r="H8" s="505"/>
      <c r="I8" s="128" t="s">
        <v>61</v>
      </c>
      <c r="J8" s="128" t="s">
        <v>50</v>
      </c>
      <c r="K8" s="131" t="s">
        <v>51</v>
      </c>
      <c r="L8" s="504"/>
      <c r="M8" s="505"/>
      <c r="N8" s="505"/>
      <c r="O8" s="505"/>
      <c r="P8" s="505"/>
      <c r="Q8" s="505"/>
      <c r="R8" s="507"/>
      <c r="S8" s="504"/>
    </row>
    <row r="9" spans="1:19" ht="29.1" customHeight="1">
      <c r="A9" s="505" t="s">
        <v>68</v>
      </c>
      <c r="B9" s="505" t="s">
        <v>69</v>
      </c>
      <c r="C9" s="506" t="s">
        <v>70</v>
      </c>
      <c r="D9" s="505" t="s">
        <v>71</v>
      </c>
      <c r="E9" s="505" t="s">
        <v>39</v>
      </c>
      <c r="F9" s="505"/>
      <c r="G9" s="505"/>
      <c r="H9" s="505" t="s">
        <v>72</v>
      </c>
      <c r="I9" s="128">
        <v>1</v>
      </c>
      <c r="J9" s="128">
        <v>10</v>
      </c>
      <c r="K9" s="88">
        <v>10</v>
      </c>
      <c r="L9" s="504" t="s">
        <v>48</v>
      </c>
      <c r="M9" s="505" t="s">
        <v>43</v>
      </c>
      <c r="N9" s="505" t="s">
        <v>73</v>
      </c>
      <c r="O9" s="505" t="s">
        <v>39</v>
      </c>
      <c r="P9" s="505" t="s">
        <v>74</v>
      </c>
      <c r="Q9" s="505" t="s">
        <v>75</v>
      </c>
      <c r="R9" s="507" t="s">
        <v>47</v>
      </c>
      <c r="S9" s="504" t="s">
        <v>48</v>
      </c>
    </row>
    <row r="10" spans="1:19" ht="15">
      <c r="A10" s="505"/>
      <c r="B10" s="505"/>
      <c r="C10" s="506"/>
      <c r="D10" s="505"/>
      <c r="E10" s="505"/>
      <c r="F10" s="505"/>
      <c r="G10" s="505"/>
      <c r="H10" s="505"/>
      <c r="I10" s="128" t="s">
        <v>76</v>
      </c>
      <c r="J10" s="128" t="s">
        <v>77</v>
      </c>
      <c r="K10" s="88" t="s">
        <v>47</v>
      </c>
      <c r="L10" s="504"/>
      <c r="M10" s="505"/>
      <c r="N10" s="505"/>
      <c r="O10" s="505"/>
      <c r="P10" s="505"/>
      <c r="Q10" s="505"/>
      <c r="R10" s="507"/>
      <c r="S10" s="504"/>
    </row>
    <row r="11" spans="1:19" ht="14.45" customHeight="1">
      <c r="A11" s="505"/>
      <c r="B11" s="505"/>
      <c r="C11" s="506"/>
      <c r="D11" s="505"/>
      <c r="E11" s="505"/>
      <c r="F11" s="505"/>
      <c r="G11" s="505"/>
      <c r="H11" s="505"/>
      <c r="I11" s="128"/>
      <c r="J11" s="128"/>
      <c r="K11" s="88"/>
      <c r="L11" s="504"/>
      <c r="M11" s="505" t="s">
        <v>43</v>
      </c>
      <c r="N11" s="505" t="s">
        <v>78</v>
      </c>
      <c r="O11" s="505" t="s">
        <v>39</v>
      </c>
      <c r="P11" s="505" t="s">
        <v>74</v>
      </c>
      <c r="Q11" s="505" t="s">
        <v>75</v>
      </c>
      <c r="R11" s="507"/>
      <c r="S11" s="504"/>
    </row>
    <row r="12" spans="1:19" ht="14.45" customHeight="1">
      <c r="A12" s="505"/>
      <c r="B12" s="505"/>
      <c r="C12" s="506"/>
      <c r="D12" s="505"/>
      <c r="E12" s="505"/>
      <c r="F12" s="505"/>
      <c r="G12" s="505"/>
      <c r="H12" s="505"/>
      <c r="I12" s="128"/>
      <c r="J12" s="128"/>
      <c r="K12" s="88"/>
      <c r="L12" s="504"/>
      <c r="M12" s="505"/>
      <c r="N12" s="505"/>
      <c r="O12" s="505"/>
      <c r="P12" s="505"/>
      <c r="Q12" s="505"/>
      <c r="R12" s="507"/>
      <c r="S12" s="504"/>
    </row>
    <row r="13" spans="1:19" ht="15">
      <c r="A13" s="505" t="s">
        <v>79</v>
      </c>
      <c r="B13" s="505" t="s">
        <v>80</v>
      </c>
      <c r="C13" s="506" t="s">
        <v>81</v>
      </c>
      <c r="D13" s="505" t="s">
        <v>82</v>
      </c>
      <c r="E13" s="505" t="s">
        <v>39</v>
      </c>
      <c r="F13" s="505" t="s">
        <v>83</v>
      </c>
      <c r="G13" s="505" t="s">
        <v>84</v>
      </c>
      <c r="H13" s="505" t="s">
        <v>41</v>
      </c>
      <c r="I13" s="128">
        <v>2</v>
      </c>
      <c r="J13" s="128">
        <v>20</v>
      </c>
      <c r="K13" s="89">
        <v>40</v>
      </c>
      <c r="L13" s="504" t="s">
        <v>85</v>
      </c>
      <c r="M13" s="505" t="s">
        <v>43</v>
      </c>
      <c r="N13" s="505" t="s">
        <v>86</v>
      </c>
      <c r="O13" s="505" t="s">
        <v>39</v>
      </c>
      <c r="P13" s="505" t="s">
        <v>87</v>
      </c>
      <c r="Q13" s="505" t="s">
        <v>88</v>
      </c>
      <c r="R13" s="507" t="s">
        <v>47</v>
      </c>
      <c r="S13" s="504" t="s">
        <v>48</v>
      </c>
    </row>
    <row r="14" spans="1:19" ht="25.5">
      <c r="A14" s="505"/>
      <c r="B14" s="505"/>
      <c r="C14" s="506"/>
      <c r="D14" s="505"/>
      <c r="E14" s="505"/>
      <c r="F14" s="505"/>
      <c r="G14" s="505"/>
      <c r="H14" s="505"/>
      <c r="I14" s="128" t="s">
        <v>89</v>
      </c>
      <c r="J14" s="128" t="s">
        <v>90</v>
      </c>
      <c r="K14" s="89" t="s">
        <v>91</v>
      </c>
      <c r="L14" s="504"/>
      <c r="M14" s="505"/>
      <c r="N14" s="505"/>
      <c r="O14" s="505"/>
      <c r="P14" s="505"/>
      <c r="Q14" s="505"/>
      <c r="R14" s="507"/>
      <c r="S14" s="504"/>
    </row>
    <row r="15" spans="1:19" ht="15">
      <c r="A15" s="505" t="s">
        <v>92</v>
      </c>
      <c r="B15" s="505" t="s">
        <v>80</v>
      </c>
      <c r="C15" s="506" t="s">
        <v>81</v>
      </c>
      <c r="D15" s="505" t="s">
        <v>93</v>
      </c>
      <c r="E15" s="505" t="s">
        <v>56</v>
      </c>
      <c r="F15" s="505"/>
      <c r="G15" s="505" t="s">
        <v>94</v>
      </c>
      <c r="H15" s="505" t="s">
        <v>95</v>
      </c>
      <c r="I15" s="128">
        <v>2</v>
      </c>
      <c r="J15" s="128">
        <v>20</v>
      </c>
      <c r="K15" s="89">
        <v>40</v>
      </c>
      <c r="L15" s="504" t="s">
        <v>85</v>
      </c>
      <c r="M15" s="505" t="s">
        <v>43</v>
      </c>
      <c r="N15" s="505" t="s">
        <v>96</v>
      </c>
      <c r="O15" s="505" t="s">
        <v>39</v>
      </c>
      <c r="P15" s="505" t="s">
        <v>97</v>
      </c>
      <c r="Q15" s="505" t="s">
        <v>88</v>
      </c>
      <c r="R15" s="507" t="s">
        <v>47</v>
      </c>
      <c r="S15" s="504" t="s">
        <v>48</v>
      </c>
    </row>
    <row r="16" spans="1:19" ht="25.5">
      <c r="A16" s="505"/>
      <c r="B16" s="505"/>
      <c r="C16" s="506"/>
      <c r="D16" s="505"/>
      <c r="E16" s="505"/>
      <c r="F16" s="505"/>
      <c r="G16" s="505"/>
      <c r="H16" s="505"/>
      <c r="I16" s="128" t="s">
        <v>89</v>
      </c>
      <c r="J16" s="128" t="s">
        <v>90</v>
      </c>
      <c r="K16" s="89" t="s">
        <v>91</v>
      </c>
      <c r="L16" s="504"/>
      <c r="M16" s="505"/>
      <c r="N16" s="505"/>
      <c r="O16" s="505"/>
      <c r="P16" s="505"/>
      <c r="Q16" s="505"/>
      <c r="R16" s="507"/>
      <c r="S16" s="504"/>
    </row>
    <row r="17" spans="1:19" ht="15">
      <c r="A17" s="505" t="s">
        <v>98</v>
      </c>
      <c r="B17" s="505" t="s">
        <v>80</v>
      </c>
      <c r="C17" s="506" t="s">
        <v>81</v>
      </c>
      <c r="D17" s="505" t="s">
        <v>99</v>
      </c>
      <c r="E17" s="505" t="s">
        <v>39</v>
      </c>
      <c r="F17" s="505"/>
      <c r="G17" s="505" t="s">
        <v>100</v>
      </c>
      <c r="H17" s="505" t="s">
        <v>101</v>
      </c>
      <c r="I17" s="128">
        <v>3</v>
      </c>
      <c r="J17" s="128">
        <v>20</v>
      </c>
      <c r="K17" s="90">
        <v>60</v>
      </c>
      <c r="L17" s="504" t="s">
        <v>102</v>
      </c>
      <c r="M17" s="505" t="s">
        <v>43</v>
      </c>
      <c r="N17" s="505" t="s">
        <v>103</v>
      </c>
      <c r="O17" s="505" t="s">
        <v>39</v>
      </c>
      <c r="P17" s="505" t="s">
        <v>104</v>
      </c>
      <c r="Q17" s="129" t="s">
        <v>105</v>
      </c>
      <c r="R17" s="507" t="s">
        <v>47</v>
      </c>
      <c r="S17" s="504" t="s">
        <v>48</v>
      </c>
    </row>
    <row r="18" spans="1:19" ht="25.5">
      <c r="A18" s="505"/>
      <c r="B18" s="505"/>
      <c r="C18" s="506"/>
      <c r="D18" s="505"/>
      <c r="E18" s="505"/>
      <c r="F18" s="505"/>
      <c r="G18" s="505"/>
      <c r="H18" s="505"/>
      <c r="I18" s="128" t="s">
        <v>61</v>
      </c>
      <c r="J18" s="128" t="s">
        <v>90</v>
      </c>
      <c r="K18" s="90" t="s">
        <v>106</v>
      </c>
      <c r="L18" s="504"/>
      <c r="M18" s="505"/>
      <c r="N18" s="505"/>
      <c r="O18" s="505"/>
      <c r="P18" s="505"/>
      <c r="Q18" s="129"/>
      <c r="R18" s="507"/>
      <c r="S18" s="504"/>
    </row>
    <row r="19" spans="1:19" ht="25.5">
      <c r="A19" s="505"/>
      <c r="B19" s="505"/>
      <c r="C19" s="506"/>
      <c r="D19" s="505"/>
      <c r="E19" s="505"/>
      <c r="F19" s="505"/>
      <c r="G19" s="505"/>
      <c r="H19" s="505"/>
      <c r="I19" s="128"/>
      <c r="J19" s="128"/>
      <c r="K19" s="90"/>
      <c r="L19" s="504"/>
      <c r="M19" s="505"/>
      <c r="N19" s="505"/>
      <c r="O19" s="505"/>
      <c r="P19" s="505"/>
      <c r="Q19" s="129" t="s">
        <v>107</v>
      </c>
      <c r="R19" s="507"/>
      <c r="S19" s="504"/>
    </row>
    <row r="20" spans="1:19" ht="15">
      <c r="A20" s="505"/>
      <c r="B20" s="505"/>
      <c r="C20" s="506"/>
      <c r="D20" s="505"/>
      <c r="E20" s="505"/>
      <c r="F20" s="505"/>
      <c r="G20" s="505"/>
      <c r="H20" s="505"/>
      <c r="I20" s="128"/>
      <c r="J20" s="128"/>
      <c r="K20" s="90"/>
      <c r="L20" s="504"/>
      <c r="M20" s="505"/>
      <c r="N20" s="505"/>
      <c r="O20" s="505"/>
      <c r="P20" s="505"/>
      <c r="Q20" s="129"/>
      <c r="R20" s="507"/>
      <c r="S20" s="504"/>
    </row>
    <row r="21" spans="1:19" ht="15">
      <c r="A21" s="505"/>
      <c r="B21" s="505"/>
      <c r="C21" s="506"/>
      <c r="D21" s="505"/>
      <c r="E21" s="505"/>
      <c r="F21" s="505"/>
      <c r="G21" s="505"/>
      <c r="H21" s="505"/>
      <c r="I21" s="128"/>
      <c r="J21" s="128"/>
      <c r="K21" s="90"/>
      <c r="L21" s="504"/>
      <c r="M21" s="505"/>
      <c r="N21" s="505"/>
      <c r="O21" s="505"/>
      <c r="P21" s="505"/>
      <c r="Q21" s="129" t="s">
        <v>108</v>
      </c>
      <c r="R21" s="507"/>
      <c r="S21" s="504"/>
    </row>
    <row r="22" spans="1:19" ht="15">
      <c r="A22" s="505"/>
      <c r="B22" s="505"/>
      <c r="C22" s="506"/>
      <c r="D22" s="505"/>
      <c r="E22" s="505"/>
      <c r="F22" s="505"/>
      <c r="G22" s="505"/>
      <c r="H22" s="505"/>
      <c r="I22" s="128"/>
      <c r="J22" s="128"/>
      <c r="K22" s="90"/>
      <c r="L22" s="504"/>
      <c r="M22" s="505"/>
      <c r="N22" s="505"/>
      <c r="O22" s="505"/>
      <c r="P22" s="505"/>
      <c r="Q22" s="129"/>
      <c r="R22" s="507"/>
      <c r="S22" s="504"/>
    </row>
    <row r="23" spans="1:19" ht="15">
      <c r="A23" s="505" t="s">
        <v>109</v>
      </c>
      <c r="B23" s="505" t="s">
        <v>80</v>
      </c>
      <c r="C23" s="506" t="s">
        <v>81</v>
      </c>
      <c r="D23" s="505" t="s">
        <v>110</v>
      </c>
      <c r="E23" s="505" t="s">
        <v>39</v>
      </c>
      <c r="F23" s="505"/>
      <c r="G23" s="505" t="s">
        <v>111</v>
      </c>
      <c r="H23" s="505" t="s">
        <v>41</v>
      </c>
      <c r="I23" s="128">
        <v>3</v>
      </c>
      <c r="J23" s="128">
        <v>20</v>
      </c>
      <c r="K23" s="90">
        <v>60</v>
      </c>
      <c r="L23" s="504" t="s">
        <v>102</v>
      </c>
      <c r="M23" s="505" t="s">
        <v>43</v>
      </c>
      <c r="N23" s="505" t="s">
        <v>112</v>
      </c>
      <c r="O23" s="505" t="s">
        <v>39</v>
      </c>
      <c r="P23" s="505" t="s">
        <v>113</v>
      </c>
      <c r="Q23" s="129" t="s">
        <v>114</v>
      </c>
      <c r="R23" s="507" t="s">
        <v>47</v>
      </c>
      <c r="S23" s="504" t="s">
        <v>48</v>
      </c>
    </row>
    <row r="24" spans="1:19" ht="25.5">
      <c r="A24" s="505"/>
      <c r="B24" s="505"/>
      <c r="C24" s="506"/>
      <c r="D24" s="505"/>
      <c r="E24" s="505"/>
      <c r="F24" s="505"/>
      <c r="G24" s="505"/>
      <c r="H24" s="505"/>
      <c r="I24" s="128" t="s">
        <v>61</v>
      </c>
      <c r="J24" s="128" t="s">
        <v>90</v>
      </c>
      <c r="K24" s="90" t="s">
        <v>106</v>
      </c>
      <c r="L24" s="504"/>
      <c r="M24" s="505"/>
      <c r="N24" s="505"/>
      <c r="O24" s="505"/>
      <c r="P24" s="505"/>
      <c r="Q24" s="129"/>
      <c r="R24" s="507"/>
      <c r="S24" s="504"/>
    </row>
    <row r="25" spans="1:19" ht="25.5">
      <c r="A25" s="505"/>
      <c r="B25" s="505"/>
      <c r="C25" s="506"/>
      <c r="D25" s="505"/>
      <c r="E25" s="505"/>
      <c r="F25" s="505"/>
      <c r="G25" s="505"/>
      <c r="H25" s="505"/>
      <c r="I25" s="128"/>
      <c r="J25" s="128"/>
      <c r="K25" s="90"/>
      <c r="L25" s="504"/>
      <c r="M25" s="505"/>
      <c r="N25" s="505"/>
      <c r="O25" s="505"/>
      <c r="P25" s="505"/>
      <c r="Q25" s="129" t="s">
        <v>107</v>
      </c>
      <c r="R25" s="507"/>
      <c r="S25" s="504"/>
    </row>
    <row r="26" spans="1:19" ht="15">
      <c r="A26" s="505"/>
      <c r="B26" s="505"/>
      <c r="C26" s="506"/>
      <c r="D26" s="505"/>
      <c r="E26" s="505"/>
      <c r="F26" s="505"/>
      <c r="G26" s="505"/>
      <c r="H26" s="505"/>
      <c r="I26" s="128"/>
      <c r="J26" s="128"/>
      <c r="K26" s="90"/>
      <c r="L26" s="504"/>
      <c r="M26" s="505"/>
      <c r="N26" s="505"/>
      <c r="O26" s="505"/>
      <c r="P26" s="505"/>
      <c r="Q26" s="129"/>
      <c r="R26" s="507"/>
      <c r="S26" s="504"/>
    </row>
    <row r="27" spans="1:19" ht="15">
      <c r="A27" s="505"/>
      <c r="B27" s="505"/>
      <c r="C27" s="506"/>
      <c r="D27" s="505"/>
      <c r="E27" s="505"/>
      <c r="F27" s="505"/>
      <c r="G27" s="505"/>
      <c r="H27" s="505"/>
      <c r="I27" s="128"/>
      <c r="J27" s="128"/>
      <c r="K27" s="90"/>
      <c r="L27" s="504"/>
      <c r="M27" s="505"/>
      <c r="N27" s="505"/>
      <c r="O27" s="505"/>
      <c r="P27" s="505"/>
      <c r="Q27" s="129" t="s">
        <v>108</v>
      </c>
      <c r="R27" s="507"/>
      <c r="S27" s="504"/>
    </row>
    <row r="28" spans="1:19" ht="15">
      <c r="A28" s="505"/>
      <c r="B28" s="505"/>
      <c r="C28" s="506"/>
      <c r="D28" s="505"/>
      <c r="E28" s="505"/>
      <c r="F28" s="505"/>
      <c r="G28" s="505"/>
      <c r="H28" s="505"/>
      <c r="I28" s="128"/>
      <c r="J28" s="128"/>
      <c r="K28" s="90"/>
      <c r="L28" s="504"/>
      <c r="M28" s="505"/>
      <c r="N28" s="505"/>
      <c r="O28" s="505"/>
      <c r="P28" s="505"/>
      <c r="Q28" s="129"/>
      <c r="R28" s="507"/>
      <c r="S28" s="504"/>
    </row>
    <row r="29" spans="1:19" ht="15">
      <c r="A29" s="505"/>
      <c r="B29" s="505"/>
      <c r="C29" s="506"/>
      <c r="D29" s="505"/>
      <c r="E29" s="505"/>
      <c r="F29" s="505"/>
      <c r="G29" s="505"/>
      <c r="H29" s="505"/>
      <c r="I29" s="128"/>
      <c r="J29" s="128"/>
      <c r="K29" s="90"/>
      <c r="L29" s="504"/>
      <c r="M29" s="505"/>
      <c r="N29" s="505"/>
      <c r="O29" s="505"/>
      <c r="P29" s="505"/>
      <c r="Q29" s="129" t="s">
        <v>105</v>
      </c>
      <c r="R29" s="507"/>
      <c r="S29" s="504"/>
    </row>
    <row r="30" spans="1:19" ht="15">
      <c r="A30" s="505"/>
      <c r="B30" s="505"/>
      <c r="C30" s="506"/>
      <c r="D30" s="505"/>
      <c r="E30" s="505"/>
      <c r="F30" s="505"/>
      <c r="G30" s="505"/>
      <c r="H30" s="505"/>
      <c r="I30" s="128"/>
      <c r="J30" s="128"/>
      <c r="K30" s="90"/>
      <c r="L30" s="504"/>
      <c r="M30" s="505"/>
      <c r="N30" s="505"/>
      <c r="O30" s="505"/>
      <c r="P30" s="505"/>
      <c r="Q30" s="129"/>
      <c r="R30" s="507"/>
      <c r="S30" s="504"/>
    </row>
    <row r="31" spans="1:19" ht="14.45" customHeight="1">
      <c r="A31" s="505"/>
      <c r="B31" s="505"/>
      <c r="C31" s="506"/>
      <c r="D31" s="505"/>
      <c r="E31" s="505"/>
      <c r="F31" s="505"/>
      <c r="G31" s="505"/>
      <c r="H31" s="505"/>
      <c r="I31" s="128"/>
      <c r="J31" s="128"/>
      <c r="K31" s="90"/>
      <c r="L31" s="504"/>
      <c r="M31" s="505" t="s">
        <v>43</v>
      </c>
      <c r="N31" s="505" t="s">
        <v>115</v>
      </c>
      <c r="O31" s="505" t="s">
        <v>39</v>
      </c>
      <c r="P31" s="505" t="s">
        <v>116</v>
      </c>
      <c r="Q31" s="129" t="s">
        <v>114</v>
      </c>
      <c r="R31" s="507"/>
      <c r="S31" s="504"/>
    </row>
    <row r="32" spans="1:19" ht="14.45" customHeight="1">
      <c r="A32" s="505"/>
      <c r="B32" s="505"/>
      <c r="C32" s="506"/>
      <c r="D32" s="505"/>
      <c r="E32" s="505"/>
      <c r="F32" s="505"/>
      <c r="G32" s="505"/>
      <c r="H32" s="505"/>
      <c r="I32" s="128"/>
      <c r="J32" s="128"/>
      <c r="K32" s="90"/>
      <c r="L32" s="504"/>
      <c r="M32" s="505"/>
      <c r="N32" s="505"/>
      <c r="O32" s="505"/>
      <c r="P32" s="505"/>
      <c r="Q32" s="129"/>
      <c r="R32" s="507"/>
      <c r="S32" s="504"/>
    </row>
    <row r="33" spans="1:19" ht="14.45" customHeight="1">
      <c r="A33" s="505"/>
      <c r="B33" s="505"/>
      <c r="C33" s="506"/>
      <c r="D33" s="505"/>
      <c r="E33" s="505"/>
      <c r="F33" s="505"/>
      <c r="G33" s="505"/>
      <c r="H33" s="505"/>
      <c r="I33" s="128"/>
      <c r="J33" s="128"/>
      <c r="K33" s="90"/>
      <c r="L33" s="504"/>
      <c r="M33" s="505"/>
      <c r="N33" s="505"/>
      <c r="O33" s="505"/>
      <c r="P33" s="505"/>
      <c r="Q33" s="129" t="s">
        <v>105</v>
      </c>
      <c r="R33" s="507"/>
      <c r="S33" s="504"/>
    </row>
    <row r="34" spans="1:19" ht="14.45" customHeight="1">
      <c r="A34" s="505"/>
      <c r="B34" s="505"/>
      <c r="C34" s="506"/>
      <c r="D34" s="505"/>
      <c r="E34" s="505"/>
      <c r="F34" s="505"/>
      <c r="G34" s="505"/>
      <c r="H34" s="505"/>
      <c r="I34" s="128"/>
      <c r="J34" s="128"/>
      <c r="K34" s="90"/>
      <c r="L34" s="504"/>
      <c r="M34" s="505"/>
      <c r="N34" s="505"/>
      <c r="O34" s="505"/>
      <c r="P34" s="505"/>
      <c r="Q34" s="129"/>
      <c r="R34" s="507"/>
      <c r="S34" s="504"/>
    </row>
    <row r="35" spans="1:19" ht="14.45" customHeight="1">
      <c r="A35" s="505"/>
      <c r="B35" s="505"/>
      <c r="C35" s="506"/>
      <c r="D35" s="505"/>
      <c r="E35" s="505"/>
      <c r="F35" s="505"/>
      <c r="G35" s="505"/>
      <c r="H35" s="505"/>
      <c r="I35" s="128"/>
      <c r="J35" s="128"/>
      <c r="K35" s="90"/>
      <c r="L35" s="504"/>
      <c r="M35" s="505"/>
      <c r="N35" s="505"/>
      <c r="O35" s="505"/>
      <c r="P35" s="505"/>
      <c r="Q35" s="129" t="s">
        <v>107</v>
      </c>
      <c r="R35" s="507"/>
      <c r="S35" s="504"/>
    </row>
    <row r="36" spans="1:19" ht="14.45" customHeight="1">
      <c r="A36" s="505"/>
      <c r="B36" s="505"/>
      <c r="C36" s="506"/>
      <c r="D36" s="505"/>
      <c r="E36" s="505"/>
      <c r="F36" s="505"/>
      <c r="G36" s="505"/>
      <c r="H36" s="505"/>
      <c r="I36" s="128"/>
      <c r="J36" s="128"/>
      <c r="K36" s="90"/>
      <c r="L36" s="504"/>
      <c r="M36" s="505"/>
      <c r="N36" s="505"/>
      <c r="O36" s="505"/>
      <c r="P36" s="505"/>
      <c r="Q36" s="129"/>
      <c r="R36" s="507"/>
      <c r="S36" s="504"/>
    </row>
    <row r="37" spans="1:19" ht="14.45" customHeight="1">
      <c r="A37" s="505"/>
      <c r="B37" s="505"/>
      <c r="C37" s="506"/>
      <c r="D37" s="505"/>
      <c r="E37" s="505"/>
      <c r="F37" s="505"/>
      <c r="G37" s="505"/>
      <c r="H37" s="505"/>
      <c r="I37" s="128"/>
      <c r="J37" s="128"/>
      <c r="K37" s="90"/>
      <c r="L37" s="504"/>
      <c r="M37" s="505"/>
      <c r="N37" s="505"/>
      <c r="O37" s="505"/>
      <c r="P37" s="505"/>
      <c r="Q37" s="129" t="s">
        <v>108</v>
      </c>
      <c r="R37" s="507"/>
      <c r="S37" s="504"/>
    </row>
    <row r="38" spans="1:19" ht="14.45" customHeight="1">
      <c r="A38" s="505"/>
      <c r="B38" s="505"/>
      <c r="C38" s="506"/>
      <c r="D38" s="505"/>
      <c r="E38" s="505"/>
      <c r="F38" s="505"/>
      <c r="G38" s="505"/>
      <c r="H38" s="505"/>
      <c r="I38" s="128"/>
      <c r="J38" s="128"/>
      <c r="K38" s="90"/>
      <c r="L38" s="504"/>
      <c r="M38" s="505"/>
      <c r="N38" s="505"/>
      <c r="O38" s="505"/>
      <c r="P38" s="505"/>
      <c r="Q38" s="129"/>
      <c r="R38" s="507"/>
      <c r="S38" s="504"/>
    </row>
    <row r="39" spans="1:19" ht="25.5">
      <c r="A39" s="505" t="s">
        <v>117</v>
      </c>
      <c r="B39" s="505" t="s">
        <v>118</v>
      </c>
      <c r="C39" s="506" t="s">
        <v>119</v>
      </c>
      <c r="D39" s="505" t="s">
        <v>120</v>
      </c>
      <c r="E39" s="505" t="s">
        <v>39</v>
      </c>
      <c r="F39" s="505" t="s">
        <v>83</v>
      </c>
      <c r="G39" s="505" t="s">
        <v>121</v>
      </c>
      <c r="H39" s="505" t="s">
        <v>122</v>
      </c>
      <c r="I39" s="128">
        <v>4</v>
      </c>
      <c r="J39" s="128">
        <v>20</v>
      </c>
      <c r="K39" s="90">
        <v>80</v>
      </c>
      <c r="L39" s="504" t="s">
        <v>102</v>
      </c>
      <c r="M39" s="505" t="s">
        <v>43</v>
      </c>
      <c r="N39" s="505" t="s">
        <v>123</v>
      </c>
      <c r="O39" s="505" t="s">
        <v>39</v>
      </c>
      <c r="P39" s="505" t="s">
        <v>124</v>
      </c>
      <c r="Q39" s="129" t="s">
        <v>125</v>
      </c>
      <c r="R39" s="507" t="s">
        <v>47</v>
      </c>
      <c r="S39" s="504" t="s">
        <v>48</v>
      </c>
    </row>
    <row r="40" spans="1:19" ht="25.5">
      <c r="A40" s="505"/>
      <c r="B40" s="505"/>
      <c r="C40" s="506"/>
      <c r="D40" s="505"/>
      <c r="E40" s="505"/>
      <c r="F40" s="505"/>
      <c r="G40" s="505"/>
      <c r="H40" s="505"/>
      <c r="I40" s="128" t="s">
        <v>49</v>
      </c>
      <c r="J40" s="128" t="s">
        <v>90</v>
      </c>
      <c r="K40" s="90" t="s">
        <v>106</v>
      </c>
      <c r="L40" s="504"/>
      <c r="M40" s="505"/>
      <c r="N40" s="505"/>
      <c r="O40" s="505"/>
      <c r="P40" s="505"/>
      <c r="Q40" s="129"/>
      <c r="R40" s="507"/>
      <c r="S40" s="504"/>
    </row>
    <row r="41" spans="1:19" ht="15">
      <c r="A41" s="505"/>
      <c r="B41" s="505"/>
      <c r="C41" s="506"/>
      <c r="D41" s="505"/>
      <c r="E41" s="505"/>
      <c r="F41" s="505"/>
      <c r="G41" s="505"/>
      <c r="H41" s="505"/>
      <c r="I41" s="128"/>
      <c r="J41" s="128"/>
      <c r="K41" s="90"/>
      <c r="L41" s="504"/>
      <c r="M41" s="505"/>
      <c r="N41" s="505"/>
      <c r="O41" s="505"/>
      <c r="P41" s="505"/>
      <c r="Q41" s="129" t="s">
        <v>126</v>
      </c>
      <c r="R41" s="507"/>
      <c r="S41" s="504"/>
    </row>
    <row r="42" spans="1:19" ht="15">
      <c r="A42" s="505"/>
      <c r="B42" s="505"/>
      <c r="C42" s="506"/>
      <c r="D42" s="505"/>
      <c r="E42" s="505"/>
      <c r="F42" s="505"/>
      <c r="G42" s="505"/>
      <c r="H42" s="505"/>
      <c r="I42" s="128"/>
      <c r="J42" s="128"/>
      <c r="K42" s="90"/>
      <c r="L42" s="504"/>
      <c r="M42" s="505"/>
      <c r="N42" s="505"/>
      <c r="O42" s="505"/>
      <c r="P42" s="505"/>
      <c r="Q42" s="129"/>
      <c r="R42" s="507"/>
      <c r="S42" s="504"/>
    </row>
    <row r="43" spans="1:19" ht="25.5">
      <c r="A43" s="505" t="s">
        <v>127</v>
      </c>
      <c r="B43" s="505" t="s">
        <v>118</v>
      </c>
      <c r="C43" s="506" t="s">
        <v>119</v>
      </c>
      <c r="D43" s="505" t="s">
        <v>128</v>
      </c>
      <c r="E43" s="505" t="s">
        <v>39</v>
      </c>
      <c r="F43" s="505" t="s">
        <v>129</v>
      </c>
      <c r="G43" s="505" t="s">
        <v>130</v>
      </c>
      <c r="H43" s="505" t="s">
        <v>41</v>
      </c>
      <c r="I43" s="128">
        <v>3</v>
      </c>
      <c r="J43" s="128">
        <v>20</v>
      </c>
      <c r="K43" s="90">
        <v>60</v>
      </c>
      <c r="L43" s="504" t="s">
        <v>102</v>
      </c>
      <c r="M43" s="505" t="s">
        <v>43</v>
      </c>
      <c r="N43" s="505" t="s">
        <v>131</v>
      </c>
      <c r="O43" s="505" t="s">
        <v>39</v>
      </c>
      <c r="P43" s="505" t="s">
        <v>132</v>
      </c>
      <c r="Q43" s="129" t="s">
        <v>125</v>
      </c>
      <c r="R43" s="507" t="s">
        <v>47</v>
      </c>
      <c r="S43" s="504" t="s">
        <v>48</v>
      </c>
    </row>
    <row r="44" spans="1:19" ht="25.5">
      <c r="A44" s="505"/>
      <c r="B44" s="505"/>
      <c r="C44" s="506"/>
      <c r="D44" s="505"/>
      <c r="E44" s="505"/>
      <c r="F44" s="505"/>
      <c r="G44" s="505"/>
      <c r="H44" s="505"/>
      <c r="I44" s="128" t="s">
        <v>61</v>
      </c>
      <c r="J44" s="128" t="s">
        <v>90</v>
      </c>
      <c r="K44" s="90" t="s">
        <v>106</v>
      </c>
      <c r="L44" s="504"/>
      <c r="M44" s="505"/>
      <c r="N44" s="505"/>
      <c r="O44" s="505"/>
      <c r="P44" s="505"/>
      <c r="Q44" s="129"/>
      <c r="R44" s="507"/>
      <c r="S44" s="504"/>
    </row>
    <row r="45" spans="1:19" ht="15">
      <c r="A45" s="505"/>
      <c r="B45" s="505"/>
      <c r="C45" s="506"/>
      <c r="D45" s="505"/>
      <c r="E45" s="505"/>
      <c r="F45" s="505"/>
      <c r="G45" s="505"/>
      <c r="H45" s="505"/>
      <c r="I45" s="128"/>
      <c r="J45" s="128"/>
      <c r="K45" s="90"/>
      <c r="L45" s="504"/>
      <c r="M45" s="505"/>
      <c r="N45" s="505"/>
      <c r="O45" s="505"/>
      <c r="P45" s="505"/>
      <c r="Q45" s="129" t="s">
        <v>126</v>
      </c>
      <c r="R45" s="507"/>
      <c r="S45" s="504"/>
    </row>
    <row r="46" spans="1:19" ht="15">
      <c r="A46" s="505"/>
      <c r="B46" s="505"/>
      <c r="C46" s="506"/>
      <c r="D46" s="505"/>
      <c r="E46" s="505"/>
      <c r="F46" s="505"/>
      <c r="G46" s="505"/>
      <c r="H46" s="505"/>
      <c r="I46" s="128"/>
      <c r="J46" s="128"/>
      <c r="K46" s="90"/>
      <c r="L46" s="504"/>
      <c r="M46" s="505"/>
      <c r="N46" s="505"/>
      <c r="O46" s="505"/>
      <c r="P46" s="505"/>
      <c r="Q46" s="129"/>
      <c r="R46" s="507"/>
      <c r="S46" s="504"/>
    </row>
    <row r="47" spans="1:19" ht="14.45" customHeight="1">
      <c r="A47" s="505"/>
      <c r="B47" s="505"/>
      <c r="C47" s="506"/>
      <c r="D47" s="505"/>
      <c r="E47" s="505"/>
      <c r="F47" s="505"/>
      <c r="G47" s="505"/>
      <c r="H47" s="505"/>
      <c r="I47" s="128"/>
      <c r="J47" s="128"/>
      <c r="K47" s="90"/>
      <c r="L47" s="504"/>
      <c r="M47" s="505" t="s">
        <v>43</v>
      </c>
      <c r="N47" s="505" t="s">
        <v>133</v>
      </c>
      <c r="O47" s="505" t="s">
        <v>39</v>
      </c>
      <c r="P47" s="505" t="s">
        <v>124</v>
      </c>
      <c r="Q47" s="129" t="s">
        <v>125</v>
      </c>
      <c r="R47" s="507"/>
      <c r="S47" s="504"/>
    </row>
    <row r="48" spans="1:19" ht="14.45" customHeight="1">
      <c r="A48" s="505"/>
      <c r="B48" s="505"/>
      <c r="C48" s="506"/>
      <c r="D48" s="505"/>
      <c r="E48" s="505"/>
      <c r="F48" s="505"/>
      <c r="G48" s="505"/>
      <c r="H48" s="505"/>
      <c r="I48" s="128"/>
      <c r="J48" s="128"/>
      <c r="K48" s="90"/>
      <c r="L48" s="504"/>
      <c r="M48" s="505"/>
      <c r="N48" s="505"/>
      <c r="O48" s="505"/>
      <c r="P48" s="505"/>
      <c r="Q48" s="129"/>
      <c r="R48" s="507"/>
      <c r="S48" s="504"/>
    </row>
    <row r="49" spans="1:19" ht="14.45" customHeight="1">
      <c r="A49" s="505"/>
      <c r="B49" s="505"/>
      <c r="C49" s="506"/>
      <c r="D49" s="505"/>
      <c r="E49" s="505"/>
      <c r="F49" s="505"/>
      <c r="G49" s="505"/>
      <c r="H49" s="505"/>
      <c r="I49" s="128"/>
      <c r="J49" s="128"/>
      <c r="K49" s="90"/>
      <c r="L49" s="504"/>
      <c r="M49" s="505"/>
      <c r="N49" s="505"/>
      <c r="O49" s="505"/>
      <c r="P49" s="505"/>
      <c r="Q49" s="129" t="s">
        <v>126</v>
      </c>
      <c r="R49" s="507"/>
      <c r="S49" s="504"/>
    </row>
    <row r="50" spans="1:19" ht="14.45" customHeight="1">
      <c r="A50" s="505"/>
      <c r="B50" s="505"/>
      <c r="C50" s="506"/>
      <c r="D50" s="505"/>
      <c r="E50" s="505"/>
      <c r="F50" s="505"/>
      <c r="G50" s="505"/>
      <c r="H50" s="505"/>
      <c r="I50" s="128"/>
      <c r="J50" s="128"/>
      <c r="K50" s="90"/>
      <c r="L50" s="504"/>
      <c r="M50" s="505"/>
      <c r="N50" s="505"/>
      <c r="O50" s="505"/>
      <c r="P50" s="505"/>
      <c r="Q50" s="129"/>
      <c r="R50" s="507"/>
      <c r="S50" s="504"/>
    </row>
    <row r="51" spans="1:19" ht="25.5">
      <c r="A51" s="505" t="s">
        <v>134</v>
      </c>
      <c r="B51" s="505" t="s">
        <v>118</v>
      </c>
      <c r="C51" s="506" t="s">
        <v>119</v>
      </c>
      <c r="D51" s="505" t="s">
        <v>110</v>
      </c>
      <c r="E51" s="505" t="s">
        <v>39</v>
      </c>
      <c r="F51" s="505" t="s">
        <v>129</v>
      </c>
      <c r="G51" s="505" t="s">
        <v>111</v>
      </c>
      <c r="H51" s="505" t="s">
        <v>41</v>
      </c>
      <c r="I51" s="128">
        <v>3</v>
      </c>
      <c r="J51" s="128">
        <v>20</v>
      </c>
      <c r="K51" s="90">
        <v>60</v>
      </c>
      <c r="L51" s="504" t="s">
        <v>102</v>
      </c>
      <c r="M51" s="505" t="s">
        <v>43</v>
      </c>
      <c r="N51" s="505" t="s">
        <v>135</v>
      </c>
      <c r="O51" s="505" t="s">
        <v>39</v>
      </c>
      <c r="P51" s="505" t="s">
        <v>136</v>
      </c>
      <c r="Q51" s="129" t="s">
        <v>125</v>
      </c>
      <c r="R51" s="507" t="s">
        <v>47</v>
      </c>
      <c r="S51" s="504" t="s">
        <v>48</v>
      </c>
    </row>
    <row r="52" spans="1:19" ht="25.5">
      <c r="A52" s="505"/>
      <c r="B52" s="505"/>
      <c r="C52" s="506"/>
      <c r="D52" s="505"/>
      <c r="E52" s="505"/>
      <c r="F52" s="505"/>
      <c r="G52" s="505"/>
      <c r="H52" s="505"/>
      <c r="I52" s="128" t="s">
        <v>61</v>
      </c>
      <c r="J52" s="128" t="s">
        <v>90</v>
      </c>
      <c r="K52" s="90" t="s">
        <v>106</v>
      </c>
      <c r="L52" s="504"/>
      <c r="M52" s="505"/>
      <c r="N52" s="505"/>
      <c r="O52" s="505"/>
      <c r="P52" s="505"/>
      <c r="Q52" s="129"/>
      <c r="R52" s="507"/>
      <c r="S52" s="504"/>
    </row>
    <row r="53" spans="1:19" ht="15">
      <c r="A53" s="505"/>
      <c r="B53" s="505"/>
      <c r="C53" s="506"/>
      <c r="D53" s="505"/>
      <c r="E53" s="505"/>
      <c r="F53" s="505"/>
      <c r="G53" s="505"/>
      <c r="H53" s="505"/>
      <c r="I53" s="128"/>
      <c r="J53" s="128"/>
      <c r="K53" s="90"/>
      <c r="L53" s="504"/>
      <c r="M53" s="505"/>
      <c r="N53" s="505"/>
      <c r="O53" s="505"/>
      <c r="P53" s="505"/>
      <c r="Q53" s="129" t="s">
        <v>126</v>
      </c>
      <c r="R53" s="507"/>
      <c r="S53" s="504"/>
    </row>
    <row r="54" spans="1:19" ht="15">
      <c r="A54" s="505"/>
      <c r="B54" s="505"/>
      <c r="C54" s="506"/>
      <c r="D54" s="505"/>
      <c r="E54" s="505"/>
      <c r="F54" s="505"/>
      <c r="G54" s="505"/>
      <c r="H54" s="505"/>
      <c r="I54" s="128"/>
      <c r="J54" s="128"/>
      <c r="K54" s="90"/>
      <c r="L54" s="504"/>
      <c r="M54" s="505"/>
      <c r="N54" s="505"/>
      <c r="O54" s="505"/>
      <c r="P54" s="505"/>
      <c r="Q54" s="129"/>
      <c r="R54" s="507"/>
      <c r="S54" s="504"/>
    </row>
    <row r="55" spans="1:19" ht="25.5">
      <c r="A55" s="505" t="s">
        <v>137</v>
      </c>
      <c r="B55" s="505" t="s">
        <v>138</v>
      </c>
      <c r="C55" s="506" t="s">
        <v>139</v>
      </c>
      <c r="D55" s="505" t="s">
        <v>140</v>
      </c>
      <c r="E55" s="505" t="s">
        <v>56</v>
      </c>
      <c r="F55" s="505" t="s">
        <v>129</v>
      </c>
      <c r="G55" s="505" t="s">
        <v>141</v>
      </c>
      <c r="H55" s="505" t="s">
        <v>142</v>
      </c>
      <c r="I55" s="128">
        <v>3</v>
      </c>
      <c r="J55" s="128">
        <v>20</v>
      </c>
      <c r="K55" s="90">
        <v>60</v>
      </c>
      <c r="L55" s="504" t="s">
        <v>102</v>
      </c>
      <c r="M55" s="505" t="s">
        <v>43</v>
      </c>
      <c r="N55" s="505" t="s">
        <v>143</v>
      </c>
      <c r="O55" s="505" t="s">
        <v>56</v>
      </c>
      <c r="P55" s="505" t="s">
        <v>144</v>
      </c>
      <c r="Q55" s="129" t="s">
        <v>145</v>
      </c>
      <c r="R55" s="507" t="s">
        <v>47</v>
      </c>
      <c r="S55" s="504" t="s">
        <v>48</v>
      </c>
    </row>
    <row r="56" spans="1:19" ht="25.5">
      <c r="A56" s="505"/>
      <c r="B56" s="505"/>
      <c r="C56" s="506"/>
      <c r="D56" s="505"/>
      <c r="E56" s="505"/>
      <c r="F56" s="505"/>
      <c r="G56" s="505"/>
      <c r="H56" s="505"/>
      <c r="I56" s="128" t="s">
        <v>61</v>
      </c>
      <c r="J56" s="128" t="s">
        <v>90</v>
      </c>
      <c r="K56" s="90" t="s">
        <v>106</v>
      </c>
      <c r="L56" s="504"/>
      <c r="M56" s="505"/>
      <c r="N56" s="505"/>
      <c r="O56" s="505"/>
      <c r="P56" s="505"/>
      <c r="Q56" s="129"/>
      <c r="R56" s="507"/>
      <c r="S56" s="504"/>
    </row>
    <row r="57" spans="1:19" ht="25.5">
      <c r="A57" s="505"/>
      <c r="B57" s="505"/>
      <c r="C57" s="506"/>
      <c r="D57" s="505"/>
      <c r="E57" s="505"/>
      <c r="F57" s="505"/>
      <c r="G57" s="505"/>
      <c r="H57" s="505"/>
      <c r="I57" s="128"/>
      <c r="J57" s="128"/>
      <c r="K57" s="90"/>
      <c r="L57" s="504"/>
      <c r="M57" s="505"/>
      <c r="N57" s="505"/>
      <c r="O57" s="505"/>
      <c r="P57" s="505"/>
      <c r="Q57" s="129" t="s">
        <v>146</v>
      </c>
      <c r="R57" s="507"/>
      <c r="S57" s="504"/>
    </row>
    <row r="58" spans="1:19" ht="15">
      <c r="A58" s="505"/>
      <c r="B58" s="505"/>
      <c r="C58" s="506"/>
      <c r="D58" s="505"/>
      <c r="E58" s="505"/>
      <c r="F58" s="505"/>
      <c r="G58" s="505"/>
      <c r="H58" s="505"/>
      <c r="I58" s="128"/>
      <c r="J58" s="128"/>
      <c r="K58" s="90"/>
      <c r="L58" s="504"/>
      <c r="M58" s="505"/>
      <c r="N58" s="505"/>
      <c r="O58" s="505"/>
      <c r="P58" s="505"/>
      <c r="Q58" s="129"/>
      <c r="R58" s="507"/>
      <c r="S58" s="504"/>
    </row>
    <row r="59" spans="1:19" ht="25.5">
      <c r="A59" s="505"/>
      <c r="B59" s="505"/>
      <c r="C59" s="506"/>
      <c r="D59" s="505"/>
      <c r="E59" s="505"/>
      <c r="F59" s="505"/>
      <c r="G59" s="505"/>
      <c r="H59" s="505"/>
      <c r="I59" s="128"/>
      <c r="J59" s="128"/>
      <c r="K59" s="90"/>
      <c r="L59" s="504"/>
      <c r="M59" s="505"/>
      <c r="N59" s="505"/>
      <c r="O59" s="505"/>
      <c r="P59" s="505"/>
      <c r="Q59" s="129" t="s">
        <v>147</v>
      </c>
      <c r="R59" s="507"/>
      <c r="S59" s="504"/>
    </row>
    <row r="60" spans="1:19" ht="15">
      <c r="A60" s="505"/>
      <c r="B60" s="505"/>
      <c r="C60" s="506"/>
      <c r="D60" s="505"/>
      <c r="E60" s="505"/>
      <c r="F60" s="505"/>
      <c r="G60" s="505"/>
      <c r="H60" s="505"/>
      <c r="I60" s="128"/>
      <c r="J60" s="128"/>
      <c r="K60" s="90"/>
      <c r="L60" s="504"/>
      <c r="M60" s="505"/>
      <c r="N60" s="505"/>
      <c r="O60" s="505"/>
      <c r="P60" s="505"/>
      <c r="Q60" s="129"/>
      <c r="R60" s="507"/>
      <c r="S60" s="504"/>
    </row>
    <row r="61" spans="1:19" ht="25.5">
      <c r="A61" s="505"/>
      <c r="B61" s="505"/>
      <c r="C61" s="506"/>
      <c r="D61" s="505"/>
      <c r="E61" s="505"/>
      <c r="F61" s="505"/>
      <c r="G61" s="505"/>
      <c r="H61" s="505"/>
      <c r="I61" s="128"/>
      <c r="J61" s="128"/>
      <c r="K61" s="90"/>
      <c r="L61" s="504"/>
      <c r="M61" s="505"/>
      <c r="N61" s="505"/>
      <c r="O61" s="505"/>
      <c r="P61" s="505"/>
      <c r="Q61" s="129" t="s">
        <v>148</v>
      </c>
      <c r="R61" s="507"/>
      <c r="S61" s="504"/>
    </row>
    <row r="62" spans="1:19" ht="15">
      <c r="A62" s="505"/>
      <c r="B62" s="505"/>
      <c r="C62" s="506"/>
      <c r="D62" s="505"/>
      <c r="E62" s="505"/>
      <c r="F62" s="505"/>
      <c r="G62" s="505"/>
      <c r="H62" s="505"/>
      <c r="I62" s="128"/>
      <c r="J62" s="128"/>
      <c r="K62" s="90"/>
      <c r="L62" s="504"/>
      <c r="M62" s="505"/>
      <c r="N62" s="505"/>
      <c r="O62" s="505"/>
      <c r="P62" s="505"/>
      <c r="Q62" s="129"/>
      <c r="R62" s="507"/>
      <c r="S62" s="504"/>
    </row>
    <row r="63" spans="1:19" ht="15">
      <c r="A63" s="505"/>
      <c r="B63" s="505"/>
      <c r="C63" s="506"/>
      <c r="D63" s="505"/>
      <c r="E63" s="505"/>
      <c r="F63" s="505"/>
      <c r="G63" s="505"/>
      <c r="H63" s="505"/>
      <c r="I63" s="128"/>
      <c r="J63" s="128"/>
      <c r="K63" s="90"/>
      <c r="L63" s="504"/>
      <c r="M63" s="505"/>
      <c r="N63" s="505"/>
      <c r="O63" s="505"/>
      <c r="P63" s="505"/>
      <c r="Q63" s="129" t="s">
        <v>149</v>
      </c>
      <c r="R63" s="507"/>
      <c r="S63" s="504"/>
    </row>
    <row r="64" spans="1:19" ht="15">
      <c r="A64" s="505"/>
      <c r="B64" s="505"/>
      <c r="C64" s="506"/>
      <c r="D64" s="505"/>
      <c r="E64" s="505"/>
      <c r="F64" s="505"/>
      <c r="G64" s="505"/>
      <c r="H64" s="505"/>
      <c r="I64" s="128"/>
      <c r="J64" s="128"/>
      <c r="K64" s="90"/>
      <c r="L64" s="504"/>
      <c r="M64" s="505"/>
      <c r="N64" s="505"/>
      <c r="O64" s="505"/>
      <c r="P64" s="505"/>
      <c r="Q64" s="129"/>
      <c r="R64" s="507"/>
      <c r="S64" s="504"/>
    </row>
    <row r="65" spans="1:19" ht="14.45" customHeight="1">
      <c r="A65" s="505"/>
      <c r="B65" s="505"/>
      <c r="C65" s="506"/>
      <c r="D65" s="505"/>
      <c r="E65" s="505"/>
      <c r="F65" s="505"/>
      <c r="G65" s="505"/>
      <c r="H65" s="505"/>
      <c r="I65" s="128"/>
      <c r="J65" s="128"/>
      <c r="K65" s="90"/>
      <c r="L65" s="504"/>
      <c r="M65" s="505" t="s">
        <v>43</v>
      </c>
      <c r="N65" s="505" t="s">
        <v>150</v>
      </c>
      <c r="O65" s="505" t="s">
        <v>56</v>
      </c>
      <c r="P65" s="505" t="s">
        <v>151</v>
      </c>
      <c r="Q65" s="129" t="s">
        <v>145</v>
      </c>
      <c r="R65" s="507"/>
      <c r="S65" s="504"/>
    </row>
    <row r="66" spans="1:19" ht="14.45" customHeight="1">
      <c r="A66" s="505"/>
      <c r="B66" s="505"/>
      <c r="C66" s="506"/>
      <c r="D66" s="505"/>
      <c r="E66" s="505"/>
      <c r="F66" s="505"/>
      <c r="G66" s="505"/>
      <c r="H66" s="505"/>
      <c r="I66" s="128"/>
      <c r="J66" s="128"/>
      <c r="K66" s="90"/>
      <c r="L66" s="504"/>
      <c r="M66" s="505"/>
      <c r="N66" s="505"/>
      <c r="O66" s="505"/>
      <c r="P66" s="505"/>
      <c r="Q66" s="129"/>
      <c r="R66" s="507"/>
      <c r="S66" s="504"/>
    </row>
    <row r="67" spans="1:19" ht="14.45" customHeight="1">
      <c r="A67" s="505"/>
      <c r="B67" s="505"/>
      <c r="C67" s="506"/>
      <c r="D67" s="505"/>
      <c r="E67" s="505"/>
      <c r="F67" s="505"/>
      <c r="G67" s="505"/>
      <c r="H67" s="505"/>
      <c r="I67" s="128"/>
      <c r="J67" s="128"/>
      <c r="K67" s="90"/>
      <c r="L67" s="504"/>
      <c r="M67" s="505"/>
      <c r="N67" s="505"/>
      <c r="O67" s="505"/>
      <c r="P67" s="505"/>
      <c r="Q67" s="129" t="s">
        <v>146</v>
      </c>
      <c r="R67" s="507"/>
      <c r="S67" s="504"/>
    </row>
    <row r="68" spans="1:19" ht="14.45" customHeight="1">
      <c r="A68" s="505"/>
      <c r="B68" s="505"/>
      <c r="C68" s="506"/>
      <c r="D68" s="505"/>
      <c r="E68" s="505"/>
      <c r="F68" s="505"/>
      <c r="G68" s="505"/>
      <c r="H68" s="505"/>
      <c r="I68" s="128"/>
      <c r="J68" s="128"/>
      <c r="K68" s="90"/>
      <c r="L68" s="504"/>
      <c r="M68" s="505"/>
      <c r="N68" s="505"/>
      <c r="O68" s="505"/>
      <c r="P68" s="505"/>
      <c r="Q68" s="129"/>
      <c r="R68" s="507"/>
      <c r="S68" s="504"/>
    </row>
    <row r="69" spans="1:19" ht="14.45" customHeight="1">
      <c r="A69" s="505"/>
      <c r="B69" s="505"/>
      <c r="C69" s="506"/>
      <c r="D69" s="505"/>
      <c r="E69" s="505"/>
      <c r="F69" s="505"/>
      <c r="G69" s="505"/>
      <c r="H69" s="505"/>
      <c r="I69" s="128"/>
      <c r="J69" s="128"/>
      <c r="K69" s="90"/>
      <c r="L69" s="504"/>
      <c r="M69" s="505"/>
      <c r="N69" s="505"/>
      <c r="O69" s="505"/>
      <c r="P69" s="505"/>
      <c r="Q69" s="129" t="s">
        <v>147</v>
      </c>
      <c r="R69" s="507"/>
      <c r="S69" s="504"/>
    </row>
    <row r="70" spans="1:19" ht="14.45" customHeight="1">
      <c r="A70" s="505"/>
      <c r="B70" s="505"/>
      <c r="C70" s="506"/>
      <c r="D70" s="505"/>
      <c r="E70" s="505"/>
      <c r="F70" s="505"/>
      <c r="G70" s="505"/>
      <c r="H70" s="505"/>
      <c r="I70" s="128"/>
      <c r="J70" s="128"/>
      <c r="K70" s="90"/>
      <c r="L70" s="504"/>
      <c r="M70" s="505"/>
      <c r="N70" s="505"/>
      <c r="O70" s="505"/>
      <c r="P70" s="505"/>
      <c r="Q70" s="129"/>
      <c r="R70" s="507"/>
      <c r="S70" s="504"/>
    </row>
    <row r="71" spans="1:19" ht="14.45" customHeight="1">
      <c r="A71" s="505"/>
      <c r="B71" s="505"/>
      <c r="C71" s="506"/>
      <c r="D71" s="505"/>
      <c r="E71" s="505"/>
      <c r="F71" s="505"/>
      <c r="G71" s="505"/>
      <c r="H71" s="505"/>
      <c r="I71" s="128"/>
      <c r="J71" s="128"/>
      <c r="K71" s="90"/>
      <c r="L71" s="504"/>
      <c r="M71" s="505"/>
      <c r="N71" s="505"/>
      <c r="O71" s="505"/>
      <c r="P71" s="505"/>
      <c r="Q71" s="129" t="s">
        <v>148</v>
      </c>
      <c r="R71" s="507"/>
      <c r="S71" s="504"/>
    </row>
    <row r="72" spans="1:19" ht="14.45" customHeight="1">
      <c r="A72" s="505"/>
      <c r="B72" s="505"/>
      <c r="C72" s="506"/>
      <c r="D72" s="505"/>
      <c r="E72" s="505"/>
      <c r="F72" s="505"/>
      <c r="G72" s="505"/>
      <c r="H72" s="505"/>
      <c r="I72" s="128"/>
      <c r="J72" s="128"/>
      <c r="K72" s="90"/>
      <c r="L72" s="504"/>
      <c r="M72" s="505"/>
      <c r="N72" s="505"/>
      <c r="O72" s="505"/>
      <c r="P72" s="505"/>
      <c r="Q72" s="129"/>
      <c r="R72" s="507"/>
      <c r="S72" s="504"/>
    </row>
    <row r="73" spans="1:19" ht="14.45" customHeight="1">
      <c r="A73" s="505"/>
      <c r="B73" s="505"/>
      <c r="C73" s="506"/>
      <c r="D73" s="505"/>
      <c r="E73" s="505"/>
      <c r="F73" s="505"/>
      <c r="G73" s="505"/>
      <c r="H73" s="505"/>
      <c r="I73" s="128"/>
      <c r="J73" s="128"/>
      <c r="K73" s="90"/>
      <c r="L73" s="504"/>
      <c r="M73" s="505"/>
      <c r="N73" s="505"/>
      <c r="O73" s="505"/>
      <c r="P73" s="505"/>
      <c r="Q73" s="129" t="s">
        <v>149</v>
      </c>
      <c r="R73" s="507"/>
      <c r="S73" s="504"/>
    </row>
    <row r="74" spans="1:19" ht="14.45" customHeight="1">
      <c r="A74" s="505"/>
      <c r="B74" s="505"/>
      <c r="C74" s="506"/>
      <c r="D74" s="505"/>
      <c r="E74" s="505"/>
      <c r="F74" s="505"/>
      <c r="G74" s="505"/>
      <c r="H74" s="505"/>
      <c r="I74" s="128"/>
      <c r="J74" s="128"/>
      <c r="K74" s="90"/>
      <c r="L74" s="504"/>
      <c r="M74" s="505"/>
      <c r="N74" s="505"/>
      <c r="O74" s="505"/>
      <c r="P74" s="505"/>
      <c r="Q74" s="129"/>
      <c r="R74" s="507"/>
      <c r="S74" s="504"/>
    </row>
    <row r="75" spans="1:19" ht="14.45" customHeight="1">
      <c r="A75" s="505"/>
      <c r="B75" s="505"/>
      <c r="C75" s="506"/>
      <c r="D75" s="505"/>
      <c r="E75" s="505"/>
      <c r="F75" s="505"/>
      <c r="G75" s="505"/>
      <c r="H75" s="505"/>
      <c r="I75" s="128"/>
      <c r="J75" s="128"/>
      <c r="K75" s="90"/>
      <c r="L75" s="504"/>
      <c r="M75" s="505" t="s">
        <v>43</v>
      </c>
      <c r="N75" s="505" t="s">
        <v>152</v>
      </c>
      <c r="O75" s="505" t="s">
        <v>39</v>
      </c>
      <c r="P75" s="505" t="s">
        <v>153</v>
      </c>
      <c r="Q75" s="129" t="s">
        <v>154</v>
      </c>
      <c r="R75" s="507"/>
      <c r="S75" s="504"/>
    </row>
    <row r="76" spans="1:19" ht="14.45" customHeight="1">
      <c r="A76" s="505"/>
      <c r="B76" s="505"/>
      <c r="C76" s="506"/>
      <c r="D76" s="505"/>
      <c r="E76" s="505"/>
      <c r="F76" s="505"/>
      <c r="G76" s="505"/>
      <c r="H76" s="505"/>
      <c r="I76" s="128"/>
      <c r="J76" s="128"/>
      <c r="K76" s="90"/>
      <c r="L76" s="504"/>
      <c r="M76" s="505"/>
      <c r="N76" s="505"/>
      <c r="O76" s="505"/>
      <c r="P76" s="505"/>
      <c r="Q76" s="129"/>
      <c r="R76" s="507"/>
      <c r="S76" s="504"/>
    </row>
    <row r="77" spans="1:19" ht="14.45" customHeight="1">
      <c r="A77" s="505"/>
      <c r="B77" s="505"/>
      <c r="C77" s="506"/>
      <c r="D77" s="505"/>
      <c r="E77" s="505"/>
      <c r="F77" s="505"/>
      <c r="G77" s="505"/>
      <c r="H77" s="505"/>
      <c r="I77" s="128"/>
      <c r="J77" s="128"/>
      <c r="K77" s="90"/>
      <c r="L77" s="504"/>
      <c r="M77" s="505"/>
      <c r="N77" s="505"/>
      <c r="O77" s="505"/>
      <c r="P77" s="505"/>
      <c r="Q77" s="129" t="s">
        <v>155</v>
      </c>
      <c r="R77" s="507"/>
      <c r="S77" s="504"/>
    </row>
    <row r="78" spans="1:19" ht="14.45" customHeight="1">
      <c r="A78" s="505"/>
      <c r="B78" s="505"/>
      <c r="C78" s="506"/>
      <c r="D78" s="505"/>
      <c r="E78" s="505"/>
      <c r="F78" s="505"/>
      <c r="G78" s="505"/>
      <c r="H78" s="505"/>
      <c r="I78" s="128"/>
      <c r="J78" s="128"/>
      <c r="K78" s="90"/>
      <c r="L78" s="504"/>
      <c r="M78" s="505"/>
      <c r="N78" s="505"/>
      <c r="O78" s="505"/>
      <c r="P78" s="505"/>
      <c r="Q78" s="129"/>
      <c r="R78" s="507"/>
      <c r="S78" s="504"/>
    </row>
    <row r="79" spans="1:19" ht="14.45" customHeight="1">
      <c r="A79" s="505"/>
      <c r="B79" s="505"/>
      <c r="C79" s="506"/>
      <c r="D79" s="505"/>
      <c r="E79" s="505"/>
      <c r="F79" s="505"/>
      <c r="G79" s="505"/>
      <c r="H79" s="505"/>
      <c r="I79" s="128"/>
      <c r="J79" s="128"/>
      <c r="K79" s="90"/>
      <c r="L79" s="504"/>
      <c r="M79" s="505"/>
      <c r="N79" s="505"/>
      <c r="O79" s="505"/>
      <c r="P79" s="505"/>
      <c r="Q79" s="129" t="s">
        <v>156</v>
      </c>
      <c r="R79" s="507"/>
      <c r="S79" s="504"/>
    </row>
    <row r="80" spans="1:19" ht="14.45" customHeight="1">
      <c r="A80" s="505"/>
      <c r="B80" s="505"/>
      <c r="C80" s="506"/>
      <c r="D80" s="505"/>
      <c r="E80" s="505"/>
      <c r="F80" s="505"/>
      <c r="G80" s="505"/>
      <c r="H80" s="505"/>
      <c r="I80" s="128"/>
      <c r="J80" s="128"/>
      <c r="K80" s="90"/>
      <c r="L80" s="504"/>
      <c r="M80" s="505"/>
      <c r="N80" s="505"/>
      <c r="O80" s="505"/>
      <c r="P80" s="505"/>
      <c r="Q80" s="129"/>
      <c r="R80" s="507"/>
      <c r="S80" s="504"/>
    </row>
    <row r="81" spans="1:19" ht="25.5">
      <c r="A81" s="505" t="s">
        <v>157</v>
      </c>
      <c r="B81" s="505" t="s">
        <v>138</v>
      </c>
      <c r="C81" s="506" t="s">
        <v>139</v>
      </c>
      <c r="D81" s="505" t="s">
        <v>158</v>
      </c>
      <c r="E81" s="505" t="s">
        <v>56</v>
      </c>
      <c r="F81" s="505" t="s">
        <v>129</v>
      </c>
      <c r="G81" s="505" t="s">
        <v>159</v>
      </c>
      <c r="H81" s="505" t="s">
        <v>142</v>
      </c>
      <c r="I81" s="128">
        <v>3</v>
      </c>
      <c r="J81" s="128">
        <v>20</v>
      </c>
      <c r="K81" s="90">
        <v>60</v>
      </c>
      <c r="L81" s="504" t="s">
        <v>102</v>
      </c>
      <c r="M81" s="505" t="s">
        <v>43</v>
      </c>
      <c r="N81" s="505" t="s">
        <v>160</v>
      </c>
      <c r="O81" s="505" t="s">
        <v>56</v>
      </c>
      <c r="P81" s="505" t="s">
        <v>161</v>
      </c>
      <c r="Q81" s="129" t="s">
        <v>145</v>
      </c>
      <c r="R81" s="507" t="s">
        <v>47</v>
      </c>
      <c r="S81" s="504" t="s">
        <v>48</v>
      </c>
    </row>
    <row r="82" spans="1:19" ht="25.5">
      <c r="A82" s="505"/>
      <c r="B82" s="505"/>
      <c r="C82" s="506"/>
      <c r="D82" s="505"/>
      <c r="E82" s="505"/>
      <c r="F82" s="505"/>
      <c r="G82" s="505"/>
      <c r="H82" s="505"/>
      <c r="I82" s="128" t="s">
        <v>61</v>
      </c>
      <c r="J82" s="128" t="s">
        <v>90</v>
      </c>
      <c r="K82" s="90" t="s">
        <v>106</v>
      </c>
      <c r="L82" s="504"/>
      <c r="M82" s="505"/>
      <c r="N82" s="505"/>
      <c r="O82" s="505"/>
      <c r="P82" s="505"/>
      <c r="Q82" s="129"/>
      <c r="R82" s="507"/>
      <c r="S82" s="504"/>
    </row>
    <row r="83" spans="1:19" ht="15">
      <c r="A83" s="505"/>
      <c r="B83" s="505"/>
      <c r="C83" s="506"/>
      <c r="D83" s="505"/>
      <c r="E83" s="505"/>
      <c r="F83" s="505"/>
      <c r="G83" s="505"/>
      <c r="H83" s="505"/>
      <c r="I83" s="128"/>
      <c r="J83" s="128"/>
      <c r="K83" s="90"/>
      <c r="L83" s="504"/>
      <c r="M83" s="505"/>
      <c r="N83" s="505"/>
      <c r="O83" s="505"/>
      <c r="P83" s="505"/>
      <c r="Q83" s="129" t="s">
        <v>149</v>
      </c>
      <c r="R83" s="507"/>
      <c r="S83" s="504"/>
    </row>
    <row r="84" spans="1:19" ht="15">
      <c r="A84" s="505"/>
      <c r="B84" s="505"/>
      <c r="C84" s="506"/>
      <c r="D84" s="505"/>
      <c r="E84" s="505"/>
      <c r="F84" s="505"/>
      <c r="G84" s="505"/>
      <c r="H84" s="505"/>
      <c r="I84" s="128"/>
      <c r="J84" s="128"/>
      <c r="K84" s="90"/>
      <c r="L84" s="504"/>
      <c r="M84" s="505"/>
      <c r="N84" s="505"/>
      <c r="O84" s="505"/>
      <c r="P84" s="505"/>
      <c r="Q84" s="129"/>
      <c r="R84" s="507"/>
      <c r="S84" s="504"/>
    </row>
    <row r="85" spans="1:19" ht="25.5">
      <c r="A85" s="505"/>
      <c r="B85" s="505"/>
      <c r="C85" s="506"/>
      <c r="D85" s="505"/>
      <c r="E85" s="505"/>
      <c r="F85" s="505"/>
      <c r="G85" s="505"/>
      <c r="H85" s="505"/>
      <c r="I85" s="128"/>
      <c r="J85" s="128"/>
      <c r="K85" s="90"/>
      <c r="L85" s="504"/>
      <c r="M85" s="505"/>
      <c r="N85" s="505"/>
      <c r="O85" s="505"/>
      <c r="P85" s="505"/>
      <c r="Q85" s="129" t="s">
        <v>146</v>
      </c>
      <c r="R85" s="507"/>
      <c r="S85" s="504"/>
    </row>
    <row r="86" spans="1:19" ht="15">
      <c r="A86" s="505"/>
      <c r="B86" s="505"/>
      <c r="C86" s="506"/>
      <c r="D86" s="505"/>
      <c r="E86" s="505"/>
      <c r="F86" s="505"/>
      <c r="G86" s="505"/>
      <c r="H86" s="505"/>
      <c r="I86" s="128"/>
      <c r="J86" s="128"/>
      <c r="K86" s="90"/>
      <c r="L86" s="504"/>
      <c r="M86" s="505"/>
      <c r="N86" s="505"/>
      <c r="O86" s="505"/>
      <c r="P86" s="505"/>
      <c r="Q86" s="129"/>
      <c r="R86" s="507"/>
      <c r="S86" s="504"/>
    </row>
    <row r="87" spans="1:19" ht="25.5">
      <c r="A87" s="505"/>
      <c r="B87" s="505"/>
      <c r="C87" s="506"/>
      <c r="D87" s="505"/>
      <c r="E87" s="505"/>
      <c r="F87" s="505"/>
      <c r="G87" s="505"/>
      <c r="H87" s="505"/>
      <c r="I87" s="128"/>
      <c r="J87" s="128"/>
      <c r="K87" s="90"/>
      <c r="L87" s="504"/>
      <c r="M87" s="505"/>
      <c r="N87" s="505"/>
      <c r="O87" s="505"/>
      <c r="P87" s="505"/>
      <c r="Q87" s="129" t="s">
        <v>148</v>
      </c>
      <c r="R87" s="507"/>
      <c r="S87" s="504"/>
    </row>
    <row r="88" spans="1:19" ht="15">
      <c r="A88" s="505"/>
      <c r="B88" s="505"/>
      <c r="C88" s="506"/>
      <c r="D88" s="505"/>
      <c r="E88" s="505"/>
      <c r="F88" s="505"/>
      <c r="G88" s="505"/>
      <c r="H88" s="505"/>
      <c r="I88" s="128"/>
      <c r="J88" s="128"/>
      <c r="K88" s="90"/>
      <c r="L88" s="504"/>
      <c r="M88" s="505"/>
      <c r="N88" s="505"/>
      <c r="O88" s="505"/>
      <c r="P88" s="505"/>
      <c r="Q88" s="129"/>
      <c r="R88" s="507"/>
      <c r="S88" s="504"/>
    </row>
    <row r="89" spans="1:19" ht="25.5">
      <c r="A89" s="505"/>
      <c r="B89" s="505"/>
      <c r="C89" s="506"/>
      <c r="D89" s="505"/>
      <c r="E89" s="505"/>
      <c r="F89" s="505"/>
      <c r="G89" s="505"/>
      <c r="H89" s="505"/>
      <c r="I89" s="128"/>
      <c r="J89" s="128"/>
      <c r="K89" s="90"/>
      <c r="L89" s="504"/>
      <c r="M89" s="505"/>
      <c r="N89" s="505"/>
      <c r="O89" s="505"/>
      <c r="P89" s="505"/>
      <c r="Q89" s="129" t="s">
        <v>162</v>
      </c>
      <c r="R89" s="507"/>
      <c r="S89" s="504"/>
    </row>
    <row r="90" spans="1:19" ht="15">
      <c r="A90" s="505"/>
      <c r="B90" s="505"/>
      <c r="C90" s="506"/>
      <c r="D90" s="505"/>
      <c r="E90" s="505"/>
      <c r="F90" s="505"/>
      <c r="G90" s="505"/>
      <c r="H90" s="505"/>
      <c r="I90" s="128"/>
      <c r="J90" s="128"/>
      <c r="K90" s="90"/>
      <c r="L90" s="504"/>
      <c r="M90" s="505"/>
      <c r="N90" s="505"/>
      <c r="O90" s="505"/>
      <c r="P90" s="505"/>
      <c r="Q90" s="129"/>
      <c r="R90" s="507"/>
      <c r="S90" s="504"/>
    </row>
    <row r="91" spans="1:19" ht="25.5">
      <c r="A91" s="505"/>
      <c r="B91" s="505"/>
      <c r="C91" s="506"/>
      <c r="D91" s="505"/>
      <c r="E91" s="505"/>
      <c r="F91" s="505"/>
      <c r="G91" s="505"/>
      <c r="H91" s="505"/>
      <c r="I91" s="128"/>
      <c r="J91" s="128"/>
      <c r="K91" s="90"/>
      <c r="L91" s="504"/>
      <c r="M91" s="505"/>
      <c r="N91" s="505"/>
      <c r="O91" s="505"/>
      <c r="P91" s="505"/>
      <c r="Q91" s="129" t="s">
        <v>163</v>
      </c>
      <c r="R91" s="507"/>
      <c r="S91" s="504"/>
    </row>
    <row r="92" spans="1:19" ht="15">
      <c r="A92" s="505"/>
      <c r="B92" s="505"/>
      <c r="C92" s="506"/>
      <c r="D92" s="505"/>
      <c r="E92" s="505"/>
      <c r="F92" s="505"/>
      <c r="G92" s="505"/>
      <c r="H92" s="505"/>
      <c r="I92" s="128"/>
      <c r="J92" s="128"/>
      <c r="K92" s="90"/>
      <c r="L92" s="504"/>
      <c r="M92" s="505"/>
      <c r="N92" s="505"/>
      <c r="O92" s="505"/>
      <c r="P92" s="505"/>
      <c r="Q92" s="129"/>
      <c r="R92" s="507"/>
      <c r="S92" s="504"/>
    </row>
    <row r="93" spans="1:19" ht="25.5">
      <c r="A93" s="505"/>
      <c r="B93" s="505"/>
      <c r="C93" s="506"/>
      <c r="D93" s="505"/>
      <c r="E93" s="505"/>
      <c r="F93" s="505"/>
      <c r="G93" s="505"/>
      <c r="H93" s="505"/>
      <c r="I93" s="128"/>
      <c r="J93" s="128"/>
      <c r="K93" s="90"/>
      <c r="L93" s="504"/>
      <c r="M93" s="505"/>
      <c r="N93" s="505"/>
      <c r="O93" s="505"/>
      <c r="P93" s="505"/>
      <c r="Q93" s="129" t="s">
        <v>147</v>
      </c>
      <c r="R93" s="507"/>
      <c r="S93" s="504"/>
    </row>
    <row r="94" spans="1:19" ht="15">
      <c r="A94" s="505"/>
      <c r="B94" s="505"/>
      <c r="C94" s="506"/>
      <c r="D94" s="505"/>
      <c r="E94" s="505"/>
      <c r="F94" s="505"/>
      <c r="G94" s="505"/>
      <c r="H94" s="505"/>
      <c r="I94" s="128"/>
      <c r="J94" s="128"/>
      <c r="K94" s="90"/>
      <c r="L94" s="504"/>
      <c r="M94" s="505"/>
      <c r="N94" s="505"/>
      <c r="O94" s="505"/>
      <c r="P94" s="505"/>
      <c r="Q94" s="129"/>
      <c r="R94" s="507"/>
      <c r="S94" s="504"/>
    </row>
    <row r="95" spans="1:19" ht="15">
      <c r="A95" s="505" t="s">
        <v>164</v>
      </c>
      <c r="B95" s="505" t="s">
        <v>165</v>
      </c>
      <c r="C95" s="506" t="s">
        <v>166</v>
      </c>
      <c r="D95" s="505" t="s">
        <v>167</v>
      </c>
      <c r="E95" s="505" t="s">
        <v>56</v>
      </c>
      <c r="F95" s="505" t="s">
        <v>129</v>
      </c>
      <c r="G95" s="505" t="s">
        <v>168</v>
      </c>
      <c r="H95" s="505" t="s">
        <v>169</v>
      </c>
      <c r="I95" s="128">
        <v>3</v>
      </c>
      <c r="J95" s="128">
        <v>10</v>
      </c>
      <c r="K95" s="89">
        <v>30</v>
      </c>
      <c r="L95" s="504" t="s">
        <v>85</v>
      </c>
      <c r="M95" s="505" t="s">
        <v>43</v>
      </c>
      <c r="N95" s="505" t="s">
        <v>170</v>
      </c>
      <c r="O95" s="505" t="s">
        <v>39</v>
      </c>
      <c r="P95" s="505" t="s">
        <v>171</v>
      </c>
      <c r="Q95" s="505" t="s">
        <v>172</v>
      </c>
      <c r="R95" s="507" t="s">
        <v>47</v>
      </c>
      <c r="S95" s="504"/>
    </row>
    <row r="96" spans="1:19" ht="15">
      <c r="A96" s="505"/>
      <c r="B96" s="505"/>
      <c r="C96" s="506"/>
      <c r="D96" s="505"/>
      <c r="E96" s="505"/>
      <c r="F96" s="505"/>
      <c r="G96" s="505"/>
      <c r="H96" s="505"/>
      <c r="I96" s="128" t="s">
        <v>61</v>
      </c>
      <c r="J96" s="128" t="s">
        <v>77</v>
      </c>
      <c r="K96" s="89" t="s">
        <v>91</v>
      </c>
      <c r="L96" s="504"/>
      <c r="M96" s="505"/>
      <c r="N96" s="505"/>
      <c r="O96" s="505"/>
      <c r="P96" s="505"/>
      <c r="Q96" s="505"/>
      <c r="R96" s="507"/>
      <c r="S96" s="504"/>
    </row>
    <row r="97" spans="1:19" ht="15">
      <c r="A97" s="505" t="s">
        <v>173</v>
      </c>
      <c r="B97" s="505" t="s">
        <v>165</v>
      </c>
      <c r="C97" s="506" t="s">
        <v>166</v>
      </c>
      <c r="D97" s="505" t="s">
        <v>174</v>
      </c>
      <c r="E97" s="505" t="s">
        <v>56</v>
      </c>
      <c r="F97" s="505"/>
      <c r="G97" s="505" t="s">
        <v>175</v>
      </c>
      <c r="H97" s="505" t="s">
        <v>176</v>
      </c>
      <c r="I97" s="128">
        <v>3</v>
      </c>
      <c r="J97" s="128">
        <v>10</v>
      </c>
      <c r="K97" s="89">
        <v>30</v>
      </c>
      <c r="L97" s="504" t="s">
        <v>85</v>
      </c>
      <c r="M97" s="505" t="s">
        <v>43</v>
      </c>
      <c r="N97" s="505" t="s">
        <v>177</v>
      </c>
      <c r="O97" s="505" t="s">
        <v>39</v>
      </c>
      <c r="P97" s="505" t="s">
        <v>178</v>
      </c>
      <c r="Q97" s="505" t="s">
        <v>172</v>
      </c>
      <c r="R97" s="507" t="s">
        <v>47</v>
      </c>
      <c r="S97" s="504"/>
    </row>
    <row r="98" spans="1:19" ht="15">
      <c r="A98" s="505"/>
      <c r="B98" s="505"/>
      <c r="C98" s="506"/>
      <c r="D98" s="505"/>
      <c r="E98" s="505"/>
      <c r="F98" s="505"/>
      <c r="G98" s="505"/>
      <c r="H98" s="505"/>
      <c r="I98" s="128" t="s">
        <v>61</v>
      </c>
      <c r="J98" s="128" t="s">
        <v>77</v>
      </c>
      <c r="K98" s="89" t="s">
        <v>91</v>
      </c>
      <c r="L98" s="504"/>
      <c r="M98" s="505"/>
      <c r="N98" s="505"/>
      <c r="O98" s="505"/>
      <c r="P98" s="505"/>
      <c r="Q98" s="505"/>
      <c r="R98" s="507"/>
      <c r="S98" s="504"/>
    </row>
    <row r="99" spans="1:19" ht="25.5">
      <c r="A99" s="505" t="s">
        <v>179</v>
      </c>
      <c r="B99" s="505" t="s">
        <v>180</v>
      </c>
      <c r="C99" s="506" t="s">
        <v>181</v>
      </c>
      <c r="D99" s="505" t="s">
        <v>182</v>
      </c>
      <c r="E99" s="505" t="s">
        <v>56</v>
      </c>
      <c r="F99" s="505"/>
      <c r="G99" s="129" t="s">
        <v>183</v>
      </c>
      <c r="H99" s="505" t="s">
        <v>184</v>
      </c>
      <c r="I99" s="128">
        <v>2</v>
      </c>
      <c r="J99" s="128">
        <v>10</v>
      </c>
      <c r="K99" s="131">
        <v>20</v>
      </c>
      <c r="L99" s="504" t="s">
        <v>42</v>
      </c>
      <c r="M99" s="505" t="s">
        <v>43</v>
      </c>
      <c r="N99" s="505" t="s">
        <v>185</v>
      </c>
      <c r="O99" s="505" t="s">
        <v>56</v>
      </c>
      <c r="P99" s="505" t="s">
        <v>186</v>
      </c>
      <c r="Q99" s="129" t="s">
        <v>187</v>
      </c>
      <c r="R99" s="507" t="s">
        <v>47</v>
      </c>
      <c r="S99" s="504"/>
    </row>
    <row r="100" spans="1:19" ht="25.5">
      <c r="A100" s="505"/>
      <c r="B100" s="505"/>
      <c r="C100" s="506"/>
      <c r="D100" s="505"/>
      <c r="E100" s="505"/>
      <c r="F100" s="505"/>
      <c r="G100" s="129"/>
      <c r="H100" s="505"/>
      <c r="I100" s="128" t="s">
        <v>89</v>
      </c>
      <c r="J100" s="128" t="s">
        <v>77</v>
      </c>
      <c r="K100" s="131" t="s">
        <v>51</v>
      </c>
      <c r="L100" s="504"/>
      <c r="M100" s="505"/>
      <c r="N100" s="505"/>
      <c r="O100" s="505"/>
      <c r="P100" s="505"/>
      <c r="Q100" s="129"/>
      <c r="R100" s="507"/>
      <c r="S100" s="504"/>
    </row>
    <row r="101" spans="1:19" ht="25.5">
      <c r="A101" s="505"/>
      <c r="B101" s="505"/>
      <c r="C101" s="506"/>
      <c r="D101" s="505"/>
      <c r="E101" s="505"/>
      <c r="F101" s="505"/>
      <c r="G101" s="129" t="s">
        <v>188</v>
      </c>
      <c r="H101" s="505"/>
      <c r="I101" s="128"/>
      <c r="J101" s="128"/>
      <c r="K101" s="131"/>
      <c r="L101" s="504"/>
      <c r="M101" s="505"/>
      <c r="N101" s="505"/>
      <c r="O101" s="505"/>
      <c r="P101" s="505"/>
      <c r="Q101" s="129" t="s">
        <v>189</v>
      </c>
      <c r="R101" s="507"/>
      <c r="S101" s="504"/>
    </row>
    <row r="102" spans="1:19" ht="15">
      <c r="A102" s="505"/>
      <c r="B102" s="505"/>
      <c r="C102" s="506"/>
      <c r="D102" s="505"/>
      <c r="E102" s="505"/>
      <c r="F102" s="505"/>
      <c r="G102" s="129"/>
      <c r="H102" s="505"/>
      <c r="I102" s="128"/>
      <c r="J102" s="128"/>
      <c r="K102" s="131"/>
      <c r="L102" s="504"/>
      <c r="M102" s="505"/>
      <c r="N102" s="505"/>
      <c r="O102" s="505"/>
      <c r="P102" s="505"/>
      <c r="Q102" s="129"/>
      <c r="R102" s="507"/>
      <c r="S102" s="504"/>
    </row>
    <row r="103" spans="1:19" ht="14.45" customHeight="1">
      <c r="A103" s="505"/>
      <c r="B103" s="505"/>
      <c r="C103" s="506"/>
      <c r="D103" s="505"/>
      <c r="E103" s="505"/>
      <c r="F103" s="505"/>
      <c r="G103" s="129"/>
      <c r="H103" s="505"/>
      <c r="I103" s="128"/>
      <c r="J103" s="128"/>
      <c r="K103" s="131"/>
      <c r="L103" s="504"/>
      <c r="M103" s="505" t="s">
        <v>43</v>
      </c>
      <c r="N103" s="505" t="s">
        <v>190</v>
      </c>
      <c r="O103" s="505" t="s">
        <v>39</v>
      </c>
      <c r="P103" s="505" t="s">
        <v>186</v>
      </c>
      <c r="Q103" s="129" t="s">
        <v>187</v>
      </c>
      <c r="R103" s="507"/>
      <c r="S103" s="504"/>
    </row>
    <row r="104" spans="1:19" ht="14.45" customHeight="1">
      <c r="A104" s="505"/>
      <c r="B104" s="505"/>
      <c r="C104" s="506"/>
      <c r="D104" s="505"/>
      <c r="E104" s="505"/>
      <c r="F104" s="505"/>
      <c r="G104" s="129"/>
      <c r="H104" s="505"/>
      <c r="I104" s="128"/>
      <c r="J104" s="128"/>
      <c r="K104" s="131"/>
      <c r="L104" s="504"/>
      <c r="M104" s="505"/>
      <c r="N104" s="505"/>
      <c r="O104" s="505"/>
      <c r="P104" s="505"/>
      <c r="Q104" s="129"/>
      <c r="R104" s="507"/>
      <c r="S104" s="504"/>
    </row>
    <row r="105" spans="1:19" ht="14.45" customHeight="1">
      <c r="A105" s="505"/>
      <c r="B105" s="505"/>
      <c r="C105" s="506"/>
      <c r="D105" s="505"/>
      <c r="E105" s="505"/>
      <c r="F105" s="505"/>
      <c r="G105" s="129"/>
      <c r="H105" s="505"/>
      <c r="I105" s="128"/>
      <c r="J105" s="128"/>
      <c r="K105" s="131"/>
      <c r="L105" s="504"/>
      <c r="M105" s="505"/>
      <c r="N105" s="505"/>
      <c r="O105" s="505"/>
      <c r="P105" s="505"/>
      <c r="Q105" s="129" t="s">
        <v>189</v>
      </c>
      <c r="R105" s="507"/>
      <c r="S105" s="504"/>
    </row>
    <row r="106" spans="1:19" ht="14.45" customHeight="1">
      <c r="A106" s="505"/>
      <c r="B106" s="505"/>
      <c r="C106" s="506"/>
      <c r="D106" s="505"/>
      <c r="E106" s="505"/>
      <c r="F106" s="505"/>
      <c r="G106" s="129"/>
      <c r="H106" s="505"/>
      <c r="I106" s="128"/>
      <c r="J106" s="128"/>
      <c r="K106" s="131"/>
      <c r="L106" s="504"/>
      <c r="M106" s="505"/>
      <c r="N106" s="505"/>
      <c r="O106" s="505"/>
      <c r="P106" s="505"/>
      <c r="Q106" s="129"/>
      <c r="R106" s="507"/>
      <c r="S106" s="504"/>
    </row>
    <row r="107" spans="1:19" ht="14.45" customHeight="1">
      <c r="A107" s="505"/>
      <c r="B107" s="505"/>
      <c r="C107" s="506"/>
      <c r="D107" s="505"/>
      <c r="E107" s="505"/>
      <c r="F107" s="505"/>
      <c r="G107" s="129"/>
      <c r="H107" s="505"/>
      <c r="I107" s="128"/>
      <c r="J107" s="128"/>
      <c r="K107" s="131"/>
      <c r="L107" s="504"/>
      <c r="M107" s="505" t="s">
        <v>43</v>
      </c>
      <c r="N107" s="505" t="s">
        <v>191</v>
      </c>
      <c r="O107" s="505" t="s">
        <v>39</v>
      </c>
      <c r="P107" s="505" t="s">
        <v>186</v>
      </c>
      <c r="Q107" s="129" t="s">
        <v>187</v>
      </c>
      <c r="R107" s="507"/>
      <c r="S107" s="504"/>
    </row>
    <row r="108" spans="1:19" ht="14.45" customHeight="1">
      <c r="A108" s="505"/>
      <c r="B108" s="505"/>
      <c r="C108" s="506"/>
      <c r="D108" s="505"/>
      <c r="E108" s="505"/>
      <c r="F108" s="505"/>
      <c r="G108" s="129"/>
      <c r="H108" s="505"/>
      <c r="I108" s="128"/>
      <c r="J108" s="128"/>
      <c r="K108" s="131"/>
      <c r="L108" s="504"/>
      <c r="M108" s="505"/>
      <c r="N108" s="505"/>
      <c r="O108" s="505"/>
      <c r="P108" s="505"/>
      <c r="Q108" s="129"/>
      <c r="R108" s="507"/>
      <c r="S108" s="504"/>
    </row>
    <row r="109" spans="1:19" ht="14.45" customHeight="1">
      <c r="A109" s="505"/>
      <c r="B109" s="505"/>
      <c r="C109" s="506"/>
      <c r="D109" s="505"/>
      <c r="E109" s="505"/>
      <c r="F109" s="505"/>
      <c r="G109" s="129"/>
      <c r="H109" s="505"/>
      <c r="I109" s="128"/>
      <c r="J109" s="128"/>
      <c r="K109" s="131"/>
      <c r="L109" s="504"/>
      <c r="M109" s="505"/>
      <c r="N109" s="505"/>
      <c r="O109" s="505"/>
      <c r="P109" s="505"/>
      <c r="Q109" s="129" t="s">
        <v>189</v>
      </c>
      <c r="R109" s="507"/>
      <c r="S109" s="504"/>
    </row>
    <row r="110" spans="1:19" ht="14.45" customHeight="1">
      <c r="A110" s="505"/>
      <c r="B110" s="505"/>
      <c r="C110" s="506"/>
      <c r="D110" s="505"/>
      <c r="E110" s="505"/>
      <c r="F110" s="505"/>
      <c r="G110" s="129"/>
      <c r="H110" s="505"/>
      <c r="I110" s="128"/>
      <c r="J110" s="128"/>
      <c r="K110" s="131"/>
      <c r="L110" s="504"/>
      <c r="M110" s="505"/>
      <c r="N110" s="505"/>
      <c r="O110" s="505"/>
      <c r="P110" s="505"/>
      <c r="Q110" s="129"/>
      <c r="R110" s="507"/>
      <c r="S110" s="504"/>
    </row>
    <row r="111" spans="1:19" ht="14.45" customHeight="1">
      <c r="A111" s="505"/>
      <c r="B111" s="505"/>
      <c r="C111" s="506"/>
      <c r="D111" s="505"/>
      <c r="E111" s="505"/>
      <c r="F111" s="505"/>
      <c r="G111" s="129"/>
      <c r="H111" s="505"/>
      <c r="I111" s="128"/>
      <c r="J111" s="128"/>
      <c r="K111" s="131"/>
      <c r="L111" s="504"/>
      <c r="M111" s="505" t="s">
        <v>43</v>
      </c>
      <c r="N111" s="505" t="s">
        <v>192</v>
      </c>
      <c r="O111" s="505" t="s">
        <v>56</v>
      </c>
      <c r="P111" s="505" t="s">
        <v>186</v>
      </c>
      <c r="Q111" s="129" t="s">
        <v>187</v>
      </c>
      <c r="R111" s="507"/>
      <c r="S111" s="504"/>
    </row>
    <row r="112" spans="1:19" ht="14.45" customHeight="1">
      <c r="A112" s="505"/>
      <c r="B112" s="505"/>
      <c r="C112" s="506"/>
      <c r="D112" s="505"/>
      <c r="E112" s="505"/>
      <c r="F112" s="505"/>
      <c r="G112" s="129"/>
      <c r="H112" s="505"/>
      <c r="I112" s="128"/>
      <c r="J112" s="128"/>
      <c r="K112" s="131"/>
      <c r="L112" s="504"/>
      <c r="M112" s="505"/>
      <c r="N112" s="505"/>
      <c r="O112" s="505"/>
      <c r="P112" s="505"/>
      <c r="Q112" s="129"/>
      <c r="R112" s="507"/>
      <c r="S112" s="504"/>
    </row>
    <row r="113" spans="1:19" ht="14.45" customHeight="1">
      <c r="A113" s="505"/>
      <c r="B113" s="505"/>
      <c r="C113" s="506"/>
      <c r="D113" s="505"/>
      <c r="E113" s="505"/>
      <c r="F113" s="505"/>
      <c r="G113" s="129"/>
      <c r="H113" s="505"/>
      <c r="I113" s="128"/>
      <c r="J113" s="128"/>
      <c r="K113" s="131"/>
      <c r="L113" s="504"/>
      <c r="M113" s="505"/>
      <c r="N113" s="505"/>
      <c r="O113" s="505"/>
      <c r="P113" s="505"/>
      <c r="Q113" s="129" t="s">
        <v>189</v>
      </c>
      <c r="R113" s="507"/>
      <c r="S113" s="504"/>
    </row>
    <row r="114" spans="1:19" ht="14.45" customHeight="1">
      <c r="A114" s="505"/>
      <c r="B114" s="505"/>
      <c r="C114" s="506"/>
      <c r="D114" s="505"/>
      <c r="E114" s="505"/>
      <c r="F114" s="505"/>
      <c r="G114" s="129"/>
      <c r="H114" s="505"/>
      <c r="I114" s="128"/>
      <c r="J114" s="128"/>
      <c r="K114" s="131"/>
      <c r="L114" s="504"/>
      <c r="M114" s="505"/>
      <c r="N114" s="505"/>
      <c r="O114" s="505"/>
      <c r="P114" s="505"/>
      <c r="Q114" s="129"/>
      <c r="R114" s="507"/>
      <c r="S114" s="504"/>
    </row>
    <row r="115" spans="1:19" ht="14.45" customHeight="1">
      <c r="A115" s="505"/>
      <c r="B115" s="505"/>
      <c r="C115" s="506"/>
      <c r="D115" s="505"/>
      <c r="E115" s="505"/>
      <c r="F115" s="505"/>
      <c r="G115" s="129"/>
      <c r="H115" s="505"/>
      <c r="I115" s="128"/>
      <c r="J115" s="128"/>
      <c r="K115" s="131"/>
      <c r="L115" s="504"/>
      <c r="M115" s="505" t="s">
        <v>43</v>
      </c>
      <c r="N115" s="505" t="s">
        <v>193</v>
      </c>
      <c r="O115" s="505" t="s">
        <v>56</v>
      </c>
      <c r="P115" s="505" t="s">
        <v>186</v>
      </c>
      <c r="Q115" s="129" t="s">
        <v>187</v>
      </c>
      <c r="R115" s="507"/>
      <c r="S115" s="504"/>
    </row>
    <row r="116" spans="1:19" ht="14.45" customHeight="1">
      <c r="A116" s="505"/>
      <c r="B116" s="505"/>
      <c r="C116" s="506"/>
      <c r="D116" s="505"/>
      <c r="E116" s="505"/>
      <c r="F116" s="505"/>
      <c r="G116" s="129"/>
      <c r="H116" s="505"/>
      <c r="I116" s="128"/>
      <c r="J116" s="128"/>
      <c r="K116" s="131"/>
      <c r="L116" s="504"/>
      <c r="M116" s="505"/>
      <c r="N116" s="505"/>
      <c r="O116" s="505"/>
      <c r="P116" s="505"/>
      <c r="Q116" s="129"/>
      <c r="R116" s="507"/>
      <c r="S116" s="504"/>
    </row>
    <row r="117" spans="1:19" ht="14.45" customHeight="1">
      <c r="A117" s="505"/>
      <c r="B117" s="505"/>
      <c r="C117" s="506"/>
      <c r="D117" s="505"/>
      <c r="E117" s="505"/>
      <c r="F117" s="505"/>
      <c r="G117" s="129"/>
      <c r="H117" s="505"/>
      <c r="I117" s="128"/>
      <c r="J117" s="128"/>
      <c r="K117" s="131"/>
      <c r="L117" s="504"/>
      <c r="M117" s="505"/>
      <c r="N117" s="505"/>
      <c r="O117" s="505"/>
      <c r="P117" s="505"/>
      <c r="Q117" s="129" t="s">
        <v>189</v>
      </c>
      <c r="R117" s="507"/>
      <c r="S117" s="504"/>
    </row>
    <row r="118" spans="1:19" ht="14.45" customHeight="1">
      <c r="A118" s="505"/>
      <c r="B118" s="505"/>
      <c r="C118" s="506"/>
      <c r="D118" s="505"/>
      <c r="E118" s="505"/>
      <c r="F118" s="505"/>
      <c r="G118" s="129"/>
      <c r="H118" s="505"/>
      <c r="I118" s="128"/>
      <c r="J118" s="128"/>
      <c r="K118" s="131"/>
      <c r="L118" s="504"/>
      <c r="M118" s="505"/>
      <c r="N118" s="505"/>
      <c r="O118" s="505"/>
      <c r="P118" s="505"/>
      <c r="Q118" s="129"/>
      <c r="R118" s="507"/>
      <c r="S118" s="504"/>
    </row>
    <row r="119" spans="1:19" ht="25.5">
      <c r="A119" s="505" t="s">
        <v>194</v>
      </c>
      <c r="B119" s="505" t="s">
        <v>180</v>
      </c>
      <c r="C119" s="506" t="s">
        <v>181</v>
      </c>
      <c r="D119" s="505" t="s">
        <v>195</v>
      </c>
      <c r="E119" s="505" t="s">
        <v>39</v>
      </c>
      <c r="F119" s="505" t="s">
        <v>129</v>
      </c>
      <c r="G119" s="129" t="s">
        <v>196</v>
      </c>
      <c r="H119" s="129" t="s">
        <v>197</v>
      </c>
      <c r="I119" s="128">
        <v>2</v>
      </c>
      <c r="J119" s="128">
        <v>20</v>
      </c>
      <c r="K119" s="89">
        <v>40</v>
      </c>
      <c r="L119" s="504" t="s">
        <v>85</v>
      </c>
      <c r="M119" s="505" t="s">
        <v>43</v>
      </c>
      <c r="N119" s="505" t="s">
        <v>198</v>
      </c>
      <c r="O119" s="505" t="s">
        <v>39</v>
      </c>
      <c r="P119" s="505" t="s">
        <v>186</v>
      </c>
      <c r="Q119" s="129" t="s">
        <v>187</v>
      </c>
      <c r="R119" s="507" t="s">
        <v>47</v>
      </c>
      <c r="S119" s="504"/>
    </row>
    <row r="120" spans="1:19" ht="25.5">
      <c r="A120" s="505"/>
      <c r="B120" s="505"/>
      <c r="C120" s="506"/>
      <c r="D120" s="505"/>
      <c r="E120" s="505"/>
      <c r="F120" s="505"/>
      <c r="G120" s="129"/>
      <c r="H120" s="129" t="s">
        <v>199</v>
      </c>
      <c r="I120" s="128" t="s">
        <v>89</v>
      </c>
      <c r="J120" s="128" t="s">
        <v>90</v>
      </c>
      <c r="K120" s="89" t="s">
        <v>91</v>
      </c>
      <c r="L120" s="504"/>
      <c r="M120" s="505"/>
      <c r="N120" s="505"/>
      <c r="O120" s="505"/>
      <c r="P120" s="505"/>
      <c r="Q120" s="129"/>
      <c r="R120" s="507"/>
      <c r="S120" s="504"/>
    </row>
    <row r="121" spans="1:19" ht="25.5">
      <c r="A121" s="505"/>
      <c r="B121" s="505"/>
      <c r="C121" s="506"/>
      <c r="D121" s="505"/>
      <c r="E121" s="505"/>
      <c r="F121" s="505"/>
      <c r="G121" s="129" t="s">
        <v>200</v>
      </c>
      <c r="H121" s="129" t="s">
        <v>201</v>
      </c>
      <c r="I121" s="128"/>
      <c r="J121" s="128"/>
      <c r="K121" s="89"/>
      <c r="L121" s="504"/>
      <c r="M121" s="505"/>
      <c r="N121" s="505"/>
      <c r="O121" s="505"/>
      <c r="P121" s="505"/>
      <c r="Q121" s="129" t="s">
        <v>189</v>
      </c>
      <c r="R121" s="507"/>
      <c r="S121" s="504"/>
    </row>
    <row r="122" spans="1:19" ht="15">
      <c r="A122" s="505"/>
      <c r="B122" s="505"/>
      <c r="C122" s="506"/>
      <c r="D122" s="505"/>
      <c r="E122" s="505"/>
      <c r="F122" s="505"/>
      <c r="G122" s="129"/>
      <c r="H122" s="129" t="s">
        <v>202</v>
      </c>
      <c r="I122" s="128"/>
      <c r="J122" s="128"/>
      <c r="K122" s="89"/>
      <c r="L122" s="504"/>
      <c r="M122" s="505"/>
      <c r="N122" s="505"/>
      <c r="O122" s="505"/>
      <c r="P122" s="505"/>
      <c r="Q122" s="129"/>
      <c r="R122" s="507"/>
      <c r="S122" s="504"/>
    </row>
    <row r="123" spans="1:19" ht="14.45" customHeight="1">
      <c r="A123" s="505"/>
      <c r="B123" s="505"/>
      <c r="C123" s="506"/>
      <c r="D123" s="505"/>
      <c r="E123" s="505"/>
      <c r="F123" s="505"/>
      <c r="G123" s="129" t="s">
        <v>203</v>
      </c>
      <c r="H123" s="129" t="s">
        <v>204</v>
      </c>
      <c r="I123" s="128"/>
      <c r="J123" s="128"/>
      <c r="K123" s="89"/>
      <c r="L123" s="504"/>
      <c r="M123" s="505" t="s">
        <v>43</v>
      </c>
      <c r="N123" s="505" t="s">
        <v>205</v>
      </c>
      <c r="O123" s="505" t="s">
        <v>39</v>
      </c>
      <c r="P123" s="505" t="s">
        <v>186</v>
      </c>
      <c r="Q123" s="129" t="s">
        <v>187</v>
      </c>
      <c r="R123" s="507"/>
      <c r="S123" s="504"/>
    </row>
    <row r="124" spans="1:19" ht="14.45" customHeight="1">
      <c r="A124" s="505"/>
      <c r="B124" s="505"/>
      <c r="C124" s="506"/>
      <c r="D124" s="505"/>
      <c r="E124" s="505"/>
      <c r="F124" s="505"/>
      <c r="G124" s="129"/>
      <c r="H124" s="129"/>
      <c r="I124" s="128"/>
      <c r="J124" s="128"/>
      <c r="K124" s="89"/>
      <c r="L124" s="504"/>
      <c r="M124" s="505"/>
      <c r="N124" s="505"/>
      <c r="O124" s="505"/>
      <c r="P124" s="505"/>
      <c r="Q124" s="129"/>
      <c r="R124" s="507"/>
      <c r="S124" s="504"/>
    </row>
    <row r="125" spans="1:19" ht="14.45" customHeight="1">
      <c r="A125" s="505"/>
      <c r="B125" s="505"/>
      <c r="C125" s="506"/>
      <c r="D125" s="505"/>
      <c r="E125" s="505"/>
      <c r="F125" s="505"/>
      <c r="G125" s="129"/>
      <c r="H125" s="129"/>
      <c r="I125" s="128"/>
      <c r="J125" s="128"/>
      <c r="K125" s="89"/>
      <c r="L125" s="504"/>
      <c r="M125" s="505"/>
      <c r="N125" s="505"/>
      <c r="O125" s="505"/>
      <c r="P125" s="505"/>
      <c r="Q125" s="129" t="s">
        <v>189</v>
      </c>
      <c r="R125" s="507"/>
      <c r="S125" s="504"/>
    </row>
    <row r="126" spans="1:19" ht="14.45" customHeight="1">
      <c r="A126" s="505"/>
      <c r="B126" s="505"/>
      <c r="C126" s="506"/>
      <c r="D126" s="505"/>
      <c r="E126" s="505"/>
      <c r="F126" s="505"/>
      <c r="G126" s="129"/>
      <c r="H126" s="129"/>
      <c r="I126" s="128"/>
      <c r="J126" s="128"/>
      <c r="K126" s="89"/>
      <c r="L126" s="504"/>
      <c r="M126" s="505"/>
      <c r="N126" s="505"/>
      <c r="O126" s="505"/>
      <c r="P126" s="505"/>
      <c r="Q126" s="129"/>
      <c r="R126" s="507"/>
      <c r="S126" s="504"/>
    </row>
    <row r="127" spans="1:19" ht="14.45" customHeight="1">
      <c r="A127" s="505"/>
      <c r="B127" s="505"/>
      <c r="C127" s="506"/>
      <c r="D127" s="505"/>
      <c r="E127" s="505"/>
      <c r="F127" s="505"/>
      <c r="G127" s="129"/>
      <c r="H127" s="129"/>
      <c r="I127" s="128"/>
      <c r="J127" s="128"/>
      <c r="K127" s="89"/>
      <c r="L127" s="504"/>
      <c r="M127" s="505" t="s">
        <v>43</v>
      </c>
      <c r="N127" s="505" t="s">
        <v>206</v>
      </c>
      <c r="O127" s="505" t="s">
        <v>39</v>
      </c>
      <c r="P127" s="505" t="s">
        <v>186</v>
      </c>
      <c r="Q127" s="129" t="s">
        <v>187</v>
      </c>
      <c r="R127" s="507"/>
      <c r="S127" s="504"/>
    </row>
    <row r="128" spans="1:19" ht="14.45" customHeight="1">
      <c r="A128" s="505"/>
      <c r="B128" s="505"/>
      <c r="C128" s="506"/>
      <c r="D128" s="505"/>
      <c r="E128" s="505"/>
      <c r="F128" s="505"/>
      <c r="G128" s="129"/>
      <c r="H128" s="129"/>
      <c r="I128" s="128"/>
      <c r="J128" s="128"/>
      <c r="K128" s="89"/>
      <c r="L128" s="504"/>
      <c r="M128" s="505"/>
      <c r="N128" s="505"/>
      <c r="O128" s="505"/>
      <c r="P128" s="505"/>
      <c r="Q128" s="129"/>
      <c r="R128" s="507"/>
      <c r="S128" s="504"/>
    </row>
    <row r="129" spans="1:19" ht="14.45" customHeight="1">
      <c r="A129" s="505"/>
      <c r="B129" s="505"/>
      <c r="C129" s="506"/>
      <c r="D129" s="505"/>
      <c r="E129" s="505"/>
      <c r="F129" s="505"/>
      <c r="G129" s="129"/>
      <c r="H129" s="129"/>
      <c r="I129" s="128"/>
      <c r="J129" s="128"/>
      <c r="K129" s="89"/>
      <c r="L129" s="504"/>
      <c r="M129" s="505"/>
      <c r="N129" s="505"/>
      <c r="O129" s="505"/>
      <c r="P129" s="505"/>
      <c r="Q129" s="129" t="s">
        <v>189</v>
      </c>
      <c r="R129" s="507"/>
      <c r="S129" s="504"/>
    </row>
    <row r="130" spans="1:19" ht="14.45" customHeight="1">
      <c r="A130" s="505"/>
      <c r="B130" s="505"/>
      <c r="C130" s="506"/>
      <c r="D130" s="505"/>
      <c r="E130" s="505"/>
      <c r="F130" s="505"/>
      <c r="G130" s="129"/>
      <c r="H130" s="129"/>
      <c r="I130" s="128"/>
      <c r="J130" s="128"/>
      <c r="K130" s="89"/>
      <c r="L130" s="504"/>
      <c r="M130" s="505"/>
      <c r="N130" s="505"/>
      <c r="O130" s="505"/>
      <c r="P130" s="505"/>
      <c r="Q130" s="129"/>
      <c r="R130" s="507"/>
      <c r="S130" s="504"/>
    </row>
    <row r="131" spans="1:19" ht="15">
      <c r="A131" s="505" t="s">
        <v>207</v>
      </c>
      <c r="B131" s="505" t="s">
        <v>208</v>
      </c>
      <c r="C131" s="506" t="s">
        <v>209</v>
      </c>
      <c r="D131" s="505" t="s">
        <v>210</v>
      </c>
      <c r="E131" s="505" t="s">
        <v>39</v>
      </c>
      <c r="F131" s="129" t="s">
        <v>211</v>
      </c>
      <c r="G131" s="505" t="s">
        <v>212</v>
      </c>
      <c r="H131" s="505" t="s">
        <v>213</v>
      </c>
      <c r="I131" s="128">
        <v>3</v>
      </c>
      <c r="J131" s="128">
        <v>20</v>
      </c>
      <c r="K131" s="90">
        <v>60</v>
      </c>
      <c r="L131" s="504" t="s">
        <v>102</v>
      </c>
      <c r="M131" s="505" t="s">
        <v>43</v>
      </c>
      <c r="N131" s="505" t="s">
        <v>214</v>
      </c>
      <c r="O131" s="505" t="s">
        <v>39</v>
      </c>
      <c r="P131" s="505" t="s">
        <v>215</v>
      </c>
      <c r="Q131" s="129" t="s">
        <v>216</v>
      </c>
      <c r="R131" s="508" t="s">
        <v>51</v>
      </c>
      <c r="S131" s="504" t="s">
        <v>42</v>
      </c>
    </row>
    <row r="132" spans="1:19" ht="25.5">
      <c r="A132" s="505"/>
      <c r="B132" s="505"/>
      <c r="C132" s="506"/>
      <c r="D132" s="505"/>
      <c r="E132" s="505"/>
      <c r="F132" s="129"/>
      <c r="G132" s="505"/>
      <c r="H132" s="505"/>
      <c r="I132" s="128" t="s">
        <v>61</v>
      </c>
      <c r="J132" s="128" t="s">
        <v>90</v>
      </c>
      <c r="K132" s="90" t="s">
        <v>106</v>
      </c>
      <c r="L132" s="504"/>
      <c r="M132" s="505"/>
      <c r="N132" s="505"/>
      <c r="O132" s="505"/>
      <c r="P132" s="505"/>
      <c r="Q132" s="129"/>
      <c r="R132" s="508"/>
      <c r="S132" s="504"/>
    </row>
    <row r="133" spans="1:19" ht="25.5">
      <c r="A133" s="505"/>
      <c r="B133" s="505"/>
      <c r="C133" s="506"/>
      <c r="D133" s="505"/>
      <c r="E133" s="505"/>
      <c r="F133" s="129" t="s">
        <v>83</v>
      </c>
      <c r="G133" s="505"/>
      <c r="H133" s="505"/>
      <c r="I133" s="128"/>
      <c r="J133" s="128"/>
      <c r="K133" s="90"/>
      <c r="L133" s="504"/>
      <c r="M133" s="505"/>
      <c r="N133" s="505"/>
      <c r="O133" s="505"/>
      <c r="P133" s="505"/>
      <c r="Q133" s="129" t="s">
        <v>217</v>
      </c>
      <c r="R133" s="508"/>
      <c r="S133" s="504"/>
    </row>
    <row r="134" spans="1:19" ht="15">
      <c r="A134" s="505"/>
      <c r="B134" s="505"/>
      <c r="C134" s="506"/>
      <c r="D134" s="505"/>
      <c r="E134" s="505"/>
      <c r="F134" s="129"/>
      <c r="G134" s="505"/>
      <c r="H134" s="505"/>
      <c r="I134" s="128"/>
      <c r="J134" s="128"/>
      <c r="K134" s="90"/>
      <c r="L134" s="504"/>
      <c r="M134" s="505"/>
      <c r="N134" s="505"/>
      <c r="O134" s="505"/>
      <c r="P134" s="505"/>
      <c r="Q134" s="129"/>
      <c r="R134" s="508"/>
      <c r="S134" s="504"/>
    </row>
    <row r="135" spans="1:19" ht="15">
      <c r="A135" s="505" t="s">
        <v>218</v>
      </c>
      <c r="B135" s="505" t="s">
        <v>219</v>
      </c>
      <c r="C135" s="506" t="s">
        <v>220</v>
      </c>
      <c r="D135" s="505" t="s">
        <v>221</v>
      </c>
      <c r="E135" s="505" t="s">
        <v>39</v>
      </c>
      <c r="F135" s="505"/>
      <c r="G135" s="505" t="s">
        <v>222</v>
      </c>
      <c r="H135" s="505" t="s">
        <v>223</v>
      </c>
      <c r="I135" s="128">
        <v>2</v>
      </c>
      <c r="J135" s="128">
        <v>10</v>
      </c>
      <c r="K135" s="131">
        <v>20</v>
      </c>
      <c r="L135" s="504" t="s">
        <v>42</v>
      </c>
      <c r="M135" s="505" t="s">
        <v>43</v>
      </c>
      <c r="N135" s="505" t="s">
        <v>224</v>
      </c>
      <c r="O135" s="505" t="s">
        <v>39</v>
      </c>
      <c r="P135" s="505" t="s">
        <v>225</v>
      </c>
      <c r="Q135" s="505" t="s">
        <v>226</v>
      </c>
      <c r="R135" s="507" t="s">
        <v>47</v>
      </c>
      <c r="S135" s="504" t="s">
        <v>48</v>
      </c>
    </row>
    <row r="136" spans="1:19" ht="25.5">
      <c r="A136" s="505"/>
      <c r="B136" s="505"/>
      <c r="C136" s="506"/>
      <c r="D136" s="505"/>
      <c r="E136" s="505"/>
      <c r="F136" s="505"/>
      <c r="G136" s="505"/>
      <c r="H136" s="505"/>
      <c r="I136" s="128" t="s">
        <v>89</v>
      </c>
      <c r="J136" s="128" t="s">
        <v>77</v>
      </c>
      <c r="K136" s="131" t="s">
        <v>51</v>
      </c>
      <c r="L136" s="504"/>
      <c r="M136" s="505"/>
      <c r="N136" s="505"/>
      <c r="O136" s="505"/>
      <c r="P136" s="505"/>
      <c r="Q136" s="505"/>
      <c r="R136" s="507"/>
      <c r="S136" s="504"/>
    </row>
    <row r="137" spans="1:19" ht="25.5">
      <c r="A137" s="505" t="s">
        <v>227</v>
      </c>
      <c r="B137" s="505" t="s">
        <v>138</v>
      </c>
      <c r="C137" s="506" t="s">
        <v>139</v>
      </c>
      <c r="D137" s="505" t="s">
        <v>228</v>
      </c>
      <c r="E137" s="505" t="s">
        <v>56</v>
      </c>
      <c r="F137" s="505" t="s">
        <v>129</v>
      </c>
      <c r="G137" s="505" t="s">
        <v>111</v>
      </c>
      <c r="H137" s="505" t="s">
        <v>41</v>
      </c>
      <c r="I137" s="128">
        <v>3</v>
      </c>
      <c r="J137" s="128">
        <v>20</v>
      </c>
      <c r="K137" s="90">
        <v>60</v>
      </c>
      <c r="L137" s="504" t="s">
        <v>102</v>
      </c>
      <c r="M137" s="505" t="s">
        <v>43</v>
      </c>
      <c r="N137" s="505" t="s">
        <v>229</v>
      </c>
      <c r="O137" s="505" t="s">
        <v>56</v>
      </c>
      <c r="P137" s="505" t="s">
        <v>230</v>
      </c>
      <c r="Q137" s="129" t="s">
        <v>145</v>
      </c>
      <c r="R137" s="507" t="s">
        <v>47</v>
      </c>
      <c r="S137" s="504" t="s">
        <v>48</v>
      </c>
    </row>
    <row r="138" spans="1:19" ht="25.5">
      <c r="A138" s="505"/>
      <c r="B138" s="505"/>
      <c r="C138" s="506"/>
      <c r="D138" s="505"/>
      <c r="E138" s="505"/>
      <c r="F138" s="505"/>
      <c r="G138" s="505"/>
      <c r="H138" s="505"/>
      <c r="I138" s="128" t="s">
        <v>61</v>
      </c>
      <c r="J138" s="128" t="s">
        <v>90</v>
      </c>
      <c r="K138" s="90" t="s">
        <v>106</v>
      </c>
      <c r="L138" s="504"/>
      <c r="M138" s="505"/>
      <c r="N138" s="505"/>
      <c r="O138" s="505"/>
      <c r="P138" s="505"/>
      <c r="Q138" s="129"/>
      <c r="R138" s="507"/>
      <c r="S138" s="504"/>
    </row>
    <row r="139" spans="1:19" ht="15">
      <c r="A139" s="505"/>
      <c r="B139" s="505"/>
      <c r="C139" s="506"/>
      <c r="D139" s="505"/>
      <c r="E139" s="505"/>
      <c r="F139" s="505"/>
      <c r="G139" s="505"/>
      <c r="H139" s="505"/>
      <c r="I139" s="128"/>
      <c r="J139" s="128"/>
      <c r="K139" s="90"/>
      <c r="L139" s="504"/>
      <c r="M139" s="505"/>
      <c r="N139" s="505"/>
      <c r="O139" s="505"/>
      <c r="P139" s="505"/>
      <c r="Q139" s="129" t="s">
        <v>149</v>
      </c>
      <c r="R139" s="507"/>
      <c r="S139" s="504"/>
    </row>
    <row r="140" spans="1:19" ht="15">
      <c r="A140" s="505"/>
      <c r="B140" s="505"/>
      <c r="C140" s="506"/>
      <c r="D140" s="505"/>
      <c r="E140" s="505"/>
      <c r="F140" s="505"/>
      <c r="G140" s="505"/>
      <c r="H140" s="505"/>
      <c r="I140" s="128"/>
      <c r="J140" s="128"/>
      <c r="K140" s="90"/>
      <c r="L140" s="504"/>
      <c r="M140" s="505"/>
      <c r="N140" s="505"/>
      <c r="O140" s="505"/>
      <c r="P140" s="505"/>
      <c r="Q140" s="129"/>
      <c r="R140" s="507"/>
      <c r="S140" s="504"/>
    </row>
    <row r="141" spans="1:19" ht="25.5">
      <c r="A141" s="505"/>
      <c r="B141" s="505"/>
      <c r="C141" s="506"/>
      <c r="D141" s="505"/>
      <c r="E141" s="505"/>
      <c r="F141" s="505"/>
      <c r="G141" s="505"/>
      <c r="H141" s="505"/>
      <c r="I141" s="128"/>
      <c r="J141" s="128"/>
      <c r="K141" s="90"/>
      <c r="L141" s="504"/>
      <c r="M141" s="505"/>
      <c r="N141" s="505"/>
      <c r="O141" s="505"/>
      <c r="P141" s="505"/>
      <c r="Q141" s="129" t="s">
        <v>146</v>
      </c>
      <c r="R141" s="507"/>
      <c r="S141" s="504"/>
    </row>
    <row r="142" spans="1:19" ht="15">
      <c r="A142" s="505"/>
      <c r="B142" s="505"/>
      <c r="C142" s="506"/>
      <c r="D142" s="505"/>
      <c r="E142" s="505"/>
      <c r="F142" s="505"/>
      <c r="G142" s="505"/>
      <c r="H142" s="505"/>
      <c r="I142" s="128"/>
      <c r="J142" s="128"/>
      <c r="K142" s="90"/>
      <c r="L142" s="504"/>
      <c r="M142" s="505"/>
      <c r="N142" s="505"/>
      <c r="O142" s="505"/>
      <c r="P142" s="505"/>
      <c r="Q142" s="129"/>
      <c r="R142" s="507"/>
      <c r="S142" s="504"/>
    </row>
    <row r="143" spans="1:19" ht="25.5">
      <c r="A143" s="505"/>
      <c r="B143" s="505"/>
      <c r="C143" s="506"/>
      <c r="D143" s="505"/>
      <c r="E143" s="505"/>
      <c r="F143" s="505"/>
      <c r="G143" s="505"/>
      <c r="H143" s="505"/>
      <c r="I143" s="128"/>
      <c r="J143" s="128"/>
      <c r="K143" s="90"/>
      <c r="L143" s="504"/>
      <c r="M143" s="505"/>
      <c r="N143" s="505"/>
      <c r="O143" s="505"/>
      <c r="P143" s="505"/>
      <c r="Q143" s="129" t="s">
        <v>147</v>
      </c>
      <c r="R143" s="507"/>
      <c r="S143" s="504"/>
    </row>
    <row r="144" spans="1:19" ht="15">
      <c r="A144" s="505"/>
      <c r="B144" s="505"/>
      <c r="C144" s="506"/>
      <c r="D144" s="505"/>
      <c r="E144" s="505"/>
      <c r="F144" s="505"/>
      <c r="G144" s="505"/>
      <c r="H144" s="505"/>
      <c r="I144" s="128"/>
      <c r="J144" s="128"/>
      <c r="K144" s="90"/>
      <c r="L144" s="504"/>
      <c r="M144" s="505"/>
      <c r="N144" s="505"/>
      <c r="O144" s="505"/>
      <c r="P144" s="505"/>
      <c r="Q144" s="129"/>
      <c r="R144" s="507"/>
      <c r="S144" s="504"/>
    </row>
    <row r="145" spans="1:19" ht="25.5">
      <c r="A145" s="505"/>
      <c r="B145" s="505"/>
      <c r="C145" s="506"/>
      <c r="D145" s="505"/>
      <c r="E145" s="505"/>
      <c r="F145" s="505"/>
      <c r="G145" s="505"/>
      <c r="H145" s="505"/>
      <c r="I145" s="128"/>
      <c r="J145" s="128"/>
      <c r="K145" s="90"/>
      <c r="L145" s="504"/>
      <c r="M145" s="505"/>
      <c r="N145" s="505"/>
      <c r="O145" s="505"/>
      <c r="P145" s="505"/>
      <c r="Q145" s="129" t="s">
        <v>148</v>
      </c>
      <c r="R145" s="507"/>
      <c r="S145" s="504"/>
    </row>
    <row r="146" spans="1:19" ht="15">
      <c r="A146" s="505"/>
      <c r="B146" s="505"/>
      <c r="C146" s="506"/>
      <c r="D146" s="505"/>
      <c r="E146" s="505"/>
      <c r="F146" s="505"/>
      <c r="G146" s="505"/>
      <c r="H146" s="505"/>
      <c r="I146" s="128"/>
      <c r="J146" s="128"/>
      <c r="K146" s="90"/>
      <c r="L146" s="504"/>
      <c r="M146" s="505"/>
      <c r="N146" s="505"/>
      <c r="O146" s="505"/>
      <c r="P146" s="505"/>
      <c r="Q146" s="129"/>
      <c r="R146" s="507"/>
      <c r="S146" s="504"/>
    </row>
    <row r="147" spans="1:19" ht="15">
      <c r="A147" s="505"/>
      <c r="B147" s="505"/>
      <c r="C147" s="506"/>
      <c r="D147" s="505"/>
      <c r="E147" s="505"/>
      <c r="F147" s="505"/>
      <c r="G147" s="505"/>
      <c r="H147" s="505"/>
      <c r="I147" s="128"/>
      <c r="J147" s="128"/>
      <c r="K147" s="90"/>
      <c r="L147" s="504"/>
      <c r="M147" s="505"/>
      <c r="N147" s="505"/>
      <c r="O147" s="505"/>
      <c r="P147" s="505"/>
      <c r="Q147" s="129" t="s">
        <v>105</v>
      </c>
      <c r="R147" s="507"/>
      <c r="S147" s="504"/>
    </row>
    <row r="148" spans="1:19" ht="15">
      <c r="A148" s="505"/>
      <c r="B148" s="505"/>
      <c r="C148" s="506"/>
      <c r="D148" s="505"/>
      <c r="E148" s="505"/>
      <c r="F148" s="505"/>
      <c r="G148" s="505"/>
      <c r="H148" s="505"/>
      <c r="I148" s="128"/>
      <c r="J148" s="128"/>
      <c r="K148" s="90"/>
      <c r="L148" s="504"/>
      <c r="M148" s="505"/>
      <c r="N148" s="505"/>
      <c r="O148" s="505"/>
      <c r="P148" s="505"/>
      <c r="Q148" s="129"/>
      <c r="R148" s="507"/>
      <c r="S148" s="504"/>
    </row>
    <row r="149" spans="1:19" ht="25.5">
      <c r="A149" s="505"/>
      <c r="B149" s="505"/>
      <c r="C149" s="506"/>
      <c r="D149" s="505"/>
      <c r="E149" s="505"/>
      <c r="F149" s="505"/>
      <c r="G149" s="505"/>
      <c r="H149" s="505"/>
      <c r="I149" s="128"/>
      <c r="J149" s="128"/>
      <c r="K149" s="90"/>
      <c r="L149" s="504"/>
      <c r="M149" s="505"/>
      <c r="N149" s="505"/>
      <c r="O149" s="505"/>
      <c r="P149" s="505"/>
      <c r="Q149" s="129" t="s">
        <v>107</v>
      </c>
      <c r="R149" s="507"/>
      <c r="S149" s="504"/>
    </row>
    <row r="150" spans="1:19" ht="15">
      <c r="A150" s="505"/>
      <c r="B150" s="505"/>
      <c r="C150" s="506"/>
      <c r="D150" s="505"/>
      <c r="E150" s="505"/>
      <c r="F150" s="505"/>
      <c r="G150" s="505"/>
      <c r="H150" s="505"/>
      <c r="I150" s="128"/>
      <c r="J150" s="128"/>
      <c r="K150" s="90"/>
      <c r="L150" s="504"/>
      <c r="M150" s="505"/>
      <c r="N150" s="505"/>
      <c r="O150" s="505"/>
      <c r="P150" s="505"/>
      <c r="Q150" s="129"/>
      <c r="R150" s="507"/>
      <c r="S150" s="504"/>
    </row>
    <row r="151" spans="1:19" ht="15">
      <c r="A151" s="505"/>
      <c r="B151" s="505"/>
      <c r="C151" s="506"/>
      <c r="D151" s="505"/>
      <c r="E151" s="505"/>
      <c r="F151" s="505"/>
      <c r="G151" s="505"/>
      <c r="H151" s="505"/>
      <c r="I151" s="128"/>
      <c r="J151" s="128"/>
      <c r="K151" s="90"/>
      <c r="L151" s="504"/>
      <c r="M151" s="505"/>
      <c r="N151" s="505"/>
      <c r="O151" s="505"/>
      <c r="P151" s="505"/>
      <c r="Q151" s="129" t="s">
        <v>108</v>
      </c>
      <c r="R151" s="507"/>
      <c r="S151" s="504"/>
    </row>
    <row r="152" spans="1:19" ht="15">
      <c r="A152" s="505"/>
      <c r="B152" s="505"/>
      <c r="C152" s="506"/>
      <c r="D152" s="505"/>
      <c r="E152" s="505"/>
      <c r="F152" s="505"/>
      <c r="G152" s="505"/>
      <c r="H152" s="505"/>
      <c r="I152" s="128"/>
      <c r="J152" s="128"/>
      <c r="K152" s="90"/>
      <c r="L152" s="504"/>
      <c r="M152" s="505"/>
      <c r="N152" s="505"/>
      <c r="O152" s="505"/>
      <c r="P152" s="505"/>
      <c r="Q152" s="129"/>
      <c r="R152" s="507"/>
      <c r="S152" s="504"/>
    </row>
    <row r="153" spans="1:19" ht="25.5">
      <c r="A153" s="505"/>
      <c r="B153" s="505"/>
      <c r="C153" s="506"/>
      <c r="D153" s="505"/>
      <c r="E153" s="505"/>
      <c r="F153" s="505"/>
      <c r="G153" s="505"/>
      <c r="H153" s="505"/>
      <c r="I153" s="128"/>
      <c r="J153" s="128"/>
      <c r="K153" s="90"/>
      <c r="L153" s="504"/>
      <c r="M153" s="505"/>
      <c r="N153" s="505"/>
      <c r="O153" s="505"/>
      <c r="P153" s="505"/>
      <c r="Q153" s="129" t="s">
        <v>163</v>
      </c>
      <c r="R153" s="507"/>
      <c r="S153" s="504"/>
    </row>
    <row r="154" spans="1:19" ht="15">
      <c r="A154" s="505"/>
      <c r="B154" s="505"/>
      <c r="C154" s="506"/>
      <c r="D154" s="505"/>
      <c r="E154" s="505"/>
      <c r="F154" s="505"/>
      <c r="G154" s="505"/>
      <c r="H154" s="505"/>
      <c r="I154" s="128"/>
      <c r="J154" s="128"/>
      <c r="K154" s="90"/>
      <c r="L154" s="504"/>
      <c r="M154" s="505"/>
      <c r="N154" s="505"/>
      <c r="O154" s="505"/>
      <c r="P154" s="505"/>
      <c r="Q154" s="129"/>
      <c r="R154" s="507"/>
      <c r="S154" s="504"/>
    </row>
    <row r="155" spans="1:19" ht="25.5">
      <c r="A155" s="505"/>
      <c r="B155" s="505"/>
      <c r="C155" s="506"/>
      <c r="D155" s="505"/>
      <c r="E155" s="505"/>
      <c r="F155" s="505"/>
      <c r="G155" s="505"/>
      <c r="H155" s="505"/>
      <c r="I155" s="128"/>
      <c r="J155" s="128"/>
      <c r="K155" s="90"/>
      <c r="L155" s="504"/>
      <c r="M155" s="505"/>
      <c r="N155" s="505"/>
      <c r="O155" s="505"/>
      <c r="P155" s="505"/>
      <c r="Q155" s="129" t="s">
        <v>162</v>
      </c>
      <c r="R155" s="507"/>
      <c r="S155" s="504"/>
    </row>
    <row r="156" spans="1:19" ht="15">
      <c r="A156" s="505"/>
      <c r="B156" s="505"/>
      <c r="C156" s="506"/>
      <c r="D156" s="505"/>
      <c r="E156" s="505"/>
      <c r="F156" s="505"/>
      <c r="G156" s="505"/>
      <c r="H156" s="505"/>
      <c r="I156" s="128"/>
      <c r="J156" s="128"/>
      <c r="K156" s="90"/>
      <c r="L156" s="504"/>
      <c r="M156" s="505"/>
      <c r="N156" s="505"/>
      <c r="O156" s="505"/>
      <c r="P156" s="505"/>
      <c r="Q156" s="129"/>
      <c r="R156" s="507"/>
      <c r="S156" s="504"/>
    </row>
    <row r="157" spans="1:19" ht="25.5">
      <c r="A157" s="505"/>
      <c r="B157" s="505"/>
      <c r="C157" s="506"/>
      <c r="D157" s="505"/>
      <c r="E157" s="505"/>
      <c r="F157" s="505"/>
      <c r="G157" s="505"/>
      <c r="H157" s="505"/>
      <c r="I157" s="128"/>
      <c r="J157" s="128"/>
      <c r="K157" s="90"/>
      <c r="L157" s="504"/>
      <c r="M157" s="505"/>
      <c r="N157" s="505"/>
      <c r="O157" s="505"/>
      <c r="P157" s="505"/>
      <c r="Q157" s="129" t="s">
        <v>154</v>
      </c>
      <c r="R157" s="507"/>
      <c r="S157" s="504"/>
    </row>
    <row r="158" spans="1:19" ht="15">
      <c r="A158" s="505"/>
      <c r="B158" s="505"/>
      <c r="C158" s="506"/>
      <c r="D158" s="505"/>
      <c r="E158" s="505"/>
      <c r="F158" s="505"/>
      <c r="G158" s="505"/>
      <c r="H158" s="505"/>
      <c r="I158" s="128"/>
      <c r="J158" s="128"/>
      <c r="K158" s="90"/>
      <c r="L158" s="504"/>
      <c r="M158" s="505"/>
      <c r="N158" s="505"/>
      <c r="O158" s="505"/>
      <c r="P158" s="505"/>
      <c r="Q158" s="129"/>
      <c r="R158" s="507"/>
      <c r="S158" s="504"/>
    </row>
    <row r="159" spans="1:19" ht="15">
      <c r="A159" s="505"/>
      <c r="B159" s="505"/>
      <c r="C159" s="506"/>
      <c r="D159" s="505"/>
      <c r="E159" s="505"/>
      <c r="F159" s="505"/>
      <c r="G159" s="505"/>
      <c r="H159" s="505"/>
      <c r="I159" s="128"/>
      <c r="J159" s="128"/>
      <c r="K159" s="90"/>
      <c r="L159" s="504"/>
      <c r="M159" s="505"/>
      <c r="N159" s="505"/>
      <c r="O159" s="505"/>
      <c r="P159" s="505"/>
      <c r="Q159" s="129" t="s">
        <v>155</v>
      </c>
      <c r="R159" s="507"/>
      <c r="S159" s="504"/>
    </row>
    <row r="160" spans="1:19" ht="15">
      <c r="A160" s="505"/>
      <c r="B160" s="505"/>
      <c r="C160" s="506"/>
      <c r="D160" s="505"/>
      <c r="E160" s="505"/>
      <c r="F160" s="505"/>
      <c r="G160" s="505"/>
      <c r="H160" s="505"/>
      <c r="I160" s="128"/>
      <c r="J160" s="128"/>
      <c r="K160" s="90"/>
      <c r="L160" s="504"/>
      <c r="M160" s="505"/>
      <c r="N160" s="505"/>
      <c r="O160" s="505"/>
      <c r="P160" s="505"/>
      <c r="Q160" s="129"/>
      <c r="R160" s="507"/>
      <c r="S160" s="504"/>
    </row>
    <row r="161" spans="1:19" ht="14.45" customHeight="1">
      <c r="A161" s="505"/>
      <c r="B161" s="505"/>
      <c r="C161" s="506"/>
      <c r="D161" s="505"/>
      <c r="E161" s="505"/>
      <c r="F161" s="505"/>
      <c r="G161" s="505"/>
      <c r="H161" s="505"/>
      <c r="I161" s="128"/>
      <c r="J161" s="128"/>
      <c r="K161" s="90"/>
      <c r="L161" s="504"/>
      <c r="M161" s="505" t="s">
        <v>43</v>
      </c>
      <c r="N161" s="505" t="s">
        <v>231</v>
      </c>
      <c r="O161" s="505" t="s">
        <v>56</v>
      </c>
      <c r="P161" s="505" t="s">
        <v>232</v>
      </c>
      <c r="Q161" s="129" t="s">
        <v>154</v>
      </c>
      <c r="R161" s="507"/>
      <c r="S161" s="504"/>
    </row>
    <row r="162" spans="1:19" ht="14.45" customHeight="1">
      <c r="A162" s="505"/>
      <c r="B162" s="505"/>
      <c r="C162" s="506"/>
      <c r="D162" s="505"/>
      <c r="E162" s="505"/>
      <c r="F162" s="505"/>
      <c r="G162" s="505"/>
      <c r="H162" s="505"/>
      <c r="I162" s="128"/>
      <c r="J162" s="128"/>
      <c r="K162" s="90"/>
      <c r="L162" s="504"/>
      <c r="M162" s="505"/>
      <c r="N162" s="505"/>
      <c r="O162" s="505"/>
      <c r="P162" s="505"/>
      <c r="Q162" s="129"/>
      <c r="R162" s="507"/>
      <c r="S162" s="504"/>
    </row>
    <row r="163" spans="1:19" ht="14.45" customHeight="1">
      <c r="A163" s="505"/>
      <c r="B163" s="505"/>
      <c r="C163" s="506"/>
      <c r="D163" s="505"/>
      <c r="E163" s="505"/>
      <c r="F163" s="505"/>
      <c r="G163" s="505"/>
      <c r="H163" s="505"/>
      <c r="I163" s="128"/>
      <c r="J163" s="128"/>
      <c r="K163" s="90"/>
      <c r="L163" s="504"/>
      <c r="M163" s="505"/>
      <c r="N163" s="505"/>
      <c r="O163" s="505"/>
      <c r="P163" s="505"/>
      <c r="Q163" s="129" t="s">
        <v>145</v>
      </c>
      <c r="R163" s="507"/>
      <c r="S163" s="504"/>
    </row>
    <row r="164" spans="1:19" ht="14.45" customHeight="1">
      <c r="A164" s="505"/>
      <c r="B164" s="505"/>
      <c r="C164" s="506"/>
      <c r="D164" s="505"/>
      <c r="E164" s="505"/>
      <c r="F164" s="505"/>
      <c r="G164" s="505"/>
      <c r="H164" s="505"/>
      <c r="I164" s="128"/>
      <c r="J164" s="128"/>
      <c r="K164" s="90"/>
      <c r="L164" s="504"/>
      <c r="M164" s="505"/>
      <c r="N164" s="505"/>
      <c r="O164" s="505"/>
      <c r="P164" s="505"/>
      <c r="Q164" s="129"/>
      <c r="R164" s="507"/>
      <c r="S164" s="504"/>
    </row>
    <row r="165" spans="1:19" ht="14.45" customHeight="1">
      <c r="A165" s="505"/>
      <c r="B165" s="505"/>
      <c r="C165" s="506"/>
      <c r="D165" s="505"/>
      <c r="E165" s="505"/>
      <c r="F165" s="505"/>
      <c r="G165" s="505"/>
      <c r="H165" s="505"/>
      <c r="I165" s="128"/>
      <c r="J165" s="128"/>
      <c r="K165" s="90"/>
      <c r="L165" s="504"/>
      <c r="M165" s="505"/>
      <c r="N165" s="505"/>
      <c r="O165" s="505"/>
      <c r="P165" s="505"/>
      <c r="Q165" s="129" t="s">
        <v>149</v>
      </c>
      <c r="R165" s="507"/>
      <c r="S165" s="504"/>
    </row>
    <row r="166" spans="1:19" ht="14.45" customHeight="1">
      <c r="A166" s="505"/>
      <c r="B166" s="505"/>
      <c r="C166" s="506"/>
      <c r="D166" s="505"/>
      <c r="E166" s="505"/>
      <c r="F166" s="505"/>
      <c r="G166" s="505"/>
      <c r="H166" s="505"/>
      <c r="I166" s="128"/>
      <c r="J166" s="128"/>
      <c r="K166" s="90"/>
      <c r="L166" s="504"/>
      <c r="M166" s="505"/>
      <c r="N166" s="505"/>
      <c r="O166" s="505"/>
      <c r="P166" s="505"/>
      <c r="Q166" s="129"/>
      <c r="R166" s="507"/>
      <c r="S166" s="504"/>
    </row>
    <row r="167" spans="1:19" ht="14.45" customHeight="1">
      <c r="A167" s="505"/>
      <c r="B167" s="505"/>
      <c r="C167" s="506"/>
      <c r="D167" s="505"/>
      <c r="E167" s="505"/>
      <c r="F167" s="505"/>
      <c r="G167" s="505"/>
      <c r="H167" s="505"/>
      <c r="I167" s="128"/>
      <c r="J167" s="128"/>
      <c r="K167" s="90"/>
      <c r="L167" s="504"/>
      <c r="M167" s="505"/>
      <c r="N167" s="505"/>
      <c r="O167" s="505"/>
      <c r="P167" s="505"/>
      <c r="Q167" s="129" t="s">
        <v>146</v>
      </c>
      <c r="R167" s="507"/>
      <c r="S167" s="504"/>
    </row>
    <row r="168" spans="1:19" ht="14.45" customHeight="1">
      <c r="A168" s="505"/>
      <c r="B168" s="505"/>
      <c r="C168" s="506"/>
      <c r="D168" s="505"/>
      <c r="E168" s="505"/>
      <c r="F168" s="505"/>
      <c r="G168" s="505"/>
      <c r="H168" s="505"/>
      <c r="I168" s="128"/>
      <c r="J168" s="128"/>
      <c r="K168" s="90"/>
      <c r="L168" s="504"/>
      <c r="M168" s="505"/>
      <c r="N168" s="505"/>
      <c r="O168" s="505"/>
      <c r="P168" s="505"/>
      <c r="Q168" s="129"/>
      <c r="R168" s="507"/>
      <c r="S168" s="504"/>
    </row>
    <row r="169" spans="1:19" ht="14.45" customHeight="1">
      <c r="A169" s="505"/>
      <c r="B169" s="505"/>
      <c r="C169" s="506"/>
      <c r="D169" s="505"/>
      <c r="E169" s="505"/>
      <c r="F169" s="505"/>
      <c r="G169" s="505"/>
      <c r="H169" s="505"/>
      <c r="I169" s="128"/>
      <c r="J169" s="128"/>
      <c r="K169" s="90"/>
      <c r="L169" s="504"/>
      <c r="M169" s="505"/>
      <c r="N169" s="505"/>
      <c r="O169" s="505"/>
      <c r="P169" s="505"/>
      <c r="Q169" s="129" t="s">
        <v>147</v>
      </c>
      <c r="R169" s="507"/>
      <c r="S169" s="504"/>
    </row>
    <row r="170" spans="1:19" ht="14.45" customHeight="1">
      <c r="A170" s="505"/>
      <c r="B170" s="505"/>
      <c r="C170" s="506"/>
      <c r="D170" s="505"/>
      <c r="E170" s="505"/>
      <c r="F170" s="505"/>
      <c r="G170" s="505"/>
      <c r="H170" s="505"/>
      <c r="I170" s="128"/>
      <c r="J170" s="128"/>
      <c r="K170" s="90"/>
      <c r="L170" s="504"/>
      <c r="M170" s="505"/>
      <c r="N170" s="505"/>
      <c r="O170" s="505"/>
      <c r="P170" s="505"/>
      <c r="Q170" s="129"/>
      <c r="R170" s="507"/>
      <c r="S170" s="504"/>
    </row>
    <row r="171" spans="1:19" ht="14.45" customHeight="1">
      <c r="A171" s="505"/>
      <c r="B171" s="505"/>
      <c r="C171" s="506"/>
      <c r="D171" s="505"/>
      <c r="E171" s="505"/>
      <c r="F171" s="505"/>
      <c r="G171" s="505"/>
      <c r="H171" s="505"/>
      <c r="I171" s="128"/>
      <c r="J171" s="128"/>
      <c r="K171" s="90"/>
      <c r="L171" s="504"/>
      <c r="M171" s="505"/>
      <c r="N171" s="505"/>
      <c r="O171" s="505"/>
      <c r="P171" s="505"/>
      <c r="Q171" s="129" t="s">
        <v>148</v>
      </c>
      <c r="R171" s="507"/>
      <c r="S171" s="504"/>
    </row>
    <row r="172" spans="1:19" ht="14.45" customHeight="1">
      <c r="A172" s="505"/>
      <c r="B172" s="505"/>
      <c r="C172" s="506"/>
      <c r="D172" s="505"/>
      <c r="E172" s="505"/>
      <c r="F172" s="505"/>
      <c r="G172" s="505"/>
      <c r="H172" s="505"/>
      <c r="I172" s="128"/>
      <c r="J172" s="128"/>
      <c r="K172" s="90"/>
      <c r="L172" s="504"/>
      <c r="M172" s="505"/>
      <c r="N172" s="505"/>
      <c r="O172" s="505"/>
      <c r="P172" s="505"/>
      <c r="Q172" s="129"/>
      <c r="R172" s="507"/>
      <c r="S172" s="504"/>
    </row>
    <row r="173" spans="1:19" ht="14.45" customHeight="1">
      <c r="A173" s="505"/>
      <c r="B173" s="505"/>
      <c r="C173" s="506"/>
      <c r="D173" s="505"/>
      <c r="E173" s="505"/>
      <c r="F173" s="505"/>
      <c r="G173" s="505"/>
      <c r="H173" s="505"/>
      <c r="I173" s="128"/>
      <c r="J173" s="128"/>
      <c r="K173" s="90"/>
      <c r="L173" s="504"/>
      <c r="M173" s="505"/>
      <c r="N173" s="505"/>
      <c r="O173" s="505"/>
      <c r="P173" s="505"/>
      <c r="Q173" s="129" t="s">
        <v>105</v>
      </c>
      <c r="R173" s="507"/>
      <c r="S173" s="504"/>
    </row>
    <row r="174" spans="1:19" ht="14.45" customHeight="1">
      <c r="A174" s="505"/>
      <c r="B174" s="505"/>
      <c r="C174" s="506"/>
      <c r="D174" s="505"/>
      <c r="E174" s="505"/>
      <c r="F174" s="505"/>
      <c r="G174" s="505"/>
      <c r="H174" s="505"/>
      <c r="I174" s="128"/>
      <c r="J174" s="128"/>
      <c r="K174" s="90"/>
      <c r="L174" s="504"/>
      <c r="M174" s="505"/>
      <c r="N174" s="505"/>
      <c r="O174" s="505"/>
      <c r="P174" s="505"/>
      <c r="Q174" s="129"/>
      <c r="R174" s="507"/>
      <c r="S174" s="504"/>
    </row>
    <row r="175" spans="1:19" ht="14.45" customHeight="1">
      <c r="A175" s="505"/>
      <c r="B175" s="505"/>
      <c r="C175" s="506"/>
      <c r="D175" s="505"/>
      <c r="E175" s="505"/>
      <c r="F175" s="505"/>
      <c r="G175" s="505"/>
      <c r="H175" s="505"/>
      <c r="I175" s="128"/>
      <c r="J175" s="128"/>
      <c r="K175" s="90"/>
      <c r="L175" s="504"/>
      <c r="M175" s="505"/>
      <c r="N175" s="505"/>
      <c r="O175" s="505"/>
      <c r="P175" s="505"/>
      <c r="Q175" s="129" t="s">
        <v>107</v>
      </c>
      <c r="R175" s="507"/>
      <c r="S175" s="504"/>
    </row>
    <row r="176" spans="1:19" ht="14.45" customHeight="1">
      <c r="A176" s="505"/>
      <c r="B176" s="505"/>
      <c r="C176" s="506"/>
      <c r="D176" s="505"/>
      <c r="E176" s="505"/>
      <c r="F176" s="505"/>
      <c r="G176" s="505"/>
      <c r="H176" s="505"/>
      <c r="I176" s="128"/>
      <c r="J176" s="128"/>
      <c r="K176" s="90"/>
      <c r="L176" s="504"/>
      <c r="M176" s="505"/>
      <c r="N176" s="505"/>
      <c r="O176" s="505"/>
      <c r="P176" s="505"/>
      <c r="Q176" s="129"/>
      <c r="R176" s="507"/>
      <c r="S176" s="504"/>
    </row>
    <row r="177" spans="1:19" ht="14.45" customHeight="1">
      <c r="A177" s="505"/>
      <c r="B177" s="505"/>
      <c r="C177" s="506"/>
      <c r="D177" s="505"/>
      <c r="E177" s="505"/>
      <c r="F177" s="505"/>
      <c r="G177" s="505"/>
      <c r="H177" s="505"/>
      <c r="I177" s="128"/>
      <c r="J177" s="128"/>
      <c r="K177" s="90"/>
      <c r="L177" s="504"/>
      <c r="M177" s="505"/>
      <c r="N177" s="505"/>
      <c r="O177" s="505"/>
      <c r="P177" s="505"/>
      <c r="Q177" s="129" t="s">
        <v>108</v>
      </c>
      <c r="R177" s="507"/>
      <c r="S177" s="504"/>
    </row>
    <row r="178" spans="1:19" ht="14.45" customHeight="1">
      <c r="A178" s="505"/>
      <c r="B178" s="505"/>
      <c r="C178" s="506"/>
      <c r="D178" s="505"/>
      <c r="E178" s="505"/>
      <c r="F178" s="505"/>
      <c r="G178" s="505"/>
      <c r="H178" s="505"/>
      <c r="I178" s="128"/>
      <c r="J178" s="128"/>
      <c r="K178" s="90"/>
      <c r="L178" s="504"/>
      <c r="M178" s="505"/>
      <c r="N178" s="505"/>
      <c r="O178" s="505"/>
      <c r="P178" s="505"/>
      <c r="Q178" s="129"/>
      <c r="R178" s="507"/>
      <c r="S178" s="504"/>
    </row>
    <row r="179" spans="1:19" ht="14.45" customHeight="1">
      <c r="A179" s="505"/>
      <c r="B179" s="505"/>
      <c r="C179" s="506"/>
      <c r="D179" s="505"/>
      <c r="E179" s="505"/>
      <c r="F179" s="505"/>
      <c r="G179" s="505"/>
      <c r="H179" s="505"/>
      <c r="I179" s="128"/>
      <c r="J179" s="128"/>
      <c r="K179" s="90"/>
      <c r="L179" s="504"/>
      <c r="M179" s="505"/>
      <c r="N179" s="505"/>
      <c r="O179" s="505"/>
      <c r="P179" s="505"/>
      <c r="Q179" s="129" t="s">
        <v>163</v>
      </c>
      <c r="R179" s="507"/>
      <c r="S179" s="504"/>
    </row>
    <row r="180" spans="1:19" ht="14.45" customHeight="1">
      <c r="A180" s="505"/>
      <c r="B180" s="505"/>
      <c r="C180" s="506"/>
      <c r="D180" s="505"/>
      <c r="E180" s="505"/>
      <c r="F180" s="505"/>
      <c r="G180" s="505"/>
      <c r="H180" s="505"/>
      <c r="I180" s="128"/>
      <c r="J180" s="128"/>
      <c r="K180" s="90"/>
      <c r="L180" s="504"/>
      <c r="M180" s="505"/>
      <c r="N180" s="505"/>
      <c r="O180" s="505"/>
      <c r="P180" s="505"/>
      <c r="Q180" s="129"/>
      <c r="R180" s="507"/>
      <c r="S180" s="504"/>
    </row>
    <row r="181" spans="1:19" ht="14.45" customHeight="1">
      <c r="A181" s="505"/>
      <c r="B181" s="505"/>
      <c r="C181" s="506"/>
      <c r="D181" s="505"/>
      <c r="E181" s="505"/>
      <c r="F181" s="505"/>
      <c r="G181" s="505"/>
      <c r="H181" s="505"/>
      <c r="I181" s="128"/>
      <c r="J181" s="128"/>
      <c r="K181" s="90"/>
      <c r="L181" s="504"/>
      <c r="M181" s="505"/>
      <c r="N181" s="505"/>
      <c r="O181" s="505"/>
      <c r="P181" s="505"/>
      <c r="Q181" s="129" t="s">
        <v>162</v>
      </c>
      <c r="R181" s="507"/>
      <c r="S181" s="504"/>
    </row>
    <row r="182" spans="1:19" ht="14.45" customHeight="1">
      <c r="A182" s="505"/>
      <c r="B182" s="505"/>
      <c r="C182" s="506"/>
      <c r="D182" s="505"/>
      <c r="E182" s="505"/>
      <c r="F182" s="505"/>
      <c r="G182" s="505"/>
      <c r="H182" s="505"/>
      <c r="I182" s="128"/>
      <c r="J182" s="128"/>
      <c r="K182" s="90"/>
      <c r="L182" s="504"/>
      <c r="M182" s="505"/>
      <c r="N182" s="505"/>
      <c r="O182" s="505"/>
      <c r="P182" s="505"/>
      <c r="Q182" s="129"/>
      <c r="R182" s="507"/>
      <c r="S182" s="504"/>
    </row>
    <row r="183" spans="1:19" ht="14.45" customHeight="1">
      <c r="A183" s="505"/>
      <c r="B183" s="505"/>
      <c r="C183" s="506"/>
      <c r="D183" s="505"/>
      <c r="E183" s="505"/>
      <c r="F183" s="505"/>
      <c r="G183" s="505"/>
      <c r="H183" s="505"/>
      <c r="I183" s="128"/>
      <c r="J183" s="128"/>
      <c r="K183" s="90"/>
      <c r="L183" s="504"/>
      <c r="M183" s="505"/>
      <c r="N183" s="505"/>
      <c r="O183" s="505"/>
      <c r="P183" s="505"/>
      <c r="Q183" s="129" t="s">
        <v>155</v>
      </c>
      <c r="R183" s="507"/>
      <c r="S183" s="504"/>
    </row>
    <row r="184" spans="1:19" ht="14.45" customHeight="1">
      <c r="A184" s="505"/>
      <c r="B184" s="505"/>
      <c r="C184" s="506"/>
      <c r="D184" s="505"/>
      <c r="E184" s="505"/>
      <c r="F184" s="505"/>
      <c r="G184" s="505"/>
      <c r="H184" s="505"/>
      <c r="I184" s="128"/>
      <c r="J184" s="128"/>
      <c r="K184" s="90"/>
      <c r="L184" s="504"/>
      <c r="M184" s="505"/>
      <c r="N184" s="505"/>
      <c r="O184" s="505"/>
      <c r="P184" s="505"/>
      <c r="Q184" s="129"/>
      <c r="R184" s="507"/>
      <c r="S184" s="504"/>
    </row>
    <row r="185" spans="1:19" ht="25.5">
      <c r="A185" s="505" t="s">
        <v>233</v>
      </c>
      <c r="B185" s="505" t="s">
        <v>138</v>
      </c>
      <c r="C185" s="506" t="s">
        <v>139</v>
      </c>
      <c r="D185" s="505" t="s">
        <v>234</v>
      </c>
      <c r="E185" s="505" t="s">
        <v>56</v>
      </c>
      <c r="F185" s="505" t="s">
        <v>129</v>
      </c>
      <c r="G185" s="505" t="s">
        <v>235</v>
      </c>
      <c r="H185" s="505" t="s">
        <v>142</v>
      </c>
      <c r="I185" s="128">
        <v>3</v>
      </c>
      <c r="J185" s="128">
        <v>20</v>
      </c>
      <c r="K185" s="90">
        <v>60</v>
      </c>
      <c r="L185" s="504" t="s">
        <v>102</v>
      </c>
      <c r="M185" s="505" t="s">
        <v>43</v>
      </c>
      <c r="N185" s="505" t="s">
        <v>236</v>
      </c>
      <c r="O185" s="505" t="s">
        <v>39</v>
      </c>
      <c r="P185" s="505" t="s">
        <v>237</v>
      </c>
      <c r="Q185" s="129" t="s">
        <v>145</v>
      </c>
      <c r="R185" s="507" t="s">
        <v>47</v>
      </c>
      <c r="S185" s="504" t="s">
        <v>48</v>
      </c>
    </row>
    <row r="186" spans="1:19" ht="25.5">
      <c r="A186" s="505"/>
      <c r="B186" s="505"/>
      <c r="C186" s="506"/>
      <c r="D186" s="505"/>
      <c r="E186" s="505"/>
      <c r="F186" s="505"/>
      <c r="G186" s="505"/>
      <c r="H186" s="505"/>
      <c r="I186" s="128" t="s">
        <v>61</v>
      </c>
      <c r="J186" s="128" t="s">
        <v>90</v>
      </c>
      <c r="K186" s="90" t="s">
        <v>106</v>
      </c>
      <c r="L186" s="504"/>
      <c r="M186" s="505"/>
      <c r="N186" s="505"/>
      <c r="O186" s="505"/>
      <c r="P186" s="505"/>
      <c r="Q186" s="129"/>
      <c r="R186" s="507"/>
      <c r="S186" s="504"/>
    </row>
    <row r="187" spans="1:19" ht="15">
      <c r="A187" s="505"/>
      <c r="B187" s="505"/>
      <c r="C187" s="506"/>
      <c r="D187" s="505"/>
      <c r="E187" s="505"/>
      <c r="F187" s="505"/>
      <c r="G187" s="505"/>
      <c r="H187" s="505"/>
      <c r="I187" s="128"/>
      <c r="J187" s="128"/>
      <c r="K187" s="90"/>
      <c r="L187" s="504"/>
      <c r="M187" s="505"/>
      <c r="N187" s="505"/>
      <c r="O187" s="505"/>
      <c r="P187" s="505"/>
      <c r="Q187" s="129" t="s">
        <v>149</v>
      </c>
      <c r="R187" s="507"/>
      <c r="S187" s="504"/>
    </row>
    <row r="188" spans="1:19" ht="15">
      <c r="A188" s="505"/>
      <c r="B188" s="505"/>
      <c r="C188" s="506"/>
      <c r="D188" s="505"/>
      <c r="E188" s="505"/>
      <c r="F188" s="505"/>
      <c r="G188" s="505"/>
      <c r="H188" s="505"/>
      <c r="I188" s="128"/>
      <c r="J188" s="128"/>
      <c r="K188" s="90"/>
      <c r="L188" s="504"/>
      <c r="M188" s="505"/>
      <c r="N188" s="505"/>
      <c r="O188" s="505"/>
      <c r="P188" s="505"/>
      <c r="Q188" s="129"/>
      <c r="R188" s="507"/>
      <c r="S188" s="504"/>
    </row>
    <row r="189" spans="1:19" ht="25.5">
      <c r="A189" s="505"/>
      <c r="B189" s="505"/>
      <c r="C189" s="506"/>
      <c r="D189" s="505"/>
      <c r="E189" s="505"/>
      <c r="F189" s="505"/>
      <c r="G189" s="505"/>
      <c r="H189" s="505"/>
      <c r="I189" s="128"/>
      <c r="J189" s="128"/>
      <c r="K189" s="90"/>
      <c r="L189" s="504"/>
      <c r="M189" s="505"/>
      <c r="N189" s="505"/>
      <c r="O189" s="505"/>
      <c r="P189" s="505"/>
      <c r="Q189" s="129" t="s">
        <v>146</v>
      </c>
      <c r="R189" s="507"/>
      <c r="S189" s="504"/>
    </row>
    <row r="190" spans="1:19" ht="15">
      <c r="A190" s="505"/>
      <c r="B190" s="505"/>
      <c r="C190" s="506"/>
      <c r="D190" s="505"/>
      <c r="E190" s="505"/>
      <c r="F190" s="505"/>
      <c r="G190" s="505"/>
      <c r="H190" s="505"/>
      <c r="I190" s="128"/>
      <c r="J190" s="128"/>
      <c r="K190" s="90"/>
      <c r="L190" s="504"/>
      <c r="M190" s="505"/>
      <c r="N190" s="505"/>
      <c r="O190" s="505"/>
      <c r="P190" s="505"/>
      <c r="Q190" s="129"/>
      <c r="R190" s="507"/>
      <c r="S190" s="504"/>
    </row>
    <row r="191" spans="1:19" ht="25.5">
      <c r="A191" s="505"/>
      <c r="B191" s="505"/>
      <c r="C191" s="506"/>
      <c r="D191" s="505"/>
      <c r="E191" s="505"/>
      <c r="F191" s="505"/>
      <c r="G191" s="505"/>
      <c r="H191" s="505"/>
      <c r="I191" s="128"/>
      <c r="J191" s="128"/>
      <c r="K191" s="90"/>
      <c r="L191" s="504"/>
      <c r="M191" s="505"/>
      <c r="N191" s="505"/>
      <c r="O191" s="505"/>
      <c r="P191" s="505"/>
      <c r="Q191" s="129" t="s">
        <v>147</v>
      </c>
      <c r="R191" s="507"/>
      <c r="S191" s="504"/>
    </row>
    <row r="192" spans="1:19" ht="15">
      <c r="A192" s="505"/>
      <c r="B192" s="505"/>
      <c r="C192" s="506"/>
      <c r="D192" s="505"/>
      <c r="E192" s="505"/>
      <c r="F192" s="505"/>
      <c r="G192" s="505"/>
      <c r="H192" s="505"/>
      <c r="I192" s="128"/>
      <c r="J192" s="128"/>
      <c r="K192" s="90"/>
      <c r="L192" s="504"/>
      <c r="M192" s="505"/>
      <c r="N192" s="505"/>
      <c r="O192" s="505"/>
      <c r="P192" s="505"/>
      <c r="Q192" s="129"/>
      <c r="R192" s="507"/>
      <c r="S192" s="504"/>
    </row>
    <row r="193" spans="1:19" ht="25.5">
      <c r="A193" s="505"/>
      <c r="B193" s="505"/>
      <c r="C193" s="506"/>
      <c r="D193" s="505"/>
      <c r="E193" s="505"/>
      <c r="F193" s="505"/>
      <c r="G193" s="505"/>
      <c r="H193" s="505"/>
      <c r="I193" s="128"/>
      <c r="J193" s="128"/>
      <c r="K193" s="90"/>
      <c r="L193" s="504"/>
      <c r="M193" s="505"/>
      <c r="N193" s="505"/>
      <c r="O193" s="505"/>
      <c r="P193" s="505"/>
      <c r="Q193" s="129" t="s">
        <v>148</v>
      </c>
      <c r="R193" s="507"/>
      <c r="S193" s="504"/>
    </row>
    <row r="194" spans="1:19" ht="15">
      <c r="A194" s="505"/>
      <c r="B194" s="505"/>
      <c r="C194" s="506"/>
      <c r="D194" s="505"/>
      <c r="E194" s="505"/>
      <c r="F194" s="505"/>
      <c r="G194" s="505"/>
      <c r="H194" s="505"/>
      <c r="I194" s="128"/>
      <c r="J194" s="128"/>
      <c r="K194" s="90"/>
      <c r="L194" s="504"/>
      <c r="M194" s="505"/>
      <c r="N194" s="505"/>
      <c r="O194" s="505"/>
      <c r="P194" s="505"/>
      <c r="Q194" s="129"/>
      <c r="R194" s="507"/>
      <c r="S194" s="504"/>
    </row>
    <row r="195" spans="1:19" ht="15">
      <c r="A195" s="505"/>
      <c r="B195" s="505"/>
      <c r="C195" s="506"/>
      <c r="D195" s="505"/>
      <c r="E195" s="505"/>
      <c r="F195" s="505"/>
      <c r="G195" s="505"/>
      <c r="H195" s="505"/>
      <c r="I195" s="128"/>
      <c r="J195" s="128"/>
      <c r="K195" s="90"/>
      <c r="L195" s="504"/>
      <c r="M195" s="505"/>
      <c r="N195" s="505"/>
      <c r="O195" s="505"/>
      <c r="P195" s="505"/>
      <c r="Q195" s="129" t="s">
        <v>105</v>
      </c>
      <c r="R195" s="507"/>
      <c r="S195" s="504"/>
    </row>
    <row r="196" spans="1:19" ht="15">
      <c r="A196" s="505"/>
      <c r="B196" s="505"/>
      <c r="C196" s="506"/>
      <c r="D196" s="505"/>
      <c r="E196" s="505"/>
      <c r="F196" s="505"/>
      <c r="G196" s="505"/>
      <c r="H196" s="505"/>
      <c r="I196" s="128"/>
      <c r="J196" s="128"/>
      <c r="K196" s="90"/>
      <c r="L196" s="504"/>
      <c r="M196" s="505"/>
      <c r="N196" s="505"/>
      <c r="O196" s="505"/>
      <c r="P196" s="505"/>
      <c r="Q196" s="129"/>
      <c r="R196" s="507"/>
      <c r="S196" s="504"/>
    </row>
    <row r="197" spans="1:19" ht="25.5">
      <c r="A197" s="505"/>
      <c r="B197" s="505"/>
      <c r="C197" s="506"/>
      <c r="D197" s="505"/>
      <c r="E197" s="505"/>
      <c r="F197" s="505"/>
      <c r="G197" s="505"/>
      <c r="H197" s="505"/>
      <c r="I197" s="128"/>
      <c r="J197" s="128"/>
      <c r="K197" s="90"/>
      <c r="L197" s="504"/>
      <c r="M197" s="505"/>
      <c r="N197" s="505"/>
      <c r="O197" s="505"/>
      <c r="P197" s="505"/>
      <c r="Q197" s="129" t="s">
        <v>107</v>
      </c>
      <c r="R197" s="507"/>
      <c r="S197" s="504"/>
    </row>
    <row r="198" spans="1:19" ht="15">
      <c r="A198" s="505"/>
      <c r="B198" s="505"/>
      <c r="C198" s="506"/>
      <c r="D198" s="505"/>
      <c r="E198" s="505"/>
      <c r="F198" s="505"/>
      <c r="G198" s="505"/>
      <c r="H198" s="505"/>
      <c r="I198" s="128"/>
      <c r="J198" s="128"/>
      <c r="K198" s="90"/>
      <c r="L198" s="504"/>
      <c r="M198" s="505"/>
      <c r="N198" s="505"/>
      <c r="O198" s="505"/>
      <c r="P198" s="505"/>
      <c r="Q198" s="129"/>
      <c r="R198" s="507"/>
      <c r="S198" s="504"/>
    </row>
    <row r="199" spans="1:19" ht="15">
      <c r="A199" s="505"/>
      <c r="B199" s="505"/>
      <c r="C199" s="506"/>
      <c r="D199" s="505"/>
      <c r="E199" s="505"/>
      <c r="F199" s="505"/>
      <c r="G199" s="505"/>
      <c r="H199" s="505"/>
      <c r="I199" s="128"/>
      <c r="J199" s="128"/>
      <c r="K199" s="90"/>
      <c r="L199" s="504"/>
      <c r="M199" s="505"/>
      <c r="N199" s="505"/>
      <c r="O199" s="505"/>
      <c r="P199" s="505"/>
      <c r="Q199" s="129" t="s">
        <v>108</v>
      </c>
      <c r="R199" s="507"/>
      <c r="S199" s="504"/>
    </row>
    <row r="200" spans="1:19" ht="15">
      <c r="A200" s="505"/>
      <c r="B200" s="505"/>
      <c r="C200" s="506"/>
      <c r="D200" s="505"/>
      <c r="E200" s="505"/>
      <c r="F200" s="505"/>
      <c r="G200" s="505"/>
      <c r="H200" s="505"/>
      <c r="I200" s="128"/>
      <c r="J200" s="128"/>
      <c r="K200" s="90"/>
      <c r="L200" s="504"/>
      <c r="M200" s="505"/>
      <c r="N200" s="505"/>
      <c r="O200" s="505"/>
      <c r="P200" s="505"/>
      <c r="Q200" s="129"/>
      <c r="R200" s="507"/>
      <c r="S200" s="504"/>
    </row>
    <row r="201" spans="1:19" ht="25.5">
      <c r="A201" s="505"/>
      <c r="B201" s="505"/>
      <c r="C201" s="506"/>
      <c r="D201" s="505"/>
      <c r="E201" s="505"/>
      <c r="F201" s="505"/>
      <c r="G201" s="505"/>
      <c r="H201" s="505"/>
      <c r="I201" s="128"/>
      <c r="J201" s="128"/>
      <c r="K201" s="90"/>
      <c r="L201" s="504"/>
      <c r="M201" s="505"/>
      <c r="N201" s="505"/>
      <c r="O201" s="505"/>
      <c r="P201" s="505"/>
      <c r="Q201" s="129" t="s">
        <v>163</v>
      </c>
      <c r="R201" s="507"/>
      <c r="S201" s="504"/>
    </row>
    <row r="202" spans="1:19" ht="15">
      <c r="A202" s="505"/>
      <c r="B202" s="505"/>
      <c r="C202" s="506"/>
      <c r="D202" s="505"/>
      <c r="E202" s="505"/>
      <c r="F202" s="505"/>
      <c r="G202" s="505"/>
      <c r="H202" s="505"/>
      <c r="I202" s="128"/>
      <c r="J202" s="128"/>
      <c r="K202" s="90"/>
      <c r="L202" s="504"/>
      <c r="M202" s="505"/>
      <c r="N202" s="505"/>
      <c r="O202" s="505"/>
      <c r="P202" s="505"/>
      <c r="Q202" s="129"/>
      <c r="R202" s="507"/>
      <c r="S202" s="504"/>
    </row>
    <row r="203" spans="1:19" ht="25.5">
      <c r="A203" s="505"/>
      <c r="B203" s="505"/>
      <c r="C203" s="506"/>
      <c r="D203" s="505"/>
      <c r="E203" s="505"/>
      <c r="F203" s="505"/>
      <c r="G203" s="505"/>
      <c r="H203" s="505"/>
      <c r="I203" s="128"/>
      <c r="J203" s="128"/>
      <c r="K203" s="90"/>
      <c r="L203" s="504"/>
      <c r="M203" s="505"/>
      <c r="N203" s="505"/>
      <c r="O203" s="505"/>
      <c r="P203" s="505"/>
      <c r="Q203" s="129" t="s">
        <v>162</v>
      </c>
      <c r="R203" s="507"/>
      <c r="S203" s="504"/>
    </row>
    <row r="204" spans="1:19" ht="15">
      <c r="A204" s="505"/>
      <c r="B204" s="505"/>
      <c r="C204" s="506"/>
      <c r="D204" s="505"/>
      <c r="E204" s="505"/>
      <c r="F204" s="505"/>
      <c r="G204" s="505"/>
      <c r="H204" s="505"/>
      <c r="I204" s="128"/>
      <c r="J204" s="128"/>
      <c r="K204" s="90"/>
      <c r="L204" s="504"/>
      <c r="M204" s="505"/>
      <c r="N204" s="505"/>
      <c r="O204" s="505"/>
      <c r="P204" s="505"/>
      <c r="Q204" s="129"/>
      <c r="R204" s="507"/>
      <c r="S204" s="504"/>
    </row>
    <row r="205" spans="1:19" ht="25.5">
      <c r="A205" s="505" t="s">
        <v>238</v>
      </c>
      <c r="B205" s="505" t="s">
        <v>239</v>
      </c>
      <c r="C205" s="506" t="s">
        <v>240</v>
      </c>
      <c r="D205" s="505" t="s">
        <v>241</v>
      </c>
      <c r="E205" s="505" t="s">
        <v>39</v>
      </c>
      <c r="F205" s="505" t="s">
        <v>83</v>
      </c>
      <c r="G205" s="505" t="s">
        <v>242</v>
      </c>
      <c r="H205" s="505" t="s">
        <v>243</v>
      </c>
      <c r="I205" s="128">
        <v>3</v>
      </c>
      <c r="J205" s="128">
        <v>10</v>
      </c>
      <c r="K205" s="89">
        <v>30</v>
      </c>
      <c r="L205" s="504" t="s">
        <v>85</v>
      </c>
      <c r="M205" s="505" t="s">
        <v>43</v>
      </c>
      <c r="N205" s="505" t="s">
        <v>244</v>
      </c>
      <c r="O205" s="505" t="s">
        <v>39</v>
      </c>
      <c r="P205" s="505" t="s">
        <v>245</v>
      </c>
      <c r="Q205" s="129" t="s">
        <v>246</v>
      </c>
      <c r="R205" s="507" t="s">
        <v>47</v>
      </c>
      <c r="S205" s="504" t="s">
        <v>48</v>
      </c>
    </row>
    <row r="206" spans="1:19" ht="15">
      <c r="A206" s="505"/>
      <c r="B206" s="505"/>
      <c r="C206" s="506"/>
      <c r="D206" s="505"/>
      <c r="E206" s="505"/>
      <c r="F206" s="505"/>
      <c r="G206" s="505"/>
      <c r="H206" s="505"/>
      <c r="I206" s="128" t="s">
        <v>61</v>
      </c>
      <c r="J206" s="128" t="s">
        <v>77</v>
      </c>
      <c r="K206" s="89" t="s">
        <v>91</v>
      </c>
      <c r="L206" s="504"/>
      <c r="M206" s="505"/>
      <c r="N206" s="505"/>
      <c r="O206" s="505"/>
      <c r="P206" s="505"/>
      <c r="Q206" s="129"/>
      <c r="R206" s="507"/>
      <c r="S206" s="504"/>
    </row>
    <row r="207" spans="1:19" ht="25.5">
      <c r="A207" s="505"/>
      <c r="B207" s="505"/>
      <c r="C207" s="506"/>
      <c r="D207" s="505"/>
      <c r="E207" s="505"/>
      <c r="F207" s="505"/>
      <c r="G207" s="505"/>
      <c r="H207" s="505"/>
      <c r="I207" s="128"/>
      <c r="J207" s="128"/>
      <c r="K207" s="89"/>
      <c r="L207" s="504"/>
      <c r="M207" s="505"/>
      <c r="N207" s="505"/>
      <c r="O207" s="505"/>
      <c r="P207" s="505"/>
      <c r="Q207" s="129" t="s">
        <v>247</v>
      </c>
      <c r="R207" s="507"/>
      <c r="S207" s="504"/>
    </row>
    <row r="208" spans="1:19" ht="15">
      <c r="A208" s="505"/>
      <c r="B208" s="505"/>
      <c r="C208" s="506"/>
      <c r="D208" s="505"/>
      <c r="E208" s="505"/>
      <c r="F208" s="505"/>
      <c r="G208" s="505"/>
      <c r="H208" s="505"/>
      <c r="I208" s="128"/>
      <c r="J208" s="128"/>
      <c r="K208" s="89"/>
      <c r="L208" s="504"/>
      <c r="M208" s="505"/>
      <c r="N208" s="505"/>
      <c r="O208" s="505"/>
      <c r="P208" s="505"/>
      <c r="Q208" s="129"/>
      <c r="R208" s="507"/>
      <c r="S208" s="504"/>
    </row>
    <row r="209" spans="1:19" ht="14.45" customHeight="1">
      <c r="A209" s="505"/>
      <c r="B209" s="505"/>
      <c r="C209" s="506"/>
      <c r="D209" s="505"/>
      <c r="E209" s="505"/>
      <c r="F209" s="505"/>
      <c r="G209" s="505"/>
      <c r="H209" s="505"/>
      <c r="I209" s="128"/>
      <c r="J209" s="128"/>
      <c r="K209" s="89"/>
      <c r="L209" s="504"/>
      <c r="M209" s="505" t="s">
        <v>43</v>
      </c>
      <c r="N209" s="505" t="s">
        <v>248</v>
      </c>
      <c r="O209" s="505" t="s">
        <v>39</v>
      </c>
      <c r="P209" s="505" t="s">
        <v>245</v>
      </c>
      <c r="Q209" s="129" t="s">
        <v>246</v>
      </c>
      <c r="R209" s="507"/>
      <c r="S209" s="504"/>
    </row>
    <row r="210" spans="1:19" ht="14.45" customHeight="1">
      <c r="A210" s="505"/>
      <c r="B210" s="505"/>
      <c r="C210" s="506"/>
      <c r="D210" s="505"/>
      <c r="E210" s="505"/>
      <c r="F210" s="505"/>
      <c r="G210" s="505"/>
      <c r="H210" s="505"/>
      <c r="I210" s="128"/>
      <c r="J210" s="128"/>
      <c r="K210" s="89"/>
      <c r="L210" s="504"/>
      <c r="M210" s="505"/>
      <c r="N210" s="505"/>
      <c r="O210" s="505"/>
      <c r="P210" s="505"/>
      <c r="Q210" s="129"/>
      <c r="R210" s="507"/>
      <c r="S210" s="504"/>
    </row>
    <row r="211" spans="1:19" ht="14.45" customHeight="1">
      <c r="A211" s="505"/>
      <c r="B211" s="505"/>
      <c r="C211" s="506"/>
      <c r="D211" s="505"/>
      <c r="E211" s="505"/>
      <c r="F211" s="505"/>
      <c r="G211" s="505"/>
      <c r="H211" s="505"/>
      <c r="I211" s="128"/>
      <c r="J211" s="128"/>
      <c r="K211" s="89"/>
      <c r="L211" s="504"/>
      <c r="M211" s="505"/>
      <c r="N211" s="505"/>
      <c r="O211" s="505"/>
      <c r="P211" s="505"/>
      <c r="Q211" s="129" t="s">
        <v>247</v>
      </c>
      <c r="R211" s="507"/>
      <c r="S211" s="504"/>
    </row>
    <row r="212" spans="1:19" ht="14.45" customHeight="1">
      <c r="A212" s="505"/>
      <c r="B212" s="505"/>
      <c r="C212" s="506"/>
      <c r="D212" s="505"/>
      <c r="E212" s="505"/>
      <c r="F212" s="505"/>
      <c r="G212" s="505"/>
      <c r="H212" s="505"/>
      <c r="I212" s="128"/>
      <c r="J212" s="128"/>
      <c r="K212" s="89"/>
      <c r="L212" s="504"/>
      <c r="M212" s="505"/>
      <c r="N212" s="505"/>
      <c r="O212" s="505"/>
      <c r="P212" s="505"/>
      <c r="Q212" s="129"/>
      <c r="R212" s="507"/>
      <c r="S212" s="504"/>
    </row>
    <row r="213" spans="1:19" ht="25.5">
      <c r="A213" s="505" t="s">
        <v>249</v>
      </c>
      <c r="B213" s="505" t="s">
        <v>250</v>
      </c>
      <c r="C213" s="506" t="s">
        <v>251</v>
      </c>
      <c r="D213" s="505" t="s">
        <v>252</v>
      </c>
      <c r="E213" s="505" t="s">
        <v>56</v>
      </c>
      <c r="F213" s="505" t="s">
        <v>129</v>
      </c>
      <c r="G213" s="505" t="s">
        <v>253</v>
      </c>
      <c r="H213" s="129" t="s">
        <v>254</v>
      </c>
      <c r="I213" s="128">
        <v>3</v>
      </c>
      <c r="J213" s="128">
        <v>10</v>
      </c>
      <c r="K213" s="89">
        <v>30</v>
      </c>
      <c r="L213" s="504" t="s">
        <v>85</v>
      </c>
      <c r="M213" s="505" t="s">
        <v>43</v>
      </c>
      <c r="N213" s="505" t="s">
        <v>255</v>
      </c>
      <c r="O213" s="505" t="s">
        <v>56</v>
      </c>
      <c r="P213" s="505" t="s">
        <v>256</v>
      </c>
      <c r="Q213" s="505" t="s">
        <v>257</v>
      </c>
      <c r="R213" s="507" t="s">
        <v>47</v>
      </c>
      <c r="S213" s="504" t="s">
        <v>48</v>
      </c>
    </row>
    <row r="214" spans="1:19" ht="15">
      <c r="A214" s="505"/>
      <c r="B214" s="505"/>
      <c r="C214" s="506"/>
      <c r="D214" s="505"/>
      <c r="E214" s="505"/>
      <c r="F214" s="505"/>
      <c r="G214" s="505"/>
      <c r="H214" s="129"/>
      <c r="I214" s="128" t="s">
        <v>61</v>
      </c>
      <c r="J214" s="128" t="s">
        <v>77</v>
      </c>
      <c r="K214" s="89" t="s">
        <v>91</v>
      </c>
      <c r="L214" s="504"/>
      <c r="M214" s="505"/>
      <c r="N214" s="505"/>
      <c r="O214" s="505"/>
      <c r="P214" s="505"/>
      <c r="Q214" s="505"/>
      <c r="R214" s="507"/>
      <c r="S214" s="504"/>
    </row>
    <row r="215" spans="1:19" ht="14.45" customHeight="1">
      <c r="A215" s="505"/>
      <c r="B215" s="505"/>
      <c r="C215" s="506"/>
      <c r="D215" s="505"/>
      <c r="E215" s="505"/>
      <c r="F215" s="505"/>
      <c r="G215" s="505"/>
      <c r="H215" s="129" t="s">
        <v>258</v>
      </c>
      <c r="I215" s="128"/>
      <c r="J215" s="128"/>
      <c r="K215" s="89"/>
      <c r="L215" s="504"/>
      <c r="M215" s="505" t="s">
        <v>43</v>
      </c>
      <c r="N215" s="505" t="s">
        <v>259</v>
      </c>
      <c r="O215" s="505" t="s">
        <v>56</v>
      </c>
      <c r="P215" s="505" t="s">
        <v>256</v>
      </c>
      <c r="Q215" s="505" t="s">
        <v>257</v>
      </c>
      <c r="R215" s="507"/>
      <c r="S215" s="504"/>
    </row>
    <row r="216" spans="1:19" ht="14.45" customHeight="1">
      <c r="A216" s="505"/>
      <c r="B216" s="505"/>
      <c r="C216" s="506"/>
      <c r="D216" s="505"/>
      <c r="E216" s="505"/>
      <c r="F216" s="505"/>
      <c r="G216" s="505"/>
      <c r="H216" s="129"/>
      <c r="I216" s="128"/>
      <c r="J216" s="128"/>
      <c r="K216" s="89"/>
      <c r="L216" s="504"/>
      <c r="M216" s="505"/>
      <c r="N216" s="505"/>
      <c r="O216" s="505"/>
      <c r="P216" s="505"/>
      <c r="Q216" s="505"/>
      <c r="R216" s="507"/>
      <c r="S216" s="504"/>
    </row>
    <row r="217" spans="1:19" ht="25.5">
      <c r="A217" s="505" t="s">
        <v>260</v>
      </c>
      <c r="B217" s="505" t="s">
        <v>250</v>
      </c>
      <c r="C217" s="506" t="s">
        <v>251</v>
      </c>
      <c r="D217" s="505" t="s">
        <v>261</v>
      </c>
      <c r="E217" s="505" t="s">
        <v>56</v>
      </c>
      <c r="F217" s="505" t="s">
        <v>129</v>
      </c>
      <c r="G217" s="129" t="s">
        <v>262</v>
      </c>
      <c r="H217" s="129" t="s">
        <v>263</v>
      </c>
      <c r="I217" s="128">
        <v>3</v>
      </c>
      <c r="J217" s="128">
        <v>10</v>
      </c>
      <c r="K217" s="89">
        <v>30</v>
      </c>
      <c r="L217" s="504" t="s">
        <v>85</v>
      </c>
      <c r="M217" s="505" t="s">
        <v>43</v>
      </c>
      <c r="N217" s="505" t="s">
        <v>264</v>
      </c>
      <c r="O217" s="505" t="s">
        <v>56</v>
      </c>
      <c r="P217" s="505" t="s">
        <v>256</v>
      </c>
      <c r="Q217" s="505" t="s">
        <v>257</v>
      </c>
      <c r="R217" s="507" t="s">
        <v>47</v>
      </c>
      <c r="S217" s="504" t="s">
        <v>48</v>
      </c>
    </row>
    <row r="218" spans="1:19" ht="25.5">
      <c r="A218" s="505"/>
      <c r="B218" s="505"/>
      <c r="C218" s="506"/>
      <c r="D218" s="505"/>
      <c r="E218" s="505"/>
      <c r="F218" s="505"/>
      <c r="G218" s="129"/>
      <c r="H218" s="129" t="s">
        <v>265</v>
      </c>
      <c r="I218" s="128" t="s">
        <v>61</v>
      </c>
      <c r="J218" s="128" t="s">
        <v>77</v>
      </c>
      <c r="K218" s="89" t="s">
        <v>91</v>
      </c>
      <c r="L218" s="504"/>
      <c r="M218" s="505"/>
      <c r="N218" s="505"/>
      <c r="O218" s="505"/>
      <c r="P218" s="505"/>
      <c r="Q218" s="505"/>
      <c r="R218" s="507"/>
      <c r="S218" s="504"/>
    </row>
    <row r="219" spans="1:19" ht="25.5">
      <c r="A219" s="505"/>
      <c r="B219" s="505"/>
      <c r="C219" s="506"/>
      <c r="D219" s="505"/>
      <c r="E219" s="505"/>
      <c r="F219" s="505"/>
      <c r="G219" s="129" t="s">
        <v>266</v>
      </c>
      <c r="H219" s="129" t="s">
        <v>267</v>
      </c>
      <c r="I219" s="128"/>
      <c r="J219" s="128"/>
      <c r="K219" s="89"/>
      <c r="L219" s="504"/>
      <c r="M219" s="505"/>
      <c r="N219" s="505"/>
      <c r="O219" s="505"/>
      <c r="P219" s="505"/>
      <c r="Q219" s="505"/>
      <c r="R219" s="507"/>
      <c r="S219" s="504"/>
    </row>
    <row r="220" spans="1:19" ht="14.45" customHeight="1">
      <c r="A220" s="505"/>
      <c r="B220" s="505"/>
      <c r="C220" s="506"/>
      <c r="D220" s="505"/>
      <c r="E220" s="505"/>
      <c r="F220" s="505"/>
      <c r="G220" s="129"/>
      <c r="H220" s="129"/>
      <c r="I220" s="128"/>
      <c r="J220" s="128"/>
      <c r="K220" s="89"/>
      <c r="L220" s="504"/>
      <c r="M220" s="505" t="s">
        <v>43</v>
      </c>
      <c r="N220" s="505" t="s">
        <v>268</v>
      </c>
      <c r="O220" s="505" t="s">
        <v>56</v>
      </c>
      <c r="P220" s="505" t="s">
        <v>256</v>
      </c>
      <c r="Q220" s="505" t="s">
        <v>257</v>
      </c>
      <c r="R220" s="507"/>
      <c r="S220" s="504"/>
    </row>
    <row r="221" spans="1:19" ht="14.45" customHeight="1">
      <c r="A221" s="505"/>
      <c r="B221" s="505"/>
      <c r="C221" s="506"/>
      <c r="D221" s="505"/>
      <c r="E221" s="505"/>
      <c r="F221" s="505"/>
      <c r="G221" s="129"/>
      <c r="H221" s="129"/>
      <c r="I221" s="128"/>
      <c r="J221" s="128"/>
      <c r="K221" s="89"/>
      <c r="L221" s="504"/>
      <c r="M221" s="505"/>
      <c r="N221" s="505"/>
      <c r="O221" s="505"/>
      <c r="P221" s="505"/>
      <c r="Q221" s="505"/>
      <c r="R221" s="507"/>
      <c r="S221" s="504"/>
    </row>
    <row r="222" spans="1:19" ht="15">
      <c r="A222" s="505" t="s">
        <v>269</v>
      </c>
      <c r="B222" s="505" t="s">
        <v>270</v>
      </c>
      <c r="C222" s="506" t="s">
        <v>271</v>
      </c>
      <c r="D222" s="505" t="s">
        <v>272</v>
      </c>
      <c r="E222" s="505" t="s">
        <v>56</v>
      </c>
      <c r="F222" s="505" t="s">
        <v>129</v>
      </c>
      <c r="G222" s="129" t="s">
        <v>273</v>
      </c>
      <c r="H222" s="129" t="s">
        <v>274</v>
      </c>
      <c r="I222" s="128">
        <v>1</v>
      </c>
      <c r="J222" s="128">
        <v>10</v>
      </c>
      <c r="K222" s="88">
        <v>10</v>
      </c>
      <c r="L222" s="504" t="s">
        <v>48</v>
      </c>
      <c r="M222" s="505" t="s">
        <v>43</v>
      </c>
      <c r="N222" s="505" t="s">
        <v>275</v>
      </c>
      <c r="O222" s="505" t="s">
        <v>56</v>
      </c>
      <c r="P222" s="505" t="s">
        <v>276</v>
      </c>
      <c r="Q222" s="505" t="s">
        <v>277</v>
      </c>
      <c r="R222" s="507" t="s">
        <v>47</v>
      </c>
      <c r="S222" s="504" t="s">
        <v>48</v>
      </c>
    </row>
    <row r="223" spans="1:19" ht="15">
      <c r="A223" s="505"/>
      <c r="B223" s="505"/>
      <c r="C223" s="506"/>
      <c r="D223" s="505"/>
      <c r="E223" s="505"/>
      <c r="F223" s="505"/>
      <c r="G223" s="129"/>
      <c r="H223" s="129" t="s">
        <v>278</v>
      </c>
      <c r="I223" s="128" t="s">
        <v>76</v>
      </c>
      <c r="J223" s="128" t="s">
        <v>77</v>
      </c>
      <c r="K223" s="88" t="s">
        <v>47</v>
      </c>
      <c r="L223" s="504"/>
      <c r="M223" s="505"/>
      <c r="N223" s="505"/>
      <c r="O223" s="505"/>
      <c r="P223" s="505"/>
      <c r="Q223" s="505"/>
      <c r="R223" s="507"/>
      <c r="S223" s="504"/>
    </row>
    <row r="224" spans="1:19" ht="15">
      <c r="A224" s="505"/>
      <c r="B224" s="505"/>
      <c r="C224" s="506"/>
      <c r="D224" s="505"/>
      <c r="E224" s="505"/>
      <c r="F224" s="505"/>
      <c r="G224" s="129" t="s">
        <v>279</v>
      </c>
      <c r="H224" s="129"/>
      <c r="I224" s="128"/>
      <c r="J224" s="128"/>
      <c r="K224" s="88"/>
      <c r="L224" s="504"/>
      <c r="M224" s="505"/>
      <c r="N224" s="505"/>
      <c r="O224" s="505"/>
      <c r="P224" s="505"/>
      <c r="Q224" s="505"/>
      <c r="R224" s="507"/>
      <c r="S224" s="504"/>
    </row>
    <row r="225" spans="1:19" ht="14.45" customHeight="1">
      <c r="A225" s="505"/>
      <c r="B225" s="505"/>
      <c r="C225" s="506"/>
      <c r="D225" s="505"/>
      <c r="E225" s="505"/>
      <c r="F225" s="505"/>
      <c r="G225" s="129"/>
      <c r="H225" s="129"/>
      <c r="I225" s="128"/>
      <c r="J225" s="128"/>
      <c r="K225" s="88"/>
      <c r="L225" s="504"/>
      <c r="M225" s="505" t="s">
        <v>43</v>
      </c>
      <c r="N225" s="505" t="s">
        <v>280</v>
      </c>
      <c r="O225" s="505" t="s">
        <v>56</v>
      </c>
      <c r="P225" s="505" t="s">
        <v>276</v>
      </c>
      <c r="Q225" s="505" t="s">
        <v>277</v>
      </c>
      <c r="R225" s="507"/>
      <c r="S225" s="504"/>
    </row>
    <row r="226" spans="1:19" ht="14.45" customHeight="1">
      <c r="A226" s="505"/>
      <c r="B226" s="505"/>
      <c r="C226" s="506"/>
      <c r="D226" s="505"/>
      <c r="E226" s="505"/>
      <c r="F226" s="505"/>
      <c r="G226" s="129"/>
      <c r="H226" s="129"/>
      <c r="I226" s="128"/>
      <c r="J226" s="128"/>
      <c r="K226" s="88"/>
      <c r="L226" s="504"/>
      <c r="M226" s="505"/>
      <c r="N226" s="505"/>
      <c r="O226" s="505"/>
      <c r="P226" s="505"/>
      <c r="Q226" s="505"/>
      <c r="R226" s="507"/>
      <c r="S226" s="504"/>
    </row>
    <row r="227" spans="1:19" ht="15">
      <c r="A227" s="505" t="s">
        <v>281</v>
      </c>
      <c r="B227" s="505" t="s">
        <v>270</v>
      </c>
      <c r="C227" s="506" t="s">
        <v>271</v>
      </c>
      <c r="D227" s="505" t="s">
        <v>282</v>
      </c>
      <c r="E227" s="505" t="s">
        <v>56</v>
      </c>
      <c r="F227" s="505" t="s">
        <v>129</v>
      </c>
      <c r="G227" s="129" t="s">
        <v>283</v>
      </c>
      <c r="H227" s="505" t="s">
        <v>284</v>
      </c>
      <c r="I227" s="128">
        <v>2</v>
      </c>
      <c r="J227" s="128">
        <v>10</v>
      </c>
      <c r="K227" s="131">
        <v>20</v>
      </c>
      <c r="L227" s="504" t="s">
        <v>42</v>
      </c>
      <c r="M227" s="505" t="s">
        <v>43</v>
      </c>
      <c r="N227" s="505" t="s">
        <v>285</v>
      </c>
      <c r="O227" s="505" t="s">
        <v>56</v>
      </c>
      <c r="P227" s="505" t="s">
        <v>286</v>
      </c>
      <c r="Q227" s="505" t="s">
        <v>277</v>
      </c>
      <c r="R227" s="507" t="s">
        <v>47</v>
      </c>
      <c r="S227" s="504" t="s">
        <v>48</v>
      </c>
    </row>
    <row r="228" spans="1:19" ht="25.5">
      <c r="A228" s="505"/>
      <c r="B228" s="505"/>
      <c r="C228" s="506"/>
      <c r="D228" s="505"/>
      <c r="E228" s="505"/>
      <c r="F228" s="505"/>
      <c r="G228" s="129"/>
      <c r="H228" s="505"/>
      <c r="I228" s="128" t="s">
        <v>89</v>
      </c>
      <c r="J228" s="128" t="s">
        <v>77</v>
      </c>
      <c r="K228" s="131" t="s">
        <v>51</v>
      </c>
      <c r="L228" s="504"/>
      <c r="M228" s="505"/>
      <c r="N228" s="505"/>
      <c r="O228" s="505"/>
      <c r="P228" s="505"/>
      <c r="Q228" s="505"/>
      <c r="R228" s="507"/>
      <c r="S228" s="504"/>
    </row>
    <row r="229" spans="1:19" ht="15">
      <c r="A229" s="505"/>
      <c r="B229" s="505"/>
      <c r="C229" s="506"/>
      <c r="D229" s="505"/>
      <c r="E229" s="505"/>
      <c r="F229" s="505"/>
      <c r="G229" s="129" t="s">
        <v>287</v>
      </c>
      <c r="H229" s="505"/>
      <c r="I229" s="128"/>
      <c r="J229" s="128"/>
      <c r="K229" s="131"/>
      <c r="L229" s="504"/>
      <c r="M229" s="505"/>
      <c r="N229" s="505"/>
      <c r="O229" s="505"/>
      <c r="P229" s="505"/>
      <c r="Q229" s="505"/>
      <c r="R229" s="507"/>
      <c r="S229" s="504"/>
    </row>
    <row r="230" spans="1:19" ht="15">
      <c r="A230" s="505"/>
      <c r="B230" s="505"/>
      <c r="C230" s="506"/>
      <c r="D230" s="505"/>
      <c r="E230" s="505"/>
      <c r="F230" s="505"/>
      <c r="G230" s="129"/>
      <c r="H230" s="505"/>
      <c r="I230" s="128"/>
      <c r="J230" s="128"/>
      <c r="K230" s="131"/>
      <c r="L230" s="504"/>
      <c r="M230" s="505"/>
      <c r="N230" s="505"/>
      <c r="O230" s="505"/>
      <c r="P230" s="505"/>
      <c r="Q230" s="505"/>
      <c r="R230" s="507"/>
      <c r="S230" s="504"/>
    </row>
    <row r="231" spans="1:19" ht="14.45" customHeight="1">
      <c r="A231" s="505"/>
      <c r="B231" s="505"/>
      <c r="C231" s="506"/>
      <c r="D231" s="505"/>
      <c r="E231" s="505"/>
      <c r="F231" s="505"/>
      <c r="G231" s="129" t="s">
        <v>288</v>
      </c>
      <c r="H231" s="505"/>
      <c r="I231" s="128"/>
      <c r="J231" s="128"/>
      <c r="K231" s="131"/>
      <c r="L231" s="504"/>
      <c r="M231" s="505" t="s">
        <v>43</v>
      </c>
      <c r="N231" s="505" t="s">
        <v>280</v>
      </c>
      <c r="O231" s="505" t="s">
        <v>56</v>
      </c>
      <c r="P231" s="505" t="s">
        <v>286</v>
      </c>
      <c r="Q231" s="505" t="s">
        <v>277</v>
      </c>
      <c r="R231" s="507"/>
      <c r="S231" s="504"/>
    </row>
    <row r="232" spans="1:19" ht="14.45" customHeight="1">
      <c r="A232" s="505"/>
      <c r="B232" s="505"/>
      <c r="C232" s="506"/>
      <c r="D232" s="505"/>
      <c r="E232" s="505"/>
      <c r="F232" s="505"/>
      <c r="G232" s="129"/>
      <c r="H232" s="505"/>
      <c r="I232" s="128"/>
      <c r="J232" s="128"/>
      <c r="K232" s="131"/>
      <c r="L232" s="504"/>
      <c r="M232" s="505"/>
      <c r="N232" s="505"/>
      <c r="O232" s="505"/>
      <c r="P232" s="505"/>
      <c r="Q232" s="505"/>
      <c r="R232" s="507"/>
      <c r="S232" s="504"/>
    </row>
    <row r="233" spans="1:19" ht="14.45" customHeight="1">
      <c r="A233" s="505"/>
      <c r="B233" s="505"/>
      <c r="C233" s="506"/>
      <c r="D233" s="505"/>
      <c r="E233" s="505"/>
      <c r="F233" s="505"/>
      <c r="G233" s="129"/>
      <c r="H233" s="505"/>
      <c r="I233" s="128"/>
      <c r="J233" s="128"/>
      <c r="K233" s="131"/>
      <c r="L233" s="504"/>
      <c r="M233" s="505" t="s">
        <v>43</v>
      </c>
      <c r="N233" s="505" t="s">
        <v>275</v>
      </c>
      <c r="O233" s="505" t="s">
        <v>56</v>
      </c>
      <c r="P233" s="505" t="s">
        <v>286</v>
      </c>
      <c r="Q233" s="505" t="s">
        <v>277</v>
      </c>
      <c r="R233" s="507"/>
      <c r="S233" s="504"/>
    </row>
    <row r="234" spans="1:19" ht="14.45" customHeight="1">
      <c r="A234" s="505"/>
      <c r="B234" s="505"/>
      <c r="C234" s="506"/>
      <c r="D234" s="505"/>
      <c r="E234" s="505"/>
      <c r="F234" s="505"/>
      <c r="G234" s="129"/>
      <c r="H234" s="505"/>
      <c r="I234" s="128"/>
      <c r="J234" s="128"/>
      <c r="K234" s="131"/>
      <c r="L234" s="504"/>
      <c r="M234" s="505"/>
      <c r="N234" s="505"/>
      <c r="O234" s="505"/>
      <c r="P234" s="505"/>
      <c r="Q234" s="505"/>
      <c r="R234" s="507"/>
      <c r="S234" s="504"/>
    </row>
    <row r="235" spans="1:19" ht="15">
      <c r="A235" s="505" t="s">
        <v>289</v>
      </c>
      <c r="B235" s="505" t="s">
        <v>290</v>
      </c>
      <c r="C235" s="506" t="s">
        <v>291</v>
      </c>
      <c r="D235" s="505" t="s">
        <v>292</v>
      </c>
      <c r="E235" s="505" t="s">
        <v>39</v>
      </c>
      <c r="F235" s="505" t="s">
        <v>129</v>
      </c>
      <c r="G235" s="505" t="s">
        <v>293</v>
      </c>
      <c r="H235" s="505" t="s">
        <v>294</v>
      </c>
      <c r="I235" s="128">
        <v>3</v>
      </c>
      <c r="J235" s="128">
        <v>10</v>
      </c>
      <c r="K235" s="89">
        <v>30</v>
      </c>
      <c r="L235" s="504" t="s">
        <v>85</v>
      </c>
      <c r="M235" s="505" t="s">
        <v>43</v>
      </c>
      <c r="N235" s="505" t="s">
        <v>295</v>
      </c>
      <c r="O235" s="505" t="s">
        <v>39</v>
      </c>
      <c r="P235" s="505" t="s">
        <v>296</v>
      </c>
      <c r="Q235" s="505" t="s">
        <v>297</v>
      </c>
      <c r="R235" s="507" t="s">
        <v>47</v>
      </c>
      <c r="S235" s="504" t="s">
        <v>48</v>
      </c>
    </row>
    <row r="236" spans="1:19" ht="15">
      <c r="A236" s="505"/>
      <c r="B236" s="505"/>
      <c r="C236" s="506"/>
      <c r="D236" s="505"/>
      <c r="E236" s="505"/>
      <c r="F236" s="505"/>
      <c r="G236" s="505"/>
      <c r="H236" s="505"/>
      <c r="I236" s="128" t="s">
        <v>61</v>
      </c>
      <c r="J236" s="128" t="s">
        <v>77</v>
      </c>
      <c r="K236" s="89" t="s">
        <v>91</v>
      </c>
      <c r="L236" s="504"/>
      <c r="M236" s="505"/>
      <c r="N236" s="505"/>
      <c r="O236" s="505"/>
      <c r="P236" s="505"/>
      <c r="Q236" s="505"/>
      <c r="R236" s="507"/>
      <c r="S236" s="504"/>
    </row>
    <row r="237" spans="1:19" ht="15">
      <c r="A237" s="505" t="s">
        <v>298</v>
      </c>
      <c r="B237" s="505" t="s">
        <v>290</v>
      </c>
      <c r="C237" s="506" t="s">
        <v>291</v>
      </c>
      <c r="D237" s="505" t="s">
        <v>299</v>
      </c>
      <c r="E237" s="505" t="s">
        <v>39</v>
      </c>
      <c r="F237" s="505" t="s">
        <v>129</v>
      </c>
      <c r="G237" s="505" t="s">
        <v>300</v>
      </c>
      <c r="H237" s="505" t="s">
        <v>301</v>
      </c>
      <c r="I237" s="128">
        <v>3</v>
      </c>
      <c r="J237" s="128">
        <v>10</v>
      </c>
      <c r="K237" s="89">
        <v>30</v>
      </c>
      <c r="L237" s="504" t="s">
        <v>85</v>
      </c>
      <c r="M237" s="505" t="s">
        <v>43</v>
      </c>
      <c r="N237" s="505" t="s">
        <v>302</v>
      </c>
      <c r="O237" s="505" t="s">
        <v>39</v>
      </c>
      <c r="P237" s="505" t="s">
        <v>296</v>
      </c>
      <c r="Q237" s="505" t="s">
        <v>297</v>
      </c>
      <c r="R237" s="507" t="s">
        <v>47</v>
      </c>
      <c r="S237" s="504" t="s">
        <v>48</v>
      </c>
    </row>
    <row r="238" spans="1:19" ht="15">
      <c r="A238" s="505"/>
      <c r="B238" s="505"/>
      <c r="C238" s="506"/>
      <c r="D238" s="505"/>
      <c r="E238" s="505"/>
      <c r="F238" s="505"/>
      <c r="G238" s="505"/>
      <c r="H238" s="505"/>
      <c r="I238" s="128" t="s">
        <v>61</v>
      </c>
      <c r="J238" s="128" t="s">
        <v>77</v>
      </c>
      <c r="K238" s="89" t="s">
        <v>91</v>
      </c>
      <c r="L238" s="504"/>
      <c r="M238" s="505"/>
      <c r="N238" s="505"/>
      <c r="O238" s="505"/>
      <c r="P238" s="505"/>
      <c r="Q238" s="505"/>
      <c r="R238" s="507"/>
      <c r="S238" s="504"/>
    </row>
    <row r="239" spans="1:19" ht="15">
      <c r="A239" s="505" t="s">
        <v>303</v>
      </c>
      <c r="B239" s="505" t="s">
        <v>304</v>
      </c>
      <c r="C239" s="506" t="s">
        <v>305</v>
      </c>
      <c r="D239" s="505" t="s">
        <v>306</v>
      </c>
      <c r="E239" s="505" t="s">
        <v>56</v>
      </c>
      <c r="F239" s="505"/>
      <c r="G239" s="505" t="s">
        <v>307</v>
      </c>
      <c r="H239" s="129" t="s">
        <v>308</v>
      </c>
      <c r="I239" s="128">
        <v>1</v>
      </c>
      <c r="J239" s="128">
        <v>10</v>
      </c>
      <c r="K239" s="88">
        <v>10</v>
      </c>
      <c r="L239" s="504" t="s">
        <v>48</v>
      </c>
      <c r="M239" s="505" t="s">
        <v>43</v>
      </c>
      <c r="N239" s="505" t="s">
        <v>309</v>
      </c>
      <c r="O239" s="505" t="s">
        <v>39</v>
      </c>
      <c r="P239" s="505" t="s">
        <v>310</v>
      </c>
      <c r="Q239" s="129" t="s">
        <v>311</v>
      </c>
      <c r="R239" s="507" t="s">
        <v>47</v>
      </c>
      <c r="S239" s="504" t="s">
        <v>48</v>
      </c>
    </row>
    <row r="240" spans="1:19" ht="15">
      <c r="A240" s="505"/>
      <c r="B240" s="505"/>
      <c r="C240" s="506"/>
      <c r="D240" s="505"/>
      <c r="E240" s="505"/>
      <c r="F240" s="505"/>
      <c r="G240" s="505"/>
      <c r="H240" s="129" t="s">
        <v>312</v>
      </c>
      <c r="I240" s="128" t="s">
        <v>76</v>
      </c>
      <c r="J240" s="128" t="s">
        <v>77</v>
      </c>
      <c r="K240" s="88" t="s">
        <v>47</v>
      </c>
      <c r="L240" s="504"/>
      <c r="M240" s="505"/>
      <c r="N240" s="505"/>
      <c r="O240" s="505"/>
      <c r="P240" s="505"/>
      <c r="Q240" s="129"/>
      <c r="R240" s="507"/>
      <c r="S240" s="504"/>
    </row>
    <row r="241" spans="1:19" ht="15">
      <c r="A241" s="505"/>
      <c r="B241" s="505"/>
      <c r="C241" s="506"/>
      <c r="D241" s="505"/>
      <c r="E241" s="505"/>
      <c r="F241" s="505"/>
      <c r="G241" s="505"/>
      <c r="H241" s="129"/>
      <c r="I241" s="128"/>
      <c r="J241" s="128"/>
      <c r="K241" s="88"/>
      <c r="L241" s="504"/>
      <c r="M241" s="505"/>
      <c r="N241" s="505"/>
      <c r="O241" s="505"/>
      <c r="P241" s="505"/>
      <c r="Q241" s="129" t="s">
        <v>313</v>
      </c>
      <c r="R241" s="507"/>
      <c r="S241" s="504"/>
    </row>
    <row r="242" spans="1:19" ht="15">
      <c r="A242" s="505"/>
      <c r="B242" s="505"/>
      <c r="C242" s="506"/>
      <c r="D242" s="505"/>
      <c r="E242" s="505"/>
      <c r="F242" s="505"/>
      <c r="G242" s="505"/>
      <c r="H242" s="129"/>
      <c r="I242" s="128"/>
      <c r="J242" s="128"/>
      <c r="K242" s="88"/>
      <c r="L242" s="504"/>
      <c r="M242" s="505"/>
      <c r="N242" s="505"/>
      <c r="O242" s="505"/>
      <c r="P242" s="505"/>
      <c r="Q242" s="129"/>
      <c r="R242" s="507"/>
      <c r="S242" s="504"/>
    </row>
    <row r="243" spans="1:19" ht="25.5">
      <c r="A243" s="505"/>
      <c r="B243" s="505"/>
      <c r="C243" s="506"/>
      <c r="D243" s="505"/>
      <c r="E243" s="505"/>
      <c r="F243" s="505"/>
      <c r="G243" s="505"/>
      <c r="H243" s="129"/>
      <c r="I243" s="128"/>
      <c r="J243" s="128"/>
      <c r="K243" s="88"/>
      <c r="L243" s="504"/>
      <c r="M243" s="505"/>
      <c r="N243" s="505"/>
      <c r="O243" s="505"/>
      <c r="P243" s="505"/>
      <c r="Q243" s="129" t="s">
        <v>314</v>
      </c>
      <c r="R243" s="507"/>
      <c r="S243" s="504"/>
    </row>
    <row r="244" spans="1:19" ht="15">
      <c r="A244" s="505"/>
      <c r="B244" s="505"/>
      <c r="C244" s="506"/>
      <c r="D244" s="505"/>
      <c r="E244" s="505"/>
      <c r="F244" s="505"/>
      <c r="G244" s="505"/>
      <c r="H244" s="129"/>
      <c r="I244" s="128"/>
      <c r="J244" s="128"/>
      <c r="K244" s="88"/>
      <c r="L244" s="504"/>
      <c r="M244" s="505"/>
      <c r="N244" s="505"/>
      <c r="O244" s="505"/>
      <c r="P244" s="505"/>
      <c r="Q244" s="129"/>
      <c r="R244" s="507"/>
      <c r="S244" s="504"/>
    </row>
    <row r="245" spans="1:19" ht="15">
      <c r="A245" s="505"/>
      <c r="B245" s="505"/>
      <c r="C245" s="506"/>
      <c r="D245" s="505"/>
      <c r="E245" s="505"/>
      <c r="F245" s="505"/>
      <c r="G245" s="505"/>
      <c r="H245" s="129"/>
      <c r="I245" s="128"/>
      <c r="J245" s="128"/>
      <c r="K245" s="88"/>
      <c r="L245" s="504"/>
      <c r="M245" s="505"/>
      <c r="N245" s="505"/>
      <c r="O245" s="505"/>
      <c r="P245" s="505"/>
      <c r="Q245" s="129" t="s">
        <v>315</v>
      </c>
      <c r="R245" s="507"/>
      <c r="S245" s="504"/>
    </row>
    <row r="246" spans="1:19" ht="15">
      <c r="A246" s="505"/>
      <c r="B246" s="505"/>
      <c r="C246" s="506"/>
      <c r="D246" s="505"/>
      <c r="E246" s="505"/>
      <c r="F246" s="505"/>
      <c r="G246" s="505"/>
      <c r="H246" s="129"/>
      <c r="I246" s="128"/>
      <c r="J246" s="128"/>
      <c r="K246" s="88"/>
      <c r="L246" s="504"/>
      <c r="M246" s="505"/>
      <c r="N246" s="505"/>
      <c r="O246" s="505"/>
      <c r="P246" s="505"/>
      <c r="Q246" s="129"/>
      <c r="R246" s="507"/>
      <c r="S246" s="504"/>
    </row>
    <row r="247" spans="1:19" ht="15">
      <c r="A247" s="505" t="s">
        <v>316</v>
      </c>
      <c r="B247" s="505" t="s">
        <v>317</v>
      </c>
      <c r="C247" s="506" t="s">
        <v>318</v>
      </c>
      <c r="D247" s="505" t="s">
        <v>319</v>
      </c>
      <c r="E247" s="505" t="s">
        <v>39</v>
      </c>
      <c r="F247" s="505"/>
      <c r="G247" s="129" t="s">
        <v>320</v>
      </c>
      <c r="H247" s="505" t="s">
        <v>321</v>
      </c>
      <c r="I247" s="128">
        <v>1</v>
      </c>
      <c r="J247" s="128">
        <v>20</v>
      </c>
      <c r="K247" s="131">
        <v>20</v>
      </c>
      <c r="L247" s="504" t="s">
        <v>42</v>
      </c>
      <c r="M247" s="505" t="s">
        <v>43</v>
      </c>
      <c r="N247" s="505" t="s">
        <v>322</v>
      </c>
      <c r="O247" s="505" t="s">
        <v>39</v>
      </c>
      <c r="P247" s="505" t="s">
        <v>323</v>
      </c>
      <c r="Q247" s="505" t="s">
        <v>324</v>
      </c>
      <c r="R247" s="507" t="s">
        <v>47</v>
      </c>
      <c r="S247" s="504" t="s">
        <v>48</v>
      </c>
    </row>
    <row r="248" spans="1:19" ht="25.5">
      <c r="A248" s="505"/>
      <c r="B248" s="505"/>
      <c r="C248" s="506"/>
      <c r="D248" s="505"/>
      <c r="E248" s="505"/>
      <c r="F248" s="505"/>
      <c r="G248" s="129"/>
      <c r="H248" s="505"/>
      <c r="I248" s="128" t="s">
        <v>76</v>
      </c>
      <c r="J248" s="128" t="s">
        <v>90</v>
      </c>
      <c r="K248" s="131" t="s">
        <v>51</v>
      </c>
      <c r="L248" s="504"/>
      <c r="M248" s="505"/>
      <c r="N248" s="505"/>
      <c r="O248" s="505"/>
      <c r="P248" s="505"/>
      <c r="Q248" s="505"/>
      <c r="R248" s="507"/>
      <c r="S248" s="504"/>
    </row>
    <row r="249" spans="1:19" ht="25.5">
      <c r="A249" s="505"/>
      <c r="B249" s="505"/>
      <c r="C249" s="506"/>
      <c r="D249" s="505"/>
      <c r="E249" s="505"/>
      <c r="F249" s="505"/>
      <c r="G249" s="129" t="s">
        <v>325</v>
      </c>
      <c r="H249" s="505"/>
      <c r="I249" s="128"/>
      <c r="J249" s="128"/>
      <c r="K249" s="131"/>
      <c r="L249" s="504"/>
      <c r="M249" s="505"/>
      <c r="N249" s="505"/>
      <c r="O249" s="505"/>
      <c r="P249" s="505"/>
      <c r="Q249" s="505"/>
      <c r="R249" s="507"/>
      <c r="S249" s="504"/>
    </row>
    <row r="250" spans="1:19" ht="15">
      <c r="A250" s="505"/>
      <c r="B250" s="505"/>
      <c r="C250" s="506"/>
      <c r="D250" s="505"/>
      <c r="E250" s="505"/>
      <c r="F250" s="505"/>
      <c r="G250" s="129"/>
      <c r="H250" s="505"/>
      <c r="I250" s="128"/>
      <c r="J250" s="128"/>
      <c r="K250" s="131"/>
      <c r="L250" s="504"/>
      <c r="M250" s="505"/>
      <c r="N250" s="505"/>
      <c r="O250" s="505"/>
      <c r="P250" s="505"/>
      <c r="Q250" s="505"/>
      <c r="R250" s="507"/>
      <c r="S250" s="504"/>
    </row>
    <row r="251" spans="1:19" ht="25.5">
      <c r="A251" s="505" t="s">
        <v>326</v>
      </c>
      <c r="B251" s="505" t="s">
        <v>317</v>
      </c>
      <c r="C251" s="506" t="s">
        <v>318</v>
      </c>
      <c r="D251" s="505" t="s">
        <v>327</v>
      </c>
      <c r="E251" s="505" t="s">
        <v>39</v>
      </c>
      <c r="F251" s="505"/>
      <c r="G251" s="129" t="s">
        <v>328</v>
      </c>
      <c r="H251" s="505" t="s">
        <v>321</v>
      </c>
      <c r="I251" s="128">
        <v>1</v>
      </c>
      <c r="J251" s="128">
        <v>20</v>
      </c>
      <c r="K251" s="131">
        <v>20</v>
      </c>
      <c r="L251" s="504" t="s">
        <v>42</v>
      </c>
      <c r="M251" s="505" t="s">
        <v>43</v>
      </c>
      <c r="N251" s="505" t="s">
        <v>329</v>
      </c>
      <c r="O251" s="505" t="s">
        <v>39</v>
      </c>
      <c r="P251" s="505" t="s">
        <v>323</v>
      </c>
      <c r="Q251" s="505" t="s">
        <v>324</v>
      </c>
      <c r="R251" s="507" t="s">
        <v>47</v>
      </c>
      <c r="S251" s="504" t="s">
        <v>48</v>
      </c>
    </row>
    <row r="252" spans="1:19" ht="25.5">
      <c r="A252" s="505"/>
      <c r="B252" s="505"/>
      <c r="C252" s="506"/>
      <c r="D252" s="505"/>
      <c r="E252" s="505"/>
      <c r="F252" s="505"/>
      <c r="G252" s="129"/>
      <c r="H252" s="505"/>
      <c r="I252" s="128" t="s">
        <v>76</v>
      </c>
      <c r="J252" s="128" t="s">
        <v>90</v>
      </c>
      <c r="K252" s="131" t="s">
        <v>51</v>
      </c>
      <c r="L252" s="504"/>
      <c r="M252" s="505"/>
      <c r="N252" s="505"/>
      <c r="O252" s="505"/>
      <c r="P252" s="505"/>
      <c r="Q252" s="505"/>
      <c r="R252" s="507"/>
      <c r="S252" s="504"/>
    </row>
    <row r="253" spans="1:19" ht="38.25">
      <c r="A253" s="505"/>
      <c r="B253" s="505"/>
      <c r="C253" s="506"/>
      <c r="D253" s="505"/>
      <c r="E253" s="505"/>
      <c r="F253" s="505"/>
      <c r="G253" s="129" t="s">
        <v>330</v>
      </c>
      <c r="H253" s="505"/>
      <c r="I253" s="128"/>
      <c r="J253" s="128"/>
      <c r="K253" s="131"/>
      <c r="L253" s="504"/>
      <c r="M253" s="505"/>
      <c r="N253" s="505"/>
      <c r="O253" s="505"/>
      <c r="P253" s="505"/>
      <c r="Q253" s="505"/>
      <c r="R253" s="507"/>
      <c r="S253" s="504"/>
    </row>
    <row r="254" spans="1:19" ht="15">
      <c r="A254" s="505"/>
      <c r="B254" s="505"/>
      <c r="C254" s="506"/>
      <c r="D254" s="505"/>
      <c r="E254" s="505"/>
      <c r="F254" s="505"/>
      <c r="G254" s="129"/>
      <c r="H254" s="505"/>
      <c r="I254" s="128"/>
      <c r="J254" s="128"/>
      <c r="K254" s="131"/>
      <c r="L254" s="504"/>
      <c r="M254" s="505"/>
      <c r="N254" s="505"/>
      <c r="O254" s="505"/>
      <c r="P254" s="505"/>
      <c r="Q254" s="505"/>
      <c r="R254" s="507"/>
      <c r="S254" s="504"/>
    </row>
    <row r="255" spans="1:19" ht="15">
      <c r="A255" s="505" t="s">
        <v>331</v>
      </c>
      <c r="B255" s="505" t="s">
        <v>317</v>
      </c>
      <c r="C255" s="506" t="s">
        <v>318</v>
      </c>
      <c r="D255" s="505" t="s">
        <v>332</v>
      </c>
      <c r="E255" s="505" t="s">
        <v>39</v>
      </c>
      <c r="F255" s="505"/>
      <c r="G255" s="505" t="s">
        <v>333</v>
      </c>
      <c r="H255" s="505" t="s">
        <v>321</v>
      </c>
      <c r="I255" s="128">
        <v>1</v>
      </c>
      <c r="J255" s="128">
        <v>20</v>
      </c>
      <c r="K255" s="131">
        <v>20</v>
      </c>
      <c r="L255" s="504" t="s">
        <v>42</v>
      </c>
      <c r="M255" s="505" t="s">
        <v>43</v>
      </c>
      <c r="N255" s="505" t="s">
        <v>334</v>
      </c>
      <c r="O255" s="505" t="s">
        <v>39</v>
      </c>
      <c r="P255" s="505" t="s">
        <v>335</v>
      </c>
      <c r="Q255" s="505" t="s">
        <v>324</v>
      </c>
      <c r="R255" s="507" t="s">
        <v>47</v>
      </c>
      <c r="S255" s="504" t="s">
        <v>48</v>
      </c>
    </row>
    <row r="256" spans="1:19" ht="25.5">
      <c r="A256" s="505"/>
      <c r="B256" s="505"/>
      <c r="C256" s="506"/>
      <c r="D256" s="505"/>
      <c r="E256" s="505"/>
      <c r="F256" s="505"/>
      <c r="G256" s="505"/>
      <c r="H256" s="505"/>
      <c r="I256" s="128" t="s">
        <v>76</v>
      </c>
      <c r="J256" s="128" t="s">
        <v>90</v>
      </c>
      <c r="K256" s="131" t="s">
        <v>51</v>
      </c>
      <c r="L256" s="504"/>
      <c r="M256" s="505"/>
      <c r="N256" s="505"/>
      <c r="O256" s="505"/>
      <c r="P256" s="505"/>
      <c r="Q256" s="505"/>
      <c r="R256" s="507"/>
      <c r="S256" s="504"/>
    </row>
    <row r="257" spans="1:19" ht="15">
      <c r="A257" s="505" t="s">
        <v>336</v>
      </c>
      <c r="B257" s="505" t="s">
        <v>80</v>
      </c>
      <c r="C257" s="506" t="s">
        <v>81</v>
      </c>
      <c r="D257" s="505" t="s">
        <v>337</v>
      </c>
      <c r="E257" s="505" t="s">
        <v>39</v>
      </c>
      <c r="F257" s="505"/>
      <c r="G257" s="505" t="s">
        <v>338</v>
      </c>
      <c r="H257" s="505" t="s">
        <v>41</v>
      </c>
      <c r="I257" s="128">
        <v>2</v>
      </c>
      <c r="J257" s="128">
        <v>20</v>
      </c>
      <c r="K257" s="89">
        <v>40</v>
      </c>
      <c r="L257" s="504" t="s">
        <v>85</v>
      </c>
      <c r="M257" s="505" t="s">
        <v>43</v>
      </c>
      <c r="N257" s="505" t="s">
        <v>339</v>
      </c>
      <c r="O257" s="505" t="s">
        <v>39</v>
      </c>
      <c r="P257" s="505" t="s">
        <v>340</v>
      </c>
      <c r="Q257" s="505" t="s">
        <v>88</v>
      </c>
      <c r="R257" s="507" t="s">
        <v>47</v>
      </c>
      <c r="S257" s="504" t="s">
        <v>48</v>
      </c>
    </row>
    <row r="258" spans="1:19" ht="25.5">
      <c r="A258" s="505"/>
      <c r="B258" s="505"/>
      <c r="C258" s="506"/>
      <c r="D258" s="505"/>
      <c r="E258" s="505"/>
      <c r="F258" s="505"/>
      <c r="G258" s="505"/>
      <c r="H258" s="505"/>
      <c r="I258" s="128" t="s">
        <v>89</v>
      </c>
      <c r="J258" s="128" t="s">
        <v>90</v>
      </c>
      <c r="K258" s="89" t="s">
        <v>91</v>
      </c>
      <c r="L258" s="504"/>
      <c r="M258" s="505"/>
      <c r="N258" s="505"/>
      <c r="O258" s="505"/>
      <c r="P258" s="505"/>
      <c r="Q258" s="505"/>
      <c r="R258" s="507"/>
      <c r="S258" s="504"/>
    </row>
    <row r="259" spans="1:19" ht="15">
      <c r="A259" s="505" t="s">
        <v>341</v>
      </c>
      <c r="B259" s="505" t="s">
        <v>342</v>
      </c>
      <c r="C259" s="506" t="s">
        <v>343</v>
      </c>
      <c r="D259" s="505" t="s">
        <v>344</v>
      </c>
      <c r="E259" s="505" t="s">
        <v>39</v>
      </c>
      <c r="F259" s="505"/>
      <c r="G259" s="505" t="s">
        <v>345</v>
      </c>
      <c r="H259" s="505" t="s">
        <v>41</v>
      </c>
      <c r="I259" s="128">
        <v>2</v>
      </c>
      <c r="J259" s="128">
        <v>20</v>
      </c>
      <c r="K259" s="89">
        <v>40</v>
      </c>
      <c r="L259" s="504" t="s">
        <v>85</v>
      </c>
      <c r="M259" s="505" t="s">
        <v>43</v>
      </c>
      <c r="N259" s="505" t="s">
        <v>346</v>
      </c>
      <c r="O259" s="505" t="s">
        <v>39</v>
      </c>
      <c r="P259" s="505" t="s">
        <v>347</v>
      </c>
      <c r="Q259" s="505" t="s">
        <v>348</v>
      </c>
      <c r="R259" s="507" t="s">
        <v>47</v>
      </c>
      <c r="S259" s="504" t="s">
        <v>48</v>
      </c>
    </row>
    <row r="260" spans="1:19" ht="25.5">
      <c r="A260" s="505"/>
      <c r="B260" s="505"/>
      <c r="C260" s="506"/>
      <c r="D260" s="505"/>
      <c r="E260" s="505"/>
      <c r="F260" s="505"/>
      <c r="G260" s="505"/>
      <c r="H260" s="505"/>
      <c r="I260" s="128" t="s">
        <v>89</v>
      </c>
      <c r="J260" s="128" t="s">
        <v>90</v>
      </c>
      <c r="K260" s="89" t="s">
        <v>91</v>
      </c>
      <c r="L260" s="504"/>
      <c r="M260" s="505"/>
      <c r="N260" s="505"/>
      <c r="O260" s="505"/>
      <c r="P260" s="505"/>
      <c r="Q260" s="505"/>
      <c r="R260" s="507"/>
      <c r="S260" s="504"/>
    </row>
    <row r="261" spans="1:19" ht="15">
      <c r="A261" s="505" t="s">
        <v>349</v>
      </c>
      <c r="B261" s="505" t="s">
        <v>342</v>
      </c>
      <c r="C261" s="506" t="s">
        <v>343</v>
      </c>
      <c r="D261" s="505" t="s">
        <v>350</v>
      </c>
      <c r="E261" s="505" t="s">
        <v>39</v>
      </c>
      <c r="F261" s="505"/>
      <c r="G261" s="505" t="s">
        <v>351</v>
      </c>
      <c r="H261" s="505" t="s">
        <v>284</v>
      </c>
      <c r="I261" s="128">
        <v>2</v>
      </c>
      <c r="J261" s="128">
        <v>20</v>
      </c>
      <c r="K261" s="89">
        <v>40</v>
      </c>
      <c r="L261" s="504" t="s">
        <v>85</v>
      </c>
      <c r="M261" s="505" t="s">
        <v>43</v>
      </c>
      <c r="N261" s="505" t="s">
        <v>352</v>
      </c>
      <c r="O261" s="505" t="s">
        <v>39</v>
      </c>
      <c r="P261" s="505" t="s">
        <v>353</v>
      </c>
      <c r="Q261" s="505" t="s">
        <v>348</v>
      </c>
      <c r="R261" s="508" t="s">
        <v>51</v>
      </c>
      <c r="S261" s="504" t="s">
        <v>48</v>
      </c>
    </row>
    <row r="262" spans="1:19" ht="25.5">
      <c r="A262" s="505"/>
      <c r="B262" s="505"/>
      <c r="C262" s="506"/>
      <c r="D262" s="505"/>
      <c r="E262" s="505"/>
      <c r="F262" s="505"/>
      <c r="G262" s="505"/>
      <c r="H262" s="505"/>
      <c r="I262" s="128" t="s">
        <v>89</v>
      </c>
      <c r="J262" s="128" t="s">
        <v>90</v>
      </c>
      <c r="K262" s="89" t="s">
        <v>91</v>
      </c>
      <c r="L262" s="504"/>
      <c r="M262" s="505"/>
      <c r="N262" s="505"/>
      <c r="O262" s="505"/>
      <c r="P262" s="505"/>
      <c r="Q262" s="505"/>
      <c r="R262" s="508"/>
      <c r="S262" s="504"/>
    </row>
    <row r="263" spans="1:19" ht="15">
      <c r="A263" s="505" t="s">
        <v>354</v>
      </c>
      <c r="B263" s="505" t="s">
        <v>342</v>
      </c>
      <c r="C263" s="506" t="s">
        <v>343</v>
      </c>
      <c r="D263" s="505" t="s">
        <v>355</v>
      </c>
      <c r="E263" s="505" t="s">
        <v>39</v>
      </c>
      <c r="F263" s="505"/>
      <c r="G263" s="505" t="s">
        <v>356</v>
      </c>
      <c r="H263" s="505" t="s">
        <v>284</v>
      </c>
      <c r="I263" s="128">
        <v>2</v>
      </c>
      <c r="J263" s="128">
        <v>20</v>
      </c>
      <c r="K263" s="89">
        <v>40</v>
      </c>
      <c r="L263" s="504" t="s">
        <v>85</v>
      </c>
      <c r="M263" s="505" t="s">
        <v>43</v>
      </c>
      <c r="N263" s="505" t="s">
        <v>357</v>
      </c>
      <c r="O263" s="505" t="s">
        <v>39</v>
      </c>
      <c r="P263" s="505" t="s">
        <v>347</v>
      </c>
      <c r="Q263" s="505" t="s">
        <v>348</v>
      </c>
      <c r="R263" s="507" t="s">
        <v>47</v>
      </c>
      <c r="S263" s="504" t="s">
        <v>48</v>
      </c>
    </row>
    <row r="264" spans="1:19" ht="25.5">
      <c r="A264" s="505"/>
      <c r="B264" s="505"/>
      <c r="C264" s="506"/>
      <c r="D264" s="505"/>
      <c r="E264" s="505"/>
      <c r="F264" s="505"/>
      <c r="G264" s="505"/>
      <c r="H264" s="505"/>
      <c r="I264" s="128" t="s">
        <v>89</v>
      </c>
      <c r="J264" s="128" t="s">
        <v>90</v>
      </c>
      <c r="K264" s="89" t="s">
        <v>91</v>
      </c>
      <c r="L264" s="504"/>
      <c r="M264" s="505"/>
      <c r="N264" s="505"/>
      <c r="O264" s="505"/>
      <c r="P264" s="505"/>
      <c r="Q264" s="505"/>
      <c r="R264" s="507"/>
      <c r="S264" s="504"/>
    </row>
    <row r="265" spans="1:19" ht="15">
      <c r="A265" s="505" t="s">
        <v>358</v>
      </c>
      <c r="B265" s="505" t="s">
        <v>359</v>
      </c>
      <c r="C265" s="506" t="s">
        <v>360</v>
      </c>
      <c r="D265" s="505" t="s">
        <v>361</v>
      </c>
      <c r="E265" s="505" t="s">
        <v>39</v>
      </c>
      <c r="F265" s="505"/>
      <c r="G265" s="505" t="s">
        <v>362</v>
      </c>
      <c r="H265" s="505" t="s">
        <v>363</v>
      </c>
      <c r="I265" s="128">
        <v>1</v>
      </c>
      <c r="J265" s="128">
        <v>20</v>
      </c>
      <c r="K265" s="131">
        <v>20</v>
      </c>
      <c r="L265" s="504" t="s">
        <v>42</v>
      </c>
      <c r="M265" s="505" t="s">
        <v>43</v>
      </c>
      <c r="N265" s="505" t="s">
        <v>364</v>
      </c>
      <c r="O265" s="505" t="s">
        <v>39</v>
      </c>
      <c r="P265" s="505" t="s">
        <v>365</v>
      </c>
      <c r="Q265" s="129" t="s">
        <v>75</v>
      </c>
      <c r="R265" s="507" t="s">
        <v>47</v>
      </c>
      <c r="S265" s="504" t="s">
        <v>48</v>
      </c>
    </row>
    <row r="266" spans="1:19" ht="25.5">
      <c r="A266" s="505"/>
      <c r="B266" s="505"/>
      <c r="C266" s="506"/>
      <c r="D266" s="505"/>
      <c r="E266" s="505"/>
      <c r="F266" s="505"/>
      <c r="G266" s="505"/>
      <c r="H266" s="505"/>
      <c r="I266" s="128" t="s">
        <v>76</v>
      </c>
      <c r="J266" s="128" t="s">
        <v>90</v>
      </c>
      <c r="K266" s="131" t="s">
        <v>51</v>
      </c>
      <c r="L266" s="504"/>
      <c r="M266" s="505"/>
      <c r="N266" s="505"/>
      <c r="O266" s="505"/>
      <c r="P266" s="505"/>
      <c r="Q266" s="129"/>
      <c r="R266" s="507"/>
      <c r="S266" s="504"/>
    </row>
    <row r="267" spans="1:19" ht="25.5">
      <c r="A267" s="505"/>
      <c r="B267" s="505"/>
      <c r="C267" s="506"/>
      <c r="D267" s="505"/>
      <c r="E267" s="505"/>
      <c r="F267" s="505"/>
      <c r="G267" s="505"/>
      <c r="H267" s="505"/>
      <c r="I267" s="128"/>
      <c r="J267" s="128"/>
      <c r="K267" s="131"/>
      <c r="L267" s="504"/>
      <c r="M267" s="505"/>
      <c r="N267" s="505"/>
      <c r="O267" s="505"/>
      <c r="P267" s="505"/>
      <c r="Q267" s="129" t="s">
        <v>366</v>
      </c>
      <c r="R267" s="507"/>
      <c r="S267" s="504"/>
    </row>
    <row r="268" spans="1:19" ht="15">
      <c r="A268" s="505"/>
      <c r="B268" s="505"/>
      <c r="C268" s="506"/>
      <c r="D268" s="505"/>
      <c r="E268" s="505"/>
      <c r="F268" s="505"/>
      <c r="G268" s="505"/>
      <c r="H268" s="505"/>
      <c r="I268" s="128"/>
      <c r="J268" s="128"/>
      <c r="K268" s="131"/>
      <c r="L268" s="504"/>
      <c r="M268" s="505"/>
      <c r="N268" s="505"/>
      <c r="O268" s="505"/>
      <c r="P268" s="505"/>
      <c r="Q268" s="129"/>
      <c r="R268" s="507"/>
      <c r="S268" s="504"/>
    </row>
    <row r="269" spans="1:19" ht="15">
      <c r="A269" s="505"/>
      <c r="B269" s="505"/>
      <c r="C269" s="506"/>
      <c r="D269" s="505"/>
      <c r="E269" s="505"/>
      <c r="F269" s="505"/>
      <c r="G269" s="505"/>
      <c r="H269" s="505"/>
      <c r="I269" s="128"/>
      <c r="J269" s="128"/>
      <c r="K269" s="131"/>
      <c r="L269" s="504"/>
      <c r="M269" s="505"/>
      <c r="N269" s="505"/>
      <c r="O269" s="505"/>
      <c r="P269" s="505"/>
      <c r="Q269" s="129" t="s">
        <v>367</v>
      </c>
      <c r="R269" s="507"/>
      <c r="S269" s="504"/>
    </row>
    <row r="270" spans="1:19" ht="15">
      <c r="A270" s="505"/>
      <c r="B270" s="505"/>
      <c r="C270" s="506"/>
      <c r="D270" s="505"/>
      <c r="E270" s="505"/>
      <c r="F270" s="505"/>
      <c r="G270" s="505"/>
      <c r="H270" s="505"/>
      <c r="I270" s="128"/>
      <c r="J270" s="128"/>
      <c r="K270" s="131"/>
      <c r="L270" s="504"/>
      <c r="M270" s="505"/>
      <c r="N270" s="505"/>
      <c r="O270" s="505"/>
      <c r="P270" s="505"/>
      <c r="Q270" s="129"/>
      <c r="R270" s="507"/>
      <c r="S270" s="504"/>
    </row>
    <row r="271" spans="1:19" ht="15">
      <c r="A271" s="505" t="s">
        <v>368</v>
      </c>
      <c r="B271" s="505" t="s">
        <v>359</v>
      </c>
      <c r="C271" s="506" t="s">
        <v>360</v>
      </c>
      <c r="D271" s="505" t="s">
        <v>369</v>
      </c>
      <c r="E271" s="505" t="s">
        <v>39</v>
      </c>
      <c r="F271" s="505"/>
      <c r="G271" s="505" t="s">
        <v>370</v>
      </c>
      <c r="H271" s="505" t="s">
        <v>72</v>
      </c>
      <c r="I271" s="128">
        <v>1</v>
      </c>
      <c r="J271" s="128">
        <v>20</v>
      </c>
      <c r="K271" s="131">
        <v>20</v>
      </c>
      <c r="L271" s="504" t="s">
        <v>42</v>
      </c>
      <c r="M271" s="505" t="s">
        <v>43</v>
      </c>
      <c r="N271" s="505" t="s">
        <v>371</v>
      </c>
      <c r="O271" s="505" t="s">
        <v>39</v>
      </c>
      <c r="P271" s="505" t="s">
        <v>365</v>
      </c>
      <c r="Q271" s="129" t="s">
        <v>75</v>
      </c>
      <c r="R271" s="507" t="s">
        <v>47</v>
      </c>
      <c r="S271" s="504" t="s">
        <v>48</v>
      </c>
    </row>
    <row r="272" spans="1:19" ht="25.5">
      <c r="A272" s="505"/>
      <c r="B272" s="505"/>
      <c r="C272" s="506"/>
      <c r="D272" s="505"/>
      <c r="E272" s="505"/>
      <c r="F272" s="505"/>
      <c r="G272" s="505"/>
      <c r="H272" s="505"/>
      <c r="I272" s="128" t="s">
        <v>76</v>
      </c>
      <c r="J272" s="128" t="s">
        <v>90</v>
      </c>
      <c r="K272" s="131" t="s">
        <v>51</v>
      </c>
      <c r="L272" s="504"/>
      <c r="M272" s="505"/>
      <c r="N272" s="505"/>
      <c r="O272" s="505"/>
      <c r="P272" s="505"/>
      <c r="Q272" s="129"/>
      <c r="R272" s="507"/>
      <c r="S272" s="504"/>
    </row>
    <row r="273" spans="1:19" ht="25.5">
      <c r="A273" s="505"/>
      <c r="B273" s="505"/>
      <c r="C273" s="506"/>
      <c r="D273" s="505"/>
      <c r="E273" s="505"/>
      <c r="F273" s="505"/>
      <c r="G273" s="505"/>
      <c r="H273" s="505"/>
      <c r="I273" s="128"/>
      <c r="J273" s="128"/>
      <c r="K273" s="131"/>
      <c r="L273" s="504"/>
      <c r="M273" s="505"/>
      <c r="N273" s="505"/>
      <c r="O273" s="505"/>
      <c r="P273" s="505"/>
      <c r="Q273" s="129" t="s">
        <v>366</v>
      </c>
      <c r="R273" s="507"/>
      <c r="S273" s="504"/>
    </row>
    <row r="274" spans="1:19" ht="15">
      <c r="A274" s="505"/>
      <c r="B274" s="505"/>
      <c r="C274" s="506"/>
      <c r="D274" s="505"/>
      <c r="E274" s="505"/>
      <c r="F274" s="505"/>
      <c r="G274" s="505"/>
      <c r="H274" s="505"/>
      <c r="I274" s="128"/>
      <c r="J274" s="128"/>
      <c r="K274" s="131"/>
      <c r="L274" s="504"/>
      <c r="M274" s="505"/>
      <c r="N274" s="505"/>
      <c r="O274" s="505"/>
      <c r="P274" s="505"/>
      <c r="Q274" s="129"/>
      <c r="R274" s="507"/>
      <c r="S274" s="504"/>
    </row>
    <row r="275" spans="1:19" ht="15">
      <c r="A275" s="505"/>
      <c r="B275" s="505"/>
      <c r="C275" s="506"/>
      <c r="D275" s="505"/>
      <c r="E275" s="505"/>
      <c r="F275" s="505"/>
      <c r="G275" s="505"/>
      <c r="H275" s="505"/>
      <c r="I275" s="128"/>
      <c r="J275" s="128"/>
      <c r="K275" s="131"/>
      <c r="L275" s="504"/>
      <c r="M275" s="505"/>
      <c r="N275" s="505"/>
      <c r="O275" s="505"/>
      <c r="P275" s="505"/>
      <c r="Q275" s="129" t="s">
        <v>367</v>
      </c>
      <c r="R275" s="507"/>
      <c r="S275" s="504"/>
    </row>
    <row r="276" spans="1:19" ht="15">
      <c r="A276" s="505"/>
      <c r="B276" s="505"/>
      <c r="C276" s="506"/>
      <c r="D276" s="505"/>
      <c r="E276" s="505"/>
      <c r="F276" s="505"/>
      <c r="G276" s="505"/>
      <c r="H276" s="505"/>
      <c r="I276" s="128"/>
      <c r="J276" s="128"/>
      <c r="K276" s="131"/>
      <c r="L276" s="504"/>
      <c r="M276" s="505"/>
      <c r="N276" s="505"/>
      <c r="O276" s="505"/>
      <c r="P276" s="505"/>
      <c r="Q276" s="129"/>
      <c r="R276" s="507"/>
      <c r="S276" s="504"/>
    </row>
    <row r="277" spans="1:19" ht="15">
      <c r="A277" s="505" t="s">
        <v>372</v>
      </c>
      <c r="B277" s="505" t="s">
        <v>373</v>
      </c>
      <c r="C277" s="506" t="s">
        <v>374</v>
      </c>
      <c r="D277" s="505" t="s">
        <v>375</v>
      </c>
      <c r="E277" s="505" t="s">
        <v>56</v>
      </c>
      <c r="F277" s="505" t="s">
        <v>376</v>
      </c>
      <c r="G277" s="505" t="s">
        <v>377</v>
      </c>
      <c r="H277" s="129" t="s">
        <v>378</v>
      </c>
      <c r="I277" s="128">
        <v>1</v>
      </c>
      <c r="J277" s="128">
        <v>10</v>
      </c>
      <c r="K277" s="88">
        <v>10</v>
      </c>
      <c r="L277" s="504" t="s">
        <v>48</v>
      </c>
      <c r="M277" s="505" t="s">
        <v>43</v>
      </c>
      <c r="N277" s="505" t="s">
        <v>379</v>
      </c>
      <c r="O277" s="505" t="s">
        <v>56</v>
      </c>
      <c r="P277" s="505" t="s">
        <v>380</v>
      </c>
      <c r="Q277" s="129" t="s">
        <v>381</v>
      </c>
      <c r="R277" s="507" t="s">
        <v>47</v>
      </c>
      <c r="S277" s="504" t="s">
        <v>48</v>
      </c>
    </row>
    <row r="278" spans="1:19" ht="15">
      <c r="A278" s="505"/>
      <c r="B278" s="505"/>
      <c r="C278" s="506"/>
      <c r="D278" s="505"/>
      <c r="E278" s="505"/>
      <c r="F278" s="505"/>
      <c r="G278" s="505"/>
      <c r="H278" s="129" t="s">
        <v>382</v>
      </c>
      <c r="I278" s="128" t="s">
        <v>76</v>
      </c>
      <c r="J278" s="128" t="s">
        <v>77</v>
      </c>
      <c r="K278" s="88" t="s">
        <v>47</v>
      </c>
      <c r="L278" s="504"/>
      <c r="M278" s="505"/>
      <c r="N278" s="505"/>
      <c r="O278" s="505"/>
      <c r="P278" s="505"/>
      <c r="Q278" s="129"/>
      <c r="R278" s="507"/>
      <c r="S278" s="504"/>
    </row>
    <row r="279" spans="1:19" ht="25.5">
      <c r="A279" s="505"/>
      <c r="B279" s="505"/>
      <c r="C279" s="506"/>
      <c r="D279" s="505"/>
      <c r="E279" s="505"/>
      <c r="F279" s="505"/>
      <c r="G279" s="505"/>
      <c r="H279" s="129" t="s">
        <v>383</v>
      </c>
      <c r="I279" s="128"/>
      <c r="J279" s="128"/>
      <c r="K279" s="88"/>
      <c r="L279" s="504"/>
      <c r="M279" s="505"/>
      <c r="N279" s="505"/>
      <c r="O279" s="505"/>
      <c r="P279" s="505"/>
      <c r="Q279" s="129" t="s">
        <v>384</v>
      </c>
      <c r="R279" s="507"/>
      <c r="S279" s="504"/>
    </row>
    <row r="280" spans="1:19" ht="15">
      <c r="A280" s="505"/>
      <c r="B280" s="505"/>
      <c r="C280" s="506"/>
      <c r="D280" s="505"/>
      <c r="E280" s="505"/>
      <c r="F280" s="505"/>
      <c r="G280" s="505"/>
      <c r="H280" s="129" t="s">
        <v>385</v>
      </c>
      <c r="I280" s="128"/>
      <c r="J280" s="128"/>
      <c r="K280" s="88"/>
      <c r="L280" s="504"/>
      <c r="M280" s="505"/>
      <c r="N280" s="505"/>
      <c r="O280" s="505"/>
      <c r="P280" s="505"/>
      <c r="Q280" s="129"/>
      <c r="R280" s="507"/>
      <c r="S280" s="504"/>
    </row>
    <row r="281" spans="1:19" ht="25.5">
      <c r="A281" s="505"/>
      <c r="B281" s="505"/>
      <c r="C281" s="506"/>
      <c r="D281" s="505"/>
      <c r="E281" s="505"/>
      <c r="F281" s="505"/>
      <c r="G281" s="505"/>
      <c r="H281" s="129" t="s">
        <v>386</v>
      </c>
      <c r="I281" s="128"/>
      <c r="J281" s="128"/>
      <c r="K281" s="88"/>
      <c r="L281" s="504"/>
      <c r="M281" s="505"/>
      <c r="N281" s="505"/>
      <c r="O281" s="505"/>
      <c r="P281" s="505"/>
      <c r="Q281" s="129" t="s">
        <v>387</v>
      </c>
      <c r="R281" s="507"/>
      <c r="S281" s="504"/>
    </row>
    <row r="282" spans="1:19" ht="15">
      <c r="A282" s="505"/>
      <c r="B282" s="505"/>
      <c r="C282" s="506"/>
      <c r="D282" s="505"/>
      <c r="E282" s="505"/>
      <c r="F282" s="505"/>
      <c r="G282" s="505"/>
      <c r="H282" s="129"/>
      <c r="I282" s="128"/>
      <c r="J282" s="128"/>
      <c r="K282" s="88"/>
      <c r="L282" s="504"/>
      <c r="M282" s="505"/>
      <c r="N282" s="505"/>
      <c r="O282" s="505"/>
      <c r="P282" s="505"/>
      <c r="Q282" s="129"/>
      <c r="R282" s="507"/>
      <c r="S282" s="504"/>
    </row>
    <row r="283" spans="1:19" ht="15">
      <c r="A283" s="505"/>
      <c r="B283" s="505"/>
      <c r="C283" s="506"/>
      <c r="D283" s="505"/>
      <c r="E283" s="505"/>
      <c r="F283" s="505"/>
      <c r="G283" s="505"/>
      <c r="H283" s="129"/>
      <c r="I283" s="128"/>
      <c r="J283" s="128"/>
      <c r="K283" s="88"/>
      <c r="L283" s="504"/>
      <c r="M283" s="505"/>
      <c r="N283" s="505"/>
      <c r="O283" s="505"/>
      <c r="P283" s="505"/>
      <c r="Q283" s="129" t="s">
        <v>388</v>
      </c>
      <c r="R283" s="507"/>
      <c r="S283" s="504"/>
    </row>
    <row r="284" spans="1:19" ht="15">
      <c r="A284" s="505"/>
      <c r="B284" s="505"/>
      <c r="C284" s="506"/>
      <c r="D284" s="505"/>
      <c r="E284" s="505"/>
      <c r="F284" s="505"/>
      <c r="G284" s="505"/>
      <c r="H284" s="129"/>
      <c r="I284" s="128"/>
      <c r="J284" s="128"/>
      <c r="K284" s="88"/>
      <c r="L284" s="504"/>
      <c r="M284" s="505"/>
      <c r="N284" s="505"/>
      <c r="O284" s="505"/>
      <c r="P284" s="505"/>
      <c r="Q284" s="129"/>
      <c r="R284" s="507"/>
      <c r="S284" s="504"/>
    </row>
    <row r="285" spans="1:19" ht="15">
      <c r="A285" s="505"/>
      <c r="B285" s="505"/>
      <c r="C285" s="506"/>
      <c r="D285" s="505"/>
      <c r="E285" s="505"/>
      <c r="F285" s="505"/>
      <c r="G285" s="505"/>
      <c r="H285" s="129"/>
      <c r="I285" s="128"/>
      <c r="J285" s="128"/>
      <c r="K285" s="88"/>
      <c r="L285" s="504"/>
      <c r="M285" s="505"/>
      <c r="N285" s="505"/>
      <c r="O285" s="505"/>
      <c r="P285" s="505"/>
      <c r="Q285" s="129" t="s">
        <v>389</v>
      </c>
      <c r="R285" s="507"/>
      <c r="S285" s="504"/>
    </row>
    <row r="286" spans="1:19" ht="15">
      <c r="A286" s="505"/>
      <c r="B286" s="505"/>
      <c r="C286" s="506"/>
      <c r="D286" s="505"/>
      <c r="E286" s="505"/>
      <c r="F286" s="505"/>
      <c r="G286" s="505"/>
      <c r="H286" s="129"/>
      <c r="I286" s="128"/>
      <c r="J286" s="128"/>
      <c r="K286" s="88"/>
      <c r="L286" s="504"/>
      <c r="M286" s="505"/>
      <c r="N286" s="505"/>
      <c r="O286" s="505"/>
      <c r="P286" s="505"/>
      <c r="Q286" s="129"/>
      <c r="R286" s="507"/>
      <c r="S286" s="504"/>
    </row>
    <row r="287" spans="1:19" ht="14.45" customHeight="1">
      <c r="A287" s="505"/>
      <c r="B287" s="505"/>
      <c r="C287" s="506"/>
      <c r="D287" s="505"/>
      <c r="E287" s="505"/>
      <c r="F287" s="505"/>
      <c r="G287" s="505"/>
      <c r="H287" s="129"/>
      <c r="I287" s="128"/>
      <c r="J287" s="128"/>
      <c r="K287" s="88"/>
      <c r="L287" s="504"/>
      <c r="M287" s="505" t="s">
        <v>43</v>
      </c>
      <c r="N287" s="505" t="s">
        <v>390</v>
      </c>
      <c r="O287" s="505" t="s">
        <v>56</v>
      </c>
      <c r="P287" s="505" t="s">
        <v>391</v>
      </c>
      <c r="Q287" s="129" t="s">
        <v>381</v>
      </c>
      <c r="R287" s="507"/>
      <c r="S287" s="504"/>
    </row>
    <row r="288" spans="1:19" ht="14.45" customHeight="1">
      <c r="A288" s="505"/>
      <c r="B288" s="505"/>
      <c r="C288" s="506"/>
      <c r="D288" s="505"/>
      <c r="E288" s="505"/>
      <c r="F288" s="505"/>
      <c r="G288" s="505"/>
      <c r="H288" s="129"/>
      <c r="I288" s="128"/>
      <c r="J288" s="128"/>
      <c r="K288" s="88"/>
      <c r="L288" s="504"/>
      <c r="M288" s="505"/>
      <c r="N288" s="505"/>
      <c r="O288" s="505"/>
      <c r="P288" s="505"/>
      <c r="Q288" s="129"/>
      <c r="R288" s="507"/>
      <c r="S288" s="504"/>
    </row>
    <row r="289" spans="1:19" ht="14.45" customHeight="1">
      <c r="A289" s="505"/>
      <c r="B289" s="505"/>
      <c r="C289" s="506"/>
      <c r="D289" s="505"/>
      <c r="E289" s="505"/>
      <c r="F289" s="505"/>
      <c r="G289" s="505"/>
      <c r="H289" s="129"/>
      <c r="I289" s="128"/>
      <c r="J289" s="128"/>
      <c r="K289" s="88"/>
      <c r="L289" s="504"/>
      <c r="M289" s="505"/>
      <c r="N289" s="505"/>
      <c r="O289" s="505"/>
      <c r="P289" s="505"/>
      <c r="Q289" s="129" t="s">
        <v>384</v>
      </c>
      <c r="R289" s="507"/>
      <c r="S289" s="504"/>
    </row>
    <row r="290" spans="1:19" ht="14.45" customHeight="1">
      <c r="A290" s="505"/>
      <c r="B290" s="505"/>
      <c r="C290" s="506"/>
      <c r="D290" s="505"/>
      <c r="E290" s="505"/>
      <c r="F290" s="505"/>
      <c r="G290" s="505"/>
      <c r="H290" s="129"/>
      <c r="I290" s="128"/>
      <c r="J290" s="128"/>
      <c r="K290" s="88"/>
      <c r="L290" s="504"/>
      <c r="M290" s="505"/>
      <c r="N290" s="505"/>
      <c r="O290" s="505"/>
      <c r="P290" s="505"/>
      <c r="Q290" s="129"/>
      <c r="R290" s="507"/>
      <c r="S290" s="504"/>
    </row>
    <row r="291" spans="1:19" ht="14.45" customHeight="1">
      <c r="A291" s="505"/>
      <c r="B291" s="505"/>
      <c r="C291" s="506"/>
      <c r="D291" s="505"/>
      <c r="E291" s="505"/>
      <c r="F291" s="505"/>
      <c r="G291" s="505"/>
      <c r="H291" s="129"/>
      <c r="I291" s="128"/>
      <c r="J291" s="128"/>
      <c r="K291" s="88"/>
      <c r="L291" s="504"/>
      <c r="M291" s="505"/>
      <c r="N291" s="505"/>
      <c r="O291" s="505"/>
      <c r="P291" s="505"/>
      <c r="Q291" s="129" t="s">
        <v>387</v>
      </c>
      <c r="R291" s="507"/>
      <c r="S291" s="504"/>
    </row>
    <row r="292" spans="1:19" ht="14.45" customHeight="1">
      <c r="A292" s="505"/>
      <c r="B292" s="505"/>
      <c r="C292" s="506"/>
      <c r="D292" s="505"/>
      <c r="E292" s="505"/>
      <c r="F292" s="505"/>
      <c r="G292" s="505"/>
      <c r="H292" s="129"/>
      <c r="I292" s="128"/>
      <c r="J292" s="128"/>
      <c r="K292" s="88"/>
      <c r="L292" s="504"/>
      <c r="M292" s="505"/>
      <c r="N292" s="505"/>
      <c r="O292" s="505"/>
      <c r="P292" s="505"/>
      <c r="Q292" s="129"/>
      <c r="R292" s="507"/>
      <c r="S292" s="504"/>
    </row>
    <row r="293" spans="1:19" ht="14.45" customHeight="1">
      <c r="A293" s="505"/>
      <c r="B293" s="505"/>
      <c r="C293" s="506"/>
      <c r="D293" s="505"/>
      <c r="E293" s="505"/>
      <c r="F293" s="505"/>
      <c r="G293" s="505"/>
      <c r="H293" s="129"/>
      <c r="I293" s="128"/>
      <c r="J293" s="128"/>
      <c r="K293" s="88"/>
      <c r="L293" s="504"/>
      <c r="M293" s="505"/>
      <c r="N293" s="505"/>
      <c r="O293" s="505"/>
      <c r="P293" s="505"/>
      <c r="Q293" s="129" t="s">
        <v>388</v>
      </c>
      <c r="R293" s="507"/>
      <c r="S293" s="504"/>
    </row>
    <row r="294" spans="1:19" ht="14.45" customHeight="1">
      <c r="A294" s="505"/>
      <c r="B294" s="505"/>
      <c r="C294" s="506"/>
      <c r="D294" s="505"/>
      <c r="E294" s="505"/>
      <c r="F294" s="505"/>
      <c r="G294" s="505"/>
      <c r="H294" s="129"/>
      <c r="I294" s="128"/>
      <c r="J294" s="128"/>
      <c r="K294" s="88"/>
      <c r="L294" s="504"/>
      <c r="M294" s="505"/>
      <c r="N294" s="505"/>
      <c r="O294" s="505"/>
      <c r="P294" s="505"/>
      <c r="Q294" s="129"/>
      <c r="R294" s="507"/>
      <c r="S294" s="504"/>
    </row>
    <row r="295" spans="1:19" ht="14.45" customHeight="1">
      <c r="A295" s="505"/>
      <c r="B295" s="505"/>
      <c r="C295" s="506"/>
      <c r="D295" s="505"/>
      <c r="E295" s="505"/>
      <c r="F295" s="505"/>
      <c r="G295" s="505"/>
      <c r="H295" s="129"/>
      <c r="I295" s="128"/>
      <c r="J295" s="128"/>
      <c r="K295" s="88"/>
      <c r="L295" s="504"/>
      <c r="M295" s="505"/>
      <c r="N295" s="505"/>
      <c r="O295" s="505"/>
      <c r="P295" s="505"/>
      <c r="Q295" s="129" t="s">
        <v>389</v>
      </c>
      <c r="R295" s="507"/>
      <c r="S295" s="504"/>
    </row>
    <row r="296" spans="1:19" ht="14.45" customHeight="1">
      <c r="A296" s="505"/>
      <c r="B296" s="505"/>
      <c r="C296" s="506"/>
      <c r="D296" s="505"/>
      <c r="E296" s="505"/>
      <c r="F296" s="505"/>
      <c r="G296" s="505"/>
      <c r="H296" s="129"/>
      <c r="I296" s="128"/>
      <c r="J296" s="128"/>
      <c r="K296" s="88"/>
      <c r="L296" s="504"/>
      <c r="M296" s="505"/>
      <c r="N296" s="505"/>
      <c r="O296" s="505"/>
      <c r="P296" s="505"/>
      <c r="Q296" s="129"/>
      <c r="R296" s="507"/>
      <c r="S296" s="504"/>
    </row>
    <row r="297" spans="1:19" ht="14.45" customHeight="1">
      <c r="A297" s="505"/>
      <c r="B297" s="505"/>
      <c r="C297" s="506"/>
      <c r="D297" s="505"/>
      <c r="E297" s="505"/>
      <c r="F297" s="505"/>
      <c r="G297" s="505"/>
      <c r="H297" s="129"/>
      <c r="I297" s="128"/>
      <c r="J297" s="128"/>
      <c r="K297" s="88"/>
      <c r="L297" s="504"/>
      <c r="M297" s="505" t="s">
        <v>43</v>
      </c>
      <c r="N297" s="505" t="s">
        <v>392</v>
      </c>
      <c r="O297" s="505" t="s">
        <v>56</v>
      </c>
      <c r="P297" s="505" t="s">
        <v>391</v>
      </c>
      <c r="Q297" s="129" t="s">
        <v>381</v>
      </c>
      <c r="R297" s="507"/>
      <c r="S297" s="504"/>
    </row>
    <row r="298" spans="1:19" ht="14.45" customHeight="1">
      <c r="A298" s="505"/>
      <c r="B298" s="505"/>
      <c r="C298" s="506"/>
      <c r="D298" s="505"/>
      <c r="E298" s="505"/>
      <c r="F298" s="505"/>
      <c r="G298" s="505"/>
      <c r="H298" s="129"/>
      <c r="I298" s="128"/>
      <c r="J298" s="128"/>
      <c r="K298" s="88"/>
      <c r="L298" s="504"/>
      <c r="M298" s="505"/>
      <c r="N298" s="505"/>
      <c r="O298" s="505"/>
      <c r="P298" s="505"/>
      <c r="Q298" s="129"/>
      <c r="R298" s="507"/>
      <c r="S298" s="504"/>
    </row>
    <row r="299" spans="1:19" ht="14.45" customHeight="1">
      <c r="A299" s="505"/>
      <c r="B299" s="505"/>
      <c r="C299" s="506"/>
      <c r="D299" s="505"/>
      <c r="E299" s="505"/>
      <c r="F299" s="505"/>
      <c r="G299" s="505"/>
      <c r="H299" s="129"/>
      <c r="I299" s="128"/>
      <c r="J299" s="128"/>
      <c r="K299" s="88"/>
      <c r="L299" s="504"/>
      <c r="M299" s="505"/>
      <c r="N299" s="505"/>
      <c r="O299" s="505"/>
      <c r="P299" s="505"/>
      <c r="Q299" s="129" t="s">
        <v>384</v>
      </c>
      <c r="R299" s="507"/>
      <c r="S299" s="504"/>
    </row>
    <row r="300" spans="1:19" ht="14.45" customHeight="1">
      <c r="A300" s="505"/>
      <c r="B300" s="505"/>
      <c r="C300" s="506"/>
      <c r="D300" s="505"/>
      <c r="E300" s="505"/>
      <c r="F300" s="505"/>
      <c r="G300" s="505"/>
      <c r="H300" s="129"/>
      <c r="I300" s="128"/>
      <c r="J300" s="128"/>
      <c r="K300" s="88"/>
      <c r="L300" s="504"/>
      <c r="M300" s="505"/>
      <c r="N300" s="505"/>
      <c r="O300" s="505"/>
      <c r="P300" s="505"/>
      <c r="Q300" s="129"/>
      <c r="R300" s="507"/>
      <c r="S300" s="504"/>
    </row>
    <row r="301" spans="1:19" ht="14.45" customHeight="1">
      <c r="A301" s="505"/>
      <c r="B301" s="505"/>
      <c r="C301" s="506"/>
      <c r="D301" s="505"/>
      <c r="E301" s="505"/>
      <c r="F301" s="505"/>
      <c r="G301" s="505"/>
      <c r="H301" s="129"/>
      <c r="I301" s="128"/>
      <c r="J301" s="128"/>
      <c r="K301" s="88"/>
      <c r="L301" s="504"/>
      <c r="M301" s="505"/>
      <c r="N301" s="505"/>
      <c r="O301" s="505"/>
      <c r="P301" s="505"/>
      <c r="Q301" s="129" t="s">
        <v>389</v>
      </c>
      <c r="R301" s="507"/>
      <c r="S301" s="504"/>
    </row>
    <row r="302" spans="1:19" ht="14.45" customHeight="1">
      <c r="A302" s="505"/>
      <c r="B302" s="505"/>
      <c r="C302" s="506"/>
      <c r="D302" s="505"/>
      <c r="E302" s="505"/>
      <c r="F302" s="505"/>
      <c r="G302" s="505"/>
      <c r="H302" s="129"/>
      <c r="I302" s="128"/>
      <c r="J302" s="128"/>
      <c r="K302" s="88"/>
      <c r="L302" s="504"/>
      <c r="M302" s="505"/>
      <c r="N302" s="505"/>
      <c r="O302" s="505"/>
      <c r="P302" s="505"/>
      <c r="Q302" s="129"/>
      <c r="R302" s="507"/>
      <c r="S302" s="504"/>
    </row>
    <row r="303" spans="1:19" ht="14.45" customHeight="1">
      <c r="A303" s="505"/>
      <c r="B303" s="505"/>
      <c r="C303" s="506"/>
      <c r="D303" s="505"/>
      <c r="E303" s="505"/>
      <c r="F303" s="505"/>
      <c r="G303" s="505"/>
      <c r="H303" s="129"/>
      <c r="I303" s="128"/>
      <c r="J303" s="128"/>
      <c r="K303" s="88"/>
      <c r="L303" s="504"/>
      <c r="M303" s="505"/>
      <c r="N303" s="505"/>
      <c r="O303" s="505"/>
      <c r="P303" s="505"/>
      <c r="Q303" s="129" t="s">
        <v>388</v>
      </c>
      <c r="R303" s="507"/>
      <c r="S303" s="504"/>
    </row>
    <row r="304" spans="1:19" ht="14.45" customHeight="1">
      <c r="A304" s="505"/>
      <c r="B304" s="505"/>
      <c r="C304" s="506"/>
      <c r="D304" s="505"/>
      <c r="E304" s="505"/>
      <c r="F304" s="505"/>
      <c r="G304" s="505"/>
      <c r="H304" s="129"/>
      <c r="I304" s="128"/>
      <c r="J304" s="128"/>
      <c r="K304" s="88"/>
      <c r="L304" s="504"/>
      <c r="M304" s="505"/>
      <c r="N304" s="505"/>
      <c r="O304" s="505"/>
      <c r="P304" s="505"/>
      <c r="Q304" s="129"/>
      <c r="R304" s="507"/>
      <c r="S304" s="504"/>
    </row>
    <row r="305" spans="1:19" ht="14.45" customHeight="1">
      <c r="A305" s="505"/>
      <c r="B305" s="505"/>
      <c r="C305" s="506"/>
      <c r="D305" s="505"/>
      <c r="E305" s="505"/>
      <c r="F305" s="505"/>
      <c r="G305" s="505"/>
      <c r="H305" s="129"/>
      <c r="I305" s="128"/>
      <c r="J305" s="128"/>
      <c r="K305" s="88"/>
      <c r="L305" s="504"/>
      <c r="M305" s="505"/>
      <c r="N305" s="505"/>
      <c r="O305" s="505"/>
      <c r="P305" s="505"/>
      <c r="Q305" s="129" t="s">
        <v>387</v>
      </c>
      <c r="R305" s="507"/>
      <c r="S305" s="504"/>
    </row>
    <row r="306" spans="1:19" ht="14.45" customHeight="1">
      <c r="A306" s="505"/>
      <c r="B306" s="505"/>
      <c r="C306" s="506"/>
      <c r="D306" s="505"/>
      <c r="E306" s="505"/>
      <c r="F306" s="505"/>
      <c r="G306" s="505"/>
      <c r="H306" s="129"/>
      <c r="I306" s="128"/>
      <c r="J306" s="128"/>
      <c r="K306" s="88"/>
      <c r="L306" s="504"/>
      <c r="M306" s="505"/>
      <c r="N306" s="505"/>
      <c r="O306" s="505"/>
      <c r="P306" s="505"/>
      <c r="Q306" s="129"/>
      <c r="R306" s="507"/>
      <c r="S306" s="504"/>
    </row>
    <row r="307" spans="1:19" ht="15">
      <c r="A307" s="505" t="s">
        <v>393</v>
      </c>
      <c r="B307" s="505" t="s">
        <v>373</v>
      </c>
      <c r="C307" s="506" t="s">
        <v>374</v>
      </c>
      <c r="D307" s="505" t="s">
        <v>394</v>
      </c>
      <c r="E307" s="505" t="s">
        <v>56</v>
      </c>
      <c r="F307" s="505" t="s">
        <v>129</v>
      </c>
      <c r="G307" s="505" t="s">
        <v>377</v>
      </c>
      <c r="H307" s="505" t="s">
        <v>395</v>
      </c>
      <c r="I307" s="128">
        <v>1</v>
      </c>
      <c r="J307" s="128">
        <v>10</v>
      </c>
      <c r="K307" s="88">
        <v>10</v>
      </c>
      <c r="L307" s="504" t="s">
        <v>48</v>
      </c>
      <c r="M307" s="505" t="s">
        <v>43</v>
      </c>
      <c r="N307" s="505" t="s">
        <v>396</v>
      </c>
      <c r="O307" s="505" t="s">
        <v>56</v>
      </c>
      <c r="P307" s="505" t="s">
        <v>391</v>
      </c>
      <c r="Q307" s="129" t="s">
        <v>381</v>
      </c>
      <c r="R307" s="507" t="s">
        <v>47</v>
      </c>
      <c r="S307" s="504"/>
    </row>
    <row r="308" spans="1:19" ht="15">
      <c r="A308" s="505"/>
      <c r="B308" s="505"/>
      <c r="C308" s="506"/>
      <c r="D308" s="505"/>
      <c r="E308" s="505"/>
      <c r="F308" s="505"/>
      <c r="G308" s="505"/>
      <c r="H308" s="505"/>
      <c r="I308" s="128" t="s">
        <v>76</v>
      </c>
      <c r="J308" s="128" t="s">
        <v>77</v>
      </c>
      <c r="K308" s="88" t="s">
        <v>47</v>
      </c>
      <c r="L308" s="504"/>
      <c r="M308" s="505"/>
      <c r="N308" s="505"/>
      <c r="O308" s="505"/>
      <c r="P308" s="505"/>
      <c r="Q308" s="129"/>
      <c r="R308" s="507"/>
      <c r="S308" s="504"/>
    </row>
    <row r="309" spans="1:19" ht="25.5">
      <c r="A309" s="505"/>
      <c r="B309" s="505"/>
      <c r="C309" s="506"/>
      <c r="D309" s="505"/>
      <c r="E309" s="505"/>
      <c r="F309" s="505"/>
      <c r="G309" s="505"/>
      <c r="H309" s="505"/>
      <c r="I309" s="128"/>
      <c r="J309" s="128"/>
      <c r="K309" s="88"/>
      <c r="L309" s="504"/>
      <c r="M309" s="505"/>
      <c r="N309" s="505"/>
      <c r="O309" s="505"/>
      <c r="P309" s="505"/>
      <c r="Q309" s="129" t="s">
        <v>384</v>
      </c>
      <c r="R309" s="507"/>
      <c r="S309" s="504"/>
    </row>
    <row r="310" spans="1:19" ht="15">
      <c r="A310" s="505"/>
      <c r="B310" s="505"/>
      <c r="C310" s="506"/>
      <c r="D310" s="505"/>
      <c r="E310" s="505"/>
      <c r="F310" s="505"/>
      <c r="G310" s="505"/>
      <c r="H310" s="505"/>
      <c r="I310" s="128"/>
      <c r="J310" s="128"/>
      <c r="K310" s="88"/>
      <c r="L310" s="504"/>
      <c r="M310" s="505"/>
      <c r="N310" s="505"/>
      <c r="O310" s="505"/>
      <c r="P310" s="505"/>
      <c r="Q310" s="129"/>
      <c r="R310" s="507"/>
      <c r="S310" s="504"/>
    </row>
    <row r="311" spans="1:19" ht="25.5">
      <c r="A311" s="505"/>
      <c r="B311" s="505"/>
      <c r="C311" s="506"/>
      <c r="D311" s="505"/>
      <c r="E311" s="505"/>
      <c r="F311" s="505"/>
      <c r="G311" s="505"/>
      <c r="H311" s="505"/>
      <c r="I311" s="128"/>
      <c r="J311" s="128"/>
      <c r="K311" s="88"/>
      <c r="L311" s="504"/>
      <c r="M311" s="505"/>
      <c r="N311" s="505"/>
      <c r="O311" s="505"/>
      <c r="P311" s="505"/>
      <c r="Q311" s="129" t="s">
        <v>387</v>
      </c>
      <c r="R311" s="507"/>
      <c r="S311" s="504"/>
    </row>
    <row r="312" spans="1:19" ht="15">
      <c r="A312" s="505"/>
      <c r="B312" s="505"/>
      <c r="C312" s="506"/>
      <c r="D312" s="505"/>
      <c r="E312" s="505"/>
      <c r="F312" s="505"/>
      <c r="G312" s="505"/>
      <c r="H312" s="505"/>
      <c r="I312" s="128"/>
      <c r="J312" s="128"/>
      <c r="K312" s="88"/>
      <c r="L312" s="504"/>
      <c r="M312" s="505"/>
      <c r="N312" s="505"/>
      <c r="O312" s="505"/>
      <c r="P312" s="505"/>
      <c r="Q312" s="129"/>
      <c r="R312" s="507"/>
      <c r="S312" s="504"/>
    </row>
    <row r="313" spans="1:19" ht="15">
      <c r="A313" s="505"/>
      <c r="B313" s="505"/>
      <c r="C313" s="506"/>
      <c r="D313" s="505"/>
      <c r="E313" s="505"/>
      <c r="F313" s="505"/>
      <c r="G313" s="505"/>
      <c r="H313" s="505"/>
      <c r="I313" s="128"/>
      <c r="J313" s="128"/>
      <c r="K313" s="88"/>
      <c r="L313" s="504"/>
      <c r="M313" s="505"/>
      <c r="N313" s="505"/>
      <c r="O313" s="505"/>
      <c r="P313" s="505"/>
      <c r="Q313" s="129" t="s">
        <v>388</v>
      </c>
      <c r="R313" s="507"/>
      <c r="S313" s="504"/>
    </row>
    <row r="314" spans="1:19" ht="15">
      <c r="A314" s="505"/>
      <c r="B314" s="505"/>
      <c r="C314" s="506"/>
      <c r="D314" s="505"/>
      <c r="E314" s="505"/>
      <c r="F314" s="505"/>
      <c r="G314" s="505"/>
      <c r="H314" s="505"/>
      <c r="I314" s="128"/>
      <c r="J314" s="128"/>
      <c r="K314" s="88"/>
      <c r="L314" s="504"/>
      <c r="M314" s="505"/>
      <c r="N314" s="505"/>
      <c r="O314" s="505"/>
      <c r="P314" s="505"/>
      <c r="Q314" s="129"/>
      <c r="R314" s="507"/>
      <c r="S314" s="504"/>
    </row>
    <row r="315" spans="1:19" ht="15">
      <c r="A315" s="505"/>
      <c r="B315" s="505"/>
      <c r="C315" s="506"/>
      <c r="D315" s="505"/>
      <c r="E315" s="505"/>
      <c r="F315" s="505"/>
      <c r="G315" s="505"/>
      <c r="H315" s="505"/>
      <c r="I315" s="128"/>
      <c r="J315" s="128"/>
      <c r="K315" s="88"/>
      <c r="L315" s="504"/>
      <c r="M315" s="505"/>
      <c r="N315" s="505"/>
      <c r="O315" s="505"/>
      <c r="P315" s="505"/>
      <c r="Q315" s="129" t="s">
        <v>389</v>
      </c>
      <c r="R315" s="507"/>
      <c r="S315" s="504"/>
    </row>
    <row r="316" spans="1:19" ht="15">
      <c r="A316" s="505"/>
      <c r="B316" s="505"/>
      <c r="C316" s="506"/>
      <c r="D316" s="505"/>
      <c r="E316" s="505"/>
      <c r="F316" s="505"/>
      <c r="G316" s="505"/>
      <c r="H316" s="505"/>
      <c r="I316" s="128"/>
      <c r="J316" s="128"/>
      <c r="K316" s="88"/>
      <c r="L316" s="504"/>
      <c r="M316" s="505"/>
      <c r="N316" s="505"/>
      <c r="O316" s="505"/>
      <c r="P316" s="505"/>
      <c r="Q316" s="129"/>
      <c r="R316" s="507"/>
      <c r="S316" s="504"/>
    </row>
    <row r="317" spans="1:19" ht="14.45" customHeight="1">
      <c r="A317" s="505"/>
      <c r="B317" s="505"/>
      <c r="C317" s="506"/>
      <c r="D317" s="505"/>
      <c r="E317" s="505"/>
      <c r="F317" s="505"/>
      <c r="G317" s="505"/>
      <c r="H317" s="505"/>
      <c r="I317" s="128"/>
      <c r="J317" s="128"/>
      <c r="K317" s="88"/>
      <c r="L317" s="504"/>
      <c r="M317" s="505" t="s">
        <v>43</v>
      </c>
      <c r="N317" s="505" t="s">
        <v>397</v>
      </c>
      <c r="O317" s="505" t="s">
        <v>56</v>
      </c>
      <c r="P317" s="505" t="s">
        <v>380</v>
      </c>
      <c r="Q317" s="129" t="s">
        <v>381</v>
      </c>
      <c r="R317" s="507"/>
      <c r="S317" s="504"/>
    </row>
    <row r="318" spans="1:19" ht="14.45" customHeight="1">
      <c r="A318" s="505"/>
      <c r="B318" s="505"/>
      <c r="C318" s="506"/>
      <c r="D318" s="505"/>
      <c r="E318" s="505"/>
      <c r="F318" s="505"/>
      <c r="G318" s="505"/>
      <c r="H318" s="505"/>
      <c r="I318" s="128"/>
      <c r="J318" s="128"/>
      <c r="K318" s="88"/>
      <c r="L318" s="504"/>
      <c r="M318" s="505"/>
      <c r="N318" s="505"/>
      <c r="O318" s="505"/>
      <c r="P318" s="505"/>
      <c r="Q318" s="129"/>
      <c r="R318" s="507"/>
      <c r="S318" s="504"/>
    </row>
    <row r="319" spans="1:19" ht="14.45" customHeight="1">
      <c r="A319" s="505"/>
      <c r="B319" s="505"/>
      <c r="C319" s="506"/>
      <c r="D319" s="505"/>
      <c r="E319" s="505"/>
      <c r="F319" s="505"/>
      <c r="G319" s="505"/>
      <c r="H319" s="505"/>
      <c r="I319" s="128"/>
      <c r="J319" s="128"/>
      <c r="K319" s="88"/>
      <c r="L319" s="504"/>
      <c r="M319" s="505"/>
      <c r="N319" s="505"/>
      <c r="O319" s="505"/>
      <c r="P319" s="505"/>
      <c r="Q319" s="129" t="s">
        <v>384</v>
      </c>
      <c r="R319" s="507"/>
      <c r="S319" s="504"/>
    </row>
    <row r="320" spans="1:19" ht="14.45" customHeight="1">
      <c r="A320" s="505"/>
      <c r="B320" s="505"/>
      <c r="C320" s="506"/>
      <c r="D320" s="505"/>
      <c r="E320" s="505"/>
      <c r="F320" s="505"/>
      <c r="G320" s="505"/>
      <c r="H320" s="505"/>
      <c r="I320" s="128"/>
      <c r="J320" s="128"/>
      <c r="K320" s="88"/>
      <c r="L320" s="504"/>
      <c r="M320" s="505"/>
      <c r="N320" s="505"/>
      <c r="O320" s="505"/>
      <c r="P320" s="505"/>
      <c r="Q320" s="129"/>
      <c r="R320" s="507"/>
      <c r="S320" s="504"/>
    </row>
    <row r="321" spans="1:19" ht="14.45" customHeight="1">
      <c r="A321" s="505"/>
      <c r="B321" s="505"/>
      <c r="C321" s="506"/>
      <c r="D321" s="505"/>
      <c r="E321" s="505"/>
      <c r="F321" s="505"/>
      <c r="G321" s="505"/>
      <c r="H321" s="505"/>
      <c r="I321" s="128"/>
      <c r="J321" s="128"/>
      <c r="K321" s="88"/>
      <c r="L321" s="504"/>
      <c r="M321" s="505"/>
      <c r="N321" s="505"/>
      <c r="O321" s="505"/>
      <c r="P321" s="505"/>
      <c r="Q321" s="129" t="s">
        <v>387</v>
      </c>
      <c r="R321" s="507"/>
      <c r="S321" s="504"/>
    </row>
    <row r="322" spans="1:19" ht="14.45" customHeight="1">
      <c r="A322" s="505"/>
      <c r="B322" s="505"/>
      <c r="C322" s="506"/>
      <c r="D322" s="505"/>
      <c r="E322" s="505"/>
      <c r="F322" s="505"/>
      <c r="G322" s="505"/>
      <c r="H322" s="505"/>
      <c r="I322" s="128"/>
      <c r="J322" s="128"/>
      <c r="K322" s="88"/>
      <c r="L322" s="504"/>
      <c r="M322" s="505"/>
      <c r="N322" s="505"/>
      <c r="O322" s="505"/>
      <c r="P322" s="505"/>
      <c r="Q322" s="129"/>
      <c r="R322" s="507"/>
      <c r="S322" s="504"/>
    </row>
    <row r="323" spans="1:19" ht="14.45" customHeight="1">
      <c r="A323" s="505"/>
      <c r="B323" s="505"/>
      <c r="C323" s="506"/>
      <c r="D323" s="505"/>
      <c r="E323" s="505"/>
      <c r="F323" s="505"/>
      <c r="G323" s="505"/>
      <c r="H323" s="505"/>
      <c r="I323" s="128"/>
      <c r="J323" s="128"/>
      <c r="K323" s="88"/>
      <c r="L323" s="504"/>
      <c r="M323" s="505"/>
      <c r="N323" s="505"/>
      <c r="O323" s="505"/>
      <c r="P323" s="505"/>
      <c r="Q323" s="129" t="s">
        <v>388</v>
      </c>
      <c r="R323" s="507"/>
      <c r="S323" s="504"/>
    </row>
    <row r="324" spans="1:19" ht="14.45" customHeight="1">
      <c r="A324" s="505"/>
      <c r="B324" s="505"/>
      <c r="C324" s="506"/>
      <c r="D324" s="505"/>
      <c r="E324" s="505"/>
      <c r="F324" s="505"/>
      <c r="G324" s="505"/>
      <c r="H324" s="505"/>
      <c r="I324" s="128"/>
      <c r="J324" s="128"/>
      <c r="K324" s="88"/>
      <c r="L324" s="504"/>
      <c r="M324" s="505"/>
      <c r="N324" s="505"/>
      <c r="O324" s="505"/>
      <c r="P324" s="505"/>
      <c r="Q324" s="129"/>
      <c r="R324" s="507"/>
      <c r="S324" s="504"/>
    </row>
    <row r="325" spans="1:19" ht="14.45" customHeight="1">
      <c r="A325" s="505"/>
      <c r="B325" s="505"/>
      <c r="C325" s="506"/>
      <c r="D325" s="505"/>
      <c r="E325" s="505"/>
      <c r="F325" s="505"/>
      <c r="G325" s="505"/>
      <c r="H325" s="505"/>
      <c r="I325" s="128"/>
      <c r="J325" s="128"/>
      <c r="K325" s="88"/>
      <c r="L325" s="504"/>
      <c r="M325" s="505"/>
      <c r="N325" s="505"/>
      <c r="O325" s="505"/>
      <c r="P325" s="505"/>
      <c r="Q325" s="129" t="s">
        <v>389</v>
      </c>
      <c r="R325" s="507"/>
      <c r="S325" s="504"/>
    </row>
    <row r="326" spans="1:19" ht="14.45" customHeight="1">
      <c r="A326" s="505"/>
      <c r="B326" s="505"/>
      <c r="C326" s="506"/>
      <c r="D326" s="505"/>
      <c r="E326" s="505"/>
      <c r="F326" s="505"/>
      <c r="G326" s="505"/>
      <c r="H326" s="505"/>
      <c r="I326" s="128"/>
      <c r="J326" s="128"/>
      <c r="K326" s="88"/>
      <c r="L326" s="504"/>
      <c r="M326" s="505"/>
      <c r="N326" s="505"/>
      <c r="O326" s="505"/>
      <c r="P326" s="505"/>
      <c r="Q326" s="129"/>
      <c r="R326" s="507"/>
      <c r="S326" s="504"/>
    </row>
    <row r="327" spans="1:19" ht="14.45" customHeight="1">
      <c r="A327" s="505"/>
      <c r="B327" s="505"/>
      <c r="C327" s="506"/>
      <c r="D327" s="505"/>
      <c r="E327" s="505"/>
      <c r="F327" s="505"/>
      <c r="G327" s="505"/>
      <c r="H327" s="505"/>
      <c r="I327" s="128"/>
      <c r="J327" s="128"/>
      <c r="K327" s="88"/>
      <c r="L327" s="504"/>
      <c r="M327" s="505" t="s">
        <v>43</v>
      </c>
      <c r="N327" s="505" t="s">
        <v>398</v>
      </c>
      <c r="O327" s="505" t="s">
        <v>56</v>
      </c>
      <c r="P327" s="505" t="s">
        <v>391</v>
      </c>
      <c r="Q327" s="129" t="s">
        <v>381</v>
      </c>
      <c r="R327" s="507"/>
      <c r="S327" s="504"/>
    </row>
    <row r="328" spans="1:19" ht="14.45" customHeight="1">
      <c r="A328" s="505"/>
      <c r="B328" s="505"/>
      <c r="C328" s="506"/>
      <c r="D328" s="505"/>
      <c r="E328" s="505"/>
      <c r="F328" s="505"/>
      <c r="G328" s="505"/>
      <c r="H328" s="505"/>
      <c r="I328" s="128"/>
      <c r="J328" s="128"/>
      <c r="K328" s="88"/>
      <c r="L328" s="504"/>
      <c r="M328" s="505"/>
      <c r="N328" s="505"/>
      <c r="O328" s="505"/>
      <c r="P328" s="505"/>
      <c r="Q328" s="129"/>
      <c r="R328" s="507"/>
      <c r="S328" s="504"/>
    </row>
    <row r="329" spans="1:19" ht="14.45" customHeight="1">
      <c r="A329" s="505"/>
      <c r="B329" s="505"/>
      <c r="C329" s="506"/>
      <c r="D329" s="505"/>
      <c r="E329" s="505"/>
      <c r="F329" s="505"/>
      <c r="G329" s="505"/>
      <c r="H329" s="505"/>
      <c r="I329" s="128"/>
      <c r="J329" s="128"/>
      <c r="K329" s="88"/>
      <c r="L329" s="504"/>
      <c r="M329" s="505"/>
      <c r="N329" s="505"/>
      <c r="O329" s="505"/>
      <c r="P329" s="505"/>
      <c r="Q329" s="129" t="s">
        <v>384</v>
      </c>
      <c r="R329" s="507"/>
      <c r="S329" s="504"/>
    </row>
    <row r="330" spans="1:19" ht="14.45" customHeight="1">
      <c r="A330" s="505"/>
      <c r="B330" s="505"/>
      <c r="C330" s="506"/>
      <c r="D330" s="505"/>
      <c r="E330" s="505"/>
      <c r="F330" s="505"/>
      <c r="G330" s="505"/>
      <c r="H330" s="505"/>
      <c r="I330" s="128"/>
      <c r="J330" s="128"/>
      <c r="K330" s="88"/>
      <c r="L330" s="504"/>
      <c r="M330" s="505"/>
      <c r="N330" s="505"/>
      <c r="O330" s="505"/>
      <c r="P330" s="505"/>
      <c r="Q330" s="129"/>
      <c r="R330" s="507"/>
      <c r="S330" s="504"/>
    </row>
    <row r="331" spans="1:19" ht="14.45" customHeight="1">
      <c r="A331" s="505"/>
      <c r="B331" s="505"/>
      <c r="C331" s="506"/>
      <c r="D331" s="505"/>
      <c r="E331" s="505"/>
      <c r="F331" s="505"/>
      <c r="G331" s="505"/>
      <c r="H331" s="505"/>
      <c r="I331" s="128"/>
      <c r="J331" s="128"/>
      <c r="K331" s="88"/>
      <c r="L331" s="504"/>
      <c r="M331" s="505"/>
      <c r="N331" s="505"/>
      <c r="O331" s="505"/>
      <c r="P331" s="505"/>
      <c r="Q331" s="129" t="s">
        <v>387</v>
      </c>
      <c r="R331" s="507"/>
      <c r="S331" s="504"/>
    </row>
    <row r="332" spans="1:19" ht="14.45" customHeight="1">
      <c r="A332" s="505"/>
      <c r="B332" s="505"/>
      <c r="C332" s="506"/>
      <c r="D332" s="505"/>
      <c r="E332" s="505"/>
      <c r="F332" s="505"/>
      <c r="G332" s="505"/>
      <c r="H332" s="505"/>
      <c r="I332" s="128"/>
      <c r="J332" s="128"/>
      <c r="K332" s="88"/>
      <c r="L332" s="504"/>
      <c r="M332" s="505"/>
      <c r="N332" s="505"/>
      <c r="O332" s="505"/>
      <c r="P332" s="505"/>
      <c r="Q332" s="129"/>
      <c r="R332" s="507"/>
      <c r="S332" s="504"/>
    </row>
    <row r="333" spans="1:19" ht="14.45" customHeight="1">
      <c r="A333" s="505"/>
      <c r="B333" s="505"/>
      <c r="C333" s="506"/>
      <c r="D333" s="505"/>
      <c r="E333" s="505"/>
      <c r="F333" s="505"/>
      <c r="G333" s="505"/>
      <c r="H333" s="505"/>
      <c r="I333" s="128"/>
      <c r="J333" s="128"/>
      <c r="K333" s="88"/>
      <c r="L333" s="504"/>
      <c r="M333" s="505"/>
      <c r="N333" s="505"/>
      <c r="O333" s="505"/>
      <c r="P333" s="505"/>
      <c r="Q333" s="129" t="s">
        <v>388</v>
      </c>
      <c r="R333" s="507"/>
      <c r="S333" s="504"/>
    </row>
    <row r="334" spans="1:19" ht="14.45" customHeight="1">
      <c r="A334" s="505"/>
      <c r="B334" s="505"/>
      <c r="C334" s="506"/>
      <c r="D334" s="505"/>
      <c r="E334" s="505"/>
      <c r="F334" s="505"/>
      <c r="G334" s="505"/>
      <c r="H334" s="505"/>
      <c r="I334" s="128"/>
      <c r="J334" s="128"/>
      <c r="K334" s="88"/>
      <c r="L334" s="504"/>
      <c r="M334" s="505"/>
      <c r="N334" s="505"/>
      <c r="O334" s="505"/>
      <c r="P334" s="505"/>
      <c r="Q334" s="129"/>
      <c r="R334" s="507"/>
      <c r="S334" s="504"/>
    </row>
    <row r="335" spans="1:19" ht="14.45" customHeight="1">
      <c r="A335" s="505"/>
      <c r="B335" s="505"/>
      <c r="C335" s="506"/>
      <c r="D335" s="505"/>
      <c r="E335" s="505"/>
      <c r="F335" s="505"/>
      <c r="G335" s="505"/>
      <c r="H335" s="505"/>
      <c r="I335" s="128"/>
      <c r="J335" s="128"/>
      <c r="K335" s="88"/>
      <c r="L335" s="504"/>
      <c r="M335" s="505"/>
      <c r="N335" s="505"/>
      <c r="O335" s="505"/>
      <c r="P335" s="505"/>
      <c r="Q335" s="129" t="s">
        <v>389</v>
      </c>
      <c r="R335" s="507"/>
      <c r="S335" s="504"/>
    </row>
    <row r="336" spans="1:19" ht="14.45" customHeight="1">
      <c r="A336" s="505"/>
      <c r="B336" s="505"/>
      <c r="C336" s="506"/>
      <c r="D336" s="505"/>
      <c r="E336" s="505"/>
      <c r="F336" s="505"/>
      <c r="G336" s="505"/>
      <c r="H336" s="505"/>
      <c r="I336" s="128"/>
      <c r="J336" s="128"/>
      <c r="K336" s="88"/>
      <c r="L336" s="504"/>
      <c r="M336" s="505"/>
      <c r="N336" s="505"/>
      <c r="O336" s="505"/>
      <c r="P336" s="505"/>
      <c r="Q336" s="129"/>
      <c r="R336" s="507"/>
      <c r="S336" s="504"/>
    </row>
    <row r="337" spans="1:19" ht="15">
      <c r="A337" s="505" t="s">
        <v>399</v>
      </c>
      <c r="B337" s="505" t="s">
        <v>373</v>
      </c>
      <c r="C337" s="506" t="s">
        <v>374</v>
      </c>
      <c r="D337" s="505" t="s">
        <v>400</v>
      </c>
      <c r="E337" s="505" t="s">
        <v>56</v>
      </c>
      <c r="F337" s="505" t="s">
        <v>129</v>
      </c>
      <c r="G337" s="505" t="s">
        <v>401</v>
      </c>
      <c r="H337" s="129" t="s">
        <v>378</v>
      </c>
      <c r="I337" s="128">
        <v>1</v>
      </c>
      <c r="J337" s="128">
        <v>10</v>
      </c>
      <c r="K337" s="88">
        <v>10</v>
      </c>
      <c r="L337" s="504" t="s">
        <v>48</v>
      </c>
      <c r="M337" s="505" t="s">
        <v>43</v>
      </c>
      <c r="N337" s="505" t="s">
        <v>402</v>
      </c>
      <c r="O337" s="505" t="s">
        <v>56</v>
      </c>
      <c r="P337" s="505" t="s">
        <v>391</v>
      </c>
      <c r="Q337" s="129" t="s">
        <v>381</v>
      </c>
      <c r="R337" s="507" t="s">
        <v>47</v>
      </c>
      <c r="S337" s="504"/>
    </row>
    <row r="338" spans="1:19" ht="15">
      <c r="A338" s="505"/>
      <c r="B338" s="505"/>
      <c r="C338" s="506"/>
      <c r="D338" s="505"/>
      <c r="E338" s="505"/>
      <c r="F338" s="505"/>
      <c r="G338" s="505"/>
      <c r="H338" s="129" t="s">
        <v>382</v>
      </c>
      <c r="I338" s="128" t="s">
        <v>76</v>
      </c>
      <c r="J338" s="128" t="s">
        <v>77</v>
      </c>
      <c r="K338" s="88" t="s">
        <v>47</v>
      </c>
      <c r="L338" s="504"/>
      <c r="M338" s="505"/>
      <c r="N338" s="505"/>
      <c r="O338" s="505"/>
      <c r="P338" s="505"/>
      <c r="Q338" s="129"/>
      <c r="R338" s="507"/>
      <c r="S338" s="504"/>
    </row>
    <row r="339" spans="1:19" ht="25.5">
      <c r="A339" s="505"/>
      <c r="B339" s="505"/>
      <c r="C339" s="506"/>
      <c r="D339" s="505"/>
      <c r="E339" s="505"/>
      <c r="F339" s="505"/>
      <c r="G339" s="505"/>
      <c r="H339" s="129"/>
      <c r="I339" s="128"/>
      <c r="J339" s="128"/>
      <c r="K339" s="88"/>
      <c r="L339" s="504"/>
      <c r="M339" s="505"/>
      <c r="N339" s="505"/>
      <c r="O339" s="505"/>
      <c r="P339" s="505"/>
      <c r="Q339" s="129" t="s">
        <v>384</v>
      </c>
      <c r="R339" s="507"/>
      <c r="S339" s="504"/>
    </row>
    <row r="340" spans="1:19" ht="15">
      <c r="A340" s="505"/>
      <c r="B340" s="505"/>
      <c r="C340" s="506"/>
      <c r="D340" s="505"/>
      <c r="E340" s="505"/>
      <c r="F340" s="505"/>
      <c r="G340" s="505"/>
      <c r="H340" s="129"/>
      <c r="I340" s="128"/>
      <c r="J340" s="128"/>
      <c r="K340" s="88"/>
      <c r="L340" s="504"/>
      <c r="M340" s="505"/>
      <c r="N340" s="505"/>
      <c r="O340" s="505"/>
      <c r="P340" s="505"/>
      <c r="Q340" s="129"/>
      <c r="R340" s="507"/>
      <c r="S340" s="504"/>
    </row>
    <row r="341" spans="1:19" ht="25.5">
      <c r="A341" s="505"/>
      <c r="B341" s="505"/>
      <c r="C341" s="506"/>
      <c r="D341" s="505"/>
      <c r="E341" s="505"/>
      <c r="F341" s="505"/>
      <c r="G341" s="505"/>
      <c r="H341" s="129"/>
      <c r="I341" s="128"/>
      <c r="J341" s="128"/>
      <c r="K341" s="88"/>
      <c r="L341" s="504"/>
      <c r="M341" s="505"/>
      <c r="N341" s="505"/>
      <c r="O341" s="505"/>
      <c r="P341" s="505"/>
      <c r="Q341" s="129" t="s">
        <v>387</v>
      </c>
      <c r="R341" s="507"/>
      <c r="S341" s="504"/>
    </row>
    <row r="342" spans="1:19" ht="15">
      <c r="A342" s="505"/>
      <c r="B342" s="505"/>
      <c r="C342" s="506"/>
      <c r="D342" s="505"/>
      <c r="E342" s="505"/>
      <c r="F342" s="505"/>
      <c r="G342" s="505"/>
      <c r="H342" s="129"/>
      <c r="I342" s="128"/>
      <c r="J342" s="128"/>
      <c r="K342" s="88"/>
      <c r="L342" s="504"/>
      <c r="M342" s="505"/>
      <c r="N342" s="505"/>
      <c r="O342" s="505"/>
      <c r="P342" s="505"/>
      <c r="Q342" s="129"/>
      <c r="R342" s="507"/>
      <c r="S342" s="504"/>
    </row>
    <row r="343" spans="1:19" ht="15">
      <c r="A343" s="505"/>
      <c r="B343" s="505"/>
      <c r="C343" s="506"/>
      <c r="D343" s="505"/>
      <c r="E343" s="505"/>
      <c r="F343" s="505"/>
      <c r="G343" s="505"/>
      <c r="H343" s="129"/>
      <c r="I343" s="128"/>
      <c r="J343" s="128"/>
      <c r="K343" s="88"/>
      <c r="L343" s="504"/>
      <c r="M343" s="505"/>
      <c r="N343" s="505"/>
      <c r="O343" s="505"/>
      <c r="P343" s="505"/>
      <c r="Q343" s="129" t="s">
        <v>388</v>
      </c>
      <c r="R343" s="507"/>
      <c r="S343" s="504"/>
    </row>
    <row r="344" spans="1:19" ht="15">
      <c r="A344" s="505"/>
      <c r="B344" s="505"/>
      <c r="C344" s="506"/>
      <c r="D344" s="505"/>
      <c r="E344" s="505"/>
      <c r="F344" s="505"/>
      <c r="G344" s="505"/>
      <c r="H344" s="129"/>
      <c r="I344" s="128"/>
      <c r="J344" s="128"/>
      <c r="K344" s="88"/>
      <c r="L344" s="504"/>
      <c r="M344" s="505"/>
      <c r="N344" s="505"/>
      <c r="O344" s="505"/>
      <c r="P344" s="505"/>
      <c r="Q344" s="129"/>
      <c r="R344" s="507"/>
      <c r="S344" s="504"/>
    </row>
    <row r="345" spans="1:19" ht="15">
      <c r="A345" s="505"/>
      <c r="B345" s="505"/>
      <c r="C345" s="506"/>
      <c r="D345" s="505"/>
      <c r="E345" s="505"/>
      <c r="F345" s="505"/>
      <c r="G345" s="505"/>
      <c r="H345" s="129"/>
      <c r="I345" s="128"/>
      <c r="J345" s="128"/>
      <c r="K345" s="88"/>
      <c r="L345" s="504"/>
      <c r="M345" s="505"/>
      <c r="N345" s="505"/>
      <c r="O345" s="505"/>
      <c r="P345" s="505"/>
      <c r="Q345" s="129" t="s">
        <v>389</v>
      </c>
      <c r="R345" s="507"/>
      <c r="S345" s="504"/>
    </row>
    <row r="346" spans="1:19" ht="15">
      <c r="A346" s="505"/>
      <c r="B346" s="505"/>
      <c r="C346" s="506"/>
      <c r="D346" s="505"/>
      <c r="E346" s="505"/>
      <c r="F346" s="505"/>
      <c r="G346" s="505"/>
      <c r="H346" s="129"/>
      <c r="I346" s="128"/>
      <c r="J346" s="128"/>
      <c r="K346" s="88"/>
      <c r="L346" s="504"/>
      <c r="M346" s="505"/>
      <c r="N346" s="505"/>
      <c r="O346" s="505"/>
      <c r="P346" s="505"/>
      <c r="Q346" s="129"/>
      <c r="R346" s="507"/>
      <c r="S346" s="504"/>
    </row>
    <row r="347" spans="1:19" ht="25.5">
      <c r="A347" s="505" t="s">
        <v>403</v>
      </c>
      <c r="B347" s="505" t="s">
        <v>250</v>
      </c>
      <c r="C347" s="506" t="s">
        <v>251</v>
      </c>
      <c r="D347" s="505" t="s">
        <v>404</v>
      </c>
      <c r="E347" s="505" t="s">
        <v>56</v>
      </c>
      <c r="F347" s="505" t="s">
        <v>129</v>
      </c>
      <c r="G347" s="129" t="s">
        <v>405</v>
      </c>
      <c r="H347" s="129" t="s">
        <v>406</v>
      </c>
      <c r="I347" s="128">
        <v>3</v>
      </c>
      <c r="J347" s="128">
        <v>10</v>
      </c>
      <c r="K347" s="89">
        <v>30</v>
      </c>
      <c r="L347" s="504" t="s">
        <v>85</v>
      </c>
      <c r="M347" s="505" t="s">
        <v>43</v>
      </c>
      <c r="N347" s="505" t="s">
        <v>407</v>
      </c>
      <c r="O347" s="505" t="s">
        <v>56</v>
      </c>
      <c r="P347" s="505" t="s">
        <v>256</v>
      </c>
      <c r="Q347" s="505" t="s">
        <v>257</v>
      </c>
      <c r="R347" s="507" t="s">
        <v>47</v>
      </c>
      <c r="S347" s="504" t="s">
        <v>48</v>
      </c>
    </row>
    <row r="348" spans="1:19" ht="25.5">
      <c r="A348" s="505"/>
      <c r="B348" s="505"/>
      <c r="C348" s="506"/>
      <c r="D348" s="505"/>
      <c r="E348" s="505"/>
      <c r="F348" s="505"/>
      <c r="G348" s="129"/>
      <c r="H348" s="129" t="s">
        <v>408</v>
      </c>
      <c r="I348" s="128" t="s">
        <v>61</v>
      </c>
      <c r="J348" s="128" t="s">
        <v>77</v>
      </c>
      <c r="K348" s="89" t="s">
        <v>91</v>
      </c>
      <c r="L348" s="504"/>
      <c r="M348" s="505"/>
      <c r="N348" s="505"/>
      <c r="O348" s="505"/>
      <c r="P348" s="505"/>
      <c r="Q348" s="505"/>
      <c r="R348" s="507"/>
      <c r="S348" s="504"/>
    </row>
    <row r="349" spans="1:19" ht="25.5">
      <c r="A349" s="505"/>
      <c r="B349" s="505"/>
      <c r="C349" s="506"/>
      <c r="D349" s="505"/>
      <c r="E349" s="505"/>
      <c r="F349" s="505"/>
      <c r="G349" s="129" t="s">
        <v>409</v>
      </c>
      <c r="H349" s="129" t="s">
        <v>410</v>
      </c>
      <c r="I349" s="128"/>
      <c r="J349" s="128"/>
      <c r="K349" s="89"/>
      <c r="L349" s="504"/>
      <c r="M349" s="505"/>
      <c r="N349" s="505"/>
      <c r="O349" s="505"/>
      <c r="P349" s="505"/>
      <c r="Q349" s="505"/>
      <c r="R349" s="507"/>
      <c r="S349" s="504"/>
    </row>
    <row r="350" spans="1:19" ht="15">
      <c r="A350" s="505"/>
      <c r="B350" s="505"/>
      <c r="C350" s="506"/>
      <c r="D350" s="505"/>
      <c r="E350" s="505"/>
      <c r="F350" s="505"/>
      <c r="G350" s="129"/>
      <c r="H350" s="129"/>
      <c r="I350" s="128"/>
      <c r="J350" s="128"/>
      <c r="K350" s="89"/>
      <c r="L350" s="504"/>
      <c r="M350" s="505"/>
      <c r="N350" s="505"/>
      <c r="O350" s="505"/>
      <c r="P350" s="505"/>
      <c r="Q350" s="505"/>
      <c r="R350" s="507"/>
      <c r="S350" s="504"/>
    </row>
    <row r="351" spans="1:19" ht="25.5">
      <c r="A351" s="505"/>
      <c r="B351" s="505"/>
      <c r="C351" s="506"/>
      <c r="D351" s="505"/>
      <c r="E351" s="505"/>
      <c r="F351" s="505"/>
      <c r="G351" s="129" t="s">
        <v>411</v>
      </c>
      <c r="H351" s="129"/>
      <c r="I351" s="128"/>
      <c r="J351" s="128"/>
      <c r="K351" s="89"/>
      <c r="L351" s="504"/>
      <c r="M351" s="505"/>
      <c r="N351" s="505"/>
      <c r="O351" s="505"/>
      <c r="P351" s="505"/>
      <c r="Q351" s="505"/>
      <c r="R351" s="507"/>
      <c r="S351" s="504"/>
    </row>
    <row r="352" spans="1:19" ht="15">
      <c r="A352" s="505"/>
      <c r="B352" s="505"/>
      <c r="C352" s="506"/>
      <c r="D352" s="505"/>
      <c r="E352" s="505"/>
      <c r="F352" s="505"/>
      <c r="G352" s="129"/>
      <c r="H352" s="129"/>
      <c r="I352" s="128"/>
      <c r="J352" s="128"/>
      <c r="K352" s="89"/>
      <c r="L352" s="504"/>
      <c r="M352" s="505"/>
      <c r="N352" s="505"/>
      <c r="O352" s="505"/>
      <c r="P352" s="505"/>
      <c r="Q352" s="505"/>
      <c r="R352" s="507"/>
      <c r="S352" s="504"/>
    </row>
    <row r="353" spans="1:19" ht="25.5">
      <c r="A353" s="505"/>
      <c r="B353" s="505"/>
      <c r="C353" s="506"/>
      <c r="D353" s="505"/>
      <c r="E353" s="505"/>
      <c r="F353" s="505"/>
      <c r="G353" s="129" t="s">
        <v>412</v>
      </c>
      <c r="H353" s="129"/>
      <c r="I353" s="128"/>
      <c r="J353" s="128"/>
      <c r="K353" s="89"/>
      <c r="L353" s="504"/>
      <c r="M353" s="505"/>
      <c r="N353" s="505"/>
      <c r="O353" s="505"/>
      <c r="P353" s="505"/>
      <c r="Q353" s="505"/>
      <c r="R353" s="507"/>
      <c r="S353" s="504"/>
    </row>
    <row r="354" spans="1:19" ht="15">
      <c r="A354" s="505"/>
      <c r="B354" s="505"/>
      <c r="C354" s="506"/>
      <c r="D354" s="505"/>
      <c r="E354" s="505"/>
      <c r="F354" s="505"/>
      <c r="G354" s="129"/>
      <c r="H354" s="129"/>
      <c r="I354" s="128"/>
      <c r="J354" s="128"/>
      <c r="K354" s="89"/>
      <c r="L354" s="504"/>
      <c r="M354" s="505"/>
      <c r="N354" s="505"/>
      <c r="O354" s="505"/>
      <c r="P354" s="505"/>
      <c r="Q354" s="505"/>
      <c r="R354" s="507"/>
      <c r="S354" s="504"/>
    </row>
    <row r="355" spans="1:19" ht="25.5">
      <c r="A355" s="505" t="s">
        <v>413</v>
      </c>
      <c r="B355" s="505" t="s">
        <v>414</v>
      </c>
      <c r="C355" s="506" t="s">
        <v>415</v>
      </c>
      <c r="D355" s="505" t="s">
        <v>252</v>
      </c>
      <c r="E355" s="505" t="s">
        <v>56</v>
      </c>
      <c r="F355" s="505" t="s">
        <v>129</v>
      </c>
      <c r="G355" s="505" t="s">
        <v>253</v>
      </c>
      <c r="H355" s="129" t="s">
        <v>254</v>
      </c>
      <c r="I355" s="128">
        <v>3</v>
      </c>
      <c r="J355" s="128">
        <v>10</v>
      </c>
      <c r="K355" s="89">
        <v>30</v>
      </c>
      <c r="L355" s="504" t="s">
        <v>85</v>
      </c>
      <c r="M355" s="505" t="s">
        <v>43</v>
      </c>
      <c r="N355" s="505" t="s">
        <v>255</v>
      </c>
      <c r="O355" s="505" t="s">
        <v>56</v>
      </c>
      <c r="P355" s="505" t="s">
        <v>416</v>
      </c>
      <c r="Q355" s="129" t="s">
        <v>417</v>
      </c>
      <c r="R355" s="507" t="s">
        <v>47</v>
      </c>
      <c r="S355" s="504" t="s">
        <v>48</v>
      </c>
    </row>
    <row r="356" spans="1:19" ht="15">
      <c r="A356" s="505"/>
      <c r="B356" s="505"/>
      <c r="C356" s="506"/>
      <c r="D356" s="505"/>
      <c r="E356" s="505"/>
      <c r="F356" s="505"/>
      <c r="G356" s="505"/>
      <c r="H356" s="129"/>
      <c r="I356" s="128" t="s">
        <v>61</v>
      </c>
      <c r="J356" s="128" t="s">
        <v>77</v>
      </c>
      <c r="K356" s="89" t="s">
        <v>91</v>
      </c>
      <c r="L356" s="504"/>
      <c r="M356" s="505"/>
      <c r="N356" s="505"/>
      <c r="O356" s="505"/>
      <c r="P356" s="505"/>
      <c r="Q356" s="129"/>
      <c r="R356" s="507"/>
      <c r="S356" s="504"/>
    </row>
    <row r="357" spans="1:19" ht="25.5">
      <c r="A357" s="505"/>
      <c r="B357" s="505"/>
      <c r="C357" s="506"/>
      <c r="D357" s="505"/>
      <c r="E357" s="505"/>
      <c r="F357" s="505"/>
      <c r="G357" s="505"/>
      <c r="H357" s="129" t="s">
        <v>258</v>
      </c>
      <c r="I357" s="128"/>
      <c r="J357" s="128"/>
      <c r="K357" s="89"/>
      <c r="L357" s="504"/>
      <c r="M357" s="505"/>
      <c r="N357" s="505"/>
      <c r="O357" s="505"/>
      <c r="P357" s="505"/>
      <c r="Q357" s="129" t="s">
        <v>418</v>
      </c>
      <c r="R357" s="507"/>
      <c r="S357" s="504"/>
    </row>
    <row r="358" spans="1:19" ht="15">
      <c r="A358" s="505"/>
      <c r="B358" s="505"/>
      <c r="C358" s="506"/>
      <c r="D358" s="505"/>
      <c r="E358" s="505"/>
      <c r="F358" s="505"/>
      <c r="G358" s="505"/>
      <c r="H358" s="129"/>
      <c r="I358" s="128"/>
      <c r="J358" s="128"/>
      <c r="K358" s="89"/>
      <c r="L358" s="504"/>
      <c r="M358" s="505"/>
      <c r="N358" s="505"/>
      <c r="O358" s="505"/>
      <c r="P358" s="505"/>
      <c r="Q358" s="129"/>
      <c r="R358" s="507"/>
      <c r="S358" s="504"/>
    </row>
    <row r="359" spans="1:19" ht="14.45" customHeight="1">
      <c r="A359" s="505"/>
      <c r="B359" s="505"/>
      <c r="C359" s="506"/>
      <c r="D359" s="505"/>
      <c r="E359" s="505"/>
      <c r="F359" s="505"/>
      <c r="G359" s="505"/>
      <c r="H359" s="129"/>
      <c r="I359" s="128"/>
      <c r="J359" s="128"/>
      <c r="K359" s="89"/>
      <c r="L359" s="504"/>
      <c r="M359" s="505" t="s">
        <v>43</v>
      </c>
      <c r="N359" s="505" t="s">
        <v>259</v>
      </c>
      <c r="O359" s="505" t="s">
        <v>56</v>
      </c>
      <c r="P359" s="505" t="s">
        <v>416</v>
      </c>
      <c r="Q359" s="129" t="s">
        <v>417</v>
      </c>
      <c r="R359" s="507"/>
      <c r="S359" s="504"/>
    </row>
    <row r="360" spans="1:19" ht="14.45" customHeight="1">
      <c r="A360" s="505"/>
      <c r="B360" s="505"/>
      <c r="C360" s="506"/>
      <c r="D360" s="505"/>
      <c r="E360" s="505"/>
      <c r="F360" s="505"/>
      <c r="G360" s="505"/>
      <c r="H360" s="129"/>
      <c r="I360" s="128"/>
      <c r="J360" s="128"/>
      <c r="K360" s="89"/>
      <c r="L360" s="504"/>
      <c r="M360" s="505"/>
      <c r="N360" s="505"/>
      <c r="O360" s="505"/>
      <c r="P360" s="505"/>
      <c r="Q360" s="129"/>
      <c r="R360" s="507"/>
      <c r="S360" s="504"/>
    </row>
    <row r="361" spans="1:19" ht="14.45" customHeight="1">
      <c r="A361" s="505"/>
      <c r="B361" s="505"/>
      <c r="C361" s="506"/>
      <c r="D361" s="505"/>
      <c r="E361" s="505"/>
      <c r="F361" s="505"/>
      <c r="G361" s="505"/>
      <c r="H361" s="129"/>
      <c r="I361" s="128"/>
      <c r="J361" s="128"/>
      <c r="K361" s="89"/>
      <c r="L361" s="504"/>
      <c r="M361" s="505"/>
      <c r="N361" s="505"/>
      <c r="O361" s="505"/>
      <c r="P361" s="505"/>
      <c r="Q361" s="129" t="s">
        <v>418</v>
      </c>
      <c r="R361" s="507"/>
      <c r="S361" s="504"/>
    </row>
    <row r="362" spans="1:19" ht="14.45" customHeight="1">
      <c r="A362" s="505"/>
      <c r="B362" s="505"/>
      <c r="C362" s="506"/>
      <c r="D362" s="505"/>
      <c r="E362" s="505"/>
      <c r="F362" s="505"/>
      <c r="G362" s="505"/>
      <c r="H362" s="129"/>
      <c r="I362" s="128"/>
      <c r="J362" s="128"/>
      <c r="K362" s="89"/>
      <c r="L362" s="504"/>
      <c r="M362" s="505"/>
      <c r="N362" s="505"/>
      <c r="O362" s="505"/>
      <c r="P362" s="505"/>
      <c r="Q362" s="129"/>
      <c r="R362" s="507"/>
      <c r="S362" s="504"/>
    </row>
    <row r="363" spans="1:19" ht="25.5">
      <c r="A363" s="505" t="s">
        <v>419</v>
      </c>
      <c r="B363" s="505" t="s">
        <v>414</v>
      </c>
      <c r="C363" s="506" t="s">
        <v>415</v>
      </c>
      <c r="D363" s="505" t="s">
        <v>261</v>
      </c>
      <c r="E363" s="505" t="s">
        <v>56</v>
      </c>
      <c r="F363" s="505" t="s">
        <v>129</v>
      </c>
      <c r="G363" s="129" t="s">
        <v>420</v>
      </c>
      <c r="H363" s="129" t="s">
        <v>421</v>
      </c>
      <c r="I363" s="128">
        <v>3</v>
      </c>
      <c r="J363" s="128">
        <v>10</v>
      </c>
      <c r="K363" s="89">
        <v>30</v>
      </c>
      <c r="L363" s="504" t="s">
        <v>85</v>
      </c>
      <c r="M363" s="505" t="s">
        <v>43</v>
      </c>
      <c r="N363" s="505" t="s">
        <v>264</v>
      </c>
      <c r="O363" s="505" t="s">
        <v>56</v>
      </c>
      <c r="P363" s="505" t="s">
        <v>416</v>
      </c>
      <c r="Q363" s="129" t="s">
        <v>417</v>
      </c>
      <c r="R363" s="507" t="s">
        <v>47</v>
      </c>
      <c r="S363" s="504" t="s">
        <v>48</v>
      </c>
    </row>
    <row r="364" spans="1:19" ht="25.5">
      <c r="A364" s="505"/>
      <c r="B364" s="505"/>
      <c r="C364" s="506"/>
      <c r="D364" s="505"/>
      <c r="E364" s="505"/>
      <c r="F364" s="505"/>
      <c r="G364" s="129"/>
      <c r="H364" s="129" t="s">
        <v>422</v>
      </c>
      <c r="I364" s="128" t="s">
        <v>61</v>
      </c>
      <c r="J364" s="128" t="s">
        <v>77</v>
      </c>
      <c r="K364" s="89" t="s">
        <v>91</v>
      </c>
      <c r="L364" s="504"/>
      <c r="M364" s="505"/>
      <c r="N364" s="505"/>
      <c r="O364" s="505"/>
      <c r="P364" s="505"/>
      <c r="Q364" s="129"/>
      <c r="R364" s="507"/>
      <c r="S364" s="504"/>
    </row>
    <row r="365" spans="1:19" ht="25.5">
      <c r="A365" s="505"/>
      <c r="B365" s="505"/>
      <c r="C365" s="506"/>
      <c r="D365" s="505"/>
      <c r="E365" s="505"/>
      <c r="F365" s="505"/>
      <c r="G365" s="129"/>
      <c r="H365" s="129" t="s">
        <v>423</v>
      </c>
      <c r="I365" s="128"/>
      <c r="J365" s="128"/>
      <c r="K365" s="89"/>
      <c r="L365" s="504"/>
      <c r="M365" s="505"/>
      <c r="N365" s="505"/>
      <c r="O365" s="505"/>
      <c r="P365" s="505"/>
      <c r="Q365" s="129" t="s">
        <v>418</v>
      </c>
      <c r="R365" s="507"/>
      <c r="S365" s="504"/>
    </row>
    <row r="366" spans="1:19" ht="15">
      <c r="A366" s="505"/>
      <c r="B366" s="505"/>
      <c r="C366" s="506"/>
      <c r="D366" s="505"/>
      <c r="E366" s="505"/>
      <c r="F366" s="505"/>
      <c r="G366" s="129"/>
      <c r="H366" s="129"/>
      <c r="I366" s="128"/>
      <c r="J366" s="128"/>
      <c r="K366" s="89"/>
      <c r="L366" s="504"/>
      <c r="M366" s="505"/>
      <c r="N366" s="505"/>
      <c r="O366" s="505"/>
      <c r="P366" s="505"/>
      <c r="Q366" s="129"/>
      <c r="R366" s="507"/>
      <c r="S366" s="504"/>
    </row>
    <row r="367" spans="1:19" ht="25.5">
      <c r="A367" s="505"/>
      <c r="B367" s="505"/>
      <c r="C367" s="506"/>
      <c r="D367" s="505"/>
      <c r="E367" s="505"/>
      <c r="F367" s="505"/>
      <c r="G367" s="129" t="s">
        <v>424</v>
      </c>
      <c r="H367" s="129"/>
      <c r="I367" s="128"/>
      <c r="J367" s="128"/>
      <c r="K367" s="89"/>
      <c r="L367" s="504"/>
      <c r="M367" s="505"/>
      <c r="N367" s="505"/>
      <c r="O367" s="505"/>
      <c r="P367" s="505"/>
      <c r="Q367" s="129"/>
      <c r="R367" s="507"/>
      <c r="S367" s="504"/>
    </row>
    <row r="368" spans="1:19" ht="14.45" customHeight="1">
      <c r="A368" s="505"/>
      <c r="B368" s="505"/>
      <c r="C368" s="506"/>
      <c r="D368" s="505"/>
      <c r="E368" s="505"/>
      <c r="F368" s="505"/>
      <c r="G368" s="129"/>
      <c r="H368" s="129"/>
      <c r="I368" s="128"/>
      <c r="J368" s="128"/>
      <c r="K368" s="89"/>
      <c r="L368" s="504"/>
      <c r="M368" s="505" t="s">
        <v>43</v>
      </c>
      <c r="N368" s="505" t="s">
        <v>425</v>
      </c>
      <c r="O368" s="505" t="s">
        <v>56</v>
      </c>
      <c r="P368" s="505" t="s">
        <v>416</v>
      </c>
      <c r="Q368" s="129" t="s">
        <v>417</v>
      </c>
      <c r="R368" s="507"/>
      <c r="S368" s="504"/>
    </row>
    <row r="369" spans="1:19" ht="14.45" customHeight="1">
      <c r="A369" s="505"/>
      <c r="B369" s="505"/>
      <c r="C369" s="506"/>
      <c r="D369" s="505"/>
      <c r="E369" s="505"/>
      <c r="F369" s="505"/>
      <c r="G369" s="129"/>
      <c r="H369" s="129"/>
      <c r="I369" s="128"/>
      <c r="J369" s="128"/>
      <c r="K369" s="89"/>
      <c r="L369" s="504"/>
      <c r="M369" s="505"/>
      <c r="N369" s="505"/>
      <c r="O369" s="505"/>
      <c r="P369" s="505"/>
      <c r="Q369" s="129"/>
      <c r="R369" s="507"/>
      <c r="S369" s="504"/>
    </row>
    <row r="370" spans="1:19" ht="14.45" customHeight="1">
      <c r="A370" s="505"/>
      <c r="B370" s="505"/>
      <c r="C370" s="506"/>
      <c r="D370" s="505"/>
      <c r="E370" s="505"/>
      <c r="F370" s="505"/>
      <c r="G370" s="129"/>
      <c r="H370" s="129"/>
      <c r="I370" s="128"/>
      <c r="J370" s="128"/>
      <c r="K370" s="89"/>
      <c r="L370" s="504"/>
      <c r="M370" s="505"/>
      <c r="N370" s="505"/>
      <c r="O370" s="505"/>
      <c r="P370" s="505"/>
      <c r="Q370" s="129" t="s">
        <v>418</v>
      </c>
      <c r="R370" s="507"/>
      <c r="S370" s="504"/>
    </row>
    <row r="371" spans="1:19" ht="14.45" customHeight="1">
      <c r="A371" s="505"/>
      <c r="B371" s="505"/>
      <c r="C371" s="506"/>
      <c r="D371" s="505"/>
      <c r="E371" s="505"/>
      <c r="F371" s="505"/>
      <c r="G371" s="129"/>
      <c r="H371" s="129"/>
      <c r="I371" s="128"/>
      <c r="J371" s="128"/>
      <c r="K371" s="89"/>
      <c r="L371" s="504"/>
      <c r="M371" s="505"/>
      <c r="N371" s="505"/>
      <c r="O371" s="505"/>
      <c r="P371" s="505"/>
      <c r="Q371" s="129"/>
      <c r="R371" s="507"/>
      <c r="S371" s="504"/>
    </row>
    <row r="372" spans="1:19" ht="25.5">
      <c r="A372" s="505" t="s">
        <v>426</v>
      </c>
      <c r="B372" s="505" t="s">
        <v>414</v>
      </c>
      <c r="C372" s="506" t="s">
        <v>415</v>
      </c>
      <c r="D372" s="505" t="s">
        <v>404</v>
      </c>
      <c r="E372" s="505" t="s">
        <v>56</v>
      </c>
      <c r="F372" s="505" t="s">
        <v>129</v>
      </c>
      <c r="G372" s="129" t="s">
        <v>427</v>
      </c>
      <c r="H372" s="129" t="s">
        <v>428</v>
      </c>
      <c r="I372" s="128">
        <v>3</v>
      </c>
      <c r="J372" s="128">
        <v>10</v>
      </c>
      <c r="K372" s="89">
        <v>30</v>
      </c>
      <c r="L372" s="504" t="s">
        <v>85</v>
      </c>
      <c r="M372" s="505" t="s">
        <v>43</v>
      </c>
      <c r="N372" s="505" t="s">
        <v>429</v>
      </c>
      <c r="O372" s="505" t="s">
        <v>56</v>
      </c>
      <c r="P372" s="505" t="s">
        <v>416</v>
      </c>
      <c r="Q372" s="129" t="s">
        <v>417</v>
      </c>
      <c r="R372" s="507" t="s">
        <v>47</v>
      </c>
      <c r="S372" s="504" t="s">
        <v>48</v>
      </c>
    </row>
    <row r="373" spans="1:19" ht="25.5">
      <c r="A373" s="505"/>
      <c r="B373" s="505"/>
      <c r="C373" s="506"/>
      <c r="D373" s="505"/>
      <c r="E373" s="505"/>
      <c r="F373" s="505"/>
      <c r="G373" s="129"/>
      <c r="H373" s="129" t="s">
        <v>430</v>
      </c>
      <c r="I373" s="128" t="s">
        <v>61</v>
      </c>
      <c r="J373" s="128" t="s">
        <v>77</v>
      </c>
      <c r="K373" s="89" t="s">
        <v>91</v>
      </c>
      <c r="L373" s="504"/>
      <c r="M373" s="505"/>
      <c r="N373" s="505"/>
      <c r="O373" s="505"/>
      <c r="P373" s="505"/>
      <c r="Q373" s="129"/>
      <c r="R373" s="507"/>
      <c r="S373" s="504"/>
    </row>
    <row r="374" spans="1:19" ht="25.5">
      <c r="A374" s="505"/>
      <c r="B374" s="505"/>
      <c r="C374" s="506"/>
      <c r="D374" s="505"/>
      <c r="E374" s="505"/>
      <c r="F374" s="505"/>
      <c r="G374" s="129" t="s">
        <v>431</v>
      </c>
      <c r="H374" s="129" t="s">
        <v>432</v>
      </c>
      <c r="I374" s="128"/>
      <c r="J374" s="128"/>
      <c r="K374" s="89"/>
      <c r="L374" s="504"/>
      <c r="M374" s="505"/>
      <c r="N374" s="505"/>
      <c r="O374" s="505"/>
      <c r="P374" s="505"/>
      <c r="Q374" s="129" t="s">
        <v>418</v>
      </c>
      <c r="R374" s="507"/>
      <c r="S374" s="504"/>
    </row>
    <row r="375" spans="1:19" ht="15">
      <c r="A375" s="505"/>
      <c r="B375" s="505"/>
      <c r="C375" s="506"/>
      <c r="D375" s="505"/>
      <c r="E375" s="505"/>
      <c r="F375" s="505"/>
      <c r="G375" s="129"/>
      <c r="H375" s="129"/>
      <c r="I375" s="128"/>
      <c r="J375" s="128"/>
      <c r="K375" s="89"/>
      <c r="L375" s="504"/>
      <c r="M375" s="505"/>
      <c r="N375" s="505"/>
      <c r="O375" s="505"/>
      <c r="P375" s="505"/>
      <c r="Q375" s="129"/>
      <c r="R375" s="507"/>
      <c r="S375" s="504"/>
    </row>
    <row r="376" spans="1:19" ht="25.5">
      <c r="A376" s="505"/>
      <c r="B376" s="505"/>
      <c r="C376" s="506"/>
      <c r="D376" s="505"/>
      <c r="E376" s="505"/>
      <c r="F376" s="505"/>
      <c r="G376" s="129" t="s">
        <v>433</v>
      </c>
      <c r="H376" s="129"/>
      <c r="I376" s="128"/>
      <c r="J376" s="128"/>
      <c r="K376" s="89"/>
      <c r="L376" s="504"/>
      <c r="M376" s="505"/>
      <c r="N376" s="505"/>
      <c r="O376" s="505"/>
      <c r="P376" s="505"/>
      <c r="Q376" s="129"/>
      <c r="R376" s="507"/>
      <c r="S376" s="504"/>
    </row>
    <row r="377" spans="1:19" ht="15">
      <c r="A377" s="505"/>
      <c r="B377" s="505"/>
      <c r="C377" s="506"/>
      <c r="D377" s="505"/>
      <c r="E377" s="505"/>
      <c r="F377" s="505"/>
      <c r="G377" s="129"/>
      <c r="H377" s="129"/>
      <c r="I377" s="128"/>
      <c r="J377" s="128"/>
      <c r="K377" s="89"/>
      <c r="L377" s="504"/>
      <c r="M377" s="505"/>
      <c r="N377" s="505"/>
      <c r="O377" s="505"/>
      <c r="P377" s="505"/>
      <c r="Q377" s="129"/>
      <c r="R377" s="507"/>
      <c r="S377" s="504"/>
    </row>
    <row r="378" spans="1:19" ht="25.5">
      <c r="A378" s="505"/>
      <c r="B378" s="505"/>
      <c r="C378" s="506"/>
      <c r="D378" s="505"/>
      <c r="E378" s="505"/>
      <c r="F378" s="505"/>
      <c r="G378" s="129" t="s">
        <v>434</v>
      </c>
      <c r="H378" s="129"/>
      <c r="I378" s="128"/>
      <c r="J378" s="128"/>
      <c r="K378" s="89"/>
      <c r="L378" s="504"/>
      <c r="M378" s="505"/>
      <c r="N378" s="505"/>
      <c r="O378" s="505"/>
      <c r="P378" s="505"/>
      <c r="Q378" s="129"/>
      <c r="R378" s="507"/>
      <c r="S378" s="504"/>
    </row>
    <row r="379" spans="1:19" ht="15">
      <c r="A379" s="505"/>
      <c r="B379" s="505"/>
      <c r="C379" s="506"/>
      <c r="D379" s="505"/>
      <c r="E379" s="505"/>
      <c r="F379" s="505"/>
      <c r="G379" s="129"/>
      <c r="H379" s="129"/>
      <c r="I379" s="128"/>
      <c r="J379" s="128"/>
      <c r="K379" s="89"/>
      <c r="L379" s="504"/>
      <c r="M379" s="505"/>
      <c r="N379" s="505"/>
      <c r="O379" s="505"/>
      <c r="P379" s="505"/>
      <c r="Q379" s="129"/>
      <c r="R379" s="507"/>
      <c r="S379" s="504"/>
    </row>
    <row r="380" spans="1:19" ht="15">
      <c r="A380" s="505" t="s">
        <v>435</v>
      </c>
      <c r="B380" s="505" t="s">
        <v>436</v>
      </c>
      <c r="C380" s="506" t="s">
        <v>437</v>
      </c>
      <c r="D380" s="505" t="s">
        <v>252</v>
      </c>
      <c r="E380" s="505" t="s">
        <v>56</v>
      </c>
      <c r="F380" s="505" t="s">
        <v>129</v>
      </c>
      <c r="G380" s="505" t="s">
        <v>253</v>
      </c>
      <c r="H380" s="505" t="s">
        <v>254</v>
      </c>
      <c r="I380" s="128">
        <v>3</v>
      </c>
      <c r="J380" s="128">
        <v>10</v>
      </c>
      <c r="K380" s="89">
        <v>30</v>
      </c>
      <c r="L380" s="504" t="s">
        <v>85</v>
      </c>
      <c r="M380" s="505" t="s">
        <v>43</v>
      </c>
      <c r="N380" s="505" t="s">
        <v>438</v>
      </c>
      <c r="O380" s="505" t="s">
        <v>56</v>
      </c>
      <c r="P380" s="505" t="s">
        <v>439</v>
      </c>
      <c r="Q380" s="505" t="s">
        <v>440</v>
      </c>
      <c r="R380" s="507" t="s">
        <v>47</v>
      </c>
      <c r="S380" s="504" t="s">
        <v>48</v>
      </c>
    </row>
    <row r="381" spans="1:19" ht="15">
      <c r="A381" s="505"/>
      <c r="B381" s="505"/>
      <c r="C381" s="506"/>
      <c r="D381" s="505"/>
      <c r="E381" s="505"/>
      <c r="F381" s="505"/>
      <c r="G381" s="505"/>
      <c r="H381" s="505"/>
      <c r="I381" s="128" t="s">
        <v>61</v>
      </c>
      <c r="J381" s="128" t="s">
        <v>77</v>
      </c>
      <c r="K381" s="89" t="s">
        <v>91</v>
      </c>
      <c r="L381" s="504"/>
      <c r="M381" s="505"/>
      <c r="N381" s="505"/>
      <c r="O381" s="505"/>
      <c r="P381" s="505"/>
      <c r="Q381" s="505"/>
      <c r="R381" s="507"/>
      <c r="S381" s="504"/>
    </row>
    <row r="382" spans="1:19" ht="14.45" customHeight="1">
      <c r="A382" s="505"/>
      <c r="B382" s="505"/>
      <c r="C382" s="506"/>
      <c r="D382" s="505"/>
      <c r="E382" s="505"/>
      <c r="F382" s="505"/>
      <c r="G382" s="505"/>
      <c r="H382" s="505"/>
      <c r="I382" s="128"/>
      <c r="J382" s="128"/>
      <c r="K382" s="89"/>
      <c r="L382" s="504"/>
      <c r="M382" s="505" t="s">
        <v>43</v>
      </c>
      <c r="N382" s="505" t="s">
        <v>441</v>
      </c>
      <c r="O382" s="505" t="s">
        <v>56</v>
      </c>
      <c r="P382" s="505" t="s">
        <v>439</v>
      </c>
      <c r="Q382" s="505" t="s">
        <v>440</v>
      </c>
      <c r="R382" s="507"/>
      <c r="S382" s="504"/>
    </row>
    <row r="383" spans="1:19" ht="14.45" customHeight="1">
      <c r="A383" s="505"/>
      <c r="B383" s="505"/>
      <c r="C383" s="506"/>
      <c r="D383" s="505"/>
      <c r="E383" s="505"/>
      <c r="F383" s="505"/>
      <c r="G383" s="505"/>
      <c r="H383" s="505"/>
      <c r="I383" s="128"/>
      <c r="J383" s="128"/>
      <c r="K383" s="89"/>
      <c r="L383" s="504"/>
      <c r="M383" s="505"/>
      <c r="N383" s="505"/>
      <c r="O383" s="505"/>
      <c r="P383" s="505"/>
      <c r="Q383" s="505"/>
      <c r="R383" s="507"/>
      <c r="S383" s="504"/>
    </row>
    <row r="384" spans="1:19" ht="25.5">
      <c r="A384" s="505" t="s">
        <v>442</v>
      </c>
      <c r="B384" s="505" t="s">
        <v>436</v>
      </c>
      <c r="C384" s="506" t="s">
        <v>437</v>
      </c>
      <c r="D384" s="505" t="s">
        <v>261</v>
      </c>
      <c r="E384" s="505" t="s">
        <v>56</v>
      </c>
      <c r="F384" s="505" t="s">
        <v>129</v>
      </c>
      <c r="G384" s="129" t="s">
        <v>420</v>
      </c>
      <c r="H384" s="129" t="s">
        <v>421</v>
      </c>
      <c r="I384" s="128">
        <v>3</v>
      </c>
      <c r="J384" s="128">
        <v>10</v>
      </c>
      <c r="K384" s="89">
        <v>30</v>
      </c>
      <c r="L384" s="504" t="s">
        <v>85</v>
      </c>
      <c r="M384" s="505" t="s">
        <v>43</v>
      </c>
      <c r="N384" s="505" t="s">
        <v>443</v>
      </c>
      <c r="O384" s="505" t="s">
        <v>56</v>
      </c>
      <c r="P384" s="505" t="s">
        <v>439</v>
      </c>
      <c r="Q384" s="505" t="s">
        <v>440</v>
      </c>
      <c r="R384" s="507" t="s">
        <v>47</v>
      </c>
      <c r="S384" s="504" t="s">
        <v>48</v>
      </c>
    </row>
    <row r="385" spans="1:19" ht="15">
      <c r="A385" s="505"/>
      <c r="B385" s="505"/>
      <c r="C385" s="506"/>
      <c r="D385" s="505"/>
      <c r="E385" s="505"/>
      <c r="F385" s="505"/>
      <c r="G385" s="129"/>
      <c r="H385" s="129"/>
      <c r="I385" s="128" t="s">
        <v>61</v>
      </c>
      <c r="J385" s="128" t="s">
        <v>77</v>
      </c>
      <c r="K385" s="89" t="s">
        <v>91</v>
      </c>
      <c r="L385" s="504"/>
      <c r="M385" s="505"/>
      <c r="N385" s="505"/>
      <c r="O385" s="505"/>
      <c r="P385" s="505"/>
      <c r="Q385" s="505"/>
      <c r="R385" s="507"/>
      <c r="S385" s="504"/>
    </row>
    <row r="386" spans="1:19" ht="25.5">
      <c r="A386" s="505"/>
      <c r="B386" s="505"/>
      <c r="C386" s="506"/>
      <c r="D386" s="505"/>
      <c r="E386" s="505"/>
      <c r="F386" s="505"/>
      <c r="G386" s="129"/>
      <c r="H386" s="129" t="s">
        <v>422</v>
      </c>
      <c r="I386" s="128"/>
      <c r="J386" s="128"/>
      <c r="K386" s="89"/>
      <c r="L386" s="504"/>
      <c r="M386" s="505"/>
      <c r="N386" s="505"/>
      <c r="O386" s="505"/>
      <c r="P386" s="505"/>
      <c r="Q386" s="505"/>
      <c r="R386" s="507"/>
      <c r="S386" s="504"/>
    </row>
    <row r="387" spans="1:19" ht="15">
      <c r="A387" s="505"/>
      <c r="B387" s="505"/>
      <c r="C387" s="506"/>
      <c r="D387" s="505"/>
      <c r="E387" s="505"/>
      <c r="F387" s="505"/>
      <c r="G387" s="129"/>
      <c r="H387" s="129"/>
      <c r="I387" s="128"/>
      <c r="J387" s="128"/>
      <c r="K387" s="89"/>
      <c r="L387" s="504"/>
      <c r="M387" s="505"/>
      <c r="N387" s="505"/>
      <c r="O387" s="505"/>
      <c r="P387" s="505"/>
      <c r="Q387" s="505"/>
      <c r="R387" s="507"/>
      <c r="S387" s="504"/>
    </row>
    <row r="388" spans="1:19" ht="25.5">
      <c r="A388" s="505"/>
      <c r="B388" s="505"/>
      <c r="C388" s="506"/>
      <c r="D388" s="505"/>
      <c r="E388" s="505"/>
      <c r="F388" s="505"/>
      <c r="G388" s="129" t="s">
        <v>424</v>
      </c>
      <c r="H388" s="129" t="s">
        <v>423</v>
      </c>
      <c r="I388" s="128"/>
      <c r="J388" s="128"/>
      <c r="K388" s="89"/>
      <c r="L388" s="504"/>
      <c r="M388" s="505"/>
      <c r="N388" s="505"/>
      <c r="O388" s="505"/>
      <c r="P388" s="505"/>
      <c r="Q388" s="505"/>
      <c r="R388" s="507"/>
      <c r="S388" s="504"/>
    </row>
    <row r="389" spans="1:19" ht="14.45" customHeight="1">
      <c r="A389" s="505"/>
      <c r="B389" s="505"/>
      <c r="C389" s="506"/>
      <c r="D389" s="505"/>
      <c r="E389" s="505"/>
      <c r="F389" s="505"/>
      <c r="G389" s="129"/>
      <c r="H389" s="129"/>
      <c r="I389" s="128"/>
      <c r="J389" s="128"/>
      <c r="K389" s="89"/>
      <c r="L389" s="504"/>
      <c r="M389" s="505" t="s">
        <v>43</v>
      </c>
      <c r="N389" s="505" t="s">
        <v>444</v>
      </c>
      <c r="O389" s="505" t="s">
        <v>56</v>
      </c>
      <c r="P389" s="505" t="s">
        <v>439</v>
      </c>
      <c r="Q389" s="505" t="s">
        <v>440</v>
      </c>
      <c r="R389" s="507"/>
      <c r="S389" s="504"/>
    </row>
    <row r="390" spans="1:19" ht="14.45" customHeight="1">
      <c r="A390" s="505"/>
      <c r="B390" s="505"/>
      <c r="C390" s="506"/>
      <c r="D390" s="505"/>
      <c r="E390" s="505"/>
      <c r="F390" s="505"/>
      <c r="G390" s="129"/>
      <c r="H390" s="129"/>
      <c r="I390" s="128"/>
      <c r="J390" s="128"/>
      <c r="K390" s="89"/>
      <c r="L390" s="504"/>
      <c r="M390" s="505"/>
      <c r="N390" s="505"/>
      <c r="O390" s="505"/>
      <c r="P390" s="505"/>
      <c r="Q390" s="505"/>
      <c r="R390" s="507"/>
      <c r="S390" s="504"/>
    </row>
    <row r="391" spans="1:19" ht="25.5">
      <c r="A391" s="505" t="s">
        <v>445</v>
      </c>
      <c r="B391" s="505" t="s">
        <v>436</v>
      </c>
      <c r="C391" s="506" t="s">
        <v>437</v>
      </c>
      <c r="D391" s="505" t="s">
        <v>404</v>
      </c>
      <c r="E391" s="505" t="s">
        <v>56</v>
      </c>
      <c r="F391" s="505" t="s">
        <v>129</v>
      </c>
      <c r="G391" s="129" t="s">
        <v>427</v>
      </c>
      <c r="H391" s="129" t="s">
        <v>428</v>
      </c>
      <c r="I391" s="128">
        <v>3</v>
      </c>
      <c r="J391" s="128">
        <v>10</v>
      </c>
      <c r="K391" s="89">
        <v>30</v>
      </c>
      <c r="L391" s="504" t="s">
        <v>85</v>
      </c>
      <c r="M391" s="505" t="s">
        <v>43</v>
      </c>
      <c r="N391" s="505" t="s">
        <v>446</v>
      </c>
      <c r="O391" s="505" t="s">
        <v>56</v>
      </c>
      <c r="P391" s="505" t="s">
        <v>447</v>
      </c>
      <c r="Q391" s="505" t="s">
        <v>440</v>
      </c>
      <c r="R391" s="507" t="s">
        <v>47</v>
      </c>
      <c r="S391" s="504" t="s">
        <v>48</v>
      </c>
    </row>
    <row r="392" spans="1:19" ht="15">
      <c r="A392" s="505"/>
      <c r="B392" s="505"/>
      <c r="C392" s="506"/>
      <c r="D392" s="505"/>
      <c r="E392" s="505"/>
      <c r="F392" s="505"/>
      <c r="G392" s="129"/>
      <c r="H392" s="129"/>
      <c r="I392" s="128" t="s">
        <v>61</v>
      </c>
      <c r="J392" s="128" t="s">
        <v>77</v>
      </c>
      <c r="K392" s="89" t="s">
        <v>91</v>
      </c>
      <c r="L392" s="504"/>
      <c r="M392" s="505"/>
      <c r="N392" s="505"/>
      <c r="O392" s="505"/>
      <c r="P392" s="505"/>
      <c r="Q392" s="505"/>
      <c r="R392" s="507"/>
      <c r="S392" s="504"/>
    </row>
    <row r="393" spans="1:19" ht="25.5">
      <c r="A393" s="505"/>
      <c r="B393" s="505"/>
      <c r="C393" s="506"/>
      <c r="D393" s="505"/>
      <c r="E393" s="505"/>
      <c r="F393" s="505"/>
      <c r="G393" s="129"/>
      <c r="H393" s="129" t="s">
        <v>430</v>
      </c>
      <c r="I393" s="128"/>
      <c r="J393" s="128"/>
      <c r="K393" s="89"/>
      <c r="L393" s="504"/>
      <c r="M393" s="505"/>
      <c r="N393" s="505"/>
      <c r="O393" s="505"/>
      <c r="P393" s="505"/>
      <c r="Q393" s="505"/>
      <c r="R393" s="507"/>
      <c r="S393" s="504"/>
    </row>
    <row r="394" spans="1:19" ht="15">
      <c r="A394" s="505"/>
      <c r="B394" s="505"/>
      <c r="C394" s="506"/>
      <c r="D394" s="505"/>
      <c r="E394" s="505"/>
      <c r="F394" s="505"/>
      <c r="G394" s="129"/>
      <c r="H394" s="129"/>
      <c r="I394" s="128"/>
      <c r="J394" s="128"/>
      <c r="K394" s="89"/>
      <c r="L394" s="504"/>
      <c r="M394" s="505"/>
      <c r="N394" s="505"/>
      <c r="O394" s="505"/>
      <c r="P394" s="505"/>
      <c r="Q394" s="505"/>
      <c r="R394" s="507"/>
      <c r="S394" s="504"/>
    </row>
    <row r="395" spans="1:19" ht="25.5">
      <c r="A395" s="505"/>
      <c r="B395" s="505"/>
      <c r="C395" s="506"/>
      <c r="D395" s="505"/>
      <c r="E395" s="505"/>
      <c r="F395" s="505"/>
      <c r="G395" s="129" t="s">
        <v>431</v>
      </c>
      <c r="H395" s="129" t="s">
        <v>432</v>
      </c>
      <c r="I395" s="128"/>
      <c r="J395" s="128"/>
      <c r="K395" s="89"/>
      <c r="L395" s="504"/>
      <c r="M395" s="505"/>
      <c r="N395" s="505"/>
      <c r="O395" s="505"/>
      <c r="P395" s="505"/>
      <c r="Q395" s="505"/>
      <c r="R395" s="507"/>
      <c r="S395" s="504"/>
    </row>
    <row r="396" spans="1:19" ht="15">
      <c r="A396" s="505"/>
      <c r="B396" s="505"/>
      <c r="C396" s="506"/>
      <c r="D396" s="505"/>
      <c r="E396" s="505"/>
      <c r="F396" s="505"/>
      <c r="G396" s="129"/>
      <c r="H396" s="129"/>
      <c r="I396" s="128"/>
      <c r="J396" s="128"/>
      <c r="K396" s="89"/>
      <c r="L396" s="504"/>
      <c r="M396" s="505"/>
      <c r="N396" s="505"/>
      <c r="O396" s="505"/>
      <c r="P396" s="505"/>
      <c r="Q396" s="505"/>
      <c r="R396" s="507"/>
      <c r="S396" s="504"/>
    </row>
    <row r="397" spans="1:19" ht="15">
      <c r="A397" s="505"/>
      <c r="B397" s="505"/>
      <c r="C397" s="506"/>
      <c r="D397" s="505"/>
      <c r="E397" s="505"/>
      <c r="F397" s="505"/>
      <c r="G397" s="129"/>
      <c r="H397" s="129"/>
      <c r="I397" s="128"/>
      <c r="J397" s="128"/>
      <c r="K397" s="89"/>
      <c r="L397" s="504"/>
      <c r="M397" s="505"/>
      <c r="N397" s="505"/>
      <c r="O397" s="505"/>
      <c r="P397" s="505"/>
      <c r="Q397" s="505"/>
      <c r="R397" s="507"/>
      <c r="S397" s="504"/>
    </row>
    <row r="398" spans="1:19" ht="15">
      <c r="A398" s="505"/>
      <c r="B398" s="505"/>
      <c r="C398" s="506"/>
      <c r="D398" s="505"/>
      <c r="E398" s="505"/>
      <c r="F398" s="505"/>
      <c r="G398" s="129"/>
      <c r="H398" s="129"/>
      <c r="I398" s="128"/>
      <c r="J398" s="128"/>
      <c r="K398" s="89"/>
      <c r="L398" s="504"/>
      <c r="M398" s="505"/>
      <c r="N398" s="505"/>
      <c r="O398" s="505"/>
      <c r="P398" s="505"/>
      <c r="Q398" s="505"/>
      <c r="R398" s="507"/>
      <c r="S398" s="504"/>
    </row>
    <row r="399" spans="1:19" ht="25.5">
      <c r="A399" s="505"/>
      <c r="B399" s="505"/>
      <c r="C399" s="506"/>
      <c r="D399" s="505"/>
      <c r="E399" s="505"/>
      <c r="F399" s="505"/>
      <c r="G399" s="129" t="s">
        <v>433</v>
      </c>
      <c r="H399" s="129"/>
      <c r="I399" s="128"/>
      <c r="J399" s="128"/>
      <c r="K399" s="89"/>
      <c r="L399" s="504"/>
      <c r="M399" s="505"/>
      <c r="N399" s="505"/>
      <c r="O399" s="505"/>
      <c r="P399" s="505"/>
      <c r="Q399" s="505"/>
      <c r="R399" s="507"/>
      <c r="S399" s="504"/>
    </row>
    <row r="400" spans="1:19" ht="15">
      <c r="A400" s="505"/>
      <c r="B400" s="505"/>
      <c r="C400" s="506"/>
      <c r="D400" s="505"/>
      <c r="E400" s="505"/>
      <c r="F400" s="505"/>
      <c r="G400" s="129"/>
      <c r="H400" s="129"/>
      <c r="I400" s="128"/>
      <c r="J400" s="128"/>
      <c r="K400" s="89"/>
      <c r="L400" s="504"/>
      <c r="M400" s="505"/>
      <c r="N400" s="505"/>
      <c r="O400" s="505"/>
      <c r="P400" s="505"/>
      <c r="Q400" s="505"/>
      <c r="R400" s="507"/>
      <c r="S400" s="504"/>
    </row>
    <row r="401" spans="1:19" ht="15">
      <c r="A401" s="505"/>
      <c r="B401" s="505"/>
      <c r="C401" s="506"/>
      <c r="D401" s="505"/>
      <c r="E401" s="505"/>
      <c r="F401" s="505"/>
      <c r="G401" s="129"/>
      <c r="H401" s="129"/>
      <c r="I401" s="128"/>
      <c r="J401" s="128"/>
      <c r="K401" s="89"/>
      <c r="L401" s="504"/>
      <c r="M401" s="505"/>
      <c r="N401" s="505"/>
      <c r="O401" s="505"/>
      <c r="P401" s="505"/>
      <c r="Q401" s="505"/>
      <c r="R401" s="507"/>
      <c r="S401" s="504"/>
    </row>
    <row r="402" spans="1:19" ht="15">
      <c r="A402" s="505"/>
      <c r="B402" s="505"/>
      <c r="C402" s="506"/>
      <c r="D402" s="505"/>
      <c r="E402" s="505"/>
      <c r="F402" s="505"/>
      <c r="G402" s="129"/>
      <c r="H402" s="129"/>
      <c r="I402" s="128"/>
      <c r="J402" s="128"/>
      <c r="K402" s="89"/>
      <c r="L402" s="504"/>
      <c r="M402" s="505"/>
      <c r="N402" s="505"/>
      <c r="O402" s="505"/>
      <c r="P402" s="505"/>
      <c r="Q402" s="505"/>
      <c r="R402" s="507"/>
      <c r="S402" s="504"/>
    </row>
    <row r="403" spans="1:19" ht="25.5">
      <c r="A403" s="505"/>
      <c r="B403" s="505"/>
      <c r="C403" s="506"/>
      <c r="D403" s="505"/>
      <c r="E403" s="505"/>
      <c r="F403" s="505"/>
      <c r="G403" s="129" t="s">
        <v>434</v>
      </c>
      <c r="H403" s="129"/>
      <c r="I403" s="128"/>
      <c r="J403" s="128"/>
      <c r="K403" s="89"/>
      <c r="L403" s="504"/>
      <c r="M403" s="505"/>
      <c r="N403" s="505"/>
      <c r="O403" s="505"/>
      <c r="P403" s="505"/>
      <c r="Q403" s="505"/>
      <c r="R403" s="507"/>
      <c r="S403" s="504"/>
    </row>
    <row r="404" spans="1:19" ht="15">
      <c r="A404" s="505"/>
      <c r="B404" s="505"/>
      <c r="C404" s="506"/>
      <c r="D404" s="505"/>
      <c r="E404" s="505"/>
      <c r="F404" s="505"/>
      <c r="G404" s="129"/>
      <c r="H404" s="129"/>
      <c r="I404" s="128"/>
      <c r="J404" s="128"/>
      <c r="K404" s="89"/>
      <c r="L404" s="504"/>
      <c r="M404" s="505"/>
      <c r="N404" s="505"/>
      <c r="O404" s="505"/>
      <c r="P404" s="505"/>
      <c r="Q404" s="505"/>
      <c r="R404" s="507"/>
      <c r="S404" s="504"/>
    </row>
    <row r="405" spans="1:19" ht="25.5">
      <c r="A405" s="505" t="s">
        <v>448</v>
      </c>
      <c r="B405" s="505" t="s">
        <v>449</v>
      </c>
      <c r="C405" s="506" t="s">
        <v>450</v>
      </c>
      <c r="D405" s="505" t="s">
        <v>252</v>
      </c>
      <c r="E405" s="505" t="s">
        <v>56</v>
      </c>
      <c r="F405" s="505" t="s">
        <v>129</v>
      </c>
      <c r="G405" s="505" t="s">
        <v>253</v>
      </c>
      <c r="H405" s="129" t="s">
        <v>254</v>
      </c>
      <c r="I405" s="128">
        <v>3</v>
      </c>
      <c r="J405" s="128">
        <v>10</v>
      </c>
      <c r="K405" s="89">
        <v>30</v>
      </c>
      <c r="L405" s="504" t="s">
        <v>85</v>
      </c>
      <c r="M405" s="505" t="s">
        <v>43</v>
      </c>
      <c r="N405" s="505" t="s">
        <v>451</v>
      </c>
      <c r="O405" s="505" t="s">
        <v>56</v>
      </c>
      <c r="P405" s="505" t="s">
        <v>452</v>
      </c>
      <c r="Q405" s="129" t="s">
        <v>453</v>
      </c>
      <c r="R405" s="507" t="s">
        <v>47</v>
      </c>
      <c r="S405" s="504" t="s">
        <v>48</v>
      </c>
    </row>
    <row r="406" spans="1:19" ht="15">
      <c r="A406" s="505"/>
      <c r="B406" s="505"/>
      <c r="C406" s="506"/>
      <c r="D406" s="505"/>
      <c r="E406" s="505"/>
      <c r="F406" s="505"/>
      <c r="G406" s="505"/>
      <c r="H406" s="129"/>
      <c r="I406" s="128" t="s">
        <v>61</v>
      </c>
      <c r="J406" s="128" t="s">
        <v>77</v>
      </c>
      <c r="K406" s="89" t="s">
        <v>91</v>
      </c>
      <c r="L406" s="504"/>
      <c r="M406" s="505"/>
      <c r="N406" s="505"/>
      <c r="O406" s="505"/>
      <c r="P406" s="505"/>
      <c r="Q406" s="129"/>
      <c r="R406" s="507"/>
      <c r="S406" s="504"/>
    </row>
    <row r="407" spans="1:19" ht="25.5">
      <c r="A407" s="505"/>
      <c r="B407" s="505"/>
      <c r="C407" s="506"/>
      <c r="D407" s="505"/>
      <c r="E407" s="505"/>
      <c r="F407" s="505"/>
      <c r="G407" s="505"/>
      <c r="H407" s="129" t="s">
        <v>258</v>
      </c>
      <c r="I407" s="128"/>
      <c r="J407" s="128"/>
      <c r="K407" s="89"/>
      <c r="L407" s="504"/>
      <c r="M407" s="505"/>
      <c r="N407" s="505"/>
      <c r="O407" s="505"/>
      <c r="P407" s="505"/>
      <c r="Q407" s="129" t="s">
        <v>454</v>
      </c>
      <c r="R407" s="507"/>
      <c r="S407" s="504"/>
    </row>
    <row r="408" spans="1:19" ht="15">
      <c r="A408" s="505"/>
      <c r="B408" s="505"/>
      <c r="C408" s="506"/>
      <c r="D408" s="505"/>
      <c r="E408" s="505"/>
      <c r="F408" s="505"/>
      <c r="G408" s="505"/>
      <c r="H408" s="129"/>
      <c r="I408" s="128"/>
      <c r="J408" s="128"/>
      <c r="K408" s="89"/>
      <c r="L408" s="504"/>
      <c r="M408" s="505"/>
      <c r="N408" s="505"/>
      <c r="O408" s="505"/>
      <c r="P408" s="505"/>
      <c r="Q408" s="129"/>
      <c r="R408" s="507"/>
      <c r="S408" s="504"/>
    </row>
    <row r="409" spans="1:19" ht="25.5">
      <c r="A409" s="505"/>
      <c r="B409" s="505"/>
      <c r="C409" s="506"/>
      <c r="D409" s="505"/>
      <c r="E409" s="505"/>
      <c r="F409" s="505"/>
      <c r="G409" s="505"/>
      <c r="H409" s="129"/>
      <c r="I409" s="128"/>
      <c r="J409" s="128"/>
      <c r="K409" s="89"/>
      <c r="L409" s="504"/>
      <c r="M409" s="505"/>
      <c r="N409" s="505"/>
      <c r="O409" s="505"/>
      <c r="P409" s="505"/>
      <c r="Q409" s="129" t="s">
        <v>455</v>
      </c>
      <c r="R409" s="507"/>
      <c r="S409" s="504"/>
    </row>
    <row r="410" spans="1:19" ht="15">
      <c r="A410" s="505"/>
      <c r="B410" s="505"/>
      <c r="C410" s="506"/>
      <c r="D410" s="505"/>
      <c r="E410" s="505"/>
      <c r="F410" s="505"/>
      <c r="G410" s="505"/>
      <c r="H410" s="129"/>
      <c r="I410" s="128"/>
      <c r="J410" s="128"/>
      <c r="K410" s="89"/>
      <c r="L410" s="504"/>
      <c r="M410" s="505"/>
      <c r="N410" s="505"/>
      <c r="O410" s="505"/>
      <c r="P410" s="505"/>
      <c r="Q410" s="129"/>
      <c r="R410" s="507"/>
      <c r="S410" s="504"/>
    </row>
    <row r="411" spans="1:19" ht="15">
      <c r="A411" s="505"/>
      <c r="B411" s="505"/>
      <c r="C411" s="506"/>
      <c r="D411" s="505"/>
      <c r="E411" s="505"/>
      <c r="F411" s="505"/>
      <c r="G411" s="505"/>
      <c r="H411" s="129"/>
      <c r="I411" s="128"/>
      <c r="J411" s="128"/>
      <c r="K411" s="89"/>
      <c r="L411" s="504"/>
      <c r="M411" s="505"/>
      <c r="N411" s="505"/>
      <c r="O411" s="505"/>
      <c r="P411" s="505"/>
      <c r="Q411" s="129" t="s">
        <v>456</v>
      </c>
      <c r="R411" s="507"/>
      <c r="S411" s="504"/>
    </row>
    <row r="412" spans="1:19" ht="15">
      <c r="A412" s="505"/>
      <c r="B412" s="505"/>
      <c r="C412" s="506"/>
      <c r="D412" s="505"/>
      <c r="E412" s="505"/>
      <c r="F412" s="505"/>
      <c r="G412" s="505"/>
      <c r="H412" s="129"/>
      <c r="I412" s="128"/>
      <c r="J412" s="128"/>
      <c r="K412" s="89"/>
      <c r="L412" s="504"/>
      <c r="M412" s="505"/>
      <c r="N412" s="505"/>
      <c r="O412" s="505"/>
      <c r="P412" s="505"/>
      <c r="Q412" s="129"/>
      <c r="R412" s="507"/>
      <c r="S412" s="504"/>
    </row>
    <row r="413" spans="1:19" ht="14.45" customHeight="1">
      <c r="A413" s="505"/>
      <c r="B413" s="505"/>
      <c r="C413" s="506"/>
      <c r="D413" s="505"/>
      <c r="E413" s="505"/>
      <c r="F413" s="505"/>
      <c r="G413" s="505"/>
      <c r="H413" s="129"/>
      <c r="I413" s="128"/>
      <c r="J413" s="128"/>
      <c r="K413" s="89"/>
      <c r="L413" s="504"/>
      <c r="M413" s="505" t="s">
        <v>43</v>
      </c>
      <c r="N413" s="505" t="s">
        <v>259</v>
      </c>
      <c r="O413" s="505" t="s">
        <v>56</v>
      </c>
      <c r="P413" s="505" t="s">
        <v>452</v>
      </c>
      <c r="Q413" s="129" t="s">
        <v>453</v>
      </c>
      <c r="R413" s="507"/>
      <c r="S413" s="504"/>
    </row>
    <row r="414" spans="1:19" ht="14.45" customHeight="1">
      <c r="A414" s="505"/>
      <c r="B414" s="505"/>
      <c r="C414" s="506"/>
      <c r="D414" s="505"/>
      <c r="E414" s="505"/>
      <c r="F414" s="505"/>
      <c r="G414" s="505"/>
      <c r="H414" s="129"/>
      <c r="I414" s="128"/>
      <c r="J414" s="128"/>
      <c r="K414" s="89"/>
      <c r="L414" s="504"/>
      <c r="M414" s="505"/>
      <c r="N414" s="505"/>
      <c r="O414" s="505"/>
      <c r="P414" s="505"/>
      <c r="Q414" s="129"/>
      <c r="R414" s="507"/>
      <c r="S414" s="504"/>
    </row>
    <row r="415" spans="1:19" ht="14.45" customHeight="1">
      <c r="A415" s="505"/>
      <c r="B415" s="505"/>
      <c r="C415" s="506"/>
      <c r="D415" s="505"/>
      <c r="E415" s="505"/>
      <c r="F415" s="505"/>
      <c r="G415" s="505"/>
      <c r="H415" s="129"/>
      <c r="I415" s="128"/>
      <c r="J415" s="128"/>
      <c r="K415" s="89"/>
      <c r="L415" s="504"/>
      <c r="M415" s="505"/>
      <c r="N415" s="505"/>
      <c r="O415" s="505"/>
      <c r="P415" s="505"/>
      <c r="Q415" s="129" t="s">
        <v>455</v>
      </c>
      <c r="R415" s="507"/>
      <c r="S415" s="504"/>
    </row>
    <row r="416" spans="1:19" ht="14.45" customHeight="1">
      <c r="A416" s="505"/>
      <c r="B416" s="505"/>
      <c r="C416" s="506"/>
      <c r="D416" s="505"/>
      <c r="E416" s="505"/>
      <c r="F416" s="505"/>
      <c r="G416" s="505"/>
      <c r="H416" s="129"/>
      <c r="I416" s="128"/>
      <c r="J416" s="128"/>
      <c r="K416" s="89"/>
      <c r="L416" s="504"/>
      <c r="M416" s="505"/>
      <c r="N416" s="505"/>
      <c r="O416" s="505"/>
      <c r="P416" s="505"/>
      <c r="Q416" s="129"/>
      <c r="R416" s="507"/>
      <c r="S416" s="504"/>
    </row>
    <row r="417" spans="1:19" ht="14.45" customHeight="1">
      <c r="A417" s="505"/>
      <c r="B417" s="505"/>
      <c r="C417" s="506"/>
      <c r="D417" s="505"/>
      <c r="E417" s="505"/>
      <c r="F417" s="505"/>
      <c r="G417" s="505"/>
      <c r="H417" s="129"/>
      <c r="I417" s="128"/>
      <c r="J417" s="128"/>
      <c r="K417" s="89"/>
      <c r="L417" s="504"/>
      <c r="M417" s="505"/>
      <c r="N417" s="505"/>
      <c r="O417" s="505"/>
      <c r="P417" s="505"/>
      <c r="Q417" s="129" t="s">
        <v>454</v>
      </c>
      <c r="R417" s="507"/>
      <c r="S417" s="504"/>
    </row>
    <row r="418" spans="1:19" ht="14.45" customHeight="1">
      <c r="A418" s="505"/>
      <c r="B418" s="505"/>
      <c r="C418" s="506"/>
      <c r="D418" s="505"/>
      <c r="E418" s="505"/>
      <c r="F418" s="505"/>
      <c r="G418" s="505"/>
      <c r="H418" s="129"/>
      <c r="I418" s="128"/>
      <c r="J418" s="128"/>
      <c r="K418" s="89"/>
      <c r="L418" s="504"/>
      <c r="M418" s="505"/>
      <c r="N418" s="505"/>
      <c r="O418" s="505"/>
      <c r="P418" s="505"/>
      <c r="Q418" s="129"/>
      <c r="R418" s="507"/>
      <c r="S418" s="504"/>
    </row>
    <row r="419" spans="1:19" ht="14.45" customHeight="1">
      <c r="A419" s="505"/>
      <c r="B419" s="505"/>
      <c r="C419" s="506"/>
      <c r="D419" s="505"/>
      <c r="E419" s="505"/>
      <c r="F419" s="505"/>
      <c r="G419" s="505"/>
      <c r="H419" s="129"/>
      <c r="I419" s="128"/>
      <c r="J419" s="128"/>
      <c r="K419" s="89"/>
      <c r="L419" s="504"/>
      <c r="M419" s="505"/>
      <c r="N419" s="505"/>
      <c r="O419" s="505"/>
      <c r="P419" s="505"/>
      <c r="Q419" s="129" t="s">
        <v>456</v>
      </c>
      <c r="R419" s="507"/>
      <c r="S419" s="504"/>
    </row>
    <row r="420" spans="1:19" ht="14.45" customHeight="1">
      <c r="A420" s="505"/>
      <c r="B420" s="505"/>
      <c r="C420" s="506"/>
      <c r="D420" s="505"/>
      <c r="E420" s="505"/>
      <c r="F420" s="505"/>
      <c r="G420" s="505"/>
      <c r="H420" s="129"/>
      <c r="I420" s="128"/>
      <c r="J420" s="128"/>
      <c r="K420" s="89"/>
      <c r="L420" s="504"/>
      <c r="M420" s="505"/>
      <c r="N420" s="505"/>
      <c r="O420" s="505"/>
      <c r="P420" s="505"/>
      <c r="Q420" s="129"/>
      <c r="R420" s="507"/>
      <c r="S420" s="504"/>
    </row>
    <row r="421" spans="1:19" ht="25.5">
      <c r="A421" s="505" t="s">
        <v>457</v>
      </c>
      <c r="B421" s="505" t="s">
        <v>449</v>
      </c>
      <c r="C421" s="506" t="s">
        <v>450</v>
      </c>
      <c r="D421" s="505" t="s">
        <v>261</v>
      </c>
      <c r="E421" s="505" t="s">
        <v>56</v>
      </c>
      <c r="F421" s="505" t="s">
        <v>129</v>
      </c>
      <c r="G421" s="129" t="s">
        <v>420</v>
      </c>
      <c r="H421" s="129" t="s">
        <v>421</v>
      </c>
      <c r="I421" s="128">
        <v>3</v>
      </c>
      <c r="J421" s="128">
        <v>10</v>
      </c>
      <c r="K421" s="89">
        <v>30</v>
      </c>
      <c r="L421" s="504" t="s">
        <v>85</v>
      </c>
      <c r="M421" s="505" t="s">
        <v>43</v>
      </c>
      <c r="N421" s="505" t="s">
        <v>264</v>
      </c>
      <c r="O421" s="505" t="s">
        <v>56</v>
      </c>
      <c r="P421" s="505" t="s">
        <v>452</v>
      </c>
      <c r="Q421" s="129" t="s">
        <v>453</v>
      </c>
      <c r="R421" s="507" t="s">
        <v>47</v>
      </c>
      <c r="S421" s="504" t="s">
        <v>48</v>
      </c>
    </row>
    <row r="422" spans="1:19" ht="15">
      <c r="A422" s="505"/>
      <c r="B422" s="505"/>
      <c r="C422" s="506"/>
      <c r="D422" s="505"/>
      <c r="E422" s="505"/>
      <c r="F422" s="505"/>
      <c r="G422" s="129"/>
      <c r="H422" s="129"/>
      <c r="I422" s="128" t="s">
        <v>61</v>
      </c>
      <c r="J422" s="128" t="s">
        <v>77</v>
      </c>
      <c r="K422" s="89" t="s">
        <v>91</v>
      </c>
      <c r="L422" s="504"/>
      <c r="M422" s="505"/>
      <c r="N422" s="505"/>
      <c r="O422" s="505"/>
      <c r="P422" s="505"/>
      <c r="Q422" s="129"/>
      <c r="R422" s="507"/>
      <c r="S422" s="504"/>
    </row>
    <row r="423" spans="1:19" ht="25.5">
      <c r="A423" s="505"/>
      <c r="B423" s="505"/>
      <c r="C423" s="506"/>
      <c r="D423" s="505"/>
      <c r="E423" s="505"/>
      <c r="F423" s="505"/>
      <c r="G423" s="129"/>
      <c r="H423" s="129" t="s">
        <v>422</v>
      </c>
      <c r="I423" s="128"/>
      <c r="J423" s="128"/>
      <c r="K423" s="89"/>
      <c r="L423" s="504"/>
      <c r="M423" s="505"/>
      <c r="N423" s="505"/>
      <c r="O423" s="505"/>
      <c r="P423" s="505"/>
      <c r="Q423" s="129" t="s">
        <v>455</v>
      </c>
      <c r="R423" s="507"/>
      <c r="S423" s="504"/>
    </row>
    <row r="424" spans="1:19" ht="15">
      <c r="A424" s="505"/>
      <c r="B424" s="505"/>
      <c r="C424" s="506"/>
      <c r="D424" s="505"/>
      <c r="E424" s="505"/>
      <c r="F424" s="505"/>
      <c r="G424" s="129"/>
      <c r="H424" s="129"/>
      <c r="I424" s="128"/>
      <c r="J424" s="128"/>
      <c r="K424" s="89"/>
      <c r="L424" s="504"/>
      <c r="M424" s="505"/>
      <c r="N424" s="505"/>
      <c r="O424" s="505"/>
      <c r="P424" s="505"/>
      <c r="Q424" s="129"/>
      <c r="R424" s="507"/>
      <c r="S424" s="504"/>
    </row>
    <row r="425" spans="1:19" ht="25.5">
      <c r="A425" s="505"/>
      <c r="B425" s="505"/>
      <c r="C425" s="506"/>
      <c r="D425" s="505"/>
      <c r="E425" s="505"/>
      <c r="F425" s="505"/>
      <c r="G425" s="129" t="s">
        <v>424</v>
      </c>
      <c r="H425" s="129" t="s">
        <v>423</v>
      </c>
      <c r="I425" s="128"/>
      <c r="J425" s="128"/>
      <c r="K425" s="89"/>
      <c r="L425" s="504"/>
      <c r="M425" s="505"/>
      <c r="N425" s="505"/>
      <c r="O425" s="505"/>
      <c r="P425" s="505"/>
      <c r="Q425" s="129" t="s">
        <v>454</v>
      </c>
      <c r="R425" s="507"/>
      <c r="S425" s="504"/>
    </row>
    <row r="426" spans="1:19" ht="15">
      <c r="A426" s="505"/>
      <c r="B426" s="505"/>
      <c r="C426" s="506"/>
      <c r="D426" s="505"/>
      <c r="E426" s="505"/>
      <c r="F426" s="505"/>
      <c r="G426" s="129"/>
      <c r="H426" s="129"/>
      <c r="I426" s="128"/>
      <c r="J426" s="128"/>
      <c r="K426" s="89"/>
      <c r="L426" s="504"/>
      <c r="M426" s="505"/>
      <c r="N426" s="505"/>
      <c r="O426" s="505"/>
      <c r="P426" s="505"/>
      <c r="Q426" s="129"/>
      <c r="R426" s="507"/>
      <c r="S426" s="504"/>
    </row>
    <row r="427" spans="1:19" ht="15">
      <c r="A427" s="505"/>
      <c r="B427" s="505"/>
      <c r="C427" s="506"/>
      <c r="D427" s="505"/>
      <c r="E427" s="505"/>
      <c r="F427" s="505"/>
      <c r="G427" s="129"/>
      <c r="H427" s="129"/>
      <c r="I427" s="128"/>
      <c r="J427" s="128"/>
      <c r="K427" s="89"/>
      <c r="L427" s="504"/>
      <c r="M427" s="505"/>
      <c r="N427" s="505"/>
      <c r="O427" s="505"/>
      <c r="P427" s="505"/>
      <c r="Q427" s="129" t="s">
        <v>456</v>
      </c>
      <c r="R427" s="507"/>
      <c r="S427" s="504"/>
    </row>
    <row r="428" spans="1:19" ht="15">
      <c r="A428" s="505"/>
      <c r="B428" s="505"/>
      <c r="C428" s="506"/>
      <c r="D428" s="505"/>
      <c r="E428" s="505"/>
      <c r="F428" s="505"/>
      <c r="G428" s="129"/>
      <c r="H428" s="129"/>
      <c r="I428" s="128"/>
      <c r="J428" s="128"/>
      <c r="K428" s="89"/>
      <c r="L428" s="504"/>
      <c r="M428" s="505"/>
      <c r="N428" s="505"/>
      <c r="O428" s="505"/>
      <c r="P428" s="505"/>
      <c r="Q428" s="129"/>
      <c r="R428" s="507"/>
      <c r="S428" s="504"/>
    </row>
    <row r="429" spans="1:19" ht="14.45" customHeight="1">
      <c r="A429" s="505"/>
      <c r="B429" s="505"/>
      <c r="C429" s="506"/>
      <c r="D429" s="505"/>
      <c r="E429" s="505"/>
      <c r="F429" s="505"/>
      <c r="G429" s="129"/>
      <c r="H429" s="129"/>
      <c r="I429" s="128"/>
      <c r="J429" s="128"/>
      <c r="K429" s="89"/>
      <c r="L429" s="504"/>
      <c r="M429" s="505" t="s">
        <v>43</v>
      </c>
      <c r="N429" s="505" t="s">
        <v>268</v>
      </c>
      <c r="O429" s="505" t="s">
        <v>56</v>
      </c>
      <c r="P429" s="505" t="s">
        <v>452</v>
      </c>
      <c r="Q429" s="129" t="s">
        <v>453</v>
      </c>
      <c r="R429" s="507"/>
      <c r="S429" s="504"/>
    </row>
    <row r="430" spans="1:19" ht="14.45" customHeight="1">
      <c r="A430" s="505"/>
      <c r="B430" s="505"/>
      <c r="C430" s="506"/>
      <c r="D430" s="505"/>
      <c r="E430" s="505"/>
      <c r="F430" s="505"/>
      <c r="G430" s="129"/>
      <c r="H430" s="129"/>
      <c r="I430" s="128"/>
      <c r="J430" s="128"/>
      <c r="K430" s="89"/>
      <c r="L430" s="504"/>
      <c r="M430" s="505"/>
      <c r="N430" s="505"/>
      <c r="O430" s="505"/>
      <c r="P430" s="505"/>
      <c r="Q430" s="129"/>
      <c r="R430" s="507"/>
      <c r="S430" s="504"/>
    </row>
    <row r="431" spans="1:19" ht="14.45" customHeight="1">
      <c r="A431" s="505"/>
      <c r="B431" s="505"/>
      <c r="C431" s="506"/>
      <c r="D431" s="505"/>
      <c r="E431" s="505"/>
      <c r="F431" s="505"/>
      <c r="G431" s="129"/>
      <c r="H431" s="129"/>
      <c r="I431" s="128"/>
      <c r="J431" s="128"/>
      <c r="K431" s="89"/>
      <c r="L431" s="504"/>
      <c r="M431" s="505"/>
      <c r="N431" s="505"/>
      <c r="O431" s="505"/>
      <c r="P431" s="505"/>
      <c r="Q431" s="129" t="s">
        <v>455</v>
      </c>
      <c r="R431" s="507"/>
      <c r="S431" s="504"/>
    </row>
    <row r="432" spans="1:19" ht="14.45" customHeight="1">
      <c r="A432" s="505"/>
      <c r="B432" s="505"/>
      <c r="C432" s="506"/>
      <c r="D432" s="505"/>
      <c r="E432" s="505"/>
      <c r="F432" s="505"/>
      <c r="G432" s="129"/>
      <c r="H432" s="129"/>
      <c r="I432" s="128"/>
      <c r="J432" s="128"/>
      <c r="K432" s="89"/>
      <c r="L432" s="504"/>
      <c r="M432" s="505"/>
      <c r="N432" s="505"/>
      <c r="O432" s="505"/>
      <c r="P432" s="505"/>
      <c r="Q432" s="129"/>
      <c r="R432" s="507"/>
      <c r="S432" s="504"/>
    </row>
    <row r="433" spans="1:19" ht="14.45" customHeight="1">
      <c r="A433" s="505"/>
      <c r="B433" s="505"/>
      <c r="C433" s="506"/>
      <c r="D433" s="505"/>
      <c r="E433" s="505"/>
      <c r="F433" s="505"/>
      <c r="G433" s="129"/>
      <c r="H433" s="129"/>
      <c r="I433" s="128"/>
      <c r="J433" s="128"/>
      <c r="K433" s="89"/>
      <c r="L433" s="504"/>
      <c r="M433" s="505"/>
      <c r="N433" s="505"/>
      <c r="O433" s="505"/>
      <c r="P433" s="505"/>
      <c r="Q433" s="129" t="s">
        <v>454</v>
      </c>
      <c r="R433" s="507"/>
      <c r="S433" s="504"/>
    </row>
    <row r="434" spans="1:19" ht="14.45" customHeight="1">
      <c r="A434" s="505"/>
      <c r="B434" s="505"/>
      <c r="C434" s="506"/>
      <c r="D434" s="505"/>
      <c r="E434" s="505"/>
      <c r="F434" s="505"/>
      <c r="G434" s="129"/>
      <c r="H434" s="129"/>
      <c r="I434" s="128"/>
      <c r="J434" s="128"/>
      <c r="K434" s="89"/>
      <c r="L434" s="504"/>
      <c r="M434" s="505"/>
      <c r="N434" s="505"/>
      <c r="O434" s="505"/>
      <c r="P434" s="505"/>
      <c r="Q434" s="129"/>
      <c r="R434" s="507"/>
      <c r="S434" s="504"/>
    </row>
    <row r="435" spans="1:19" ht="14.45" customHeight="1">
      <c r="A435" s="505"/>
      <c r="B435" s="505"/>
      <c r="C435" s="506"/>
      <c r="D435" s="505"/>
      <c r="E435" s="505"/>
      <c r="F435" s="505"/>
      <c r="G435" s="129"/>
      <c r="H435" s="129"/>
      <c r="I435" s="128"/>
      <c r="J435" s="128"/>
      <c r="K435" s="89"/>
      <c r="L435" s="504"/>
      <c r="M435" s="505"/>
      <c r="N435" s="505"/>
      <c r="O435" s="505"/>
      <c r="P435" s="505"/>
      <c r="Q435" s="129" t="s">
        <v>456</v>
      </c>
      <c r="R435" s="507"/>
      <c r="S435" s="504"/>
    </row>
    <row r="436" spans="1:19" ht="14.45" customHeight="1">
      <c r="A436" s="505"/>
      <c r="B436" s="505"/>
      <c r="C436" s="506"/>
      <c r="D436" s="505"/>
      <c r="E436" s="505"/>
      <c r="F436" s="505"/>
      <c r="G436" s="129"/>
      <c r="H436" s="129"/>
      <c r="I436" s="128"/>
      <c r="J436" s="128"/>
      <c r="K436" s="89"/>
      <c r="L436" s="504"/>
      <c r="M436" s="505"/>
      <c r="N436" s="505"/>
      <c r="O436" s="505"/>
      <c r="P436" s="505"/>
      <c r="Q436" s="129"/>
      <c r="R436" s="507"/>
      <c r="S436" s="504"/>
    </row>
    <row r="437" spans="1:19" ht="25.5">
      <c r="A437" s="505" t="s">
        <v>458</v>
      </c>
      <c r="B437" s="505" t="s">
        <v>449</v>
      </c>
      <c r="C437" s="506" t="s">
        <v>450</v>
      </c>
      <c r="D437" s="505" t="s">
        <v>404</v>
      </c>
      <c r="E437" s="505" t="s">
        <v>56</v>
      </c>
      <c r="F437" s="505" t="s">
        <v>129</v>
      </c>
      <c r="G437" s="129" t="s">
        <v>427</v>
      </c>
      <c r="H437" s="129" t="s">
        <v>428</v>
      </c>
      <c r="I437" s="128">
        <v>3</v>
      </c>
      <c r="J437" s="128">
        <v>10</v>
      </c>
      <c r="K437" s="89">
        <v>30</v>
      </c>
      <c r="L437" s="504" t="s">
        <v>85</v>
      </c>
      <c r="M437" s="505" t="s">
        <v>43</v>
      </c>
      <c r="N437" s="505" t="s">
        <v>459</v>
      </c>
      <c r="O437" s="505" t="s">
        <v>56</v>
      </c>
      <c r="P437" s="505" t="s">
        <v>460</v>
      </c>
      <c r="Q437" s="129" t="s">
        <v>453</v>
      </c>
      <c r="R437" s="507" t="s">
        <v>47</v>
      </c>
      <c r="S437" s="504" t="s">
        <v>48</v>
      </c>
    </row>
    <row r="438" spans="1:19" ht="15">
      <c r="A438" s="505"/>
      <c r="B438" s="505"/>
      <c r="C438" s="506"/>
      <c r="D438" s="505"/>
      <c r="E438" s="505"/>
      <c r="F438" s="505"/>
      <c r="G438" s="129"/>
      <c r="H438" s="129"/>
      <c r="I438" s="128" t="s">
        <v>61</v>
      </c>
      <c r="J438" s="128" t="s">
        <v>77</v>
      </c>
      <c r="K438" s="89" t="s">
        <v>91</v>
      </c>
      <c r="L438" s="504"/>
      <c r="M438" s="505"/>
      <c r="N438" s="505"/>
      <c r="O438" s="505"/>
      <c r="P438" s="505"/>
      <c r="Q438" s="129"/>
      <c r="R438" s="507"/>
      <c r="S438" s="504"/>
    </row>
    <row r="439" spans="1:19" ht="25.5">
      <c r="A439" s="505"/>
      <c r="B439" s="505"/>
      <c r="C439" s="506"/>
      <c r="D439" s="505"/>
      <c r="E439" s="505"/>
      <c r="F439" s="505"/>
      <c r="G439" s="129"/>
      <c r="H439" s="129" t="s">
        <v>430</v>
      </c>
      <c r="I439" s="128"/>
      <c r="J439" s="128"/>
      <c r="K439" s="89"/>
      <c r="L439" s="504"/>
      <c r="M439" s="505"/>
      <c r="N439" s="505"/>
      <c r="O439" s="505"/>
      <c r="P439" s="505"/>
      <c r="Q439" s="129" t="s">
        <v>454</v>
      </c>
      <c r="R439" s="507"/>
      <c r="S439" s="504"/>
    </row>
    <row r="440" spans="1:19" ht="15">
      <c r="A440" s="505"/>
      <c r="B440" s="505"/>
      <c r="C440" s="506"/>
      <c r="D440" s="505"/>
      <c r="E440" s="505"/>
      <c r="F440" s="505"/>
      <c r="G440" s="129"/>
      <c r="H440" s="129"/>
      <c r="I440" s="128"/>
      <c r="J440" s="128"/>
      <c r="K440" s="89"/>
      <c r="L440" s="504"/>
      <c r="M440" s="505"/>
      <c r="N440" s="505"/>
      <c r="O440" s="505"/>
      <c r="P440" s="505"/>
      <c r="Q440" s="129"/>
      <c r="R440" s="507"/>
      <c r="S440" s="504"/>
    </row>
    <row r="441" spans="1:19" ht="25.5">
      <c r="A441" s="505"/>
      <c r="B441" s="505"/>
      <c r="C441" s="506"/>
      <c r="D441" s="505"/>
      <c r="E441" s="505"/>
      <c r="F441" s="505"/>
      <c r="G441" s="129" t="s">
        <v>431</v>
      </c>
      <c r="H441" s="129" t="s">
        <v>432</v>
      </c>
      <c r="I441" s="128"/>
      <c r="J441" s="128"/>
      <c r="K441" s="89"/>
      <c r="L441" s="504"/>
      <c r="M441" s="505"/>
      <c r="N441" s="505"/>
      <c r="O441" s="505"/>
      <c r="P441" s="505"/>
      <c r="Q441" s="129"/>
      <c r="R441" s="507"/>
      <c r="S441" s="504"/>
    </row>
    <row r="442" spans="1:19" ht="15">
      <c r="A442" s="505"/>
      <c r="B442" s="505"/>
      <c r="C442" s="506"/>
      <c r="D442" s="505"/>
      <c r="E442" s="505"/>
      <c r="F442" s="505"/>
      <c r="G442" s="129"/>
      <c r="H442" s="129"/>
      <c r="I442" s="128"/>
      <c r="J442" s="128"/>
      <c r="K442" s="89"/>
      <c r="L442" s="504"/>
      <c r="M442" s="505"/>
      <c r="N442" s="505"/>
      <c r="O442" s="505"/>
      <c r="P442" s="505"/>
      <c r="Q442" s="129"/>
      <c r="R442" s="507"/>
      <c r="S442" s="504"/>
    </row>
    <row r="443" spans="1:19" ht="15">
      <c r="A443" s="505"/>
      <c r="B443" s="505"/>
      <c r="C443" s="506"/>
      <c r="D443" s="505"/>
      <c r="E443" s="505"/>
      <c r="F443" s="505"/>
      <c r="G443" s="129"/>
      <c r="H443" s="129"/>
      <c r="I443" s="128"/>
      <c r="J443" s="128"/>
      <c r="K443" s="89"/>
      <c r="L443" s="504"/>
      <c r="M443" s="505"/>
      <c r="N443" s="505"/>
      <c r="O443" s="505"/>
      <c r="P443" s="505"/>
      <c r="Q443" s="129"/>
      <c r="R443" s="507"/>
      <c r="S443" s="504"/>
    </row>
    <row r="444" spans="1:19" ht="15">
      <c r="A444" s="505"/>
      <c r="B444" s="505"/>
      <c r="C444" s="506"/>
      <c r="D444" s="505"/>
      <c r="E444" s="505"/>
      <c r="F444" s="505"/>
      <c r="G444" s="129"/>
      <c r="H444" s="129"/>
      <c r="I444" s="128"/>
      <c r="J444" s="128"/>
      <c r="K444" s="89"/>
      <c r="L444" s="504"/>
      <c r="M444" s="505"/>
      <c r="N444" s="505"/>
      <c r="O444" s="505"/>
      <c r="P444" s="505"/>
      <c r="Q444" s="129"/>
      <c r="R444" s="507"/>
      <c r="S444" s="504"/>
    </row>
    <row r="445" spans="1:19" ht="25.5">
      <c r="A445" s="505"/>
      <c r="B445" s="505"/>
      <c r="C445" s="506"/>
      <c r="D445" s="505"/>
      <c r="E445" s="505"/>
      <c r="F445" s="505"/>
      <c r="G445" s="129" t="s">
        <v>433</v>
      </c>
      <c r="H445" s="129"/>
      <c r="I445" s="128"/>
      <c r="J445" s="128"/>
      <c r="K445" s="89"/>
      <c r="L445" s="504"/>
      <c r="M445" s="505"/>
      <c r="N445" s="505"/>
      <c r="O445" s="505"/>
      <c r="P445" s="505"/>
      <c r="Q445" s="129"/>
      <c r="R445" s="507"/>
      <c r="S445" s="504"/>
    </row>
    <row r="446" spans="1:19" ht="15">
      <c r="A446" s="505"/>
      <c r="B446" s="505"/>
      <c r="C446" s="506"/>
      <c r="D446" s="505"/>
      <c r="E446" s="505"/>
      <c r="F446" s="505"/>
      <c r="G446" s="129"/>
      <c r="H446" s="129"/>
      <c r="I446" s="128"/>
      <c r="J446" s="128"/>
      <c r="K446" s="89"/>
      <c r="L446" s="504"/>
      <c r="M446" s="505"/>
      <c r="N446" s="505"/>
      <c r="O446" s="505"/>
      <c r="P446" s="505"/>
      <c r="Q446" s="129"/>
      <c r="R446" s="507"/>
      <c r="S446" s="504"/>
    </row>
    <row r="447" spans="1:19" ht="15">
      <c r="A447" s="505"/>
      <c r="B447" s="505"/>
      <c r="C447" s="506"/>
      <c r="D447" s="505"/>
      <c r="E447" s="505"/>
      <c r="F447" s="505"/>
      <c r="G447" s="129"/>
      <c r="H447" s="129"/>
      <c r="I447" s="128"/>
      <c r="J447" s="128"/>
      <c r="K447" s="89"/>
      <c r="L447" s="504"/>
      <c r="M447" s="505"/>
      <c r="N447" s="505"/>
      <c r="O447" s="505"/>
      <c r="P447" s="505"/>
      <c r="Q447" s="129"/>
      <c r="R447" s="507"/>
      <c r="S447" s="504"/>
    </row>
    <row r="448" spans="1:19" ht="15">
      <c r="A448" s="505"/>
      <c r="B448" s="505"/>
      <c r="C448" s="506"/>
      <c r="D448" s="505"/>
      <c r="E448" s="505"/>
      <c r="F448" s="505"/>
      <c r="G448" s="129"/>
      <c r="H448" s="129"/>
      <c r="I448" s="128"/>
      <c r="J448" s="128"/>
      <c r="K448" s="89"/>
      <c r="L448" s="504"/>
      <c r="M448" s="505"/>
      <c r="N448" s="505"/>
      <c r="O448" s="505"/>
      <c r="P448" s="505"/>
      <c r="Q448" s="129"/>
      <c r="R448" s="507"/>
      <c r="S448" s="504"/>
    </row>
    <row r="449" spans="1:19" ht="25.5">
      <c r="A449" s="505"/>
      <c r="B449" s="505"/>
      <c r="C449" s="506"/>
      <c r="D449" s="505"/>
      <c r="E449" s="505"/>
      <c r="F449" s="505"/>
      <c r="G449" s="129" t="s">
        <v>461</v>
      </c>
      <c r="H449" s="129"/>
      <c r="I449" s="128"/>
      <c r="J449" s="128"/>
      <c r="K449" s="89"/>
      <c r="L449" s="504"/>
      <c r="M449" s="505"/>
      <c r="N449" s="505"/>
      <c r="O449" s="505"/>
      <c r="P449" s="505"/>
      <c r="Q449" s="129"/>
      <c r="R449" s="507"/>
      <c r="S449" s="504"/>
    </row>
    <row r="450" spans="1:19" ht="15">
      <c r="A450" s="505"/>
      <c r="B450" s="505"/>
      <c r="C450" s="506"/>
      <c r="D450" s="505"/>
      <c r="E450" s="505"/>
      <c r="F450" s="505"/>
      <c r="G450" s="129"/>
      <c r="H450" s="129"/>
      <c r="I450" s="128"/>
      <c r="J450" s="128"/>
      <c r="K450" s="89"/>
      <c r="L450" s="504"/>
      <c r="M450" s="505"/>
      <c r="N450" s="505"/>
      <c r="O450" s="505"/>
      <c r="P450" s="505"/>
      <c r="Q450" s="129"/>
      <c r="R450" s="507"/>
      <c r="S450" s="504"/>
    </row>
    <row r="451" spans="1:19" ht="43.35" customHeight="1">
      <c r="A451" s="505" t="s">
        <v>462</v>
      </c>
      <c r="B451" s="505" t="s">
        <v>463</v>
      </c>
      <c r="C451" s="506" t="s">
        <v>464</v>
      </c>
      <c r="D451" s="505" t="s">
        <v>465</v>
      </c>
      <c r="E451" s="505" t="s">
        <v>39</v>
      </c>
      <c r="F451" s="505" t="s">
        <v>211</v>
      </c>
      <c r="G451" s="129" t="s">
        <v>466</v>
      </c>
      <c r="H451" s="129" t="s">
        <v>467</v>
      </c>
      <c r="I451" s="128">
        <v>2</v>
      </c>
      <c r="J451" s="128">
        <v>20</v>
      </c>
      <c r="K451" s="89">
        <v>40</v>
      </c>
      <c r="L451" s="504" t="s">
        <v>85</v>
      </c>
      <c r="M451" s="505" t="s">
        <v>43</v>
      </c>
      <c r="N451" s="505" t="s">
        <v>468</v>
      </c>
      <c r="O451" s="505" t="s">
        <v>39</v>
      </c>
      <c r="P451" s="505" t="s">
        <v>469</v>
      </c>
      <c r="Q451" s="505" t="s">
        <v>470</v>
      </c>
      <c r="R451" s="507" t="s">
        <v>47</v>
      </c>
      <c r="S451" s="504" t="s">
        <v>48</v>
      </c>
    </row>
    <row r="452" spans="1:19" ht="25.5">
      <c r="A452" s="505"/>
      <c r="B452" s="505"/>
      <c r="C452" s="506"/>
      <c r="D452" s="505"/>
      <c r="E452" s="505"/>
      <c r="F452" s="505"/>
      <c r="G452" s="129"/>
      <c r="H452" s="129" t="s">
        <v>471</v>
      </c>
      <c r="I452" s="128" t="s">
        <v>89</v>
      </c>
      <c r="J452" s="128" t="s">
        <v>90</v>
      </c>
      <c r="K452" s="89" t="s">
        <v>91</v>
      </c>
      <c r="L452" s="504"/>
      <c r="M452" s="505"/>
      <c r="N452" s="505"/>
      <c r="O452" s="505"/>
      <c r="P452" s="505"/>
      <c r="Q452" s="505"/>
      <c r="R452" s="507"/>
      <c r="S452" s="504"/>
    </row>
    <row r="453" spans="1:19" ht="25.5">
      <c r="A453" s="505"/>
      <c r="B453" s="505"/>
      <c r="C453" s="506"/>
      <c r="D453" s="505"/>
      <c r="E453" s="505"/>
      <c r="F453" s="505"/>
      <c r="G453" s="129" t="s">
        <v>472</v>
      </c>
      <c r="H453" s="129" t="s">
        <v>473</v>
      </c>
      <c r="I453" s="128"/>
      <c r="J453" s="128"/>
      <c r="K453" s="89"/>
      <c r="L453" s="504"/>
      <c r="M453" s="505"/>
      <c r="N453" s="505"/>
      <c r="O453" s="505"/>
      <c r="P453" s="505"/>
      <c r="Q453" s="505"/>
      <c r="R453" s="507"/>
      <c r="S453" s="504"/>
    </row>
    <row r="454" spans="1:19" ht="15">
      <c r="A454" s="505"/>
      <c r="B454" s="505"/>
      <c r="C454" s="506"/>
      <c r="D454" s="505"/>
      <c r="E454" s="505"/>
      <c r="F454" s="505"/>
      <c r="G454" s="129"/>
      <c r="H454" s="129" t="s">
        <v>474</v>
      </c>
      <c r="I454" s="128"/>
      <c r="J454" s="128"/>
      <c r="K454" s="89"/>
      <c r="L454" s="504"/>
      <c r="M454" s="505"/>
      <c r="N454" s="505"/>
      <c r="O454" s="505"/>
      <c r="P454" s="505"/>
      <c r="Q454" s="505"/>
      <c r="R454" s="507"/>
      <c r="S454" s="504"/>
    </row>
    <row r="455" spans="1:19" ht="15">
      <c r="A455" s="505"/>
      <c r="B455" s="505"/>
      <c r="C455" s="506"/>
      <c r="D455" s="505"/>
      <c r="E455" s="505"/>
      <c r="F455" s="505"/>
      <c r="G455" s="129" t="s">
        <v>475</v>
      </c>
      <c r="H455" s="129" t="s">
        <v>476</v>
      </c>
      <c r="I455" s="128"/>
      <c r="J455" s="128"/>
      <c r="K455" s="89"/>
      <c r="L455" s="504"/>
      <c r="M455" s="505"/>
      <c r="N455" s="505"/>
      <c r="O455" s="505"/>
      <c r="P455" s="505"/>
      <c r="Q455" s="505"/>
      <c r="R455" s="507"/>
      <c r="S455" s="504"/>
    </row>
    <row r="456" spans="1:19" ht="15">
      <c r="A456" s="505"/>
      <c r="B456" s="505"/>
      <c r="C456" s="506"/>
      <c r="D456" s="505"/>
      <c r="E456" s="505"/>
      <c r="F456" s="505"/>
      <c r="G456" s="129"/>
      <c r="H456" s="129"/>
      <c r="I456" s="128"/>
      <c r="J456" s="128"/>
      <c r="K456" s="89"/>
      <c r="L456" s="504"/>
      <c r="M456" s="505"/>
      <c r="N456" s="505"/>
      <c r="O456" s="505"/>
      <c r="P456" s="505"/>
      <c r="Q456" s="505"/>
      <c r="R456" s="507"/>
      <c r="S456" s="504"/>
    </row>
    <row r="457" spans="1:19" ht="15">
      <c r="A457" s="505"/>
      <c r="B457" s="505"/>
      <c r="C457" s="506"/>
      <c r="D457" s="505"/>
      <c r="E457" s="505"/>
      <c r="F457" s="505"/>
      <c r="G457" s="129" t="s">
        <v>477</v>
      </c>
      <c r="H457" s="129"/>
      <c r="I457" s="128"/>
      <c r="J457" s="128"/>
      <c r="K457" s="89"/>
      <c r="L457" s="504"/>
      <c r="M457" s="505"/>
      <c r="N457" s="505"/>
      <c r="O457" s="505"/>
      <c r="P457" s="505"/>
      <c r="Q457" s="505"/>
      <c r="R457" s="507"/>
      <c r="S457" s="504"/>
    </row>
    <row r="458" spans="1:19" ht="15">
      <c r="A458" s="505"/>
      <c r="B458" s="505"/>
      <c r="C458" s="506"/>
      <c r="D458" s="505"/>
      <c r="E458" s="505"/>
      <c r="F458" s="505"/>
      <c r="G458" s="129"/>
      <c r="H458" s="129"/>
      <c r="I458" s="128"/>
      <c r="J458" s="128"/>
      <c r="K458" s="89"/>
      <c r="L458" s="504"/>
      <c r="M458" s="505"/>
      <c r="N458" s="505"/>
      <c r="O458" s="505"/>
      <c r="P458" s="505"/>
      <c r="Q458" s="505"/>
      <c r="R458" s="507"/>
      <c r="S458" s="504"/>
    </row>
    <row r="459" spans="1:19" ht="25.5">
      <c r="A459" s="505"/>
      <c r="B459" s="505"/>
      <c r="C459" s="506"/>
      <c r="D459" s="505"/>
      <c r="E459" s="505"/>
      <c r="F459" s="505"/>
      <c r="G459" s="129" t="s">
        <v>478</v>
      </c>
      <c r="H459" s="129"/>
      <c r="I459" s="128"/>
      <c r="J459" s="128"/>
      <c r="K459" s="89"/>
      <c r="L459" s="504"/>
      <c r="M459" s="505"/>
      <c r="N459" s="505"/>
      <c r="O459" s="505"/>
      <c r="P459" s="505"/>
      <c r="Q459" s="505"/>
      <c r="R459" s="507"/>
      <c r="S459" s="504"/>
    </row>
    <row r="460" spans="1:19" ht="15">
      <c r="A460" s="505"/>
      <c r="B460" s="505"/>
      <c r="C460" s="506"/>
      <c r="D460" s="505"/>
      <c r="E460" s="505"/>
      <c r="F460" s="505"/>
      <c r="G460" s="129"/>
      <c r="H460" s="129"/>
      <c r="I460" s="128"/>
      <c r="J460" s="128"/>
      <c r="K460" s="89"/>
      <c r="L460" s="504"/>
      <c r="M460" s="505"/>
      <c r="N460" s="505"/>
      <c r="O460" s="505"/>
      <c r="P460" s="505"/>
      <c r="Q460" s="505"/>
      <c r="R460" s="507"/>
      <c r="S460" s="504"/>
    </row>
    <row r="461" spans="1:19" ht="25.5">
      <c r="A461" s="505"/>
      <c r="B461" s="505"/>
      <c r="C461" s="506"/>
      <c r="D461" s="505"/>
      <c r="E461" s="505"/>
      <c r="F461" s="505"/>
      <c r="G461" s="129" t="s">
        <v>479</v>
      </c>
      <c r="H461" s="129"/>
      <c r="I461" s="128"/>
      <c r="J461" s="128"/>
      <c r="K461" s="89"/>
      <c r="L461" s="504"/>
      <c r="M461" s="505"/>
      <c r="N461" s="505"/>
      <c r="O461" s="505"/>
      <c r="P461" s="505"/>
      <c r="Q461" s="505"/>
      <c r="R461" s="507"/>
      <c r="S461" s="504"/>
    </row>
    <row r="462" spans="1:19" ht="15">
      <c r="A462" s="505"/>
      <c r="B462" s="505"/>
      <c r="C462" s="506"/>
      <c r="D462" s="505"/>
      <c r="E462" s="505"/>
      <c r="F462" s="505"/>
      <c r="G462" s="129"/>
      <c r="H462" s="129"/>
      <c r="I462" s="128"/>
      <c r="J462" s="128"/>
      <c r="K462" s="89"/>
      <c r="L462" s="504"/>
      <c r="M462" s="505"/>
      <c r="N462" s="505"/>
      <c r="O462" s="505"/>
      <c r="P462" s="505"/>
      <c r="Q462" s="505"/>
      <c r="R462" s="507"/>
      <c r="S462" s="504"/>
    </row>
    <row r="463" spans="1:19" ht="72" customHeight="1">
      <c r="A463" s="505" t="s">
        <v>480</v>
      </c>
      <c r="B463" s="505" t="s">
        <v>481</v>
      </c>
      <c r="C463" s="506" t="s">
        <v>482</v>
      </c>
      <c r="D463" s="505" t="s">
        <v>483</v>
      </c>
      <c r="E463" s="505" t="s">
        <v>56</v>
      </c>
      <c r="F463" s="505" t="s">
        <v>129</v>
      </c>
      <c r="G463" s="505" t="s">
        <v>484</v>
      </c>
      <c r="H463" s="129" t="s">
        <v>41</v>
      </c>
      <c r="I463" s="128">
        <v>1</v>
      </c>
      <c r="J463" s="128">
        <v>10</v>
      </c>
      <c r="K463" s="88">
        <v>10</v>
      </c>
      <c r="L463" s="504" t="s">
        <v>48</v>
      </c>
      <c r="M463" s="505" t="s">
        <v>43</v>
      </c>
      <c r="N463" s="505" t="s">
        <v>485</v>
      </c>
      <c r="O463" s="505" t="s">
        <v>39</v>
      </c>
      <c r="P463" s="505" t="s">
        <v>481</v>
      </c>
      <c r="Q463" s="505" t="s">
        <v>486</v>
      </c>
      <c r="R463" s="507" t="s">
        <v>47</v>
      </c>
      <c r="S463" s="504" t="s">
        <v>48</v>
      </c>
    </row>
    <row r="464" spans="1:19" ht="25.5">
      <c r="A464" s="505"/>
      <c r="B464" s="505"/>
      <c r="C464" s="506"/>
      <c r="D464" s="505"/>
      <c r="E464" s="505"/>
      <c r="F464" s="505"/>
      <c r="G464" s="505"/>
      <c r="H464" s="129" t="s">
        <v>487</v>
      </c>
      <c r="I464" s="128" t="s">
        <v>76</v>
      </c>
      <c r="J464" s="128" t="s">
        <v>77</v>
      </c>
      <c r="K464" s="88" t="s">
        <v>47</v>
      </c>
      <c r="L464" s="504"/>
      <c r="M464" s="505"/>
      <c r="N464" s="505"/>
      <c r="O464" s="505"/>
      <c r="P464" s="505"/>
      <c r="Q464" s="505"/>
      <c r="R464" s="507"/>
      <c r="S464" s="504"/>
    </row>
    <row r="465" spans="1:19" ht="25.5">
      <c r="A465" s="505"/>
      <c r="B465" s="505"/>
      <c r="C465" s="506"/>
      <c r="D465" s="505"/>
      <c r="E465" s="505"/>
      <c r="F465" s="505"/>
      <c r="G465" s="505"/>
      <c r="H465" s="129" t="s">
        <v>488</v>
      </c>
      <c r="I465" s="128"/>
      <c r="J465" s="128"/>
      <c r="K465" s="88"/>
      <c r="L465" s="504"/>
      <c r="M465" s="505"/>
      <c r="N465" s="505"/>
      <c r="O465" s="505"/>
      <c r="P465" s="505"/>
      <c r="Q465" s="505"/>
      <c r="R465" s="507"/>
      <c r="S465" s="504"/>
    </row>
    <row r="466" spans="1:19" ht="101.1" customHeight="1">
      <c r="A466" s="505" t="s">
        <v>489</v>
      </c>
      <c r="B466" s="505" t="s">
        <v>481</v>
      </c>
      <c r="C466" s="506" t="s">
        <v>482</v>
      </c>
      <c r="D466" s="505" t="s">
        <v>490</v>
      </c>
      <c r="E466" s="505" t="s">
        <v>39</v>
      </c>
      <c r="F466" s="505" t="s">
        <v>129</v>
      </c>
      <c r="G466" s="505" t="s">
        <v>491</v>
      </c>
      <c r="H466" s="505" t="s">
        <v>492</v>
      </c>
      <c r="I466" s="128">
        <v>1</v>
      </c>
      <c r="J466" s="128">
        <v>10</v>
      </c>
      <c r="K466" s="88">
        <v>10</v>
      </c>
      <c r="L466" s="504" t="s">
        <v>48</v>
      </c>
      <c r="M466" s="505" t="s">
        <v>43</v>
      </c>
      <c r="N466" s="505" t="s">
        <v>493</v>
      </c>
      <c r="O466" s="505" t="s">
        <v>39</v>
      </c>
      <c r="P466" s="505" t="s">
        <v>494</v>
      </c>
      <c r="Q466" s="505" t="s">
        <v>486</v>
      </c>
      <c r="R466" s="507" t="s">
        <v>47</v>
      </c>
      <c r="S466" s="504" t="s">
        <v>48</v>
      </c>
    </row>
    <row r="467" spans="1:19" ht="15">
      <c r="A467" s="505"/>
      <c r="B467" s="505"/>
      <c r="C467" s="506"/>
      <c r="D467" s="505"/>
      <c r="E467" s="505"/>
      <c r="F467" s="505"/>
      <c r="G467" s="505"/>
      <c r="H467" s="505"/>
      <c r="I467" s="128" t="s">
        <v>76</v>
      </c>
      <c r="J467" s="128" t="s">
        <v>77</v>
      </c>
      <c r="K467" s="88" t="s">
        <v>47</v>
      </c>
      <c r="L467" s="504"/>
      <c r="M467" s="505"/>
      <c r="N467" s="505"/>
      <c r="O467" s="505"/>
      <c r="P467" s="505"/>
      <c r="Q467" s="505"/>
      <c r="R467" s="507"/>
      <c r="S467" s="504"/>
    </row>
  </sheetData>
  <mergeCells count="932">
    <mergeCell ref="S5:S6"/>
    <mergeCell ref="O5:O6"/>
    <mergeCell ref="P5:P6"/>
    <mergeCell ref="Q5:Q6"/>
    <mergeCell ref="R5:R6"/>
    <mergeCell ref="D3:D4"/>
    <mergeCell ref="E3:E4"/>
    <mergeCell ref="F3:F4"/>
    <mergeCell ref="G3:G4"/>
    <mergeCell ref="H3:H4"/>
    <mergeCell ref="M5:M6"/>
    <mergeCell ref="N5:N6"/>
    <mergeCell ref="M1:Q1"/>
    <mergeCell ref="S3:S4"/>
    <mergeCell ref="M3:M4"/>
    <mergeCell ref="N3:N4"/>
    <mergeCell ref="O3:O4"/>
    <mergeCell ref="P3:P4"/>
    <mergeCell ref="Q3:Q4"/>
    <mergeCell ref="R3:R4"/>
    <mergeCell ref="R1:S1"/>
    <mergeCell ref="A1:A2"/>
    <mergeCell ref="B1:B2"/>
    <mergeCell ref="C1:C2"/>
    <mergeCell ref="D1:H1"/>
    <mergeCell ref="I1:L1"/>
    <mergeCell ref="A3:A4"/>
    <mergeCell ref="B3:B4"/>
    <mergeCell ref="C3:C4"/>
    <mergeCell ref="L3:L4"/>
    <mergeCell ref="A5:A6"/>
    <mergeCell ref="B5:B6"/>
    <mergeCell ref="C5:C6"/>
    <mergeCell ref="D5:D6"/>
    <mergeCell ref="E5:E6"/>
    <mergeCell ref="F5:F6"/>
    <mergeCell ref="G5:G6"/>
    <mergeCell ref="H5:H6"/>
    <mergeCell ref="L5:L6"/>
    <mergeCell ref="H7:H8"/>
    <mergeCell ref="L7:L8"/>
    <mergeCell ref="Q7:Q8"/>
    <mergeCell ref="R7:R8"/>
    <mergeCell ref="A7:A8"/>
    <mergeCell ref="B7:B8"/>
    <mergeCell ref="C7:C8"/>
    <mergeCell ref="D7:D8"/>
    <mergeCell ref="E7:E8"/>
    <mergeCell ref="F7:F8"/>
    <mergeCell ref="G7:G8"/>
    <mergeCell ref="S7:S8"/>
    <mergeCell ref="M7:M8"/>
    <mergeCell ref="N7:N8"/>
    <mergeCell ref="O7:O8"/>
    <mergeCell ref="P7:P8"/>
    <mergeCell ref="Q9:Q10"/>
    <mergeCell ref="R9:R12"/>
    <mergeCell ref="O9:O10"/>
    <mergeCell ref="P9:P10"/>
    <mergeCell ref="N9:N10"/>
    <mergeCell ref="P13:P14"/>
    <mergeCell ref="Q13:Q14"/>
    <mergeCell ref="R13:R14"/>
    <mergeCell ref="S13:S14"/>
    <mergeCell ref="M13:M14"/>
    <mergeCell ref="N13:N14"/>
    <mergeCell ref="O13:O14"/>
    <mergeCell ref="M15:M16"/>
    <mergeCell ref="A9:A12"/>
    <mergeCell ref="B9:B12"/>
    <mergeCell ref="C9:C12"/>
    <mergeCell ref="D9:D12"/>
    <mergeCell ref="E9:E12"/>
    <mergeCell ref="F9:F12"/>
    <mergeCell ref="L9:L12"/>
    <mergeCell ref="G9:G12"/>
    <mergeCell ref="H9:H12"/>
    <mergeCell ref="S9:S12"/>
    <mergeCell ref="M11:M12"/>
    <mergeCell ref="N11:N12"/>
    <mergeCell ref="O11:O12"/>
    <mergeCell ref="P11:P12"/>
    <mergeCell ref="Q11:Q12"/>
    <mergeCell ref="M9:M10"/>
    <mergeCell ref="A15:A16"/>
    <mergeCell ref="B15:B16"/>
    <mergeCell ref="C15:C16"/>
    <mergeCell ref="D15:D16"/>
    <mergeCell ref="E15:E16"/>
    <mergeCell ref="F15:F16"/>
    <mergeCell ref="G13:G14"/>
    <mergeCell ref="H13:H14"/>
    <mergeCell ref="L13:L14"/>
    <mergeCell ref="A13:A14"/>
    <mergeCell ref="B13:B14"/>
    <mergeCell ref="C13:C14"/>
    <mergeCell ref="D13:D14"/>
    <mergeCell ref="E13:E14"/>
    <mergeCell ref="F13:F14"/>
    <mergeCell ref="G15:G16"/>
    <mergeCell ref="H15:H16"/>
    <mergeCell ref="L15:L16"/>
    <mergeCell ref="N15:N16"/>
    <mergeCell ref="O15:O16"/>
    <mergeCell ref="P17:P22"/>
    <mergeCell ref="R17:R22"/>
    <mergeCell ref="S17:S22"/>
    <mergeCell ref="L17:L22"/>
    <mergeCell ref="M17:M22"/>
    <mergeCell ref="N17:N22"/>
    <mergeCell ref="O17:O22"/>
    <mergeCell ref="P15:P16"/>
    <mergeCell ref="Q15:Q16"/>
    <mergeCell ref="R15:R16"/>
    <mergeCell ref="S15:S16"/>
    <mergeCell ref="A23:A38"/>
    <mergeCell ref="B23:B38"/>
    <mergeCell ref="C23:C38"/>
    <mergeCell ref="D23:D38"/>
    <mergeCell ref="E23:E38"/>
    <mergeCell ref="F23:F38"/>
    <mergeCell ref="G23:G38"/>
    <mergeCell ref="G17:G22"/>
    <mergeCell ref="H17:H22"/>
    <mergeCell ref="A17:A22"/>
    <mergeCell ref="B17:B22"/>
    <mergeCell ref="C17:C22"/>
    <mergeCell ref="D17:D22"/>
    <mergeCell ref="E17:E22"/>
    <mergeCell ref="F17:F22"/>
    <mergeCell ref="R23:R38"/>
    <mergeCell ref="S23:S38"/>
    <mergeCell ref="M31:M38"/>
    <mergeCell ref="N31:N38"/>
    <mergeCell ref="O31:O38"/>
    <mergeCell ref="P31:P38"/>
    <mergeCell ref="P39:P42"/>
    <mergeCell ref="R39:R42"/>
    <mergeCell ref="H23:H38"/>
    <mergeCell ref="L23:L38"/>
    <mergeCell ref="M23:M30"/>
    <mergeCell ref="N23:N30"/>
    <mergeCell ref="O23:O30"/>
    <mergeCell ref="P23:P30"/>
    <mergeCell ref="G39:G42"/>
    <mergeCell ref="H39:H42"/>
    <mergeCell ref="L39:L42"/>
    <mergeCell ref="M39:M42"/>
    <mergeCell ref="N39:N42"/>
    <mergeCell ref="O39:O42"/>
    <mergeCell ref="A39:A42"/>
    <mergeCell ref="B39:B42"/>
    <mergeCell ref="C39:C42"/>
    <mergeCell ref="D39:D42"/>
    <mergeCell ref="E39:E42"/>
    <mergeCell ref="F39:F42"/>
    <mergeCell ref="A43:A50"/>
    <mergeCell ref="B43:B50"/>
    <mergeCell ref="C43:C50"/>
    <mergeCell ref="D43:D50"/>
    <mergeCell ref="E43:E50"/>
    <mergeCell ref="F43:F50"/>
    <mergeCell ref="G43:G50"/>
    <mergeCell ref="M47:M50"/>
    <mergeCell ref="N47:N50"/>
    <mergeCell ref="O47:O50"/>
    <mergeCell ref="P47:P50"/>
    <mergeCell ref="H43:H50"/>
    <mergeCell ref="L43:L50"/>
    <mergeCell ref="M43:M46"/>
    <mergeCell ref="N43:N46"/>
    <mergeCell ref="O43:O46"/>
    <mergeCell ref="P43:P46"/>
    <mergeCell ref="S39:S42"/>
    <mergeCell ref="R43:R50"/>
    <mergeCell ref="S43:S50"/>
    <mergeCell ref="G51:G54"/>
    <mergeCell ref="H51:H54"/>
    <mergeCell ref="A51:A54"/>
    <mergeCell ref="B51:B54"/>
    <mergeCell ref="C51:C54"/>
    <mergeCell ref="D51:D54"/>
    <mergeCell ref="E51:E54"/>
    <mergeCell ref="F51:F54"/>
    <mergeCell ref="H55:H80"/>
    <mergeCell ref="O55:O64"/>
    <mergeCell ref="P55:P64"/>
    <mergeCell ref="P51:P54"/>
    <mergeCell ref="R51:R54"/>
    <mergeCell ref="S51:S54"/>
    <mergeCell ref="L51:L54"/>
    <mergeCell ref="M51:M54"/>
    <mergeCell ref="N51:N54"/>
    <mergeCell ref="O51:O54"/>
    <mergeCell ref="R55:R80"/>
    <mergeCell ref="S55:S80"/>
    <mergeCell ref="M65:M74"/>
    <mergeCell ref="N65:N74"/>
    <mergeCell ref="O65:O74"/>
    <mergeCell ref="P65:P74"/>
    <mergeCell ref="M75:M80"/>
    <mergeCell ref="N75:N80"/>
    <mergeCell ref="O75:O80"/>
    <mergeCell ref="P75:P80"/>
    <mergeCell ref="A81:A94"/>
    <mergeCell ref="B81:B94"/>
    <mergeCell ref="C81:C94"/>
    <mergeCell ref="D81:D94"/>
    <mergeCell ref="E81:E94"/>
    <mergeCell ref="F81:F94"/>
    <mergeCell ref="L55:L80"/>
    <mergeCell ref="M55:M64"/>
    <mergeCell ref="N55:N64"/>
    <mergeCell ref="A55:A80"/>
    <mergeCell ref="B55:B80"/>
    <mergeCell ref="C55:C80"/>
    <mergeCell ref="D55:D80"/>
    <mergeCell ref="E55:E80"/>
    <mergeCell ref="F55:F80"/>
    <mergeCell ref="G55:G80"/>
    <mergeCell ref="G81:G94"/>
    <mergeCell ref="H81:H94"/>
    <mergeCell ref="L81:L94"/>
    <mergeCell ref="M81:M94"/>
    <mergeCell ref="N81:N94"/>
    <mergeCell ref="M95:M96"/>
    <mergeCell ref="N95:N96"/>
    <mergeCell ref="H95:H96"/>
    <mergeCell ref="L95:L96"/>
    <mergeCell ref="P81:P94"/>
    <mergeCell ref="R81:R94"/>
    <mergeCell ref="S81:S94"/>
    <mergeCell ref="O81:O94"/>
    <mergeCell ref="Q95:Q96"/>
    <mergeCell ref="P95:P96"/>
    <mergeCell ref="S95:S96"/>
    <mergeCell ref="R97:R98"/>
    <mergeCell ref="R95:R96"/>
    <mergeCell ref="O95:O96"/>
    <mergeCell ref="M97:M98"/>
    <mergeCell ref="N97:N98"/>
    <mergeCell ref="O97:O98"/>
    <mergeCell ref="S97:S98"/>
    <mergeCell ref="A97:A98"/>
    <mergeCell ref="B97:B98"/>
    <mergeCell ref="C97:C98"/>
    <mergeCell ref="D97:D98"/>
    <mergeCell ref="E97:E98"/>
    <mergeCell ref="F97:F98"/>
    <mergeCell ref="G97:G98"/>
    <mergeCell ref="P97:P98"/>
    <mergeCell ref="Q97:Q98"/>
    <mergeCell ref="A95:A96"/>
    <mergeCell ref="B95:B96"/>
    <mergeCell ref="C95:C96"/>
    <mergeCell ref="D95:D96"/>
    <mergeCell ref="E95:E96"/>
    <mergeCell ref="F95:F96"/>
    <mergeCell ref="G95:G96"/>
    <mergeCell ref="H97:H98"/>
    <mergeCell ref="L97:L98"/>
    <mergeCell ref="N99:N102"/>
    <mergeCell ref="O99:O102"/>
    <mergeCell ref="P99:P102"/>
    <mergeCell ref="N107:N110"/>
    <mergeCell ref="O107:O110"/>
    <mergeCell ref="P107:P110"/>
    <mergeCell ref="M111:M114"/>
    <mergeCell ref="L99:L118"/>
    <mergeCell ref="R99:R118"/>
    <mergeCell ref="N111:N114"/>
    <mergeCell ref="O111:O114"/>
    <mergeCell ref="P111:P114"/>
    <mergeCell ref="S99:S118"/>
    <mergeCell ref="M103:M106"/>
    <mergeCell ref="N103:N106"/>
    <mergeCell ref="O103:O106"/>
    <mergeCell ref="P103:P106"/>
    <mergeCell ref="M107:M110"/>
    <mergeCell ref="P115:P118"/>
    <mergeCell ref="N115:N118"/>
    <mergeCell ref="O115:O118"/>
    <mergeCell ref="A119:A130"/>
    <mergeCell ref="B119:B130"/>
    <mergeCell ref="C119:C130"/>
    <mergeCell ref="D119:D130"/>
    <mergeCell ref="E119:E130"/>
    <mergeCell ref="F119:F130"/>
    <mergeCell ref="L119:L130"/>
    <mergeCell ref="M119:M122"/>
    <mergeCell ref="A99:A118"/>
    <mergeCell ref="B99:B118"/>
    <mergeCell ref="C99:C118"/>
    <mergeCell ref="D99:D118"/>
    <mergeCell ref="E99:E118"/>
    <mergeCell ref="F99:F118"/>
    <mergeCell ref="H99:H118"/>
    <mergeCell ref="M99:M102"/>
    <mergeCell ref="M115:M118"/>
    <mergeCell ref="S119:S130"/>
    <mergeCell ref="M123:M126"/>
    <mergeCell ref="N123:N126"/>
    <mergeCell ref="O123:O126"/>
    <mergeCell ref="P123:P126"/>
    <mergeCell ref="M127:M130"/>
    <mergeCell ref="N127:N130"/>
    <mergeCell ref="O127:O130"/>
    <mergeCell ref="P127:P130"/>
    <mergeCell ref="L135:L136"/>
    <mergeCell ref="P135:P136"/>
    <mergeCell ref="Q135:Q136"/>
    <mergeCell ref="N135:N136"/>
    <mergeCell ref="O135:O136"/>
    <mergeCell ref="N119:N122"/>
    <mergeCell ref="O119:O122"/>
    <mergeCell ref="P119:P122"/>
    <mergeCell ref="R119:R130"/>
    <mergeCell ref="H137:H184"/>
    <mergeCell ref="L137:L184"/>
    <mergeCell ref="F135:F136"/>
    <mergeCell ref="G135:G136"/>
    <mergeCell ref="H135:H136"/>
    <mergeCell ref="H131:H134"/>
    <mergeCell ref="R131:R134"/>
    <mergeCell ref="S131:S134"/>
    <mergeCell ref="A135:A136"/>
    <mergeCell ref="B135:B136"/>
    <mergeCell ref="C135:C136"/>
    <mergeCell ref="D135:D136"/>
    <mergeCell ref="E135:E136"/>
    <mergeCell ref="A131:A134"/>
    <mergeCell ref="B131:B134"/>
    <mergeCell ref="C131:C134"/>
    <mergeCell ref="L131:L134"/>
    <mergeCell ref="M131:M134"/>
    <mergeCell ref="M135:M136"/>
    <mergeCell ref="N131:N134"/>
    <mergeCell ref="O131:O134"/>
    <mergeCell ref="P131:P134"/>
    <mergeCell ref="R135:R136"/>
    <mergeCell ref="S135:S136"/>
    <mergeCell ref="A137:A184"/>
    <mergeCell ref="B137:B184"/>
    <mergeCell ref="C137:C184"/>
    <mergeCell ref="D137:D184"/>
    <mergeCell ref="E137:E184"/>
    <mergeCell ref="F137:F184"/>
    <mergeCell ref="D131:D134"/>
    <mergeCell ref="E131:E134"/>
    <mergeCell ref="G131:G134"/>
    <mergeCell ref="G137:G184"/>
    <mergeCell ref="S205:S212"/>
    <mergeCell ref="S137:S184"/>
    <mergeCell ref="M161:M184"/>
    <mergeCell ref="N161:N184"/>
    <mergeCell ref="O161:O184"/>
    <mergeCell ref="P161:P184"/>
    <mergeCell ref="P137:P160"/>
    <mergeCell ref="R137:R184"/>
    <mergeCell ref="S185:S204"/>
    <mergeCell ref="O205:O208"/>
    <mergeCell ref="M137:M160"/>
    <mergeCell ref="N137:N160"/>
    <mergeCell ref="O137:O160"/>
    <mergeCell ref="A205:A212"/>
    <mergeCell ref="B205:B212"/>
    <mergeCell ref="C205:C212"/>
    <mergeCell ref="D205:D212"/>
    <mergeCell ref="E205:E212"/>
    <mergeCell ref="F205:F212"/>
    <mergeCell ref="A185:A204"/>
    <mergeCell ref="B185:B204"/>
    <mergeCell ref="C185:C204"/>
    <mergeCell ref="D185:D204"/>
    <mergeCell ref="E185:E204"/>
    <mergeCell ref="F185:F204"/>
    <mergeCell ref="E213:E216"/>
    <mergeCell ref="F213:F216"/>
    <mergeCell ref="P205:P208"/>
    <mergeCell ref="R205:R212"/>
    <mergeCell ref="O185:O204"/>
    <mergeCell ref="M209:M212"/>
    <mergeCell ref="N209:N212"/>
    <mergeCell ref="O209:O212"/>
    <mergeCell ref="P209:P212"/>
    <mergeCell ref="P185:P204"/>
    <mergeCell ref="R185:R204"/>
    <mergeCell ref="H185:H204"/>
    <mergeCell ref="G205:G212"/>
    <mergeCell ref="H205:H212"/>
    <mergeCell ref="L205:L212"/>
    <mergeCell ref="M205:M208"/>
    <mergeCell ref="N205:N208"/>
    <mergeCell ref="L185:L204"/>
    <mergeCell ref="M185:M204"/>
    <mergeCell ref="N185:N204"/>
    <mergeCell ref="G185:G204"/>
    <mergeCell ref="A217:A221"/>
    <mergeCell ref="B217:B221"/>
    <mergeCell ref="C217:C221"/>
    <mergeCell ref="D217:D221"/>
    <mergeCell ref="E217:E221"/>
    <mergeCell ref="F217:F221"/>
    <mergeCell ref="Q213:Q214"/>
    <mergeCell ref="R213:R216"/>
    <mergeCell ref="S213:S216"/>
    <mergeCell ref="M215:M216"/>
    <mergeCell ref="N215:N216"/>
    <mergeCell ref="O215:O216"/>
    <mergeCell ref="P215:P216"/>
    <mergeCell ref="Q215:Q216"/>
    <mergeCell ref="G213:G216"/>
    <mergeCell ref="L213:L216"/>
    <mergeCell ref="M213:M214"/>
    <mergeCell ref="N213:N214"/>
    <mergeCell ref="O213:O214"/>
    <mergeCell ref="P213:P214"/>
    <mergeCell ref="A213:A216"/>
    <mergeCell ref="B213:B216"/>
    <mergeCell ref="C213:C216"/>
    <mergeCell ref="D213:D216"/>
    <mergeCell ref="R217:R221"/>
    <mergeCell ref="S217:S221"/>
    <mergeCell ref="M220:M221"/>
    <mergeCell ref="N220:N221"/>
    <mergeCell ref="O220:O221"/>
    <mergeCell ref="P220:P221"/>
    <mergeCell ref="Q220:Q221"/>
    <mergeCell ref="L217:L221"/>
    <mergeCell ref="M217:M219"/>
    <mergeCell ref="N217:N219"/>
    <mergeCell ref="O217:O219"/>
    <mergeCell ref="P217:P219"/>
    <mergeCell ref="Q217:Q219"/>
    <mergeCell ref="L222:L226"/>
    <mergeCell ref="M222:M224"/>
    <mergeCell ref="N222:N224"/>
    <mergeCell ref="O222:O224"/>
    <mergeCell ref="A222:A226"/>
    <mergeCell ref="B222:B226"/>
    <mergeCell ref="C222:C226"/>
    <mergeCell ref="D222:D226"/>
    <mergeCell ref="E222:E226"/>
    <mergeCell ref="F222:F226"/>
    <mergeCell ref="R222:R226"/>
    <mergeCell ref="S222:S226"/>
    <mergeCell ref="M225:M226"/>
    <mergeCell ref="N225:N226"/>
    <mergeCell ref="O225:O226"/>
    <mergeCell ref="P225:P226"/>
    <mergeCell ref="Q225:Q226"/>
    <mergeCell ref="P222:P224"/>
    <mergeCell ref="Q222:Q224"/>
    <mergeCell ref="S227:S234"/>
    <mergeCell ref="M231:M232"/>
    <mergeCell ref="N231:N232"/>
    <mergeCell ref="O231:O232"/>
    <mergeCell ref="P231:P232"/>
    <mergeCell ref="Q231:Q232"/>
    <mergeCell ref="M233:M234"/>
    <mergeCell ref="N233:N234"/>
    <mergeCell ref="O227:O230"/>
    <mergeCell ref="P227:P230"/>
    <mergeCell ref="O233:O234"/>
    <mergeCell ref="P233:P234"/>
    <mergeCell ref="Q227:Q230"/>
    <mergeCell ref="R227:R234"/>
    <mergeCell ref="Q233:Q234"/>
    <mergeCell ref="M227:M230"/>
    <mergeCell ref="N227:N230"/>
    <mergeCell ref="S235:S236"/>
    <mergeCell ref="M235:M236"/>
    <mergeCell ref="N235:N236"/>
    <mergeCell ref="O235:O236"/>
    <mergeCell ref="P235:P236"/>
    <mergeCell ref="Q235:Q236"/>
    <mergeCell ref="R235:R236"/>
    <mergeCell ref="A235:A236"/>
    <mergeCell ref="B235:B236"/>
    <mergeCell ref="C235:C236"/>
    <mergeCell ref="D235:D236"/>
    <mergeCell ref="E235:E236"/>
    <mergeCell ref="F235:F236"/>
    <mergeCell ref="H227:H234"/>
    <mergeCell ref="L227:L234"/>
    <mergeCell ref="G235:G236"/>
    <mergeCell ref="H235:H236"/>
    <mergeCell ref="L235:L236"/>
    <mergeCell ref="A227:A234"/>
    <mergeCell ref="B227:B234"/>
    <mergeCell ref="C227:C234"/>
    <mergeCell ref="D227:D234"/>
    <mergeCell ref="E227:E234"/>
    <mergeCell ref="F227:F234"/>
    <mergeCell ref="P239:P246"/>
    <mergeCell ref="R239:R246"/>
    <mergeCell ref="S239:S246"/>
    <mergeCell ref="A237:A238"/>
    <mergeCell ref="B237:B238"/>
    <mergeCell ref="C237:C238"/>
    <mergeCell ref="D237:D238"/>
    <mergeCell ref="E237:E238"/>
    <mergeCell ref="F237:F238"/>
    <mergeCell ref="G237:G238"/>
    <mergeCell ref="H237:H238"/>
    <mergeCell ref="L237:L238"/>
    <mergeCell ref="Q247:Q250"/>
    <mergeCell ref="R247:R250"/>
    <mergeCell ref="S247:S250"/>
    <mergeCell ref="M247:M250"/>
    <mergeCell ref="N247:N250"/>
    <mergeCell ref="O247:O250"/>
    <mergeCell ref="S237:S238"/>
    <mergeCell ref="A239:A246"/>
    <mergeCell ref="B239:B246"/>
    <mergeCell ref="C239:C246"/>
    <mergeCell ref="D239:D246"/>
    <mergeCell ref="E239:E246"/>
    <mergeCell ref="F239:F246"/>
    <mergeCell ref="G239:G246"/>
    <mergeCell ref="L239:L246"/>
    <mergeCell ref="M239:M246"/>
    <mergeCell ref="M237:M238"/>
    <mergeCell ref="N237:N238"/>
    <mergeCell ref="O237:O238"/>
    <mergeCell ref="P237:P238"/>
    <mergeCell ref="Q237:Q238"/>
    <mergeCell ref="R237:R238"/>
    <mergeCell ref="N239:N246"/>
    <mergeCell ref="O239:O246"/>
    <mergeCell ref="F247:F250"/>
    <mergeCell ref="H247:H250"/>
    <mergeCell ref="L247:L250"/>
    <mergeCell ref="A247:A250"/>
    <mergeCell ref="B247:B250"/>
    <mergeCell ref="C247:C250"/>
    <mergeCell ref="D247:D250"/>
    <mergeCell ref="E247:E250"/>
    <mergeCell ref="P247:P250"/>
    <mergeCell ref="R255:R256"/>
    <mergeCell ref="S255:S256"/>
    <mergeCell ref="M255:M256"/>
    <mergeCell ref="N255:N256"/>
    <mergeCell ref="O255:O256"/>
    <mergeCell ref="P255:P256"/>
    <mergeCell ref="R251:R254"/>
    <mergeCell ref="S251:S254"/>
    <mergeCell ref="A251:A254"/>
    <mergeCell ref="B251:B254"/>
    <mergeCell ref="C251:C254"/>
    <mergeCell ref="D251:D254"/>
    <mergeCell ref="E251:E254"/>
    <mergeCell ref="F251:F254"/>
    <mergeCell ref="Q251:Q254"/>
    <mergeCell ref="L251:L254"/>
    <mergeCell ref="M251:M254"/>
    <mergeCell ref="N251:N254"/>
    <mergeCell ref="O251:O254"/>
    <mergeCell ref="L255:L256"/>
    <mergeCell ref="P251:P254"/>
    <mergeCell ref="Q255:Q256"/>
    <mergeCell ref="A257:A258"/>
    <mergeCell ref="B257:B258"/>
    <mergeCell ref="C257:C258"/>
    <mergeCell ref="D257:D258"/>
    <mergeCell ref="E257:E258"/>
    <mergeCell ref="G255:G256"/>
    <mergeCell ref="H251:H254"/>
    <mergeCell ref="G257:G258"/>
    <mergeCell ref="H255:H256"/>
    <mergeCell ref="A255:A256"/>
    <mergeCell ref="B255:B256"/>
    <mergeCell ref="C255:C256"/>
    <mergeCell ref="D255:D256"/>
    <mergeCell ref="E255:E256"/>
    <mergeCell ref="F255:F256"/>
    <mergeCell ref="A259:A260"/>
    <mergeCell ref="B259:B260"/>
    <mergeCell ref="C259:C260"/>
    <mergeCell ref="D259:D260"/>
    <mergeCell ref="E259:E260"/>
    <mergeCell ref="S259:S260"/>
    <mergeCell ref="M259:M260"/>
    <mergeCell ref="N259:N260"/>
    <mergeCell ref="O259:O260"/>
    <mergeCell ref="P259:P260"/>
    <mergeCell ref="H259:H260"/>
    <mergeCell ref="L259:L260"/>
    <mergeCell ref="F259:F260"/>
    <mergeCell ref="G259:G260"/>
    <mergeCell ref="P263:P264"/>
    <mergeCell ref="R257:R258"/>
    <mergeCell ref="F257:F258"/>
    <mergeCell ref="Q259:Q260"/>
    <mergeCell ref="R259:R260"/>
    <mergeCell ref="R263:R264"/>
    <mergeCell ref="S263:S264"/>
    <mergeCell ref="R261:R262"/>
    <mergeCell ref="S261:S262"/>
    <mergeCell ref="O261:O262"/>
    <mergeCell ref="P261:P262"/>
    <mergeCell ref="Q263:Q264"/>
    <mergeCell ref="S257:S258"/>
    <mergeCell ref="H257:H258"/>
    <mergeCell ref="L257:L258"/>
    <mergeCell ref="O257:O258"/>
    <mergeCell ref="P257:P258"/>
    <mergeCell ref="Q257:Q258"/>
    <mergeCell ref="M257:M258"/>
    <mergeCell ref="N257:N258"/>
    <mergeCell ref="Q261:Q262"/>
    <mergeCell ref="M263:M264"/>
    <mergeCell ref="N261:N262"/>
    <mergeCell ref="L263:L264"/>
    <mergeCell ref="C261:C262"/>
    <mergeCell ref="D261:D262"/>
    <mergeCell ref="E261:E262"/>
    <mergeCell ref="F261:F262"/>
    <mergeCell ref="G261:G262"/>
    <mergeCell ref="H261:H262"/>
    <mergeCell ref="A263:A264"/>
    <mergeCell ref="B263:B264"/>
    <mergeCell ref="C263:C264"/>
    <mergeCell ref="D263:D264"/>
    <mergeCell ref="E263:E264"/>
    <mergeCell ref="A261:A262"/>
    <mergeCell ref="B261:B262"/>
    <mergeCell ref="F263:F264"/>
    <mergeCell ref="H263:H264"/>
    <mergeCell ref="G263:G264"/>
    <mergeCell ref="N263:N264"/>
    <mergeCell ref="L261:L262"/>
    <mergeCell ref="M261:M262"/>
    <mergeCell ref="O263:O264"/>
    <mergeCell ref="S265:S270"/>
    <mergeCell ref="A271:A276"/>
    <mergeCell ref="B271:B276"/>
    <mergeCell ref="C271:C276"/>
    <mergeCell ref="D271:D276"/>
    <mergeCell ref="E271:E276"/>
    <mergeCell ref="F271:F276"/>
    <mergeCell ref="G271:G276"/>
    <mergeCell ref="H271:H276"/>
    <mergeCell ref="H265:H270"/>
    <mergeCell ref="L265:L270"/>
    <mergeCell ref="M265:M270"/>
    <mergeCell ref="N265:N270"/>
    <mergeCell ref="G265:G270"/>
    <mergeCell ref="O265:O270"/>
    <mergeCell ref="P265:P270"/>
    <mergeCell ref="S271:S276"/>
    <mergeCell ref="L271:L276"/>
    <mergeCell ref="M271:M276"/>
    <mergeCell ref="N271:N276"/>
    <mergeCell ref="O271:O276"/>
    <mergeCell ref="P271:P276"/>
    <mergeCell ref="R271:R276"/>
    <mergeCell ref="A265:A270"/>
    <mergeCell ref="A277:A306"/>
    <mergeCell ref="B277:B306"/>
    <mergeCell ref="C277:C306"/>
    <mergeCell ref="D277:D306"/>
    <mergeCell ref="E277:E306"/>
    <mergeCell ref="F277:F306"/>
    <mergeCell ref="L277:L306"/>
    <mergeCell ref="M277:M286"/>
    <mergeCell ref="R265:R270"/>
    <mergeCell ref="N277:N286"/>
    <mergeCell ref="O277:O286"/>
    <mergeCell ref="P277:P286"/>
    <mergeCell ref="R277:R306"/>
    <mergeCell ref="G277:G306"/>
    <mergeCell ref="B265:B270"/>
    <mergeCell ref="C265:C270"/>
    <mergeCell ref="D265:D270"/>
    <mergeCell ref="E265:E270"/>
    <mergeCell ref="F265:F270"/>
    <mergeCell ref="S277:S306"/>
    <mergeCell ref="M287:M296"/>
    <mergeCell ref="N287:N296"/>
    <mergeCell ref="O287:O296"/>
    <mergeCell ref="P287:P296"/>
    <mergeCell ref="M297:M306"/>
    <mergeCell ref="N297:N306"/>
    <mergeCell ref="O297:O306"/>
    <mergeCell ref="P297:P306"/>
    <mergeCell ref="A307:A336"/>
    <mergeCell ref="B307:B336"/>
    <mergeCell ref="C307:C336"/>
    <mergeCell ref="D307:D336"/>
    <mergeCell ref="E307:E336"/>
    <mergeCell ref="F307:F336"/>
    <mergeCell ref="G307:G336"/>
    <mergeCell ref="F337:F346"/>
    <mergeCell ref="R307:R336"/>
    <mergeCell ref="H307:H336"/>
    <mergeCell ref="L307:L336"/>
    <mergeCell ref="S307:S336"/>
    <mergeCell ref="M317:M326"/>
    <mergeCell ref="N317:N326"/>
    <mergeCell ref="O317:O326"/>
    <mergeCell ref="P317:P326"/>
    <mergeCell ref="M327:M336"/>
    <mergeCell ref="N327:N336"/>
    <mergeCell ref="O327:O336"/>
    <mergeCell ref="P327:P336"/>
    <mergeCell ref="M307:M316"/>
    <mergeCell ref="N307:N316"/>
    <mergeCell ref="O307:O316"/>
    <mergeCell ref="P307:P316"/>
    <mergeCell ref="Q347:Q354"/>
    <mergeCell ref="R347:R354"/>
    <mergeCell ref="S347:S354"/>
    <mergeCell ref="R337:R346"/>
    <mergeCell ref="S337:S346"/>
    <mergeCell ref="A347:A354"/>
    <mergeCell ref="B347:B354"/>
    <mergeCell ref="C347:C354"/>
    <mergeCell ref="D347:D354"/>
    <mergeCell ref="E347:E354"/>
    <mergeCell ref="F347:F354"/>
    <mergeCell ref="L347:L354"/>
    <mergeCell ref="M347:M354"/>
    <mergeCell ref="G337:G346"/>
    <mergeCell ref="L337:L346"/>
    <mergeCell ref="M337:M346"/>
    <mergeCell ref="N337:N346"/>
    <mergeCell ref="O337:O346"/>
    <mergeCell ref="P337:P346"/>
    <mergeCell ref="A337:A346"/>
    <mergeCell ref="B337:B346"/>
    <mergeCell ref="C337:C346"/>
    <mergeCell ref="D337:D346"/>
    <mergeCell ref="E337:E346"/>
    <mergeCell ref="A355:A362"/>
    <mergeCell ref="B355:B362"/>
    <mergeCell ref="C355:C362"/>
    <mergeCell ref="D355:D362"/>
    <mergeCell ref="E355:E362"/>
    <mergeCell ref="F355:F362"/>
    <mergeCell ref="N347:N354"/>
    <mergeCell ref="O347:O354"/>
    <mergeCell ref="P347:P354"/>
    <mergeCell ref="R355:R362"/>
    <mergeCell ref="S355:S362"/>
    <mergeCell ref="M359:M362"/>
    <mergeCell ref="N359:N362"/>
    <mergeCell ref="O359:O362"/>
    <mergeCell ref="P359:P362"/>
    <mergeCell ref="O363:O367"/>
    <mergeCell ref="P363:P367"/>
    <mergeCell ref="G355:G362"/>
    <mergeCell ref="L355:L362"/>
    <mergeCell ref="M355:M358"/>
    <mergeCell ref="N355:N358"/>
    <mergeCell ref="O355:O358"/>
    <mergeCell ref="P355:P358"/>
    <mergeCell ref="S363:S371"/>
    <mergeCell ref="M368:M371"/>
    <mergeCell ref="N368:N371"/>
    <mergeCell ref="O368:O371"/>
    <mergeCell ref="P368:P371"/>
    <mergeCell ref="M363:M367"/>
    <mergeCell ref="N363:N367"/>
    <mergeCell ref="R363:R371"/>
    <mergeCell ref="A372:A379"/>
    <mergeCell ref="B372:B379"/>
    <mergeCell ref="C372:C379"/>
    <mergeCell ref="D372:D379"/>
    <mergeCell ref="E372:E379"/>
    <mergeCell ref="L363:L371"/>
    <mergeCell ref="L372:L379"/>
    <mergeCell ref="A363:A371"/>
    <mergeCell ref="B363:B371"/>
    <mergeCell ref="C363:C371"/>
    <mergeCell ref="D363:D371"/>
    <mergeCell ref="E363:E371"/>
    <mergeCell ref="F363:F371"/>
    <mergeCell ref="R372:R379"/>
    <mergeCell ref="S372:S379"/>
    <mergeCell ref="M372:M379"/>
    <mergeCell ref="N372:N379"/>
    <mergeCell ref="O372:O379"/>
    <mergeCell ref="P372:P379"/>
    <mergeCell ref="A384:A390"/>
    <mergeCell ref="B384:B390"/>
    <mergeCell ref="C384:C390"/>
    <mergeCell ref="D384:D390"/>
    <mergeCell ref="E384:E390"/>
    <mergeCell ref="L380:L383"/>
    <mergeCell ref="F384:F390"/>
    <mergeCell ref="A380:A383"/>
    <mergeCell ref="B380:B383"/>
    <mergeCell ref="C380:C383"/>
    <mergeCell ref="D380:D383"/>
    <mergeCell ref="E380:E383"/>
    <mergeCell ref="F380:F383"/>
    <mergeCell ref="G380:G383"/>
    <mergeCell ref="H380:H383"/>
    <mergeCell ref="F372:F379"/>
    <mergeCell ref="S380:S383"/>
    <mergeCell ref="M382:M383"/>
    <mergeCell ref="L384:L390"/>
    <mergeCell ref="M384:M388"/>
    <mergeCell ref="N384:N388"/>
    <mergeCell ref="O384:O388"/>
    <mergeCell ref="P384:P388"/>
    <mergeCell ref="Q384:Q388"/>
    <mergeCell ref="N382:N383"/>
    <mergeCell ref="O382:O383"/>
    <mergeCell ref="P382:P383"/>
    <mergeCell ref="Q382:Q383"/>
    <mergeCell ref="O405:O412"/>
    <mergeCell ref="P405:P412"/>
    <mergeCell ref="R380:R383"/>
    <mergeCell ref="R384:R390"/>
    <mergeCell ref="S384:S390"/>
    <mergeCell ref="M389:M390"/>
    <mergeCell ref="N389:N390"/>
    <mergeCell ref="O389:O390"/>
    <mergeCell ref="P389:P390"/>
    <mergeCell ref="Q389:Q390"/>
    <mergeCell ref="M380:M381"/>
    <mergeCell ref="N380:N381"/>
    <mergeCell ref="O380:O381"/>
    <mergeCell ref="P380:P381"/>
    <mergeCell ref="Q380:Q381"/>
    <mergeCell ref="N421:N428"/>
    <mergeCell ref="O421:O428"/>
    <mergeCell ref="R391:R404"/>
    <mergeCell ref="S391:S404"/>
    <mergeCell ref="A405:A420"/>
    <mergeCell ref="B405:B420"/>
    <mergeCell ref="C405:C420"/>
    <mergeCell ref="D405:D420"/>
    <mergeCell ref="E405:E420"/>
    <mergeCell ref="F405:F420"/>
    <mergeCell ref="G405:G420"/>
    <mergeCell ref="L405:L420"/>
    <mergeCell ref="L391:L404"/>
    <mergeCell ref="M391:M404"/>
    <mergeCell ref="N391:N404"/>
    <mergeCell ref="O391:O404"/>
    <mergeCell ref="P391:P404"/>
    <mergeCell ref="Q391:Q404"/>
    <mergeCell ref="A391:A404"/>
    <mergeCell ref="B391:B404"/>
    <mergeCell ref="C391:C404"/>
    <mergeCell ref="D391:D404"/>
    <mergeCell ref="E391:E404"/>
    <mergeCell ref="F391:F404"/>
    <mergeCell ref="A421:A436"/>
    <mergeCell ref="B421:B436"/>
    <mergeCell ref="C421:C436"/>
    <mergeCell ref="D421:D436"/>
    <mergeCell ref="E421:E436"/>
    <mergeCell ref="F421:F436"/>
    <mergeCell ref="M437:M450"/>
    <mergeCell ref="R405:R420"/>
    <mergeCell ref="S405:S420"/>
    <mergeCell ref="M413:M420"/>
    <mergeCell ref="N413:N420"/>
    <mergeCell ref="O413:O420"/>
    <mergeCell ref="P413:P420"/>
    <mergeCell ref="M405:M412"/>
    <mergeCell ref="N405:N412"/>
    <mergeCell ref="L421:L436"/>
    <mergeCell ref="S421:S436"/>
    <mergeCell ref="M429:M436"/>
    <mergeCell ref="N429:N436"/>
    <mergeCell ref="O429:O436"/>
    <mergeCell ref="P429:P436"/>
    <mergeCell ref="P421:P428"/>
    <mergeCell ref="R421:R436"/>
    <mergeCell ref="M421:M428"/>
    <mergeCell ref="N437:N450"/>
    <mergeCell ref="O437:O450"/>
    <mergeCell ref="P437:P450"/>
    <mergeCell ref="R437:R450"/>
    <mergeCell ref="S437:S450"/>
    <mergeCell ref="A437:A450"/>
    <mergeCell ref="B437:B450"/>
    <mergeCell ref="C437:C450"/>
    <mergeCell ref="D437:D450"/>
    <mergeCell ref="E437:E450"/>
    <mergeCell ref="F437:F450"/>
    <mergeCell ref="L437:L450"/>
    <mergeCell ref="R451:R462"/>
    <mergeCell ref="S451:S462"/>
    <mergeCell ref="G466:G467"/>
    <mergeCell ref="G463:G465"/>
    <mergeCell ref="L463:L465"/>
    <mergeCell ref="A463:A465"/>
    <mergeCell ref="B463:B465"/>
    <mergeCell ref="C463:C465"/>
    <mergeCell ref="D463:D465"/>
    <mergeCell ref="E463:E465"/>
    <mergeCell ref="L451:L462"/>
    <mergeCell ref="M451:M462"/>
    <mergeCell ref="N451:N462"/>
    <mergeCell ref="O451:O462"/>
    <mergeCell ref="P451:P462"/>
    <mergeCell ref="Q451:Q462"/>
    <mergeCell ref="A451:A462"/>
    <mergeCell ref="B451:B462"/>
    <mergeCell ref="C451:C462"/>
    <mergeCell ref="D451:D462"/>
    <mergeCell ref="E451:E462"/>
    <mergeCell ref="F451:F462"/>
    <mergeCell ref="Q463:Q465"/>
    <mergeCell ref="R463:R465"/>
    <mergeCell ref="S463:S465"/>
    <mergeCell ref="M463:M465"/>
    <mergeCell ref="N463:N465"/>
    <mergeCell ref="O463:O465"/>
    <mergeCell ref="P463:P465"/>
    <mergeCell ref="F463:F465"/>
    <mergeCell ref="A466:A467"/>
    <mergeCell ref="B466:B467"/>
    <mergeCell ref="C466:C467"/>
    <mergeCell ref="D466:D467"/>
    <mergeCell ref="E466:E467"/>
    <mergeCell ref="F466:F467"/>
    <mergeCell ref="S466:S467"/>
    <mergeCell ref="H466:H467"/>
    <mergeCell ref="L466:L467"/>
    <mergeCell ref="M466:M467"/>
    <mergeCell ref="N466:N467"/>
    <mergeCell ref="O466:O467"/>
    <mergeCell ref="P466:P467"/>
    <mergeCell ref="Q466:Q467"/>
    <mergeCell ref="R466:R46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95"/>
  <sheetViews>
    <sheetView showGridLines="0" zoomScale="80" zoomScaleNormal="80" workbookViewId="0">
      <pane xSplit="2" ySplit="5" topLeftCell="C22" activePane="bottomRight" state="frozen"/>
      <selection pane="topRight" activeCell="C1" sqref="C1"/>
      <selection pane="bottomLeft" activeCell="A6" sqref="A6"/>
      <selection pane="bottomRight" activeCell="L4" sqref="L4:L5"/>
    </sheetView>
  </sheetViews>
  <sheetFormatPr baseColWidth="10" defaultColWidth="11.42578125" defaultRowHeight="12.75"/>
  <cols>
    <col min="1" max="1" width="1.42578125" customWidth="1"/>
    <col min="2" max="2" width="49.42578125" customWidth="1"/>
    <col min="3" max="3" width="37" customWidth="1"/>
    <col min="4" max="4" width="37.42578125" customWidth="1"/>
    <col min="5" max="5" width="32.5703125" customWidth="1"/>
    <col min="6" max="6" width="16.42578125" hidden="1" customWidth="1"/>
    <col min="7" max="7" width="17.42578125" hidden="1" customWidth="1"/>
    <col min="8" max="8" width="13.5703125" hidden="1" customWidth="1"/>
    <col min="9" max="9" width="16.5703125" hidden="1" customWidth="1"/>
    <col min="10" max="10" width="15.42578125" hidden="1" customWidth="1"/>
    <col min="11" max="11" width="14" hidden="1" customWidth="1"/>
    <col min="12" max="12" width="45.42578125" style="1" customWidth="1"/>
    <col min="13" max="18" width="15.5703125" customWidth="1"/>
    <col min="19" max="19" width="15.5703125" style="38" customWidth="1"/>
    <col min="20" max="20" width="51.42578125" customWidth="1"/>
    <col min="21" max="21" width="50" customWidth="1"/>
    <col min="22" max="22" width="31.42578125" customWidth="1"/>
    <col min="23" max="23" width="91.5703125" customWidth="1"/>
    <col min="24" max="24" width="37.5703125" customWidth="1"/>
    <col min="25" max="25" width="25.42578125" style="38" customWidth="1"/>
    <col min="26" max="26" width="23.5703125" customWidth="1"/>
    <col min="27" max="27" width="21" customWidth="1"/>
    <col min="28" max="28" width="26.5703125" customWidth="1"/>
    <col min="29" max="29" width="49.5703125" customWidth="1"/>
  </cols>
  <sheetData>
    <row r="1" spans="2:29" ht="13.5" thickBot="1">
      <c r="B1" s="47"/>
      <c r="C1" s="47"/>
      <c r="D1" s="47"/>
      <c r="E1" s="47"/>
      <c r="F1" s="47"/>
      <c r="G1" s="47"/>
      <c r="H1" s="47"/>
      <c r="I1" s="47"/>
      <c r="J1" s="47"/>
      <c r="K1" s="47"/>
      <c r="L1" s="83"/>
      <c r="M1" s="47"/>
      <c r="N1" s="47"/>
      <c r="O1" s="47"/>
      <c r="P1" s="47"/>
      <c r="Q1" s="47"/>
      <c r="R1" s="47"/>
      <c r="S1" s="62"/>
      <c r="T1" s="47"/>
      <c r="U1" s="47"/>
      <c r="V1" s="47"/>
      <c r="W1" s="47"/>
      <c r="X1" s="47"/>
      <c r="Y1" s="62"/>
      <c r="Z1" s="47"/>
      <c r="AA1" s="47"/>
      <c r="AB1" s="47"/>
      <c r="AC1" s="47"/>
    </row>
    <row r="2" spans="2:29" ht="24" customHeight="1">
      <c r="B2" s="547" t="s">
        <v>495</v>
      </c>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9"/>
    </row>
    <row r="3" spans="2:29" ht="13.5" customHeight="1">
      <c r="B3" s="550" t="s">
        <v>496</v>
      </c>
      <c r="C3" s="536" t="s">
        <v>497</v>
      </c>
      <c r="D3" s="536" t="s">
        <v>498</v>
      </c>
      <c r="E3" s="536" t="s">
        <v>499</v>
      </c>
      <c r="F3" s="541" t="s">
        <v>500</v>
      </c>
      <c r="G3" s="541"/>
      <c r="H3" s="541"/>
      <c r="I3" s="541"/>
      <c r="J3" s="541"/>
      <c r="K3" s="541"/>
      <c r="L3" s="541" t="s">
        <v>501</v>
      </c>
      <c r="M3" s="541"/>
      <c r="N3" s="541"/>
      <c r="O3" s="541"/>
      <c r="P3" s="541"/>
      <c r="Q3" s="541"/>
      <c r="R3" s="541"/>
      <c r="S3" s="541"/>
      <c r="T3" s="541"/>
      <c r="U3" s="541"/>
      <c r="V3" s="540" t="s">
        <v>502</v>
      </c>
      <c r="W3" s="540" t="s">
        <v>503</v>
      </c>
      <c r="X3" s="540" t="s">
        <v>504</v>
      </c>
      <c r="Y3" s="540" t="s">
        <v>505</v>
      </c>
      <c r="Z3" s="536" t="s">
        <v>506</v>
      </c>
      <c r="AA3" s="536" t="s">
        <v>507</v>
      </c>
      <c r="AB3" s="536" t="s">
        <v>508</v>
      </c>
      <c r="AC3" s="551" t="s">
        <v>509</v>
      </c>
    </row>
    <row r="4" spans="2:29">
      <c r="B4" s="550"/>
      <c r="C4" s="536"/>
      <c r="D4" s="536"/>
      <c r="E4" s="536"/>
      <c r="F4" s="541" t="s">
        <v>510</v>
      </c>
      <c r="G4" s="541"/>
      <c r="H4" s="541"/>
      <c r="I4" s="541"/>
      <c r="J4" s="541"/>
      <c r="K4" s="541"/>
      <c r="L4" s="536" t="s">
        <v>511</v>
      </c>
      <c r="M4" s="541" t="s">
        <v>512</v>
      </c>
      <c r="N4" s="541"/>
      <c r="O4" s="541"/>
      <c r="P4" s="541"/>
      <c r="Q4" s="541"/>
      <c r="R4" s="541"/>
      <c r="S4" s="541" t="s">
        <v>513</v>
      </c>
      <c r="T4" s="541"/>
      <c r="U4" s="541"/>
      <c r="V4" s="540"/>
      <c r="W4" s="540"/>
      <c r="X4" s="540"/>
      <c r="Y4" s="540"/>
      <c r="Z4" s="536"/>
      <c r="AA4" s="536"/>
      <c r="AB4" s="536"/>
      <c r="AC4" s="551"/>
    </row>
    <row r="5" spans="2:29" ht="25.5">
      <c r="B5" s="550"/>
      <c r="C5" s="536"/>
      <c r="D5" s="536"/>
      <c r="E5" s="536"/>
      <c r="F5" s="138" t="s">
        <v>514</v>
      </c>
      <c r="G5" s="138" t="s">
        <v>515</v>
      </c>
      <c r="H5" s="138" t="s">
        <v>516</v>
      </c>
      <c r="I5" s="138" t="s">
        <v>517</v>
      </c>
      <c r="J5" s="138" t="s">
        <v>518</v>
      </c>
      <c r="K5" s="138" t="s">
        <v>519</v>
      </c>
      <c r="L5" s="536"/>
      <c r="M5" s="138" t="s">
        <v>514</v>
      </c>
      <c r="N5" s="138" t="s">
        <v>515</v>
      </c>
      <c r="O5" s="138" t="s">
        <v>516</v>
      </c>
      <c r="P5" s="138" t="s">
        <v>517</v>
      </c>
      <c r="Q5" s="138" t="s">
        <v>518</v>
      </c>
      <c r="R5" s="138" t="s">
        <v>519</v>
      </c>
      <c r="S5" s="138" t="s">
        <v>520</v>
      </c>
      <c r="T5" s="138" t="s">
        <v>503</v>
      </c>
      <c r="U5" s="138" t="s">
        <v>521</v>
      </c>
      <c r="V5" s="540"/>
      <c r="W5" s="540"/>
      <c r="X5" s="540"/>
      <c r="Y5" s="540"/>
      <c r="Z5" s="536"/>
      <c r="AA5" s="536"/>
      <c r="AB5" s="536"/>
      <c r="AC5" s="551"/>
    </row>
    <row r="6" spans="2:29" ht="99" customHeight="1">
      <c r="B6" s="542" t="s">
        <v>522</v>
      </c>
      <c r="C6" s="135" t="s">
        <v>523</v>
      </c>
      <c r="D6" s="135" t="s">
        <v>361</v>
      </c>
      <c r="E6" s="135" t="s">
        <v>363</v>
      </c>
      <c r="F6" s="146" t="s">
        <v>524</v>
      </c>
      <c r="G6" s="112">
        <f t="shared" ref="G6:G13" si="0">IF(F6=0,"",IF(F6="Rara vez",1,IF(F6="Improbable",2,IF(F6="Posible",3,IF(F6="Probable",4,IF(F6="Casi seguro",5,""))))))</f>
        <v>1</v>
      </c>
      <c r="H6" s="146" t="s">
        <v>525</v>
      </c>
      <c r="I6" s="112">
        <f t="shared" ref="I6:I13" si="1">IF(H6=0,"",IF(H6="Moderado",5,IF(H6="Mayor",10,IF(H6="Catastrófico",20,""))))</f>
        <v>20</v>
      </c>
      <c r="J6" s="112">
        <f t="shared" ref="J6:J13" si="2">IF(H6="",0,(G6*I6))</f>
        <v>20</v>
      </c>
      <c r="K6" s="147" t="str">
        <f t="shared" ref="K6:K13" si="3">IF(J6=0,"",IF(J6&lt;15,"Bajo",IF(AND(J6&gt;=15,J6&lt;30),"Moderado",IF(AND(J6&gt;=30,J6&lt;60),"Alto",IF(J6&gt;=60,"Extremo","")))))</f>
        <v>Moderado</v>
      </c>
      <c r="L6" s="68" t="s">
        <v>526</v>
      </c>
      <c r="M6" s="146" t="s">
        <v>524</v>
      </c>
      <c r="N6" s="112">
        <f t="shared" ref="N6:N13" si="4">IF(M6=0,"",IF(M6="Rara vez",1,IF(M6="Improbable",2,IF(M6="Posible",3,IF(M6="Probable",4,IF(M6="Casi seguro",5,""))))))</f>
        <v>1</v>
      </c>
      <c r="O6" s="146" t="s">
        <v>527</v>
      </c>
      <c r="P6" s="112">
        <f t="shared" ref="P6:P13" si="5">IF(O6=0,"",IF(O6="Moderado",5,IF(O6="Mayor",10,IF(O6="Catastrófico",20,""))))</f>
        <v>10</v>
      </c>
      <c r="Q6" s="112">
        <f t="shared" ref="Q6:Q13" si="6">IF(O6="",0,(N6*P6))</f>
        <v>10</v>
      </c>
      <c r="R6" s="146" t="str">
        <f t="shared" ref="R6:R13" si="7">IF(Q6=0,"",IF(Q6&lt;15,"Bajo",IF(AND(Q6&gt;=15,Q6&lt;30),"Moderado",IF(AND(Q6&gt;=30,Q6&lt;60),"Alto",IF(Q6&gt;=60,"Extremo","")))))</f>
        <v>Bajo</v>
      </c>
      <c r="S6" s="146" t="s">
        <v>528</v>
      </c>
      <c r="T6" s="110" t="s">
        <v>529</v>
      </c>
      <c r="U6" s="110" t="s">
        <v>530</v>
      </c>
      <c r="V6" s="122">
        <v>43220</v>
      </c>
      <c r="W6" s="109" t="s">
        <v>531</v>
      </c>
      <c r="X6" s="112" t="s">
        <v>532</v>
      </c>
      <c r="Y6" s="148" t="s">
        <v>533</v>
      </c>
      <c r="Z6" s="149" t="s">
        <v>534</v>
      </c>
      <c r="AA6" s="149" t="s">
        <v>534</v>
      </c>
      <c r="AB6" s="149" t="s">
        <v>535</v>
      </c>
      <c r="AC6" s="72" t="s">
        <v>536</v>
      </c>
    </row>
    <row r="7" spans="2:29" ht="85.5" customHeight="1">
      <c r="B7" s="543"/>
      <c r="C7" s="135" t="s">
        <v>370</v>
      </c>
      <c r="D7" s="135" t="s">
        <v>369</v>
      </c>
      <c r="E7" s="135" t="s">
        <v>72</v>
      </c>
      <c r="F7" s="146" t="s">
        <v>524</v>
      </c>
      <c r="G7" s="112">
        <f t="shared" si="0"/>
        <v>1</v>
      </c>
      <c r="H7" s="146" t="s">
        <v>525</v>
      </c>
      <c r="I7" s="112">
        <f t="shared" si="1"/>
        <v>20</v>
      </c>
      <c r="J7" s="112">
        <f t="shared" si="2"/>
        <v>20</v>
      </c>
      <c r="K7" s="147" t="str">
        <f t="shared" si="3"/>
        <v>Moderado</v>
      </c>
      <c r="L7" s="68" t="s">
        <v>537</v>
      </c>
      <c r="M7" s="146" t="s">
        <v>524</v>
      </c>
      <c r="N7" s="112">
        <f t="shared" si="4"/>
        <v>1</v>
      </c>
      <c r="O7" s="146" t="s">
        <v>527</v>
      </c>
      <c r="P7" s="112">
        <f t="shared" si="5"/>
        <v>10</v>
      </c>
      <c r="Q7" s="112">
        <f t="shared" si="6"/>
        <v>10</v>
      </c>
      <c r="R7" s="146" t="str">
        <f t="shared" si="7"/>
        <v>Bajo</v>
      </c>
      <c r="S7" s="146" t="s">
        <v>538</v>
      </c>
      <c r="T7" s="110" t="s">
        <v>539</v>
      </c>
      <c r="U7" s="110" t="s">
        <v>540</v>
      </c>
      <c r="V7" s="122">
        <v>43220</v>
      </c>
      <c r="W7" s="71" t="s">
        <v>541</v>
      </c>
      <c r="X7" s="112" t="s">
        <v>542</v>
      </c>
      <c r="Y7" s="148" t="s">
        <v>533</v>
      </c>
      <c r="Z7" s="149" t="s">
        <v>534</v>
      </c>
      <c r="AA7" s="149" t="s">
        <v>534</v>
      </c>
      <c r="AB7" s="149" t="s">
        <v>535</v>
      </c>
      <c r="AC7" s="72" t="s">
        <v>536</v>
      </c>
    </row>
    <row r="8" spans="2:29" ht="206.25" customHeight="1">
      <c r="B8" s="134" t="s">
        <v>543</v>
      </c>
      <c r="C8" s="135" t="s">
        <v>544</v>
      </c>
      <c r="D8" s="135" t="s">
        <v>71</v>
      </c>
      <c r="E8" s="68" t="s">
        <v>72</v>
      </c>
      <c r="F8" s="124" t="s">
        <v>524</v>
      </c>
      <c r="G8" s="148">
        <f t="shared" si="0"/>
        <v>1</v>
      </c>
      <c r="H8" s="124" t="s">
        <v>527</v>
      </c>
      <c r="I8" s="148">
        <f t="shared" si="1"/>
        <v>10</v>
      </c>
      <c r="J8" s="148">
        <f t="shared" si="2"/>
        <v>10</v>
      </c>
      <c r="K8" s="147" t="str">
        <f t="shared" si="3"/>
        <v>Bajo</v>
      </c>
      <c r="L8" s="68" t="s">
        <v>545</v>
      </c>
      <c r="M8" s="124" t="s">
        <v>524</v>
      </c>
      <c r="N8" s="148">
        <f t="shared" si="4"/>
        <v>1</v>
      </c>
      <c r="O8" s="124" t="s">
        <v>546</v>
      </c>
      <c r="P8" s="148">
        <f t="shared" si="5"/>
        <v>5</v>
      </c>
      <c r="Q8" s="148">
        <f t="shared" si="6"/>
        <v>5</v>
      </c>
      <c r="R8" s="124" t="str">
        <f t="shared" si="7"/>
        <v>Bajo</v>
      </c>
      <c r="S8" s="124" t="s">
        <v>547</v>
      </c>
      <c r="T8" s="110" t="s">
        <v>548</v>
      </c>
      <c r="U8" s="110" t="s">
        <v>549</v>
      </c>
      <c r="V8" s="122">
        <v>43220</v>
      </c>
      <c r="W8" s="71" t="s">
        <v>550</v>
      </c>
      <c r="X8" s="112" t="s">
        <v>551</v>
      </c>
      <c r="Y8" s="124" t="s">
        <v>533</v>
      </c>
      <c r="Z8" s="149" t="s">
        <v>534</v>
      </c>
      <c r="AA8" s="149" t="s">
        <v>534</v>
      </c>
      <c r="AB8" s="149" t="s">
        <v>535</v>
      </c>
      <c r="AC8" s="72" t="s">
        <v>536</v>
      </c>
    </row>
    <row r="9" spans="2:29" ht="117.75" customHeight="1">
      <c r="B9" s="150" t="s">
        <v>552</v>
      </c>
      <c r="C9" s="135" t="s">
        <v>553</v>
      </c>
      <c r="D9" s="135" t="s">
        <v>221</v>
      </c>
      <c r="E9" s="135" t="s">
        <v>223</v>
      </c>
      <c r="F9" s="124" t="s">
        <v>554</v>
      </c>
      <c r="G9" s="148">
        <f t="shared" si="0"/>
        <v>2</v>
      </c>
      <c r="H9" s="124" t="s">
        <v>527</v>
      </c>
      <c r="I9" s="148">
        <f t="shared" si="1"/>
        <v>10</v>
      </c>
      <c r="J9" s="148">
        <f t="shared" si="2"/>
        <v>20</v>
      </c>
      <c r="K9" s="147" t="str">
        <f t="shared" si="3"/>
        <v>Moderado</v>
      </c>
      <c r="L9" s="68" t="s">
        <v>555</v>
      </c>
      <c r="M9" s="107" t="s">
        <v>524</v>
      </c>
      <c r="N9" s="148">
        <f t="shared" si="4"/>
        <v>1</v>
      </c>
      <c r="O9" s="107" t="s">
        <v>546</v>
      </c>
      <c r="P9" s="148">
        <f t="shared" si="5"/>
        <v>5</v>
      </c>
      <c r="Q9" s="148">
        <f t="shared" si="6"/>
        <v>5</v>
      </c>
      <c r="R9" s="124" t="str">
        <f t="shared" si="7"/>
        <v>Bajo</v>
      </c>
      <c r="S9" s="112" t="s">
        <v>556</v>
      </c>
      <c r="T9" s="135" t="s">
        <v>557</v>
      </c>
      <c r="U9" s="135" t="s">
        <v>558</v>
      </c>
      <c r="V9" s="122">
        <v>43220</v>
      </c>
      <c r="W9" s="109" t="s">
        <v>559</v>
      </c>
      <c r="X9" s="73" t="s">
        <v>560</v>
      </c>
      <c r="Y9" s="148" t="s">
        <v>533</v>
      </c>
      <c r="Z9" s="149" t="s">
        <v>534</v>
      </c>
      <c r="AA9" s="149" t="s">
        <v>534</v>
      </c>
      <c r="AB9" s="149" t="s">
        <v>535</v>
      </c>
      <c r="AC9" s="72" t="s">
        <v>536</v>
      </c>
    </row>
    <row r="10" spans="2:29" ht="217.35" customHeight="1">
      <c r="B10" s="133" t="s">
        <v>561</v>
      </c>
      <c r="C10" s="117" t="s">
        <v>562</v>
      </c>
      <c r="D10" s="117" t="s">
        <v>563</v>
      </c>
      <c r="E10" s="135" t="s">
        <v>564</v>
      </c>
      <c r="F10" s="124" t="s">
        <v>565</v>
      </c>
      <c r="G10" s="148">
        <f t="shared" si="0"/>
        <v>4</v>
      </c>
      <c r="H10" s="124" t="s">
        <v>527</v>
      </c>
      <c r="I10" s="148">
        <f t="shared" si="1"/>
        <v>10</v>
      </c>
      <c r="J10" s="148">
        <f t="shared" si="2"/>
        <v>40</v>
      </c>
      <c r="K10" s="147" t="str">
        <f t="shared" si="3"/>
        <v>Alto</v>
      </c>
      <c r="L10" s="117" t="s">
        <v>566</v>
      </c>
      <c r="M10" s="107" t="s">
        <v>524</v>
      </c>
      <c r="N10" s="148">
        <f t="shared" si="4"/>
        <v>1</v>
      </c>
      <c r="O10" s="107" t="s">
        <v>546</v>
      </c>
      <c r="P10" s="148">
        <f t="shared" si="5"/>
        <v>5</v>
      </c>
      <c r="Q10" s="148">
        <f t="shared" si="6"/>
        <v>5</v>
      </c>
      <c r="R10" s="124" t="str">
        <f t="shared" si="7"/>
        <v>Bajo</v>
      </c>
      <c r="S10" s="148" t="s">
        <v>556</v>
      </c>
      <c r="T10" s="109" t="s">
        <v>567</v>
      </c>
      <c r="U10" s="109" t="s">
        <v>568</v>
      </c>
      <c r="V10" s="122">
        <v>43220</v>
      </c>
      <c r="W10" s="117" t="s">
        <v>569</v>
      </c>
      <c r="X10" s="112" t="s">
        <v>215</v>
      </c>
      <c r="Y10" s="148" t="s">
        <v>533</v>
      </c>
      <c r="Z10" s="151" t="s">
        <v>570</v>
      </c>
      <c r="AA10" s="151" t="s">
        <v>570</v>
      </c>
      <c r="AB10" s="151" t="s">
        <v>571</v>
      </c>
      <c r="AC10" s="72" t="s">
        <v>536</v>
      </c>
    </row>
    <row r="11" spans="2:29" ht="140.25" customHeight="1">
      <c r="B11" s="545" t="s">
        <v>572</v>
      </c>
      <c r="C11" s="135" t="s">
        <v>573</v>
      </c>
      <c r="D11" s="135" t="s">
        <v>55</v>
      </c>
      <c r="E11" s="135" t="s">
        <v>41</v>
      </c>
      <c r="F11" s="124" t="s">
        <v>574</v>
      </c>
      <c r="G11" s="148">
        <f t="shared" si="0"/>
        <v>3</v>
      </c>
      <c r="H11" s="124" t="s">
        <v>546</v>
      </c>
      <c r="I11" s="148">
        <f t="shared" si="1"/>
        <v>5</v>
      </c>
      <c r="J11" s="148">
        <f t="shared" si="2"/>
        <v>15</v>
      </c>
      <c r="K11" s="147" t="str">
        <f t="shared" si="3"/>
        <v>Moderado</v>
      </c>
      <c r="L11" s="68" t="s">
        <v>575</v>
      </c>
      <c r="M11" s="107" t="s">
        <v>554</v>
      </c>
      <c r="N11" s="148">
        <f t="shared" si="4"/>
        <v>2</v>
      </c>
      <c r="O11" s="107" t="s">
        <v>546</v>
      </c>
      <c r="P11" s="148">
        <f t="shared" si="5"/>
        <v>5</v>
      </c>
      <c r="Q11" s="148">
        <f t="shared" si="6"/>
        <v>10</v>
      </c>
      <c r="R11" s="124" t="str">
        <f t="shared" si="7"/>
        <v>Bajo</v>
      </c>
      <c r="S11" s="112" t="s">
        <v>556</v>
      </c>
      <c r="T11" s="135" t="s">
        <v>576</v>
      </c>
      <c r="U11" s="135" t="s">
        <v>577</v>
      </c>
      <c r="V11" s="122">
        <v>43220</v>
      </c>
      <c r="W11" s="117" t="s">
        <v>578</v>
      </c>
      <c r="X11" s="112" t="s">
        <v>579</v>
      </c>
      <c r="Y11" s="124" t="s">
        <v>533</v>
      </c>
      <c r="Z11" s="151" t="s">
        <v>570</v>
      </c>
      <c r="AA11" s="151" t="s">
        <v>570</v>
      </c>
      <c r="AB11" s="151" t="s">
        <v>571</v>
      </c>
      <c r="AC11" s="72" t="s">
        <v>536</v>
      </c>
    </row>
    <row r="12" spans="2:29" ht="152.25" customHeight="1">
      <c r="B12" s="546"/>
      <c r="C12" s="152" t="s">
        <v>580</v>
      </c>
      <c r="D12" s="152" t="s">
        <v>63</v>
      </c>
      <c r="E12" s="152" t="s">
        <v>41</v>
      </c>
      <c r="F12" s="124" t="s">
        <v>574</v>
      </c>
      <c r="G12" s="148">
        <f t="shared" si="0"/>
        <v>3</v>
      </c>
      <c r="H12" s="124" t="s">
        <v>546</v>
      </c>
      <c r="I12" s="148">
        <f t="shared" si="1"/>
        <v>5</v>
      </c>
      <c r="J12" s="148">
        <f t="shared" si="2"/>
        <v>15</v>
      </c>
      <c r="K12" s="147" t="str">
        <f t="shared" si="3"/>
        <v>Moderado</v>
      </c>
      <c r="L12" s="152" t="s">
        <v>581</v>
      </c>
      <c r="M12" s="107" t="s">
        <v>554</v>
      </c>
      <c r="N12" s="148">
        <f t="shared" si="4"/>
        <v>2</v>
      </c>
      <c r="O12" s="107" t="s">
        <v>546</v>
      </c>
      <c r="P12" s="148">
        <f t="shared" si="5"/>
        <v>5</v>
      </c>
      <c r="Q12" s="148">
        <f t="shared" si="6"/>
        <v>10</v>
      </c>
      <c r="R12" s="124" t="str">
        <f t="shared" si="7"/>
        <v>Bajo</v>
      </c>
      <c r="S12" s="124" t="s">
        <v>538</v>
      </c>
      <c r="T12" s="110" t="s">
        <v>582</v>
      </c>
      <c r="U12" s="135" t="s">
        <v>583</v>
      </c>
      <c r="V12" s="122">
        <v>43220</v>
      </c>
      <c r="W12" s="117" t="s">
        <v>584</v>
      </c>
      <c r="X12" s="148" t="s">
        <v>585</v>
      </c>
      <c r="Y12" s="148" t="s">
        <v>533</v>
      </c>
      <c r="Z12" s="151" t="s">
        <v>570</v>
      </c>
      <c r="AA12" s="151" t="s">
        <v>570</v>
      </c>
      <c r="AB12" s="151" t="s">
        <v>571</v>
      </c>
      <c r="AC12" s="72" t="s">
        <v>536</v>
      </c>
    </row>
    <row r="13" spans="2:29" ht="177.75" customHeight="1">
      <c r="B13" s="139" t="s">
        <v>586</v>
      </c>
      <c r="C13" s="135" t="s">
        <v>587</v>
      </c>
      <c r="D13" s="63" t="s">
        <v>38</v>
      </c>
      <c r="E13" s="135" t="s">
        <v>41</v>
      </c>
      <c r="F13" s="146" t="s">
        <v>565</v>
      </c>
      <c r="G13" s="112">
        <f t="shared" si="0"/>
        <v>4</v>
      </c>
      <c r="H13" s="146" t="s">
        <v>546</v>
      </c>
      <c r="I13" s="148">
        <f t="shared" si="1"/>
        <v>5</v>
      </c>
      <c r="J13" s="112">
        <f t="shared" si="2"/>
        <v>20</v>
      </c>
      <c r="K13" s="147" t="str">
        <f t="shared" si="3"/>
        <v>Moderado</v>
      </c>
      <c r="L13" s="68" t="s">
        <v>588</v>
      </c>
      <c r="M13" s="153" t="s">
        <v>524</v>
      </c>
      <c r="N13" s="112">
        <f t="shared" si="4"/>
        <v>1</v>
      </c>
      <c r="O13" s="153" t="s">
        <v>546</v>
      </c>
      <c r="P13" s="148">
        <f t="shared" si="5"/>
        <v>5</v>
      </c>
      <c r="Q13" s="112">
        <f t="shared" si="6"/>
        <v>5</v>
      </c>
      <c r="R13" s="146" t="str">
        <f t="shared" si="7"/>
        <v>Bajo</v>
      </c>
      <c r="S13" s="112" t="s">
        <v>589</v>
      </c>
      <c r="T13" s="135" t="s">
        <v>590</v>
      </c>
      <c r="U13" s="135" t="s">
        <v>591</v>
      </c>
      <c r="V13" s="122">
        <v>43220</v>
      </c>
      <c r="W13" s="135" t="s">
        <v>592</v>
      </c>
      <c r="X13" s="112" t="s">
        <v>593</v>
      </c>
      <c r="Y13" s="124" t="s">
        <v>594</v>
      </c>
      <c r="Z13" s="151" t="s">
        <v>570</v>
      </c>
      <c r="AA13" s="151" t="s">
        <v>595</v>
      </c>
      <c r="AB13" s="151" t="s">
        <v>596</v>
      </c>
      <c r="AC13" s="72" t="s">
        <v>536</v>
      </c>
    </row>
    <row r="14" spans="2:29" ht="115.5" customHeight="1">
      <c r="B14" s="510" t="s">
        <v>597</v>
      </c>
      <c r="C14" s="135" t="s">
        <v>121</v>
      </c>
      <c r="D14" s="135" t="s">
        <v>598</v>
      </c>
      <c r="E14" s="135" t="s">
        <v>599</v>
      </c>
      <c r="F14" s="146" t="s">
        <v>565</v>
      </c>
      <c r="G14" s="112">
        <v>4</v>
      </c>
      <c r="H14" s="146" t="s">
        <v>525</v>
      </c>
      <c r="I14" s="112">
        <v>20</v>
      </c>
      <c r="J14" s="112">
        <v>80</v>
      </c>
      <c r="K14" s="147" t="s">
        <v>600</v>
      </c>
      <c r="L14" s="68" t="s">
        <v>601</v>
      </c>
      <c r="M14" s="153" t="s">
        <v>524</v>
      </c>
      <c r="N14" s="112">
        <v>1</v>
      </c>
      <c r="O14" s="153" t="s">
        <v>546</v>
      </c>
      <c r="P14" s="112">
        <v>5</v>
      </c>
      <c r="Q14" s="112">
        <v>5</v>
      </c>
      <c r="R14" s="146" t="s">
        <v>602</v>
      </c>
      <c r="S14" s="112" t="s">
        <v>603</v>
      </c>
      <c r="T14" s="135" t="s">
        <v>604</v>
      </c>
      <c r="U14" s="135" t="s">
        <v>605</v>
      </c>
      <c r="V14" s="122">
        <v>43220</v>
      </c>
      <c r="W14" s="109" t="s">
        <v>606</v>
      </c>
      <c r="X14" s="146" t="s">
        <v>607</v>
      </c>
      <c r="Y14" s="146" t="s">
        <v>533</v>
      </c>
      <c r="Z14" s="151" t="s">
        <v>570</v>
      </c>
      <c r="AA14" s="151" t="s">
        <v>595</v>
      </c>
      <c r="AB14" s="151" t="s">
        <v>596</v>
      </c>
      <c r="AC14" s="72" t="s">
        <v>536</v>
      </c>
    </row>
    <row r="15" spans="2:29" ht="105" customHeight="1">
      <c r="B15" s="511"/>
      <c r="C15" s="135" t="s">
        <v>608</v>
      </c>
      <c r="D15" s="135" t="s">
        <v>609</v>
      </c>
      <c r="E15" s="135" t="s">
        <v>41</v>
      </c>
      <c r="F15" s="146" t="s">
        <v>574</v>
      </c>
      <c r="G15" s="112">
        <v>3</v>
      </c>
      <c r="H15" s="146" t="s">
        <v>525</v>
      </c>
      <c r="I15" s="112">
        <v>20</v>
      </c>
      <c r="J15" s="112">
        <v>60</v>
      </c>
      <c r="K15" s="147" t="s">
        <v>600</v>
      </c>
      <c r="L15" s="68" t="s">
        <v>610</v>
      </c>
      <c r="M15" s="153" t="s">
        <v>524</v>
      </c>
      <c r="N15" s="112">
        <v>1</v>
      </c>
      <c r="O15" s="153" t="s">
        <v>546</v>
      </c>
      <c r="P15" s="112">
        <v>5</v>
      </c>
      <c r="Q15" s="112">
        <v>5</v>
      </c>
      <c r="R15" s="146" t="s">
        <v>602</v>
      </c>
      <c r="S15" s="112" t="s">
        <v>611</v>
      </c>
      <c r="T15" s="135" t="s">
        <v>612</v>
      </c>
      <c r="U15" s="135" t="s">
        <v>613</v>
      </c>
      <c r="V15" s="122">
        <v>43220</v>
      </c>
      <c r="W15" s="109" t="s">
        <v>614</v>
      </c>
      <c r="X15" s="146" t="s">
        <v>607</v>
      </c>
      <c r="Y15" s="146" t="s">
        <v>533</v>
      </c>
      <c r="Z15" s="151" t="s">
        <v>570</v>
      </c>
      <c r="AA15" s="151" t="s">
        <v>595</v>
      </c>
      <c r="AB15" s="151" t="s">
        <v>596</v>
      </c>
      <c r="AC15" s="72" t="s">
        <v>536</v>
      </c>
    </row>
    <row r="16" spans="2:29" ht="102" customHeight="1">
      <c r="B16" s="511"/>
      <c r="C16" s="135" t="s">
        <v>615</v>
      </c>
      <c r="D16" s="135" t="s">
        <v>616</v>
      </c>
      <c r="E16" s="135" t="s">
        <v>617</v>
      </c>
      <c r="F16" s="146" t="s">
        <v>574</v>
      </c>
      <c r="G16" s="112">
        <v>3</v>
      </c>
      <c r="H16" s="146" t="s">
        <v>525</v>
      </c>
      <c r="I16" s="112">
        <v>20</v>
      </c>
      <c r="J16" s="112">
        <v>60</v>
      </c>
      <c r="K16" s="147" t="s">
        <v>600</v>
      </c>
      <c r="L16" s="68" t="s">
        <v>618</v>
      </c>
      <c r="M16" s="153" t="s">
        <v>524</v>
      </c>
      <c r="N16" s="112">
        <v>1</v>
      </c>
      <c r="O16" s="153" t="s">
        <v>546</v>
      </c>
      <c r="P16" s="112">
        <v>5</v>
      </c>
      <c r="Q16" s="112">
        <v>5</v>
      </c>
      <c r="R16" s="146" t="s">
        <v>602</v>
      </c>
      <c r="S16" s="112" t="s">
        <v>619</v>
      </c>
      <c r="T16" s="135" t="s">
        <v>620</v>
      </c>
      <c r="U16" s="135" t="s">
        <v>621</v>
      </c>
      <c r="V16" s="122">
        <v>43220</v>
      </c>
      <c r="W16" s="109" t="s">
        <v>622</v>
      </c>
      <c r="X16" s="146" t="s">
        <v>607</v>
      </c>
      <c r="Y16" s="146" t="s">
        <v>533</v>
      </c>
      <c r="Z16" s="151" t="s">
        <v>570</v>
      </c>
      <c r="AA16" s="151" t="s">
        <v>595</v>
      </c>
      <c r="AB16" s="151" t="s">
        <v>596</v>
      </c>
      <c r="AC16" s="72" t="s">
        <v>536</v>
      </c>
    </row>
    <row r="17" spans="2:31" ht="96.75" customHeight="1">
      <c r="B17" s="512" t="s">
        <v>623</v>
      </c>
      <c r="C17" s="135" t="s">
        <v>338</v>
      </c>
      <c r="D17" s="135" t="s">
        <v>337</v>
      </c>
      <c r="E17" s="135" t="s">
        <v>41</v>
      </c>
      <c r="F17" s="146" t="s">
        <v>554</v>
      </c>
      <c r="G17" s="112">
        <f t="shared" ref="G17:G80" si="8">IF(F17=0,"",IF(F17="Rara vez",1,IF(F17="Improbable",2,IF(F17="Posible",3,IF(F17="Probable",4,IF(F17="Casi seguro",5,""))))))</f>
        <v>2</v>
      </c>
      <c r="H17" s="146" t="s">
        <v>525</v>
      </c>
      <c r="I17" s="112">
        <f t="shared" ref="I17:I80" si="9">IF(H17=0,"",IF(H17="Moderado",5,IF(H17="Mayor",10,IF(H17="Catastrófico",20,""))))</f>
        <v>20</v>
      </c>
      <c r="J17" s="112">
        <f t="shared" ref="J17:J80" si="10">IF(H17="",0,(G17*I17))</f>
        <v>40</v>
      </c>
      <c r="K17" s="147" t="str">
        <f t="shared" ref="K17:K80" si="11">IF(J17=0,"",IF(J17&lt;15,"Bajo",IF(AND(J17&gt;=15,J17&lt;30),"Moderado",IF(AND(J17&gt;=30,J17&lt;60),"Alto",IF(J17&gt;=60,"Extremo","")))))</f>
        <v>Alto</v>
      </c>
      <c r="L17" s="68" t="s">
        <v>624</v>
      </c>
      <c r="M17" s="153" t="s">
        <v>524</v>
      </c>
      <c r="N17" s="112">
        <f t="shared" ref="N17:N80" si="12">IF(M17=0,"",IF(M17="Rara vez",1,IF(M17="Improbable",2,IF(M17="Posible",3,IF(M17="Probable",4,IF(M17="Casi seguro",5,""))))))</f>
        <v>1</v>
      </c>
      <c r="O17" s="153" t="s">
        <v>546</v>
      </c>
      <c r="P17" s="112">
        <f t="shared" ref="P17:P80" si="13">IF(O17=0,"",IF(O17="Moderado",5,IF(O17="Mayor",10,IF(O17="Catastrófico",20,""))))</f>
        <v>5</v>
      </c>
      <c r="Q17" s="112">
        <f t="shared" ref="Q17:Q80" si="14">IF(O17="",0,(N17*P17))</f>
        <v>5</v>
      </c>
      <c r="R17" s="146" t="str">
        <f t="shared" ref="R17:R80" si="15">IF(Q17=0,"",IF(Q17&lt;15,"Bajo",IF(AND(Q17&gt;=15,Q17&lt;30),"Moderado",IF(AND(Q17&gt;=30,Q17&lt;60),"Alto",IF(Q17&gt;=60,"Extremo","")))))</f>
        <v>Bajo</v>
      </c>
      <c r="S17" s="112" t="s">
        <v>556</v>
      </c>
      <c r="T17" s="135" t="s">
        <v>625</v>
      </c>
      <c r="U17" s="135" t="s">
        <v>626</v>
      </c>
      <c r="V17" s="122">
        <v>43220</v>
      </c>
      <c r="W17" s="109" t="s">
        <v>627</v>
      </c>
      <c r="X17" s="146" t="s">
        <v>628</v>
      </c>
      <c r="Y17" s="146" t="s">
        <v>533</v>
      </c>
      <c r="Z17" s="151" t="s">
        <v>570</v>
      </c>
      <c r="AA17" s="151" t="s">
        <v>595</v>
      </c>
      <c r="AB17" s="151" t="s">
        <v>596</v>
      </c>
      <c r="AC17" s="72" t="s">
        <v>536</v>
      </c>
      <c r="AD17" s="47"/>
      <c r="AE17" s="47"/>
    </row>
    <row r="18" spans="2:31" ht="114" customHeight="1">
      <c r="B18" s="512"/>
      <c r="C18" s="135" t="s">
        <v>84</v>
      </c>
      <c r="D18" s="135" t="s">
        <v>629</v>
      </c>
      <c r="E18" s="135" t="s">
        <v>41</v>
      </c>
      <c r="F18" s="146" t="s">
        <v>554</v>
      </c>
      <c r="G18" s="112">
        <f t="shared" si="8"/>
        <v>2</v>
      </c>
      <c r="H18" s="146" t="s">
        <v>525</v>
      </c>
      <c r="I18" s="112">
        <f t="shared" si="9"/>
        <v>20</v>
      </c>
      <c r="J18" s="112">
        <f t="shared" si="10"/>
        <v>40</v>
      </c>
      <c r="K18" s="147" t="str">
        <f t="shared" si="11"/>
        <v>Alto</v>
      </c>
      <c r="L18" s="68" t="s">
        <v>630</v>
      </c>
      <c r="M18" s="153" t="s">
        <v>524</v>
      </c>
      <c r="N18" s="112">
        <f t="shared" si="12"/>
        <v>1</v>
      </c>
      <c r="O18" s="153" t="s">
        <v>546</v>
      </c>
      <c r="P18" s="112">
        <f t="shared" si="13"/>
        <v>5</v>
      </c>
      <c r="Q18" s="112">
        <f t="shared" si="14"/>
        <v>5</v>
      </c>
      <c r="R18" s="146" t="str">
        <f t="shared" si="15"/>
        <v>Bajo</v>
      </c>
      <c r="S18" s="112" t="s">
        <v>556</v>
      </c>
      <c r="T18" s="135" t="s">
        <v>631</v>
      </c>
      <c r="U18" s="135" t="s">
        <v>632</v>
      </c>
      <c r="V18" s="122">
        <v>43220</v>
      </c>
      <c r="W18" s="109" t="s">
        <v>633</v>
      </c>
      <c r="X18" s="146" t="s">
        <v>628</v>
      </c>
      <c r="Y18" s="146" t="s">
        <v>533</v>
      </c>
      <c r="Z18" s="151" t="s">
        <v>570</v>
      </c>
      <c r="AA18" s="151" t="s">
        <v>595</v>
      </c>
      <c r="AB18" s="151" t="s">
        <v>596</v>
      </c>
      <c r="AC18" s="72" t="s">
        <v>536</v>
      </c>
      <c r="AD18" s="47"/>
      <c r="AE18" s="47"/>
    </row>
    <row r="19" spans="2:31" ht="126.75" customHeight="1">
      <c r="B19" s="512"/>
      <c r="C19" s="135" t="s">
        <v>94</v>
      </c>
      <c r="D19" s="135" t="s">
        <v>634</v>
      </c>
      <c r="E19" s="135" t="s">
        <v>635</v>
      </c>
      <c r="F19" s="146" t="s">
        <v>554</v>
      </c>
      <c r="G19" s="112">
        <f t="shared" si="8"/>
        <v>2</v>
      </c>
      <c r="H19" s="146" t="s">
        <v>525</v>
      </c>
      <c r="I19" s="112">
        <f t="shared" si="9"/>
        <v>20</v>
      </c>
      <c r="J19" s="112">
        <f t="shared" si="10"/>
        <v>40</v>
      </c>
      <c r="K19" s="147" t="str">
        <f t="shared" si="11"/>
        <v>Alto</v>
      </c>
      <c r="L19" s="68" t="s">
        <v>636</v>
      </c>
      <c r="M19" s="153" t="s">
        <v>524</v>
      </c>
      <c r="N19" s="112">
        <f t="shared" si="12"/>
        <v>1</v>
      </c>
      <c r="O19" s="153" t="s">
        <v>546</v>
      </c>
      <c r="P19" s="112">
        <f t="shared" si="13"/>
        <v>5</v>
      </c>
      <c r="Q19" s="112">
        <f t="shared" si="14"/>
        <v>5</v>
      </c>
      <c r="R19" s="146" t="str">
        <f t="shared" si="15"/>
        <v>Bajo</v>
      </c>
      <c r="S19" s="112" t="s">
        <v>611</v>
      </c>
      <c r="T19" s="135" t="s">
        <v>637</v>
      </c>
      <c r="U19" s="135" t="s">
        <v>638</v>
      </c>
      <c r="V19" s="122">
        <v>43220</v>
      </c>
      <c r="W19" s="109" t="s">
        <v>639</v>
      </c>
      <c r="X19" s="146" t="s">
        <v>628</v>
      </c>
      <c r="Y19" s="146" t="s">
        <v>533</v>
      </c>
      <c r="Z19" s="151" t="s">
        <v>570</v>
      </c>
      <c r="AA19" s="151" t="s">
        <v>595</v>
      </c>
      <c r="AB19" s="151" t="s">
        <v>596</v>
      </c>
      <c r="AC19" s="72" t="s">
        <v>536</v>
      </c>
      <c r="AD19" s="69"/>
      <c r="AE19" s="47"/>
    </row>
    <row r="20" spans="2:31" ht="98.25" customHeight="1">
      <c r="B20" s="512"/>
      <c r="C20" s="135" t="s">
        <v>100</v>
      </c>
      <c r="D20" s="135" t="s">
        <v>640</v>
      </c>
      <c r="E20" s="135" t="s">
        <v>101</v>
      </c>
      <c r="F20" s="146" t="s">
        <v>565</v>
      </c>
      <c r="G20" s="112">
        <f t="shared" si="8"/>
        <v>4</v>
      </c>
      <c r="H20" s="146" t="s">
        <v>525</v>
      </c>
      <c r="I20" s="112">
        <f t="shared" si="9"/>
        <v>20</v>
      </c>
      <c r="J20" s="112">
        <f t="shared" si="10"/>
        <v>80</v>
      </c>
      <c r="K20" s="147" t="str">
        <f t="shared" si="11"/>
        <v>Extremo</v>
      </c>
      <c r="L20" s="68" t="s">
        <v>641</v>
      </c>
      <c r="M20" s="153" t="s">
        <v>524</v>
      </c>
      <c r="N20" s="112">
        <f t="shared" si="12"/>
        <v>1</v>
      </c>
      <c r="O20" s="153" t="s">
        <v>546</v>
      </c>
      <c r="P20" s="112">
        <f t="shared" si="13"/>
        <v>5</v>
      </c>
      <c r="Q20" s="112">
        <f t="shared" si="14"/>
        <v>5</v>
      </c>
      <c r="R20" s="146" t="str">
        <f t="shared" si="15"/>
        <v>Bajo</v>
      </c>
      <c r="S20" s="112" t="s">
        <v>619</v>
      </c>
      <c r="T20" s="135" t="s">
        <v>642</v>
      </c>
      <c r="U20" s="135" t="s">
        <v>643</v>
      </c>
      <c r="V20" s="122">
        <v>43220</v>
      </c>
      <c r="W20" s="109" t="s">
        <v>644</v>
      </c>
      <c r="X20" s="146" t="s">
        <v>645</v>
      </c>
      <c r="Y20" s="146" t="s">
        <v>533</v>
      </c>
      <c r="Z20" s="151" t="s">
        <v>570</v>
      </c>
      <c r="AA20" s="151" t="s">
        <v>595</v>
      </c>
      <c r="AB20" s="151" t="s">
        <v>596</v>
      </c>
      <c r="AC20" s="72" t="s">
        <v>536</v>
      </c>
      <c r="AD20" s="47"/>
      <c r="AE20" s="47"/>
    </row>
    <row r="21" spans="2:31" ht="184.5" customHeight="1">
      <c r="B21" s="512"/>
      <c r="C21" s="135" t="s">
        <v>615</v>
      </c>
      <c r="D21" s="135" t="s">
        <v>646</v>
      </c>
      <c r="E21" s="135" t="s">
        <v>617</v>
      </c>
      <c r="F21" s="146" t="s">
        <v>574</v>
      </c>
      <c r="G21" s="112">
        <f>IF(F21=0,"",IF(F21="Rara vez",1,IF(F21="Improbable",2,IF(F21="Posible",3,IF(F21="Probable",4,IF(F21="Casi seguro",5,""))))))</f>
        <v>3</v>
      </c>
      <c r="H21" s="146" t="s">
        <v>525</v>
      </c>
      <c r="I21" s="112">
        <f>IF(H21=0,"",IF(H21="Moderado",5,IF(H21="Mayor",10,IF(H21="Catastrófico",20,""))))</f>
        <v>20</v>
      </c>
      <c r="J21" s="112">
        <f>IF(H21="",0,(G21*I21))</f>
        <v>60</v>
      </c>
      <c r="K21" s="147" t="str">
        <f>IF(J21=0,"",IF(J21&lt;15,"Bajo",IF(AND(J21&gt;=15,J21&lt;30),"Moderado",IF(AND(J21&gt;=30,J21&lt;60),"Alto",IF(J21&gt;=60,"Extremo","")))))</f>
        <v>Extremo</v>
      </c>
      <c r="L21" s="68" t="s">
        <v>618</v>
      </c>
      <c r="M21" s="153" t="s">
        <v>524</v>
      </c>
      <c r="N21" s="112">
        <f>IF(M21=0,"",IF(M21="Rara vez",1,IF(M21="Improbable",2,IF(M21="Posible",3,IF(M21="Probable",4,IF(M21="Casi seguro",5,""))))))</f>
        <v>1</v>
      </c>
      <c r="O21" s="153" t="s">
        <v>546</v>
      </c>
      <c r="P21" s="112">
        <f>IF(O21=0,"",IF(O21="Moderado",5,IF(O21="Mayor",10,IF(O21="Catastrófico",20,""))))</f>
        <v>5</v>
      </c>
      <c r="Q21" s="112">
        <f>IF(O21="",0,(N21*P21))</f>
        <v>5</v>
      </c>
      <c r="R21" s="146" t="str">
        <f>IF(Q21=0,"",IF(Q21&lt;15,"Bajo",IF(AND(Q21&gt;=15,Q21&lt;30),"Moderado",IF(AND(Q21&gt;=30,Q21&lt;60),"Alto",IF(Q21&gt;=60,"Extremo","")))))</f>
        <v>Bajo</v>
      </c>
      <c r="S21" s="112" t="s">
        <v>619</v>
      </c>
      <c r="T21" s="135" t="s">
        <v>647</v>
      </c>
      <c r="U21" s="135" t="s">
        <v>648</v>
      </c>
      <c r="V21" s="122">
        <v>43220</v>
      </c>
      <c r="W21" s="109" t="s">
        <v>649</v>
      </c>
      <c r="X21" s="146" t="s">
        <v>650</v>
      </c>
      <c r="Y21" s="146" t="s">
        <v>533</v>
      </c>
      <c r="Z21" s="151" t="s">
        <v>570</v>
      </c>
      <c r="AA21" s="151" t="s">
        <v>595</v>
      </c>
      <c r="AB21" s="151" t="s">
        <v>596</v>
      </c>
      <c r="AC21" s="72" t="s">
        <v>536</v>
      </c>
      <c r="AD21" s="69"/>
      <c r="AE21" s="47"/>
    </row>
    <row r="22" spans="2:31" ht="186" customHeight="1">
      <c r="B22" s="528" t="s">
        <v>651</v>
      </c>
      <c r="C22" s="82" t="s">
        <v>141</v>
      </c>
      <c r="D22" s="132" t="s">
        <v>652</v>
      </c>
      <c r="E22" s="136" t="s">
        <v>142</v>
      </c>
      <c r="F22" s="154" t="s">
        <v>574</v>
      </c>
      <c r="G22" s="112">
        <f t="shared" si="8"/>
        <v>3</v>
      </c>
      <c r="H22" s="146" t="s">
        <v>525</v>
      </c>
      <c r="I22" s="112">
        <f t="shared" si="9"/>
        <v>20</v>
      </c>
      <c r="J22" s="112">
        <f t="shared" si="10"/>
        <v>60</v>
      </c>
      <c r="K22" s="155" t="str">
        <f t="shared" si="11"/>
        <v>Extremo</v>
      </c>
      <c r="L22" s="68" t="s">
        <v>653</v>
      </c>
      <c r="M22" s="153" t="s">
        <v>524</v>
      </c>
      <c r="N22" s="112">
        <f t="shared" si="12"/>
        <v>1</v>
      </c>
      <c r="O22" s="153" t="s">
        <v>546</v>
      </c>
      <c r="P22" s="112">
        <f t="shared" si="13"/>
        <v>5</v>
      </c>
      <c r="Q22" s="112">
        <f t="shared" si="14"/>
        <v>5</v>
      </c>
      <c r="R22" s="146" t="str">
        <f t="shared" si="15"/>
        <v>Bajo</v>
      </c>
      <c r="S22" s="112" t="s">
        <v>611</v>
      </c>
      <c r="T22" s="135" t="s">
        <v>654</v>
      </c>
      <c r="U22" s="135" t="s">
        <v>655</v>
      </c>
      <c r="V22" s="122">
        <v>43220</v>
      </c>
      <c r="W22" s="109" t="s">
        <v>656</v>
      </c>
      <c r="X22" s="146" t="s">
        <v>657</v>
      </c>
      <c r="Y22" s="146" t="s">
        <v>533</v>
      </c>
      <c r="Z22" s="151" t="s">
        <v>570</v>
      </c>
      <c r="AA22" s="151" t="s">
        <v>595</v>
      </c>
      <c r="AB22" s="151" t="s">
        <v>596</v>
      </c>
      <c r="AC22" s="72" t="s">
        <v>536</v>
      </c>
      <c r="AD22" s="70"/>
      <c r="AE22" s="48"/>
    </row>
    <row r="23" spans="2:31" ht="199.5" customHeight="1">
      <c r="B23" s="529"/>
      <c r="C23" s="135" t="s">
        <v>159</v>
      </c>
      <c r="D23" s="135" t="s">
        <v>658</v>
      </c>
      <c r="E23" s="135" t="s">
        <v>142</v>
      </c>
      <c r="F23" s="146" t="s">
        <v>574</v>
      </c>
      <c r="G23" s="112">
        <f t="shared" si="8"/>
        <v>3</v>
      </c>
      <c r="H23" s="146" t="s">
        <v>525</v>
      </c>
      <c r="I23" s="112">
        <f t="shared" si="9"/>
        <v>20</v>
      </c>
      <c r="J23" s="112">
        <f t="shared" si="10"/>
        <v>60</v>
      </c>
      <c r="K23" s="147" t="str">
        <f t="shared" si="11"/>
        <v>Extremo</v>
      </c>
      <c r="L23" s="68" t="s">
        <v>659</v>
      </c>
      <c r="M23" s="153" t="s">
        <v>524</v>
      </c>
      <c r="N23" s="112">
        <f t="shared" si="12"/>
        <v>1</v>
      </c>
      <c r="O23" s="153" t="s">
        <v>546</v>
      </c>
      <c r="P23" s="112">
        <f t="shared" si="13"/>
        <v>5</v>
      </c>
      <c r="Q23" s="112">
        <f t="shared" si="14"/>
        <v>5</v>
      </c>
      <c r="R23" s="146" t="str">
        <f t="shared" si="15"/>
        <v>Bajo</v>
      </c>
      <c r="S23" s="112" t="s">
        <v>619</v>
      </c>
      <c r="T23" s="135" t="s">
        <v>660</v>
      </c>
      <c r="U23" s="135" t="s">
        <v>661</v>
      </c>
      <c r="V23" s="122">
        <v>43220</v>
      </c>
      <c r="W23" s="109" t="s">
        <v>662</v>
      </c>
      <c r="X23" s="146" t="s">
        <v>663</v>
      </c>
      <c r="Y23" s="146" t="s">
        <v>533</v>
      </c>
      <c r="Z23" s="151" t="s">
        <v>570</v>
      </c>
      <c r="AA23" s="151" t="s">
        <v>595</v>
      </c>
      <c r="AB23" s="151" t="s">
        <v>596</v>
      </c>
      <c r="AC23" s="72" t="s">
        <v>536</v>
      </c>
      <c r="AD23" s="69"/>
      <c r="AE23" s="47"/>
    </row>
    <row r="24" spans="2:31" ht="243.75" customHeight="1">
      <c r="B24" s="529"/>
      <c r="C24" s="135" t="s">
        <v>235</v>
      </c>
      <c r="D24" s="135" t="s">
        <v>664</v>
      </c>
      <c r="E24" s="135" t="s">
        <v>142</v>
      </c>
      <c r="F24" s="146" t="s">
        <v>574</v>
      </c>
      <c r="G24" s="112">
        <f t="shared" si="8"/>
        <v>3</v>
      </c>
      <c r="H24" s="146" t="s">
        <v>525</v>
      </c>
      <c r="I24" s="112">
        <f t="shared" si="9"/>
        <v>20</v>
      </c>
      <c r="J24" s="112">
        <f t="shared" si="10"/>
        <v>60</v>
      </c>
      <c r="K24" s="147" t="str">
        <f t="shared" si="11"/>
        <v>Extremo</v>
      </c>
      <c r="L24" s="68" t="s">
        <v>659</v>
      </c>
      <c r="M24" s="153" t="s">
        <v>524</v>
      </c>
      <c r="N24" s="112">
        <f t="shared" si="12"/>
        <v>1</v>
      </c>
      <c r="O24" s="153" t="s">
        <v>546</v>
      </c>
      <c r="P24" s="112">
        <f t="shared" si="13"/>
        <v>5</v>
      </c>
      <c r="Q24" s="112">
        <f t="shared" si="14"/>
        <v>5</v>
      </c>
      <c r="R24" s="146" t="str">
        <f t="shared" si="15"/>
        <v>Bajo</v>
      </c>
      <c r="S24" s="112" t="s">
        <v>619</v>
      </c>
      <c r="T24" s="135" t="s">
        <v>665</v>
      </c>
      <c r="U24" s="135" t="s">
        <v>666</v>
      </c>
      <c r="V24" s="122">
        <v>43220</v>
      </c>
      <c r="W24" s="109" t="s">
        <v>667</v>
      </c>
      <c r="X24" s="146" t="s">
        <v>237</v>
      </c>
      <c r="Y24" s="146" t="s">
        <v>533</v>
      </c>
      <c r="Z24" s="151" t="s">
        <v>570</v>
      </c>
      <c r="AA24" s="151" t="s">
        <v>595</v>
      </c>
      <c r="AB24" s="151" t="s">
        <v>596</v>
      </c>
      <c r="AC24" s="72" t="s">
        <v>536</v>
      </c>
      <c r="AD24" s="69"/>
      <c r="AE24" s="47"/>
    </row>
    <row r="25" spans="2:31" ht="251.25" customHeight="1">
      <c r="B25" s="529"/>
      <c r="C25" s="558" t="s">
        <v>615</v>
      </c>
      <c r="D25" s="558" t="s">
        <v>646</v>
      </c>
      <c r="E25" s="537" t="s">
        <v>617</v>
      </c>
      <c r="F25" s="516" t="s">
        <v>574</v>
      </c>
      <c r="G25" s="513">
        <f>IF(F25=0,"",IF(F25="Rara vez",1,IF(F25="Improbable",2,IF(F25="Posible",3,IF(F25="Probable",4,IF(F25="Casi seguro",5,""))))))</f>
        <v>3</v>
      </c>
      <c r="H25" s="516" t="s">
        <v>525</v>
      </c>
      <c r="I25" s="513">
        <f>IF(H25=0,"",IF(H25="Moderado",5,IF(H25="Mayor",10,IF(H25="Catastrófico",20,""))))</f>
        <v>20</v>
      </c>
      <c r="J25" s="513">
        <f>IF(H25="",0,(G25*I25))</f>
        <v>60</v>
      </c>
      <c r="K25" s="522" t="str">
        <f>IF(J25=0,"",IF(J25&lt;15,"Bajo",IF(AND(J25&gt;=15,J25&lt;30),"Moderado",IF(AND(J25&gt;=30,J25&lt;60),"Alto",IF(J25&gt;=60,"Extremo","")))))</f>
        <v>Extremo</v>
      </c>
      <c r="L25" s="519" t="s">
        <v>618</v>
      </c>
      <c r="M25" s="516" t="s">
        <v>524</v>
      </c>
      <c r="N25" s="513">
        <f>IF(M25=0,"",IF(M25="Rara vez",1,IF(M25="Improbable",2,IF(M25="Posible",3,IF(M25="Probable",4,IF(M25="Casi seguro",5,""))))))</f>
        <v>1</v>
      </c>
      <c r="O25" s="516" t="s">
        <v>546</v>
      </c>
      <c r="P25" s="513">
        <f>IF(O25=0,"",IF(O25="Moderado",5,IF(O25="Mayor",10,IF(O25="Catastrófico",20,""))))</f>
        <v>5</v>
      </c>
      <c r="Q25" s="513">
        <f>IF(O25="",0,(N25*P25))</f>
        <v>5</v>
      </c>
      <c r="R25" s="516" t="str">
        <f t="shared" si="15"/>
        <v>Bajo</v>
      </c>
      <c r="S25" s="513" t="s">
        <v>619</v>
      </c>
      <c r="T25" s="558" t="s">
        <v>647</v>
      </c>
      <c r="U25" s="537" t="s">
        <v>648</v>
      </c>
      <c r="V25" s="122">
        <v>43220</v>
      </c>
      <c r="W25" s="156" t="s">
        <v>668</v>
      </c>
      <c r="X25" s="157" t="s">
        <v>669</v>
      </c>
      <c r="Y25" s="562" t="s">
        <v>533</v>
      </c>
      <c r="Z25" s="531" t="s">
        <v>570</v>
      </c>
      <c r="AA25" s="531" t="s">
        <v>595</v>
      </c>
      <c r="AB25" s="531" t="s">
        <v>596</v>
      </c>
      <c r="AC25" s="525" t="s">
        <v>536</v>
      </c>
      <c r="AD25" s="69"/>
      <c r="AE25" s="47"/>
    </row>
    <row r="26" spans="2:31" ht="166.5" customHeight="1">
      <c r="B26" s="529"/>
      <c r="C26" s="559"/>
      <c r="D26" s="559"/>
      <c r="E26" s="538"/>
      <c r="F26" s="517"/>
      <c r="G26" s="514"/>
      <c r="H26" s="517"/>
      <c r="I26" s="514"/>
      <c r="J26" s="514"/>
      <c r="K26" s="523"/>
      <c r="L26" s="520"/>
      <c r="M26" s="517"/>
      <c r="N26" s="514"/>
      <c r="O26" s="517"/>
      <c r="P26" s="514"/>
      <c r="Q26" s="514"/>
      <c r="R26" s="517"/>
      <c r="S26" s="514"/>
      <c r="T26" s="559"/>
      <c r="U26" s="538"/>
      <c r="V26" s="122">
        <v>43220</v>
      </c>
      <c r="W26" s="158" t="s">
        <v>670</v>
      </c>
      <c r="X26" s="159" t="s">
        <v>671</v>
      </c>
      <c r="Y26" s="563"/>
      <c r="Z26" s="532"/>
      <c r="AA26" s="532"/>
      <c r="AB26" s="532"/>
      <c r="AC26" s="526"/>
      <c r="AD26" s="69"/>
      <c r="AE26" s="47"/>
    </row>
    <row r="27" spans="2:31" ht="166.5" customHeight="1">
      <c r="B27" s="529"/>
      <c r="C27" s="560"/>
      <c r="D27" s="560"/>
      <c r="E27" s="539"/>
      <c r="F27" s="518"/>
      <c r="G27" s="515"/>
      <c r="H27" s="518"/>
      <c r="I27" s="515"/>
      <c r="J27" s="515"/>
      <c r="K27" s="524"/>
      <c r="L27" s="521"/>
      <c r="M27" s="518"/>
      <c r="N27" s="515"/>
      <c r="O27" s="518"/>
      <c r="P27" s="515"/>
      <c r="Q27" s="515"/>
      <c r="R27" s="518"/>
      <c r="S27" s="515"/>
      <c r="T27" s="560"/>
      <c r="U27" s="539"/>
      <c r="V27" s="122">
        <v>43220</v>
      </c>
      <c r="W27" s="160" t="s">
        <v>672</v>
      </c>
      <c r="X27" s="161" t="s">
        <v>673</v>
      </c>
      <c r="Y27" s="564"/>
      <c r="Z27" s="533"/>
      <c r="AA27" s="533"/>
      <c r="AB27" s="533"/>
      <c r="AC27" s="527"/>
      <c r="AD27" s="69"/>
      <c r="AE27" s="47"/>
    </row>
    <row r="28" spans="2:31" ht="108" customHeight="1">
      <c r="B28" s="530"/>
      <c r="C28" s="68" t="s">
        <v>141</v>
      </c>
      <c r="D28" s="135" t="s">
        <v>674</v>
      </c>
      <c r="E28" s="68" t="s">
        <v>142</v>
      </c>
      <c r="F28" s="148" t="s">
        <v>574</v>
      </c>
      <c r="G28" s="148">
        <v>3</v>
      </c>
      <c r="H28" s="148" t="s">
        <v>525</v>
      </c>
      <c r="I28" s="148">
        <v>20</v>
      </c>
      <c r="J28" s="148">
        <v>60</v>
      </c>
      <c r="K28" s="121" t="s">
        <v>600</v>
      </c>
      <c r="L28" s="68" t="s">
        <v>675</v>
      </c>
      <c r="M28" s="106" t="s">
        <v>524</v>
      </c>
      <c r="N28" s="148">
        <v>1</v>
      </c>
      <c r="O28" s="106" t="s">
        <v>546</v>
      </c>
      <c r="P28" s="148">
        <v>5</v>
      </c>
      <c r="Q28" s="148">
        <v>5</v>
      </c>
      <c r="R28" s="148" t="s">
        <v>602</v>
      </c>
      <c r="S28" s="117" t="s">
        <v>676</v>
      </c>
      <c r="T28" s="135" t="s">
        <v>677</v>
      </c>
      <c r="U28" s="135" t="s">
        <v>638</v>
      </c>
      <c r="V28" s="122">
        <v>43220</v>
      </c>
      <c r="W28" s="156" t="s">
        <v>678</v>
      </c>
      <c r="X28" s="112" t="s">
        <v>679</v>
      </c>
      <c r="Y28" s="146" t="s">
        <v>533</v>
      </c>
      <c r="Z28" s="151" t="s">
        <v>570</v>
      </c>
      <c r="AA28" s="151" t="s">
        <v>595</v>
      </c>
      <c r="AB28" s="151" t="s">
        <v>596</v>
      </c>
      <c r="AC28" s="72" t="s">
        <v>536</v>
      </c>
      <c r="AD28" s="69"/>
      <c r="AE28" s="47"/>
    </row>
    <row r="29" spans="2:31" ht="89.25">
      <c r="B29" s="561" t="s">
        <v>680</v>
      </c>
      <c r="C29" s="68" t="s">
        <v>681</v>
      </c>
      <c r="D29" s="68" t="s">
        <v>344</v>
      </c>
      <c r="E29" s="68" t="s">
        <v>41</v>
      </c>
      <c r="F29" s="124" t="s">
        <v>574</v>
      </c>
      <c r="G29" s="148">
        <f t="shared" si="8"/>
        <v>3</v>
      </c>
      <c r="H29" s="124" t="s">
        <v>525</v>
      </c>
      <c r="I29" s="148">
        <f t="shared" si="9"/>
        <v>20</v>
      </c>
      <c r="J29" s="148">
        <f t="shared" si="10"/>
        <v>60</v>
      </c>
      <c r="K29" s="147" t="str">
        <f t="shared" si="11"/>
        <v>Extremo</v>
      </c>
      <c r="L29" s="68" t="s">
        <v>682</v>
      </c>
      <c r="M29" s="107" t="s">
        <v>554</v>
      </c>
      <c r="N29" s="148">
        <f t="shared" si="12"/>
        <v>2</v>
      </c>
      <c r="O29" s="107" t="s">
        <v>546</v>
      </c>
      <c r="P29" s="148">
        <f t="shared" si="13"/>
        <v>5</v>
      </c>
      <c r="Q29" s="148">
        <f t="shared" si="14"/>
        <v>10</v>
      </c>
      <c r="R29" s="124" t="str">
        <f t="shared" si="15"/>
        <v>Bajo</v>
      </c>
      <c r="S29" s="148" t="s">
        <v>619</v>
      </c>
      <c r="T29" s="135" t="s">
        <v>683</v>
      </c>
      <c r="U29" s="135" t="s">
        <v>684</v>
      </c>
      <c r="V29" s="122">
        <v>43220</v>
      </c>
      <c r="W29" s="117" t="s">
        <v>685</v>
      </c>
      <c r="X29" s="112" t="s">
        <v>686</v>
      </c>
      <c r="Y29" s="146" t="s">
        <v>533</v>
      </c>
      <c r="Z29" s="151" t="s">
        <v>570</v>
      </c>
      <c r="AA29" s="151" t="s">
        <v>595</v>
      </c>
      <c r="AB29" s="151" t="s">
        <v>596</v>
      </c>
      <c r="AC29" s="72" t="s">
        <v>536</v>
      </c>
      <c r="AD29" s="48"/>
      <c r="AE29" s="48"/>
    </row>
    <row r="30" spans="2:31" ht="63.75">
      <c r="B30" s="561"/>
      <c r="C30" s="68" t="s">
        <v>351</v>
      </c>
      <c r="D30" s="68" t="s">
        <v>687</v>
      </c>
      <c r="E30" s="68" t="s">
        <v>284</v>
      </c>
      <c r="F30" s="124" t="s">
        <v>565</v>
      </c>
      <c r="G30" s="148">
        <f t="shared" si="8"/>
        <v>4</v>
      </c>
      <c r="H30" s="124" t="s">
        <v>525</v>
      </c>
      <c r="I30" s="148">
        <f t="shared" si="9"/>
        <v>20</v>
      </c>
      <c r="J30" s="148">
        <f t="shared" si="10"/>
        <v>80</v>
      </c>
      <c r="K30" s="147" t="str">
        <f t="shared" si="11"/>
        <v>Extremo</v>
      </c>
      <c r="L30" s="68" t="s">
        <v>688</v>
      </c>
      <c r="M30" s="107" t="s">
        <v>574</v>
      </c>
      <c r="N30" s="148">
        <f t="shared" si="12"/>
        <v>3</v>
      </c>
      <c r="O30" s="107" t="s">
        <v>546</v>
      </c>
      <c r="P30" s="148">
        <f t="shared" si="13"/>
        <v>5</v>
      </c>
      <c r="Q30" s="148">
        <f t="shared" si="14"/>
        <v>15</v>
      </c>
      <c r="R30" s="124" t="str">
        <f t="shared" si="15"/>
        <v>Moderado</v>
      </c>
      <c r="S30" s="148" t="s">
        <v>619</v>
      </c>
      <c r="T30" s="135" t="s">
        <v>689</v>
      </c>
      <c r="U30" s="135" t="s">
        <v>638</v>
      </c>
      <c r="V30" s="122">
        <v>43220</v>
      </c>
      <c r="W30" s="117" t="s">
        <v>690</v>
      </c>
      <c r="X30" s="112" t="s">
        <v>686</v>
      </c>
      <c r="Y30" s="146" t="s">
        <v>533</v>
      </c>
      <c r="Z30" s="151" t="s">
        <v>570</v>
      </c>
      <c r="AA30" s="151" t="s">
        <v>595</v>
      </c>
      <c r="AB30" s="151" t="s">
        <v>596</v>
      </c>
      <c r="AC30" s="72" t="s">
        <v>536</v>
      </c>
      <c r="AD30" s="47"/>
      <c r="AE30" s="47"/>
    </row>
    <row r="31" spans="2:31" ht="89.25">
      <c r="B31" s="561"/>
      <c r="C31" s="68" t="s">
        <v>691</v>
      </c>
      <c r="D31" s="68" t="s">
        <v>355</v>
      </c>
      <c r="E31" s="68" t="s">
        <v>284</v>
      </c>
      <c r="F31" s="124" t="s">
        <v>574</v>
      </c>
      <c r="G31" s="148">
        <f t="shared" si="8"/>
        <v>3</v>
      </c>
      <c r="H31" s="124" t="s">
        <v>525</v>
      </c>
      <c r="I31" s="148">
        <f t="shared" si="9"/>
        <v>20</v>
      </c>
      <c r="J31" s="148">
        <f t="shared" si="10"/>
        <v>60</v>
      </c>
      <c r="K31" s="147" t="str">
        <f t="shared" si="11"/>
        <v>Extremo</v>
      </c>
      <c r="L31" s="68" t="s">
        <v>692</v>
      </c>
      <c r="M31" s="107" t="s">
        <v>524</v>
      </c>
      <c r="N31" s="148">
        <f t="shared" si="12"/>
        <v>1</v>
      </c>
      <c r="O31" s="107" t="s">
        <v>546</v>
      </c>
      <c r="P31" s="148">
        <f t="shared" si="13"/>
        <v>5</v>
      </c>
      <c r="Q31" s="148">
        <f t="shared" si="14"/>
        <v>5</v>
      </c>
      <c r="R31" s="124" t="str">
        <f t="shared" si="15"/>
        <v>Bajo</v>
      </c>
      <c r="S31" s="148" t="s">
        <v>619</v>
      </c>
      <c r="T31" s="135" t="s">
        <v>693</v>
      </c>
      <c r="U31" s="135" t="s">
        <v>694</v>
      </c>
      <c r="V31" s="122">
        <v>43220</v>
      </c>
      <c r="W31" s="117" t="s">
        <v>695</v>
      </c>
      <c r="X31" s="112" t="s">
        <v>686</v>
      </c>
      <c r="Y31" s="146" t="s">
        <v>533</v>
      </c>
      <c r="Z31" s="151" t="s">
        <v>570</v>
      </c>
      <c r="AA31" s="151" t="s">
        <v>595</v>
      </c>
      <c r="AB31" s="151" t="s">
        <v>596</v>
      </c>
      <c r="AC31" s="72" t="s">
        <v>536</v>
      </c>
      <c r="AD31" s="47"/>
      <c r="AE31" s="47"/>
    </row>
    <row r="32" spans="2:31" ht="158.25" customHeight="1">
      <c r="B32" s="542" t="s">
        <v>696</v>
      </c>
      <c r="C32" s="135" t="s">
        <v>697</v>
      </c>
      <c r="D32" s="135" t="s">
        <v>698</v>
      </c>
      <c r="E32" s="135" t="s">
        <v>699</v>
      </c>
      <c r="F32" s="146" t="s">
        <v>574</v>
      </c>
      <c r="G32" s="112">
        <f t="shared" si="8"/>
        <v>3</v>
      </c>
      <c r="H32" s="146" t="s">
        <v>525</v>
      </c>
      <c r="I32" s="112">
        <f t="shared" si="9"/>
        <v>20</v>
      </c>
      <c r="J32" s="112">
        <f t="shared" si="10"/>
        <v>60</v>
      </c>
      <c r="K32" s="147" t="str">
        <f t="shared" si="11"/>
        <v>Extremo</v>
      </c>
      <c r="L32" s="68" t="s">
        <v>700</v>
      </c>
      <c r="M32" s="153" t="s">
        <v>554</v>
      </c>
      <c r="N32" s="112">
        <f t="shared" si="12"/>
        <v>2</v>
      </c>
      <c r="O32" s="153" t="s">
        <v>546</v>
      </c>
      <c r="P32" s="112">
        <f t="shared" si="13"/>
        <v>5</v>
      </c>
      <c r="Q32" s="112">
        <f t="shared" si="14"/>
        <v>10</v>
      </c>
      <c r="R32" s="146" t="str">
        <f t="shared" si="15"/>
        <v>Bajo</v>
      </c>
      <c r="S32" s="112" t="s">
        <v>701</v>
      </c>
      <c r="T32" s="135" t="s">
        <v>702</v>
      </c>
      <c r="U32" s="135" t="s">
        <v>703</v>
      </c>
      <c r="V32" s="122">
        <v>43220</v>
      </c>
      <c r="W32" s="162" t="s">
        <v>704</v>
      </c>
      <c r="X32" s="58" t="s">
        <v>705</v>
      </c>
      <c r="Y32" s="146" t="s">
        <v>533</v>
      </c>
      <c r="Z32" s="151" t="s">
        <v>570</v>
      </c>
      <c r="AA32" s="151" t="s">
        <v>595</v>
      </c>
      <c r="AB32" s="151" t="s">
        <v>596</v>
      </c>
      <c r="AC32" s="51" t="s">
        <v>706</v>
      </c>
      <c r="AD32" s="47"/>
      <c r="AE32" s="47"/>
    </row>
    <row r="33" spans="2:31" ht="116.25" customHeight="1">
      <c r="B33" s="543"/>
      <c r="C33" s="135" t="s">
        <v>707</v>
      </c>
      <c r="D33" s="135" t="s">
        <v>708</v>
      </c>
      <c r="E33" s="135" t="s">
        <v>699</v>
      </c>
      <c r="F33" s="146" t="s">
        <v>574</v>
      </c>
      <c r="G33" s="112">
        <f t="shared" si="8"/>
        <v>3</v>
      </c>
      <c r="H33" s="146" t="s">
        <v>527</v>
      </c>
      <c r="I33" s="112">
        <f t="shared" si="9"/>
        <v>10</v>
      </c>
      <c r="J33" s="112">
        <f t="shared" si="10"/>
        <v>30</v>
      </c>
      <c r="K33" s="147" t="str">
        <f t="shared" si="11"/>
        <v>Alto</v>
      </c>
      <c r="L33" s="68" t="s">
        <v>709</v>
      </c>
      <c r="M33" s="153" t="s">
        <v>524</v>
      </c>
      <c r="N33" s="112">
        <f t="shared" si="12"/>
        <v>1</v>
      </c>
      <c r="O33" s="153" t="s">
        <v>546</v>
      </c>
      <c r="P33" s="112">
        <f t="shared" si="13"/>
        <v>5</v>
      </c>
      <c r="Q33" s="112">
        <f t="shared" si="14"/>
        <v>5</v>
      </c>
      <c r="R33" s="146" t="str">
        <f t="shared" si="15"/>
        <v>Bajo</v>
      </c>
      <c r="S33" s="112" t="s">
        <v>710</v>
      </c>
      <c r="T33" s="135" t="s">
        <v>711</v>
      </c>
      <c r="U33" s="135" t="s">
        <v>712</v>
      </c>
      <c r="V33" s="122">
        <v>43220</v>
      </c>
      <c r="W33" s="109" t="s">
        <v>713</v>
      </c>
      <c r="X33" s="58" t="s">
        <v>714</v>
      </c>
      <c r="Y33" s="146" t="s">
        <v>533</v>
      </c>
      <c r="Z33" s="151" t="s">
        <v>570</v>
      </c>
      <c r="AA33" s="151" t="s">
        <v>595</v>
      </c>
      <c r="AB33" s="151" t="s">
        <v>596</v>
      </c>
      <c r="AC33" s="51" t="s">
        <v>715</v>
      </c>
      <c r="AD33" s="47"/>
      <c r="AE33" s="47"/>
    </row>
    <row r="34" spans="2:31" ht="153.75" customHeight="1">
      <c r="B34" s="543"/>
      <c r="C34" s="135" t="s">
        <v>716</v>
      </c>
      <c r="D34" s="135" t="s">
        <v>717</v>
      </c>
      <c r="E34" s="135" t="s">
        <v>699</v>
      </c>
      <c r="F34" s="146" t="s">
        <v>574</v>
      </c>
      <c r="G34" s="112">
        <f t="shared" si="8"/>
        <v>3</v>
      </c>
      <c r="H34" s="146" t="s">
        <v>527</v>
      </c>
      <c r="I34" s="112">
        <f t="shared" si="9"/>
        <v>10</v>
      </c>
      <c r="J34" s="112">
        <f t="shared" si="10"/>
        <v>30</v>
      </c>
      <c r="K34" s="147" t="str">
        <f t="shared" si="11"/>
        <v>Alto</v>
      </c>
      <c r="L34" s="68" t="s">
        <v>718</v>
      </c>
      <c r="M34" s="153" t="s">
        <v>524</v>
      </c>
      <c r="N34" s="112">
        <f t="shared" si="12"/>
        <v>1</v>
      </c>
      <c r="O34" s="153" t="s">
        <v>546</v>
      </c>
      <c r="P34" s="112">
        <f t="shared" si="13"/>
        <v>5</v>
      </c>
      <c r="Q34" s="112">
        <f t="shared" si="14"/>
        <v>5</v>
      </c>
      <c r="R34" s="146" t="str">
        <f t="shared" si="15"/>
        <v>Bajo</v>
      </c>
      <c r="S34" s="112" t="s">
        <v>619</v>
      </c>
      <c r="T34" s="135" t="s">
        <v>719</v>
      </c>
      <c r="U34" s="135" t="s">
        <v>720</v>
      </c>
      <c r="V34" s="122">
        <v>43220</v>
      </c>
      <c r="W34" s="109" t="s">
        <v>721</v>
      </c>
      <c r="X34" s="58" t="s">
        <v>722</v>
      </c>
      <c r="Y34" s="146" t="s">
        <v>533</v>
      </c>
      <c r="Z34" s="151" t="s">
        <v>570</v>
      </c>
      <c r="AA34" s="151" t="s">
        <v>595</v>
      </c>
      <c r="AB34" s="151" t="s">
        <v>596</v>
      </c>
      <c r="AC34" s="51" t="s">
        <v>723</v>
      </c>
      <c r="AD34" s="47"/>
      <c r="AE34" s="47"/>
    </row>
    <row r="35" spans="2:31" ht="114.75">
      <c r="B35" s="543"/>
      <c r="C35" s="557" t="s">
        <v>724</v>
      </c>
      <c r="D35" s="135" t="s">
        <v>725</v>
      </c>
      <c r="E35" s="135" t="s">
        <v>726</v>
      </c>
      <c r="F35" s="146" t="s">
        <v>524</v>
      </c>
      <c r="G35" s="112">
        <f t="shared" si="8"/>
        <v>1</v>
      </c>
      <c r="H35" s="146" t="s">
        <v>527</v>
      </c>
      <c r="I35" s="112">
        <f t="shared" si="9"/>
        <v>10</v>
      </c>
      <c r="J35" s="112">
        <f t="shared" si="10"/>
        <v>10</v>
      </c>
      <c r="K35" s="147" t="str">
        <f t="shared" si="11"/>
        <v>Bajo</v>
      </c>
      <c r="L35" s="68" t="s">
        <v>727</v>
      </c>
      <c r="M35" s="153" t="s">
        <v>524</v>
      </c>
      <c r="N35" s="112">
        <f t="shared" si="12"/>
        <v>1</v>
      </c>
      <c r="O35" s="146" t="s">
        <v>546</v>
      </c>
      <c r="P35" s="112">
        <f t="shared" si="13"/>
        <v>5</v>
      </c>
      <c r="Q35" s="112">
        <f t="shared" si="14"/>
        <v>5</v>
      </c>
      <c r="R35" s="146" t="str">
        <f t="shared" si="15"/>
        <v>Bajo</v>
      </c>
      <c r="S35" s="112" t="s">
        <v>710</v>
      </c>
      <c r="T35" s="135" t="s">
        <v>727</v>
      </c>
      <c r="U35" s="135" t="s">
        <v>728</v>
      </c>
      <c r="V35" s="122">
        <v>43220</v>
      </c>
      <c r="W35" s="109" t="s">
        <v>729</v>
      </c>
      <c r="X35" s="58" t="s">
        <v>730</v>
      </c>
      <c r="Y35" s="146" t="s">
        <v>533</v>
      </c>
      <c r="Z35" s="151" t="s">
        <v>534</v>
      </c>
      <c r="AA35" s="151" t="s">
        <v>534</v>
      </c>
      <c r="AB35" s="151" t="s">
        <v>596</v>
      </c>
      <c r="AC35" s="72" t="s">
        <v>536</v>
      </c>
    </row>
    <row r="36" spans="2:31" ht="76.5">
      <c r="B36" s="543"/>
      <c r="C36" s="557"/>
      <c r="D36" s="135" t="s">
        <v>731</v>
      </c>
      <c r="E36" s="135" t="s">
        <v>726</v>
      </c>
      <c r="F36" s="146" t="s">
        <v>524</v>
      </c>
      <c r="G36" s="112">
        <f>IF(F36=0,"",IF(F36="Rara vez",1,IF(F36="Improbable",2,IF(F36="Posible",3,IF(F36="Probable",4,IF(F36="Casi seguro",5,""))))))</f>
        <v>1</v>
      </c>
      <c r="H36" s="146" t="s">
        <v>527</v>
      </c>
      <c r="I36" s="112">
        <f>IF(H36=0,"",IF(H36="Moderado",5,IF(H36="Mayor",10,IF(H36="Catastrófico",20,""))))</f>
        <v>10</v>
      </c>
      <c r="J36" s="112">
        <f>IF(H36="",0,(G36*I36))</f>
        <v>10</v>
      </c>
      <c r="K36" s="147" t="str">
        <f>IF(J36=0,"",IF(J36&lt;15,"Bajo",IF(AND(J36&gt;=15,J36&lt;30),"Moderado",IF(AND(J36&gt;=30,J36&lt;60),"Alto",IF(J36&gt;=60,"Extremo","")))))</f>
        <v>Bajo</v>
      </c>
      <c r="L36" s="68" t="s">
        <v>732</v>
      </c>
      <c r="M36" s="153" t="s">
        <v>524</v>
      </c>
      <c r="N36" s="112">
        <f>IF(M36=0,"",IF(M36="Rara vez",1,IF(M36="Improbable",2,IF(M36="Posible",3,IF(M36="Probable",4,IF(M36="Casi seguro",5,""))))))</f>
        <v>1</v>
      </c>
      <c r="O36" s="146" t="s">
        <v>546</v>
      </c>
      <c r="P36" s="112">
        <f>IF(O36=0,"",IF(O36="Moderado",5,IF(O36="Mayor",10,IF(O36="Catastrófico",20,""))))</f>
        <v>5</v>
      </c>
      <c r="Q36" s="112">
        <f>IF(O36="",0,(N36*P36))</f>
        <v>5</v>
      </c>
      <c r="R36" s="146" t="str">
        <f>IF(Q36=0,"",IF(Q36&lt;15,"Bajo",IF(AND(Q36&gt;=15,Q36&lt;30),"Moderado",IF(AND(Q36&gt;=30,Q36&lt;60),"Alto",IF(Q36&gt;=60,"Extremo","")))))</f>
        <v>Bajo</v>
      </c>
      <c r="S36" s="112" t="s">
        <v>710</v>
      </c>
      <c r="T36" s="135" t="s">
        <v>733</v>
      </c>
      <c r="U36" s="135" t="s">
        <v>734</v>
      </c>
      <c r="V36" s="122">
        <v>43220</v>
      </c>
      <c r="W36" s="109" t="s">
        <v>735</v>
      </c>
      <c r="X36" s="58" t="s">
        <v>730</v>
      </c>
      <c r="Y36" s="146" t="s">
        <v>533</v>
      </c>
      <c r="Z36" s="151" t="s">
        <v>534</v>
      </c>
      <c r="AA36" s="151" t="s">
        <v>534</v>
      </c>
      <c r="AB36" s="151" t="s">
        <v>596</v>
      </c>
      <c r="AC36" s="72" t="s">
        <v>536</v>
      </c>
    </row>
    <row r="37" spans="2:31" ht="153">
      <c r="B37" s="543"/>
      <c r="C37" s="557"/>
      <c r="D37" s="135" t="s">
        <v>736</v>
      </c>
      <c r="E37" s="135" t="s">
        <v>737</v>
      </c>
      <c r="F37" s="146" t="s">
        <v>524</v>
      </c>
      <c r="G37" s="112">
        <f>IF(F37=0,"",IF(F37="Rara vez",1,IF(F37="Improbable",2,IF(F37="Posible",3,IF(F37="Probable",4,IF(F37="Casi seguro",5,""))))))</f>
        <v>1</v>
      </c>
      <c r="H37" s="146" t="s">
        <v>527</v>
      </c>
      <c r="I37" s="112">
        <f>IF(H37=0,"",IF(H37="Moderado",5,IF(H37="Mayor",10,IF(H37="Catastrófico",20,""))))</f>
        <v>10</v>
      </c>
      <c r="J37" s="112">
        <f>IF(H37="",0,(G37*I37))</f>
        <v>10</v>
      </c>
      <c r="K37" s="147" t="str">
        <f>IF(J37=0,"",IF(J37&lt;15,"Bajo",IF(AND(J37&gt;=15,J37&lt;30),"Moderado",IF(AND(J37&gt;=30,J37&lt;60),"Alto",IF(J37&gt;=60,"Extremo","")))))</f>
        <v>Bajo</v>
      </c>
      <c r="L37" s="68" t="s">
        <v>738</v>
      </c>
      <c r="M37" s="153" t="s">
        <v>524</v>
      </c>
      <c r="N37" s="112">
        <f>IF(M37=0,"",IF(M37="Rara vez",1,IF(M37="Improbable",2,IF(M37="Posible",3,IF(M37="Probable",4,IF(M37="Casi seguro",5,""))))))</f>
        <v>1</v>
      </c>
      <c r="O37" s="146" t="s">
        <v>546</v>
      </c>
      <c r="P37" s="112">
        <f>IF(O37=0,"",IF(O37="Moderado",5,IF(O37="Mayor",10,IF(O37="Catastrófico",20,""))))</f>
        <v>5</v>
      </c>
      <c r="Q37" s="112">
        <f>IF(O37="",0,(N37*P37))</f>
        <v>5</v>
      </c>
      <c r="R37" s="146" t="str">
        <f>IF(Q37=0,"",IF(Q37&lt;15,"Bajo",IF(AND(Q37&gt;=15,Q37&lt;30),"Moderado",IF(AND(Q37&gt;=30,Q37&lt;60),"Alto",IF(Q37&gt;=60,"Extremo","")))))</f>
        <v>Bajo</v>
      </c>
      <c r="S37" s="112" t="s">
        <v>710</v>
      </c>
      <c r="T37" s="135" t="s">
        <v>738</v>
      </c>
      <c r="U37" s="135" t="s">
        <v>739</v>
      </c>
      <c r="V37" s="122">
        <v>43220</v>
      </c>
      <c r="W37" s="109" t="s">
        <v>740</v>
      </c>
      <c r="X37" s="58" t="s">
        <v>730</v>
      </c>
      <c r="Y37" s="146" t="s">
        <v>533</v>
      </c>
      <c r="Z37" s="151" t="s">
        <v>534</v>
      </c>
      <c r="AA37" s="151" t="s">
        <v>534</v>
      </c>
      <c r="AB37" s="151" t="s">
        <v>596</v>
      </c>
      <c r="AC37" s="72" t="s">
        <v>536</v>
      </c>
    </row>
    <row r="38" spans="2:31" ht="76.5">
      <c r="B38" s="543"/>
      <c r="C38" s="557"/>
      <c r="D38" s="135" t="s">
        <v>741</v>
      </c>
      <c r="E38" s="135" t="s">
        <v>742</v>
      </c>
      <c r="F38" s="146" t="s">
        <v>524</v>
      </c>
      <c r="G38" s="112">
        <f>IF(F38=0,"",IF(F38="Rara vez",1,IF(F38="Improbable",2,IF(F38="Posible",3,IF(F38="Probable",4,IF(F38="Casi seguro",5,""))))))</f>
        <v>1</v>
      </c>
      <c r="H38" s="146" t="s">
        <v>527</v>
      </c>
      <c r="I38" s="112">
        <f>IF(H38=0,"",IF(H38="Moderado",5,IF(H38="Mayor",10,IF(H38="Catastrófico",20,""))))</f>
        <v>10</v>
      </c>
      <c r="J38" s="112">
        <f>IF(H38="",0,(G38*I38))</f>
        <v>10</v>
      </c>
      <c r="K38" s="147" t="str">
        <f>IF(J38=0,"",IF(J38&lt;15,"Bajo",IF(AND(J38&gt;=15,J38&lt;30),"Moderado",IF(AND(J38&gt;=30,J38&lt;60),"Alto",IF(J38&gt;=60,"Extremo","")))))</f>
        <v>Bajo</v>
      </c>
      <c r="L38" s="68" t="s">
        <v>732</v>
      </c>
      <c r="M38" s="153" t="s">
        <v>524</v>
      </c>
      <c r="N38" s="112">
        <f>IF(M38=0,"",IF(M38="Rara vez",1,IF(M38="Improbable",2,IF(M38="Posible",3,IF(M38="Probable",4,IF(M38="Casi seguro",5,""))))))</f>
        <v>1</v>
      </c>
      <c r="O38" s="146" t="s">
        <v>546</v>
      </c>
      <c r="P38" s="112">
        <f>IF(O38=0,"",IF(O38="Moderado",5,IF(O38="Mayor",10,IF(O38="Catastrófico",20,""))))</f>
        <v>5</v>
      </c>
      <c r="Q38" s="112">
        <f>IF(O38="",0,(N38*P38))</f>
        <v>5</v>
      </c>
      <c r="R38" s="146" t="str">
        <f>IF(Q38=0,"",IF(Q38&lt;15,"Bajo",IF(AND(Q38&gt;=15,Q38&lt;30),"Moderado",IF(AND(Q38&gt;=30,Q38&lt;60),"Alto",IF(Q38&gt;=60,"Extremo","")))))</f>
        <v>Bajo</v>
      </c>
      <c r="S38" s="112" t="s">
        <v>710</v>
      </c>
      <c r="T38" s="135" t="s">
        <v>732</v>
      </c>
      <c r="U38" s="135" t="s">
        <v>743</v>
      </c>
      <c r="V38" s="122">
        <v>43220</v>
      </c>
      <c r="W38" s="109" t="s">
        <v>735</v>
      </c>
      <c r="X38" s="58" t="s">
        <v>730</v>
      </c>
      <c r="Y38" s="146" t="s">
        <v>533</v>
      </c>
      <c r="Z38" s="151" t="s">
        <v>534</v>
      </c>
      <c r="AA38" s="151" t="s">
        <v>534</v>
      </c>
      <c r="AB38" s="151" t="s">
        <v>596</v>
      </c>
      <c r="AC38" s="72" t="s">
        <v>536</v>
      </c>
    </row>
    <row r="39" spans="2:31" ht="51">
      <c r="B39" s="542" t="s">
        <v>744</v>
      </c>
      <c r="C39" s="135" t="s">
        <v>745</v>
      </c>
      <c r="D39" s="135" t="s">
        <v>746</v>
      </c>
      <c r="E39" s="135" t="s">
        <v>747</v>
      </c>
      <c r="F39" s="146" t="s">
        <v>574</v>
      </c>
      <c r="G39" s="112">
        <f t="shared" si="8"/>
        <v>3</v>
      </c>
      <c r="H39" s="146" t="s">
        <v>546</v>
      </c>
      <c r="I39" s="112">
        <f t="shared" si="9"/>
        <v>5</v>
      </c>
      <c r="J39" s="112">
        <f t="shared" si="10"/>
        <v>15</v>
      </c>
      <c r="K39" s="147" t="str">
        <f t="shared" si="11"/>
        <v>Moderado</v>
      </c>
      <c r="L39" s="68" t="s">
        <v>748</v>
      </c>
      <c r="M39" s="153" t="s">
        <v>524</v>
      </c>
      <c r="N39" s="112">
        <f t="shared" si="12"/>
        <v>1</v>
      </c>
      <c r="O39" s="153" t="s">
        <v>546</v>
      </c>
      <c r="P39" s="112">
        <f t="shared" si="13"/>
        <v>5</v>
      </c>
      <c r="Q39" s="112">
        <f t="shared" si="14"/>
        <v>5</v>
      </c>
      <c r="R39" s="146" t="str">
        <f t="shared" si="15"/>
        <v>Bajo</v>
      </c>
      <c r="S39" s="112" t="s">
        <v>619</v>
      </c>
      <c r="T39" s="135" t="s">
        <v>749</v>
      </c>
      <c r="U39" s="135" t="s">
        <v>750</v>
      </c>
      <c r="V39" s="122">
        <v>43220</v>
      </c>
      <c r="W39" s="109" t="s">
        <v>751</v>
      </c>
      <c r="X39" s="58" t="s">
        <v>752</v>
      </c>
      <c r="Y39" s="146" t="s">
        <v>533</v>
      </c>
      <c r="Z39" s="151" t="s">
        <v>534</v>
      </c>
      <c r="AA39" s="151" t="s">
        <v>534</v>
      </c>
      <c r="AB39" s="151" t="s">
        <v>596</v>
      </c>
      <c r="AC39" s="72" t="s">
        <v>536</v>
      </c>
    </row>
    <row r="40" spans="2:31" ht="51">
      <c r="B40" s="542"/>
      <c r="C40" s="135" t="s">
        <v>753</v>
      </c>
      <c r="D40" s="135" t="s">
        <v>754</v>
      </c>
      <c r="E40" s="135" t="s">
        <v>747</v>
      </c>
      <c r="F40" s="146" t="s">
        <v>574</v>
      </c>
      <c r="G40" s="112">
        <f t="shared" si="8"/>
        <v>3</v>
      </c>
      <c r="H40" s="146" t="s">
        <v>546</v>
      </c>
      <c r="I40" s="112">
        <f t="shared" si="9"/>
        <v>5</v>
      </c>
      <c r="J40" s="112">
        <f t="shared" si="10"/>
        <v>15</v>
      </c>
      <c r="K40" s="147" t="str">
        <f t="shared" si="11"/>
        <v>Moderado</v>
      </c>
      <c r="L40" s="68" t="s">
        <v>755</v>
      </c>
      <c r="M40" s="153" t="s">
        <v>524</v>
      </c>
      <c r="N40" s="112">
        <f t="shared" si="12"/>
        <v>1</v>
      </c>
      <c r="O40" s="153" t="s">
        <v>546</v>
      </c>
      <c r="P40" s="112">
        <f t="shared" si="13"/>
        <v>5</v>
      </c>
      <c r="Q40" s="112">
        <f t="shared" si="14"/>
        <v>5</v>
      </c>
      <c r="R40" s="146" t="str">
        <f t="shared" si="15"/>
        <v>Bajo</v>
      </c>
      <c r="S40" s="112" t="s">
        <v>619</v>
      </c>
      <c r="T40" s="135" t="s">
        <v>756</v>
      </c>
      <c r="U40" s="135" t="s">
        <v>757</v>
      </c>
      <c r="V40" s="122">
        <v>43220</v>
      </c>
      <c r="W40" s="109" t="s">
        <v>758</v>
      </c>
      <c r="X40" s="58" t="s">
        <v>752</v>
      </c>
      <c r="Y40" s="146" t="s">
        <v>533</v>
      </c>
      <c r="Z40" s="151" t="s">
        <v>534</v>
      </c>
      <c r="AA40" s="151" t="s">
        <v>534</v>
      </c>
      <c r="AB40" s="151" t="s">
        <v>596</v>
      </c>
      <c r="AC40" s="72" t="s">
        <v>536</v>
      </c>
    </row>
    <row r="41" spans="2:31" ht="114.75">
      <c r="B41" s="542"/>
      <c r="C41" s="557" t="s">
        <v>759</v>
      </c>
      <c r="D41" s="135" t="s">
        <v>725</v>
      </c>
      <c r="E41" s="135" t="s">
        <v>726</v>
      </c>
      <c r="F41" s="146" t="s">
        <v>524</v>
      </c>
      <c r="G41" s="112">
        <f>IF(F41=0,"",IF(F41="Rara vez",1,IF(F41="Improbable",2,IF(F41="Posible",3,IF(F41="Probable",4,IF(F41="Casi seguro",5,""))))))</f>
        <v>1</v>
      </c>
      <c r="H41" s="146" t="s">
        <v>527</v>
      </c>
      <c r="I41" s="112">
        <f>IF(H41=0,"",IF(H41="Moderado",5,IF(H41="Mayor",10,IF(H41="Catastrófico",20,""))))</f>
        <v>10</v>
      </c>
      <c r="J41" s="112">
        <f>IF(H41="",0,(G41*I41))</f>
        <v>10</v>
      </c>
      <c r="K41" s="147" t="str">
        <f>IF(J41=0,"",IF(J41&lt;15,"Bajo",IF(AND(J41&gt;=15,J41&lt;30),"Moderado",IF(AND(J41&gt;=30,J41&lt;60),"Alto",IF(J41&gt;=60,"Extremo","")))))</f>
        <v>Bajo</v>
      </c>
      <c r="L41" s="68" t="s">
        <v>727</v>
      </c>
      <c r="M41" s="153" t="s">
        <v>524</v>
      </c>
      <c r="N41" s="112">
        <f>IF(M41=0,"",IF(M41="Rara vez",1,IF(M41="Improbable",2,IF(M41="Posible",3,IF(M41="Probable",4,IF(M41="Casi seguro",5,""))))))</f>
        <v>1</v>
      </c>
      <c r="O41" s="146" t="s">
        <v>546</v>
      </c>
      <c r="P41" s="112">
        <f>IF(O41=0,"",IF(O41="Moderado",5,IF(O41="Mayor",10,IF(O41="Catastrófico",20,""))))</f>
        <v>5</v>
      </c>
      <c r="Q41" s="112">
        <f>IF(O41="",0,(N41*P41))</f>
        <v>5</v>
      </c>
      <c r="R41" s="146" t="str">
        <f>IF(Q41=0,"",IF(Q41&lt;15,"Bajo",IF(AND(Q41&gt;=15,Q41&lt;30),"Moderado",IF(AND(Q41&gt;=30,Q41&lt;60),"Alto",IF(Q41&gt;=60,"Extremo","")))))</f>
        <v>Bajo</v>
      </c>
      <c r="S41" s="112" t="s">
        <v>710</v>
      </c>
      <c r="T41" s="135" t="s">
        <v>727</v>
      </c>
      <c r="U41" s="135" t="s">
        <v>728</v>
      </c>
      <c r="V41" s="122">
        <v>43220</v>
      </c>
      <c r="W41" s="109" t="s">
        <v>760</v>
      </c>
      <c r="X41" s="58" t="s">
        <v>730</v>
      </c>
      <c r="Y41" s="146" t="s">
        <v>533</v>
      </c>
      <c r="Z41" s="151" t="s">
        <v>534</v>
      </c>
      <c r="AA41" s="151" t="s">
        <v>534</v>
      </c>
      <c r="AB41" s="151" t="s">
        <v>596</v>
      </c>
      <c r="AC41" s="72" t="s">
        <v>536</v>
      </c>
    </row>
    <row r="42" spans="2:31" ht="76.5">
      <c r="B42" s="542"/>
      <c r="C42" s="557"/>
      <c r="D42" s="135" t="s">
        <v>731</v>
      </c>
      <c r="E42" s="135" t="s">
        <v>726</v>
      </c>
      <c r="F42" s="146" t="s">
        <v>524</v>
      </c>
      <c r="G42" s="112">
        <f>IF(F42=0,"",IF(F42="Rara vez",1,IF(F42="Improbable",2,IF(F42="Posible",3,IF(F42="Probable",4,IF(F42="Casi seguro",5,""))))))</f>
        <v>1</v>
      </c>
      <c r="H42" s="146" t="s">
        <v>527</v>
      </c>
      <c r="I42" s="112">
        <f>IF(H42=0,"",IF(H42="Moderado",5,IF(H42="Mayor",10,IF(H42="Catastrófico",20,""))))</f>
        <v>10</v>
      </c>
      <c r="J42" s="112">
        <f>IF(H42="",0,(G42*I42))</f>
        <v>10</v>
      </c>
      <c r="K42" s="147" t="str">
        <f>IF(J42=0,"",IF(J42&lt;15,"Bajo",IF(AND(J42&gt;=15,J42&lt;30),"Moderado",IF(AND(J42&gt;=30,J42&lt;60),"Alto",IF(J42&gt;=60,"Extremo","")))))</f>
        <v>Bajo</v>
      </c>
      <c r="L42" s="68" t="s">
        <v>761</v>
      </c>
      <c r="M42" s="153" t="s">
        <v>524</v>
      </c>
      <c r="N42" s="112">
        <f>IF(M42=0,"",IF(M42="Rara vez",1,IF(M42="Improbable",2,IF(M42="Posible",3,IF(M42="Probable",4,IF(M42="Casi seguro",5,""))))))</f>
        <v>1</v>
      </c>
      <c r="O42" s="146" t="s">
        <v>546</v>
      </c>
      <c r="P42" s="112">
        <f>IF(O42=0,"",IF(O42="Moderado",5,IF(O42="Mayor",10,IF(O42="Catastrófico",20,""))))</f>
        <v>5</v>
      </c>
      <c r="Q42" s="112">
        <f>IF(O42="",0,(N42*P42))</f>
        <v>5</v>
      </c>
      <c r="R42" s="146" t="str">
        <f>IF(Q42=0,"",IF(Q42&lt;15,"Bajo",IF(AND(Q42&gt;=15,Q42&lt;30),"Moderado",IF(AND(Q42&gt;=30,Q42&lt;60),"Alto",IF(Q42&gt;=60,"Extremo","")))))</f>
        <v>Bajo</v>
      </c>
      <c r="S42" s="112" t="s">
        <v>710</v>
      </c>
      <c r="T42" s="135" t="s">
        <v>733</v>
      </c>
      <c r="U42" s="135" t="s">
        <v>734</v>
      </c>
      <c r="V42" s="122">
        <v>43220</v>
      </c>
      <c r="W42" s="109" t="s">
        <v>735</v>
      </c>
      <c r="X42" s="58" t="s">
        <v>730</v>
      </c>
      <c r="Y42" s="146" t="s">
        <v>533</v>
      </c>
      <c r="Z42" s="151" t="s">
        <v>534</v>
      </c>
      <c r="AA42" s="151" t="s">
        <v>534</v>
      </c>
      <c r="AB42" s="151" t="s">
        <v>596</v>
      </c>
      <c r="AC42" s="72" t="s">
        <v>536</v>
      </c>
    </row>
    <row r="43" spans="2:31" ht="153">
      <c r="B43" s="542"/>
      <c r="C43" s="557"/>
      <c r="D43" s="135" t="s">
        <v>736</v>
      </c>
      <c r="E43" s="135" t="s">
        <v>737</v>
      </c>
      <c r="F43" s="146" t="s">
        <v>524</v>
      </c>
      <c r="G43" s="112">
        <f>IF(F43=0,"",IF(F43="Rara vez",1,IF(F43="Improbable",2,IF(F43="Posible",3,IF(F43="Probable",4,IF(F43="Casi seguro",5,""))))))</f>
        <v>1</v>
      </c>
      <c r="H43" s="146" t="s">
        <v>527</v>
      </c>
      <c r="I43" s="112">
        <f>IF(H43=0,"",IF(H43="Moderado",5,IF(H43="Mayor",10,IF(H43="Catastrófico",20,""))))</f>
        <v>10</v>
      </c>
      <c r="J43" s="112">
        <f>IF(H43="",0,(G43*I43))</f>
        <v>10</v>
      </c>
      <c r="K43" s="147" t="str">
        <f>IF(J43=0,"",IF(J43&lt;15,"Bajo",IF(AND(J43&gt;=15,J43&lt;30),"Moderado",IF(AND(J43&gt;=30,J43&lt;60),"Alto",IF(J43&gt;=60,"Extremo","")))))</f>
        <v>Bajo</v>
      </c>
      <c r="L43" s="68" t="s">
        <v>762</v>
      </c>
      <c r="M43" s="153" t="s">
        <v>524</v>
      </c>
      <c r="N43" s="112">
        <f>IF(M43=0,"",IF(M43="Rara vez",1,IF(M43="Improbable",2,IF(M43="Posible",3,IF(M43="Probable",4,IF(M43="Casi seguro",5,""))))))</f>
        <v>1</v>
      </c>
      <c r="O43" s="146" t="s">
        <v>546</v>
      </c>
      <c r="P43" s="112">
        <f>IF(O43=0,"",IF(O43="Moderado",5,IF(O43="Mayor",10,IF(O43="Catastrófico",20,""))))</f>
        <v>5</v>
      </c>
      <c r="Q43" s="112">
        <f>IF(O43="",0,(N43*P43))</f>
        <v>5</v>
      </c>
      <c r="R43" s="146" t="str">
        <f>IF(Q43=0,"",IF(Q43&lt;15,"Bajo",IF(AND(Q43&gt;=15,Q43&lt;30),"Moderado",IF(AND(Q43&gt;=30,Q43&lt;60),"Alto",IF(Q43&gt;=60,"Extremo","")))))</f>
        <v>Bajo</v>
      </c>
      <c r="S43" s="112" t="s">
        <v>710</v>
      </c>
      <c r="T43" s="135" t="s">
        <v>738</v>
      </c>
      <c r="U43" s="135" t="s">
        <v>739</v>
      </c>
      <c r="V43" s="122">
        <v>43220</v>
      </c>
      <c r="W43" s="109" t="s">
        <v>763</v>
      </c>
      <c r="X43" s="58" t="s">
        <v>730</v>
      </c>
      <c r="Y43" s="146" t="s">
        <v>533</v>
      </c>
      <c r="Z43" s="151" t="s">
        <v>534</v>
      </c>
      <c r="AA43" s="151" t="s">
        <v>534</v>
      </c>
      <c r="AB43" s="151" t="s">
        <v>596</v>
      </c>
      <c r="AC43" s="72" t="s">
        <v>536</v>
      </c>
    </row>
    <row r="44" spans="2:31" ht="76.5">
      <c r="B44" s="543"/>
      <c r="C44" s="557"/>
      <c r="D44" s="135" t="s">
        <v>741</v>
      </c>
      <c r="E44" s="135" t="s">
        <v>742</v>
      </c>
      <c r="F44" s="146" t="s">
        <v>524</v>
      </c>
      <c r="G44" s="112">
        <f>IF(F44=0,"",IF(F44="Rara vez",1,IF(F44="Improbable",2,IF(F44="Posible",3,IF(F44="Probable",4,IF(F44="Casi seguro",5,""))))))</f>
        <v>1</v>
      </c>
      <c r="H44" s="146" t="s">
        <v>527</v>
      </c>
      <c r="I44" s="112">
        <f>IF(H44=0,"",IF(H44="Moderado",5,IF(H44="Mayor",10,IF(H44="Catastrófico",20,""))))</f>
        <v>10</v>
      </c>
      <c r="J44" s="112">
        <f>IF(H44="",0,(G44*I44))</f>
        <v>10</v>
      </c>
      <c r="K44" s="147" t="str">
        <f>IF(J44=0,"",IF(J44&lt;15,"Bajo",IF(AND(J44&gt;=15,J44&lt;30),"Moderado",IF(AND(J44&gt;=30,J44&lt;60),"Alto",IF(J44&gt;=60,"Extremo","")))))</f>
        <v>Bajo</v>
      </c>
      <c r="L44" s="68" t="s">
        <v>732</v>
      </c>
      <c r="M44" s="153" t="s">
        <v>524</v>
      </c>
      <c r="N44" s="112">
        <f>IF(M44=0,"",IF(M44="Rara vez",1,IF(M44="Improbable",2,IF(M44="Posible",3,IF(M44="Probable",4,IF(M44="Casi seguro",5,""))))))</f>
        <v>1</v>
      </c>
      <c r="O44" s="146" t="s">
        <v>546</v>
      </c>
      <c r="P44" s="112">
        <f>IF(O44=0,"",IF(O44="Moderado",5,IF(O44="Mayor",10,IF(O44="Catastrófico",20,""))))</f>
        <v>5</v>
      </c>
      <c r="Q44" s="112">
        <f>IF(O44="",0,(N44*P44))</f>
        <v>5</v>
      </c>
      <c r="R44" s="146" t="str">
        <f>IF(Q44=0,"",IF(Q44&lt;15,"Bajo",IF(AND(Q44&gt;=15,Q44&lt;30),"Moderado",IF(AND(Q44&gt;=30,Q44&lt;60),"Alto",IF(Q44&gt;=60,"Extremo","")))))</f>
        <v>Bajo</v>
      </c>
      <c r="S44" s="112" t="s">
        <v>710</v>
      </c>
      <c r="T44" s="135" t="s">
        <v>732</v>
      </c>
      <c r="U44" s="135" t="s">
        <v>743</v>
      </c>
      <c r="V44" s="122">
        <v>43220</v>
      </c>
      <c r="W44" s="109" t="s">
        <v>735</v>
      </c>
      <c r="X44" s="58" t="s">
        <v>730</v>
      </c>
      <c r="Y44" s="146" t="s">
        <v>533</v>
      </c>
      <c r="Z44" s="151" t="s">
        <v>534</v>
      </c>
      <c r="AA44" s="151" t="s">
        <v>534</v>
      </c>
      <c r="AB44" s="151" t="s">
        <v>596</v>
      </c>
      <c r="AC44" s="72" t="s">
        <v>536</v>
      </c>
    </row>
    <row r="45" spans="2:31" ht="63.75">
      <c r="B45" s="555" t="s">
        <v>764</v>
      </c>
      <c r="C45" s="109" t="s">
        <v>765</v>
      </c>
      <c r="D45" s="109" t="s">
        <v>766</v>
      </c>
      <c r="E45" s="135" t="s">
        <v>747</v>
      </c>
      <c r="F45" s="146" t="s">
        <v>524</v>
      </c>
      <c r="G45" s="112">
        <f t="shared" si="8"/>
        <v>1</v>
      </c>
      <c r="H45" s="146" t="s">
        <v>546</v>
      </c>
      <c r="I45" s="112">
        <f t="shared" si="9"/>
        <v>5</v>
      </c>
      <c r="J45" s="112">
        <f t="shared" si="10"/>
        <v>5</v>
      </c>
      <c r="K45" s="147" t="str">
        <f t="shared" si="11"/>
        <v>Bajo</v>
      </c>
      <c r="L45" s="117" t="s">
        <v>767</v>
      </c>
      <c r="M45" s="153" t="s">
        <v>524</v>
      </c>
      <c r="N45" s="112">
        <f t="shared" si="12"/>
        <v>1</v>
      </c>
      <c r="O45" s="153" t="s">
        <v>546</v>
      </c>
      <c r="P45" s="112">
        <f t="shared" si="13"/>
        <v>5</v>
      </c>
      <c r="Q45" s="112">
        <f t="shared" si="14"/>
        <v>5</v>
      </c>
      <c r="R45" s="146" t="str">
        <f t="shared" si="15"/>
        <v>Bajo</v>
      </c>
      <c r="S45" s="112" t="s">
        <v>556</v>
      </c>
      <c r="T45" s="109" t="s">
        <v>768</v>
      </c>
      <c r="U45" s="109" t="s">
        <v>769</v>
      </c>
      <c r="V45" s="122">
        <v>43220</v>
      </c>
      <c r="W45" s="109" t="s">
        <v>770</v>
      </c>
      <c r="X45" s="58" t="s">
        <v>771</v>
      </c>
      <c r="Y45" s="146" t="s">
        <v>533</v>
      </c>
      <c r="Z45" s="151" t="s">
        <v>534</v>
      </c>
      <c r="AA45" s="151" t="s">
        <v>534</v>
      </c>
      <c r="AB45" s="151" t="s">
        <v>596</v>
      </c>
      <c r="AC45" s="72" t="s">
        <v>536</v>
      </c>
    </row>
    <row r="46" spans="2:31" ht="140.25">
      <c r="B46" s="555"/>
      <c r="C46" s="109" t="s">
        <v>772</v>
      </c>
      <c r="D46" s="109" t="s">
        <v>773</v>
      </c>
      <c r="E46" s="109" t="s">
        <v>284</v>
      </c>
      <c r="F46" s="146" t="s">
        <v>524</v>
      </c>
      <c r="G46" s="112">
        <f t="shared" si="8"/>
        <v>1</v>
      </c>
      <c r="H46" s="146" t="s">
        <v>546</v>
      </c>
      <c r="I46" s="112">
        <f t="shared" si="9"/>
        <v>5</v>
      </c>
      <c r="J46" s="112">
        <f t="shared" si="10"/>
        <v>5</v>
      </c>
      <c r="K46" s="147" t="str">
        <f t="shared" si="11"/>
        <v>Bajo</v>
      </c>
      <c r="L46" s="117" t="s">
        <v>774</v>
      </c>
      <c r="M46" s="153" t="s">
        <v>524</v>
      </c>
      <c r="N46" s="112">
        <f t="shared" si="12"/>
        <v>1</v>
      </c>
      <c r="O46" s="153" t="s">
        <v>546</v>
      </c>
      <c r="P46" s="112">
        <f t="shared" si="13"/>
        <v>5</v>
      </c>
      <c r="Q46" s="112">
        <f t="shared" si="14"/>
        <v>5</v>
      </c>
      <c r="R46" s="146" t="str">
        <f t="shared" si="15"/>
        <v>Bajo</v>
      </c>
      <c r="S46" s="112" t="s">
        <v>775</v>
      </c>
      <c r="T46" s="109" t="s">
        <v>776</v>
      </c>
      <c r="U46" s="109" t="s">
        <v>777</v>
      </c>
      <c r="V46" s="122">
        <v>43220</v>
      </c>
      <c r="W46" s="109" t="s">
        <v>778</v>
      </c>
      <c r="X46" s="58" t="s">
        <v>771</v>
      </c>
      <c r="Y46" s="146" t="s">
        <v>533</v>
      </c>
      <c r="Z46" s="151" t="s">
        <v>534</v>
      </c>
      <c r="AA46" s="151" t="s">
        <v>534</v>
      </c>
      <c r="AB46" s="151" t="s">
        <v>596</v>
      </c>
      <c r="AC46" s="72" t="s">
        <v>536</v>
      </c>
    </row>
    <row r="47" spans="2:31" ht="114.75">
      <c r="B47" s="555"/>
      <c r="C47" s="557" t="s">
        <v>724</v>
      </c>
      <c r="D47" s="135" t="s">
        <v>725</v>
      </c>
      <c r="E47" s="135" t="s">
        <v>726</v>
      </c>
      <c r="F47" s="146" t="s">
        <v>524</v>
      </c>
      <c r="G47" s="112">
        <f>IF(F47=0,"",IF(F47="Rara vez",1,IF(F47="Improbable",2,IF(F47="Posible",3,IF(F47="Probable",4,IF(F47="Casi seguro",5,""))))))</f>
        <v>1</v>
      </c>
      <c r="H47" s="146" t="s">
        <v>527</v>
      </c>
      <c r="I47" s="112">
        <f>IF(H47=0,"",IF(H47="Moderado",5,IF(H47="Mayor",10,IF(H47="Catastrófico",20,""))))</f>
        <v>10</v>
      </c>
      <c r="J47" s="112">
        <f>IF(H47="",0,(G47*I47))</f>
        <v>10</v>
      </c>
      <c r="K47" s="147" t="str">
        <f>IF(J47=0,"",IF(J47&lt;15,"Bajo",IF(AND(J47&gt;=15,J47&lt;30),"Moderado",IF(AND(J47&gt;=30,J47&lt;60),"Alto",IF(J47&gt;=60,"Extremo","")))))</f>
        <v>Bajo</v>
      </c>
      <c r="L47" s="68" t="s">
        <v>727</v>
      </c>
      <c r="M47" s="153" t="s">
        <v>524</v>
      </c>
      <c r="N47" s="112">
        <f>IF(M47=0,"",IF(M47="Rara vez",1,IF(M47="Improbable",2,IF(M47="Posible",3,IF(M47="Probable",4,IF(M47="Casi seguro",5,""))))))</f>
        <v>1</v>
      </c>
      <c r="O47" s="146" t="s">
        <v>546</v>
      </c>
      <c r="P47" s="112">
        <f>IF(O47=0,"",IF(O47="Moderado",5,IF(O47="Mayor",10,IF(O47="Catastrófico",20,""))))</f>
        <v>5</v>
      </c>
      <c r="Q47" s="112">
        <f>IF(O47="",0,(N47*P47))</f>
        <v>5</v>
      </c>
      <c r="R47" s="146" t="str">
        <f>IF(Q47=0,"",IF(Q47&lt;15,"Bajo",IF(AND(Q47&gt;=15,Q47&lt;30),"Moderado",IF(AND(Q47&gt;=30,Q47&lt;60),"Alto",IF(Q47&gt;=60,"Extremo","")))))</f>
        <v>Bajo</v>
      </c>
      <c r="S47" s="112" t="s">
        <v>710</v>
      </c>
      <c r="T47" s="135" t="s">
        <v>727</v>
      </c>
      <c r="U47" s="135" t="s">
        <v>728</v>
      </c>
      <c r="V47" s="122">
        <v>43220</v>
      </c>
      <c r="W47" s="109" t="s">
        <v>779</v>
      </c>
      <c r="X47" s="58" t="s">
        <v>730</v>
      </c>
      <c r="Y47" s="146" t="s">
        <v>533</v>
      </c>
      <c r="Z47" s="151" t="s">
        <v>534</v>
      </c>
      <c r="AA47" s="151" t="s">
        <v>534</v>
      </c>
      <c r="AB47" s="151" t="s">
        <v>596</v>
      </c>
      <c r="AC47" s="72" t="s">
        <v>536</v>
      </c>
    </row>
    <row r="48" spans="2:31" ht="76.5">
      <c r="B48" s="555"/>
      <c r="C48" s="557"/>
      <c r="D48" s="135" t="s">
        <v>731</v>
      </c>
      <c r="E48" s="135" t="s">
        <v>726</v>
      </c>
      <c r="F48" s="146" t="s">
        <v>524</v>
      </c>
      <c r="G48" s="112">
        <f>IF(F48=0,"",IF(F48="Rara vez",1,IF(F48="Improbable",2,IF(F48="Posible",3,IF(F48="Probable",4,IF(F48="Casi seguro",5,""))))))</f>
        <v>1</v>
      </c>
      <c r="H48" s="146" t="s">
        <v>527</v>
      </c>
      <c r="I48" s="112">
        <f>IF(H48=0,"",IF(H48="Moderado",5,IF(H48="Mayor",10,IF(H48="Catastrófico",20,""))))</f>
        <v>10</v>
      </c>
      <c r="J48" s="112">
        <f>IF(H48="",0,(G48*I48))</f>
        <v>10</v>
      </c>
      <c r="K48" s="147" t="str">
        <f>IF(J48=0,"",IF(J48&lt;15,"Bajo",IF(AND(J48&gt;=15,J48&lt;30),"Moderado",IF(AND(J48&gt;=30,J48&lt;60),"Alto",IF(J48&gt;=60,"Extremo","")))))</f>
        <v>Bajo</v>
      </c>
      <c r="L48" s="68" t="s">
        <v>732</v>
      </c>
      <c r="M48" s="153" t="s">
        <v>524</v>
      </c>
      <c r="N48" s="112">
        <f>IF(M48=0,"",IF(M48="Rara vez",1,IF(M48="Improbable",2,IF(M48="Posible",3,IF(M48="Probable",4,IF(M48="Casi seguro",5,""))))))</f>
        <v>1</v>
      </c>
      <c r="O48" s="146" t="s">
        <v>546</v>
      </c>
      <c r="P48" s="112">
        <f>IF(O48=0,"",IF(O48="Moderado",5,IF(O48="Mayor",10,IF(O48="Catastrófico",20,""))))</f>
        <v>5</v>
      </c>
      <c r="Q48" s="112">
        <f>IF(O48="",0,(N48*P48))</f>
        <v>5</v>
      </c>
      <c r="R48" s="146" t="str">
        <f>IF(Q48=0,"",IF(Q48&lt;15,"Bajo",IF(AND(Q48&gt;=15,Q48&lt;30),"Moderado",IF(AND(Q48&gt;=30,Q48&lt;60),"Alto",IF(Q48&gt;=60,"Extremo","")))))</f>
        <v>Bajo</v>
      </c>
      <c r="S48" s="112" t="s">
        <v>710</v>
      </c>
      <c r="T48" s="135" t="s">
        <v>733</v>
      </c>
      <c r="U48" s="135" t="s">
        <v>734</v>
      </c>
      <c r="V48" s="122">
        <v>43220</v>
      </c>
      <c r="W48" s="109" t="s">
        <v>735</v>
      </c>
      <c r="X48" s="58" t="s">
        <v>730</v>
      </c>
      <c r="Y48" s="146" t="s">
        <v>533</v>
      </c>
      <c r="Z48" s="151" t="s">
        <v>534</v>
      </c>
      <c r="AA48" s="151" t="s">
        <v>534</v>
      </c>
      <c r="AB48" s="151" t="s">
        <v>596</v>
      </c>
      <c r="AC48" s="72" t="s">
        <v>536</v>
      </c>
    </row>
    <row r="49" spans="2:29" ht="153">
      <c r="B49" s="555"/>
      <c r="C49" s="557"/>
      <c r="D49" s="135" t="s">
        <v>736</v>
      </c>
      <c r="E49" s="135" t="s">
        <v>737</v>
      </c>
      <c r="F49" s="146" t="s">
        <v>524</v>
      </c>
      <c r="G49" s="112">
        <f>IF(F49=0,"",IF(F49="Rara vez",1,IF(F49="Improbable",2,IF(F49="Posible",3,IF(F49="Probable",4,IF(F49="Casi seguro",5,""))))))</f>
        <v>1</v>
      </c>
      <c r="H49" s="146" t="s">
        <v>527</v>
      </c>
      <c r="I49" s="112">
        <f>IF(H49=0,"",IF(H49="Moderado",5,IF(H49="Mayor",10,IF(H49="Catastrófico",20,""))))</f>
        <v>10</v>
      </c>
      <c r="J49" s="112">
        <f>IF(H49="",0,(G49*I49))</f>
        <v>10</v>
      </c>
      <c r="K49" s="147" t="str">
        <f>IF(J49=0,"",IF(J49&lt;15,"Bajo",IF(AND(J49&gt;=15,J49&lt;30),"Moderado",IF(AND(J49&gt;=30,J49&lt;60),"Alto",IF(J49&gt;=60,"Extremo","")))))</f>
        <v>Bajo</v>
      </c>
      <c r="L49" s="68" t="s">
        <v>738</v>
      </c>
      <c r="M49" s="153" t="s">
        <v>524</v>
      </c>
      <c r="N49" s="112">
        <f>IF(M49=0,"",IF(M49="Rara vez",1,IF(M49="Improbable",2,IF(M49="Posible",3,IF(M49="Probable",4,IF(M49="Casi seguro",5,""))))))</f>
        <v>1</v>
      </c>
      <c r="O49" s="146" t="s">
        <v>546</v>
      </c>
      <c r="P49" s="112">
        <f>IF(O49=0,"",IF(O49="Moderado",5,IF(O49="Mayor",10,IF(O49="Catastrófico",20,""))))</f>
        <v>5</v>
      </c>
      <c r="Q49" s="112">
        <f>IF(O49="",0,(N49*P49))</f>
        <v>5</v>
      </c>
      <c r="R49" s="146" t="str">
        <f>IF(Q49=0,"",IF(Q49&lt;15,"Bajo",IF(AND(Q49&gt;=15,Q49&lt;30),"Moderado",IF(AND(Q49&gt;=30,Q49&lt;60),"Alto",IF(Q49&gt;=60,"Extremo","")))))</f>
        <v>Bajo</v>
      </c>
      <c r="S49" s="112" t="s">
        <v>710</v>
      </c>
      <c r="T49" s="135" t="s">
        <v>738</v>
      </c>
      <c r="U49" s="135" t="s">
        <v>739</v>
      </c>
      <c r="V49" s="122">
        <v>43220</v>
      </c>
      <c r="W49" s="109" t="s">
        <v>780</v>
      </c>
      <c r="X49" s="58" t="s">
        <v>730</v>
      </c>
      <c r="Y49" s="146" t="s">
        <v>533</v>
      </c>
      <c r="Z49" s="151" t="s">
        <v>534</v>
      </c>
      <c r="AA49" s="151" t="s">
        <v>534</v>
      </c>
      <c r="AB49" s="151" t="s">
        <v>596</v>
      </c>
      <c r="AC49" s="72" t="s">
        <v>536</v>
      </c>
    </row>
    <row r="50" spans="2:29" ht="76.5">
      <c r="B50" s="555"/>
      <c r="C50" s="557"/>
      <c r="D50" s="135" t="s">
        <v>741</v>
      </c>
      <c r="E50" s="135" t="s">
        <v>742</v>
      </c>
      <c r="F50" s="146" t="s">
        <v>524</v>
      </c>
      <c r="G50" s="112">
        <f>IF(F50=0,"",IF(F50="Rara vez",1,IF(F50="Improbable",2,IF(F50="Posible",3,IF(F50="Probable",4,IF(F50="Casi seguro",5,""))))))</f>
        <v>1</v>
      </c>
      <c r="H50" s="146" t="s">
        <v>527</v>
      </c>
      <c r="I50" s="112">
        <f>IF(H50=0,"",IF(H50="Moderado",5,IF(H50="Mayor",10,IF(H50="Catastrófico",20,""))))</f>
        <v>10</v>
      </c>
      <c r="J50" s="112">
        <f>IF(H50="",0,(G50*I50))</f>
        <v>10</v>
      </c>
      <c r="K50" s="147" t="str">
        <f>IF(J50=0,"",IF(J50&lt;15,"Bajo",IF(AND(J50&gt;=15,J50&lt;30),"Moderado",IF(AND(J50&gt;=30,J50&lt;60),"Alto",IF(J50&gt;=60,"Extremo","")))))</f>
        <v>Bajo</v>
      </c>
      <c r="L50" s="68" t="s">
        <v>761</v>
      </c>
      <c r="M50" s="153" t="s">
        <v>524</v>
      </c>
      <c r="N50" s="112">
        <f>IF(M50=0,"",IF(M50="Rara vez",1,IF(M50="Improbable",2,IF(M50="Posible",3,IF(M50="Probable",4,IF(M50="Casi seguro",5,""))))))</f>
        <v>1</v>
      </c>
      <c r="O50" s="146" t="s">
        <v>546</v>
      </c>
      <c r="P50" s="112">
        <f>IF(O50=0,"",IF(O50="Moderado",5,IF(O50="Mayor",10,IF(O50="Catastrófico",20,""))))</f>
        <v>5</v>
      </c>
      <c r="Q50" s="112">
        <f>IF(O50="",0,(N50*P50))</f>
        <v>5</v>
      </c>
      <c r="R50" s="146" t="str">
        <f>IF(Q50=0,"",IF(Q50&lt;15,"Bajo",IF(AND(Q50&gt;=15,Q50&lt;30),"Moderado",IF(AND(Q50&gt;=30,Q50&lt;60),"Alto",IF(Q50&gt;=60,"Extremo","")))))</f>
        <v>Bajo</v>
      </c>
      <c r="S50" s="112" t="s">
        <v>710</v>
      </c>
      <c r="T50" s="135" t="s">
        <v>732</v>
      </c>
      <c r="U50" s="135" t="s">
        <v>743</v>
      </c>
      <c r="V50" s="163">
        <v>43220</v>
      </c>
      <c r="W50" s="164" t="s">
        <v>735</v>
      </c>
      <c r="X50" s="136" t="s">
        <v>730</v>
      </c>
      <c r="Y50" s="154" t="s">
        <v>533</v>
      </c>
      <c r="Z50" s="151" t="s">
        <v>534</v>
      </c>
      <c r="AA50" s="151" t="s">
        <v>534</v>
      </c>
      <c r="AB50" s="151" t="s">
        <v>596</v>
      </c>
      <c r="AC50" s="72" t="s">
        <v>536</v>
      </c>
    </row>
    <row r="51" spans="2:29" ht="63.75" customHeight="1">
      <c r="B51" s="556" t="s">
        <v>781</v>
      </c>
      <c r="C51" s="109" t="s">
        <v>782</v>
      </c>
      <c r="D51" s="109" t="s">
        <v>783</v>
      </c>
      <c r="E51" s="109" t="s">
        <v>784</v>
      </c>
      <c r="F51" s="146" t="s">
        <v>574</v>
      </c>
      <c r="G51" s="112">
        <f t="shared" si="8"/>
        <v>3</v>
      </c>
      <c r="H51" s="146" t="s">
        <v>546</v>
      </c>
      <c r="I51" s="112">
        <f t="shared" si="9"/>
        <v>5</v>
      </c>
      <c r="J51" s="112">
        <f t="shared" si="10"/>
        <v>15</v>
      </c>
      <c r="K51" s="147" t="str">
        <f t="shared" si="11"/>
        <v>Moderado</v>
      </c>
      <c r="L51" s="117" t="s">
        <v>785</v>
      </c>
      <c r="M51" s="153" t="s">
        <v>524</v>
      </c>
      <c r="N51" s="112">
        <f t="shared" si="12"/>
        <v>1</v>
      </c>
      <c r="O51" s="153" t="s">
        <v>546</v>
      </c>
      <c r="P51" s="112">
        <f t="shared" si="13"/>
        <v>5</v>
      </c>
      <c r="Q51" s="112">
        <f t="shared" si="14"/>
        <v>5</v>
      </c>
      <c r="R51" s="146" t="str">
        <f t="shared" si="15"/>
        <v>Bajo</v>
      </c>
      <c r="S51" s="112" t="s">
        <v>547</v>
      </c>
      <c r="T51" s="109" t="s">
        <v>786</v>
      </c>
      <c r="U51" s="109" t="s">
        <v>787</v>
      </c>
      <c r="V51" s="122">
        <v>43220</v>
      </c>
      <c r="W51" s="109" t="s">
        <v>788</v>
      </c>
      <c r="X51" s="112" t="s">
        <v>789</v>
      </c>
      <c r="Y51" s="154" t="s">
        <v>533</v>
      </c>
      <c r="Z51" s="151" t="s">
        <v>534</v>
      </c>
      <c r="AA51" s="151" t="s">
        <v>534</v>
      </c>
      <c r="AB51" s="151" t="s">
        <v>596</v>
      </c>
      <c r="AC51" s="72" t="s">
        <v>536</v>
      </c>
    </row>
    <row r="52" spans="2:29" ht="63.75">
      <c r="B52" s="556"/>
      <c r="C52" s="109" t="s">
        <v>790</v>
      </c>
      <c r="D52" s="109" t="s">
        <v>791</v>
      </c>
      <c r="E52" s="109" t="s">
        <v>792</v>
      </c>
      <c r="F52" s="146" t="s">
        <v>524</v>
      </c>
      <c r="G52" s="112">
        <f t="shared" si="8"/>
        <v>1</v>
      </c>
      <c r="H52" s="146" t="s">
        <v>527</v>
      </c>
      <c r="I52" s="112">
        <f t="shared" si="9"/>
        <v>10</v>
      </c>
      <c r="J52" s="112">
        <f t="shared" si="10"/>
        <v>10</v>
      </c>
      <c r="K52" s="147" t="str">
        <f t="shared" si="11"/>
        <v>Bajo</v>
      </c>
      <c r="L52" s="117" t="s">
        <v>793</v>
      </c>
      <c r="M52" s="153" t="s">
        <v>524</v>
      </c>
      <c r="N52" s="112">
        <f t="shared" si="12"/>
        <v>1</v>
      </c>
      <c r="O52" s="153" t="s">
        <v>546</v>
      </c>
      <c r="P52" s="112">
        <f t="shared" si="13"/>
        <v>5</v>
      </c>
      <c r="Q52" s="112">
        <f t="shared" si="14"/>
        <v>5</v>
      </c>
      <c r="R52" s="146" t="str">
        <f t="shared" si="15"/>
        <v>Bajo</v>
      </c>
      <c r="S52" s="112" t="s">
        <v>794</v>
      </c>
      <c r="T52" s="109" t="s">
        <v>795</v>
      </c>
      <c r="U52" s="109" t="s">
        <v>757</v>
      </c>
      <c r="V52" s="122">
        <v>43220</v>
      </c>
      <c r="W52" s="75" t="s">
        <v>796</v>
      </c>
      <c r="X52" s="112" t="s">
        <v>797</v>
      </c>
      <c r="Y52" s="154" t="s">
        <v>533</v>
      </c>
      <c r="Z52" s="151" t="s">
        <v>534</v>
      </c>
      <c r="AA52" s="151" t="s">
        <v>534</v>
      </c>
      <c r="AB52" s="151" t="s">
        <v>596</v>
      </c>
      <c r="AC52" s="72" t="s">
        <v>536</v>
      </c>
    </row>
    <row r="53" spans="2:29" ht="62.25" customHeight="1">
      <c r="B53" s="556"/>
      <c r="C53" s="135" t="s">
        <v>798</v>
      </c>
      <c r="D53" s="135" t="s">
        <v>799</v>
      </c>
      <c r="E53" s="135" t="s">
        <v>800</v>
      </c>
      <c r="F53" s="146" t="s">
        <v>565</v>
      </c>
      <c r="G53" s="112">
        <f t="shared" si="8"/>
        <v>4</v>
      </c>
      <c r="H53" s="146" t="s">
        <v>546</v>
      </c>
      <c r="I53" s="112">
        <f t="shared" si="9"/>
        <v>5</v>
      </c>
      <c r="J53" s="112">
        <f t="shared" si="10"/>
        <v>20</v>
      </c>
      <c r="K53" s="147" t="str">
        <f t="shared" si="11"/>
        <v>Moderado</v>
      </c>
      <c r="L53" s="68" t="s">
        <v>801</v>
      </c>
      <c r="M53" s="153" t="s">
        <v>554</v>
      </c>
      <c r="N53" s="112">
        <f t="shared" si="12"/>
        <v>2</v>
      </c>
      <c r="O53" s="153" t="s">
        <v>546</v>
      </c>
      <c r="P53" s="112">
        <f t="shared" si="13"/>
        <v>5</v>
      </c>
      <c r="Q53" s="112">
        <f t="shared" si="14"/>
        <v>10</v>
      </c>
      <c r="R53" s="146" t="str">
        <f t="shared" si="15"/>
        <v>Bajo</v>
      </c>
      <c r="S53" s="112" t="s">
        <v>619</v>
      </c>
      <c r="T53" s="135" t="s">
        <v>802</v>
      </c>
      <c r="U53" s="135" t="s">
        <v>803</v>
      </c>
      <c r="V53" s="122">
        <v>43220</v>
      </c>
      <c r="W53" s="165" t="s">
        <v>804</v>
      </c>
      <c r="X53" s="58" t="s">
        <v>805</v>
      </c>
      <c r="Y53" s="166" t="s">
        <v>533</v>
      </c>
      <c r="Z53" s="151" t="s">
        <v>534</v>
      </c>
      <c r="AA53" s="151" t="s">
        <v>534</v>
      </c>
      <c r="AB53" s="151" t="s">
        <v>596</v>
      </c>
      <c r="AC53" s="72" t="s">
        <v>536</v>
      </c>
    </row>
    <row r="54" spans="2:29" ht="89.25" customHeight="1">
      <c r="B54" s="556"/>
      <c r="C54" s="135" t="s">
        <v>806</v>
      </c>
      <c r="D54" s="135" t="s">
        <v>807</v>
      </c>
      <c r="E54" s="135" t="s">
        <v>808</v>
      </c>
      <c r="F54" s="146" t="s">
        <v>565</v>
      </c>
      <c r="G54" s="112">
        <f t="shared" si="8"/>
        <v>4</v>
      </c>
      <c r="H54" s="146" t="s">
        <v>527</v>
      </c>
      <c r="I54" s="112">
        <f t="shared" si="9"/>
        <v>10</v>
      </c>
      <c r="J54" s="112">
        <f t="shared" si="10"/>
        <v>40</v>
      </c>
      <c r="K54" s="147" t="str">
        <f t="shared" si="11"/>
        <v>Alto</v>
      </c>
      <c r="L54" s="68" t="s">
        <v>809</v>
      </c>
      <c r="M54" s="153" t="s">
        <v>524</v>
      </c>
      <c r="N54" s="112">
        <f t="shared" si="12"/>
        <v>1</v>
      </c>
      <c r="O54" s="153" t="s">
        <v>546</v>
      </c>
      <c r="P54" s="112">
        <f t="shared" si="13"/>
        <v>5</v>
      </c>
      <c r="Q54" s="112">
        <f t="shared" si="14"/>
        <v>5</v>
      </c>
      <c r="R54" s="146" t="str">
        <f t="shared" si="15"/>
        <v>Bajo</v>
      </c>
      <c r="S54" s="112" t="s">
        <v>556</v>
      </c>
      <c r="T54" s="135" t="s">
        <v>810</v>
      </c>
      <c r="U54" s="135" t="s">
        <v>811</v>
      </c>
      <c r="V54" s="122">
        <v>43220</v>
      </c>
      <c r="W54" s="165" t="s">
        <v>812</v>
      </c>
      <c r="X54" s="58" t="s">
        <v>813</v>
      </c>
      <c r="Y54" s="166" t="s">
        <v>533</v>
      </c>
      <c r="Z54" s="151" t="s">
        <v>534</v>
      </c>
      <c r="AA54" s="151" t="s">
        <v>534</v>
      </c>
      <c r="AB54" s="151" t="s">
        <v>596</v>
      </c>
      <c r="AC54" s="72" t="s">
        <v>536</v>
      </c>
    </row>
    <row r="55" spans="2:29" ht="114.75">
      <c r="B55" s="556"/>
      <c r="C55" s="557" t="s">
        <v>724</v>
      </c>
      <c r="D55" s="135" t="s">
        <v>725</v>
      </c>
      <c r="E55" s="135" t="s">
        <v>726</v>
      </c>
      <c r="F55" s="146" t="s">
        <v>524</v>
      </c>
      <c r="G55" s="112">
        <f>IF(F55=0,"",IF(F55="Rara vez",1,IF(F55="Improbable",2,IF(F55="Posible",3,IF(F55="Probable",4,IF(F55="Casi seguro",5,""))))))</f>
        <v>1</v>
      </c>
      <c r="H55" s="146" t="s">
        <v>527</v>
      </c>
      <c r="I55" s="112">
        <f>IF(H55=0,"",IF(H55="Moderado",5,IF(H55="Mayor",10,IF(H55="Catastrófico",20,""))))</f>
        <v>10</v>
      </c>
      <c r="J55" s="112">
        <f>IF(H55="",0,(G55*I55))</f>
        <v>10</v>
      </c>
      <c r="K55" s="147" t="str">
        <f>IF(J55=0,"",IF(J55&lt;15,"Bajo",IF(AND(J55&gt;=15,J55&lt;30),"Moderado",IF(AND(J55&gt;=30,J55&lt;60),"Alto",IF(J55&gt;=60,"Extremo","")))))</f>
        <v>Bajo</v>
      </c>
      <c r="L55" s="68" t="s">
        <v>727</v>
      </c>
      <c r="M55" s="153" t="s">
        <v>524</v>
      </c>
      <c r="N55" s="112">
        <f>IF(M55=0,"",IF(M55="Rara vez",1,IF(M55="Improbable",2,IF(M55="Posible",3,IF(M55="Probable",4,IF(M55="Casi seguro",5,""))))))</f>
        <v>1</v>
      </c>
      <c r="O55" s="146" t="s">
        <v>546</v>
      </c>
      <c r="P55" s="112">
        <f>IF(O55=0,"",IF(O55="Moderado",5,IF(O55="Mayor",10,IF(O55="Catastrófico",20,""))))</f>
        <v>5</v>
      </c>
      <c r="Q55" s="112">
        <f>IF(O55="",0,(N55*P55))</f>
        <v>5</v>
      </c>
      <c r="R55" s="146" t="str">
        <f>IF(Q55=0,"",IF(Q55&lt;15,"Bajo",IF(AND(Q55&gt;=15,Q55&lt;30),"Moderado",IF(AND(Q55&gt;=30,Q55&lt;60),"Alto",IF(Q55&gt;=60,"Extremo","")))))</f>
        <v>Bajo</v>
      </c>
      <c r="S55" s="112" t="s">
        <v>710</v>
      </c>
      <c r="T55" s="135" t="s">
        <v>727</v>
      </c>
      <c r="U55" s="135" t="s">
        <v>728</v>
      </c>
      <c r="V55" s="122">
        <v>43220</v>
      </c>
      <c r="W55" s="162" t="s">
        <v>814</v>
      </c>
      <c r="X55" s="137" t="s">
        <v>730</v>
      </c>
      <c r="Y55" s="154" t="s">
        <v>533</v>
      </c>
      <c r="Z55" s="151" t="s">
        <v>534</v>
      </c>
      <c r="AA55" s="151" t="s">
        <v>534</v>
      </c>
      <c r="AB55" s="151" t="s">
        <v>596</v>
      </c>
      <c r="AC55" s="72" t="s">
        <v>536</v>
      </c>
    </row>
    <row r="56" spans="2:29" ht="76.5">
      <c r="B56" s="556"/>
      <c r="C56" s="557"/>
      <c r="D56" s="135" t="s">
        <v>731</v>
      </c>
      <c r="E56" s="135" t="s">
        <v>726</v>
      </c>
      <c r="F56" s="146" t="s">
        <v>524</v>
      </c>
      <c r="G56" s="112">
        <f>IF(F56=0,"",IF(F56="Rara vez",1,IF(F56="Improbable",2,IF(F56="Posible",3,IF(F56="Probable",4,IF(F56="Casi seguro",5,""))))))</f>
        <v>1</v>
      </c>
      <c r="H56" s="146" t="s">
        <v>527</v>
      </c>
      <c r="I56" s="112">
        <f>IF(H56=0,"",IF(H56="Moderado",5,IF(H56="Mayor",10,IF(H56="Catastrófico",20,""))))</f>
        <v>10</v>
      </c>
      <c r="J56" s="112">
        <f>IF(H56="",0,(G56*I56))</f>
        <v>10</v>
      </c>
      <c r="K56" s="147" t="str">
        <f>IF(J56=0,"",IF(J56&lt;15,"Bajo",IF(AND(J56&gt;=15,J56&lt;30),"Moderado",IF(AND(J56&gt;=30,J56&lt;60),"Alto",IF(J56&gt;=60,"Extremo","")))))</f>
        <v>Bajo</v>
      </c>
      <c r="L56" s="68" t="s">
        <v>732</v>
      </c>
      <c r="M56" s="153" t="s">
        <v>524</v>
      </c>
      <c r="N56" s="112">
        <f>IF(M56=0,"",IF(M56="Rara vez",1,IF(M56="Improbable",2,IF(M56="Posible",3,IF(M56="Probable",4,IF(M56="Casi seguro",5,""))))))</f>
        <v>1</v>
      </c>
      <c r="O56" s="146" t="s">
        <v>546</v>
      </c>
      <c r="P56" s="112">
        <f>IF(O56=0,"",IF(O56="Moderado",5,IF(O56="Mayor",10,IF(O56="Catastrófico",20,""))))</f>
        <v>5</v>
      </c>
      <c r="Q56" s="112">
        <f>IF(O56="",0,(N56*P56))</f>
        <v>5</v>
      </c>
      <c r="R56" s="146" t="str">
        <f>IF(Q56=0,"",IF(Q56&lt;15,"Bajo",IF(AND(Q56&gt;=15,Q56&lt;30),"Moderado",IF(AND(Q56&gt;=30,Q56&lt;60),"Alto",IF(Q56&gt;=60,"Extremo","")))))</f>
        <v>Bajo</v>
      </c>
      <c r="S56" s="112" t="s">
        <v>710</v>
      </c>
      <c r="T56" s="135" t="s">
        <v>733</v>
      </c>
      <c r="U56" s="135" t="s">
        <v>734</v>
      </c>
      <c r="V56" s="122">
        <v>43220</v>
      </c>
      <c r="W56" s="109" t="s">
        <v>735</v>
      </c>
      <c r="X56" s="58" t="s">
        <v>730</v>
      </c>
      <c r="Y56" s="154" t="s">
        <v>533</v>
      </c>
      <c r="Z56" s="151" t="s">
        <v>534</v>
      </c>
      <c r="AA56" s="151" t="s">
        <v>534</v>
      </c>
      <c r="AB56" s="151" t="s">
        <v>596</v>
      </c>
      <c r="AC56" s="72" t="s">
        <v>536</v>
      </c>
    </row>
    <row r="57" spans="2:29" ht="153">
      <c r="B57" s="556"/>
      <c r="C57" s="557"/>
      <c r="D57" s="135" t="s">
        <v>736</v>
      </c>
      <c r="E57" s="135" t="s">
        <v>737</v>
      </c>
      <c r="F57" s="146" t="s">
        <v>524</v>
      </c>
      <c r="G57" s="112">
        <f>IF(F57=0,"",IF(F57="Rara vez",1,IF(F57="Improbable",2,IF(F57="Posible",3,IF(F57="Probable",4,IF(F57="Casi seguro",5,""))))))</f>
        <v>1</v>
      </c>
      <c r="H57" s="146" t="s">
        <v>527</v>
      </c>
      <c r="I57" s="112">
        <f>IF(H57=0,"",IF(H57="Moderado",5,IF(H57="Mayor",10,IF(H57="Catastrófico",20,""))))</f>
        <v>10</v>
      </c>
      <c r="J57" s="112">
        <f>IF(H57="",0,(G57*I57))</f>
        <v>10</v>
      </c>
      <c r="K57" s="147" t="str">
        <f>IF(J57=0,"",IF(J57&lt;15,"Bajo",IF(AND(J57&gt;=15,J57&lt;30),"Moderado",IF(AND(J57&gt;=30,J57&lt;60),"Alto",IF(J57&gt;=60,"Extremo","")))))</f>
        <v>Bajo</v>
      </c>
      <c r="L57" s="68" t="s">
        <v>738</v>
      </c>
      <c r="M57" s="153" t="s">
        <v>524</v>
      </c>
      <c r="N57" s="112">
        <f>IF(M57=0,"",IF(M57="Rara vez",1,IF(M57="Improbable",2,IF(M57="Posible",3,IF(M57="Probable",4,IF(M57="Casi seguro",5,""))))))</f>
        <v>1</v>
      </c>
      <c r="O57" s="146" t="s">
        <v>546</v>
      </c>
      <c r="P57" s="112">
        <f>IF(O57=0,"",IF(O57="Moderado",5,IF(O57="Mayor",10,IF(O57="Catastrófico",20,""))))</f>
        <v>5</v>
      </c>
      <c r="Q57" s="112">
        <f>IF(O57="",0,(N57*P57))</f>
        <v>5</v>
      </c>
      <c r="R57" s="146" t="str">
        <f>IF(Q57=0,"",IF(Q57&lt;15,"Bajo",IF(AND(Q57&gt;=15,Q57&lt;30),"Moderado",IF(AND(Q57&gt;=30,Q57&lt;60),"Alto",IF(Q57&gt;=60,"Extremo","")))))</f>
        <v>Bajo</v>
      </c>
      <c r="S57" s="112" t="s">
        <v>710</v>
      </c>
      <c r="T57" s="135" t="s">
        <v>738</v>
      </c>
      <c r="U57" s="135" t="s">
        <v>739</v>
      </c>
      <c r="V57" s="122">
        <v>43220</v>
      </c>
      <c r="W57" s="109" t="s">
        <v>780</v>
      </c>
      <c r="X57" s="58" t="s">
        <v>730</v>
      </c>
      <c r="Y57" s="154" t="s">
        <v>533</v>
      </c>
      <c r="Z57" s="151" t="s">
        <v>534</v>
      </c>
      <c r="AA57" s="151" t="s">
        <v>534</v>
      </c>
      <c r="AB57" s="151" t="s">
        <v>596</v>
      </c>
      <c r="AC57" s="72" t="s">
        <v>536</v>
      </c>
    </row>
    <row r="58" spans="2:29" ht="76.5">
      <c r="B58" s="556"/>
      <c r="C58" s="557"/>
      <c r="D58" s="135" t="s">
        <v>741</v>
      </c>
      <c r="E58" s="135" t="s">
        <v>742</v>
      </c>
      <c r="F58" s="146" t="s">
        <v>524</v>
      </c>
      <c r="G58" s="112">
        <f>IF(F58=0,"",IF(F58="Rara vez",1,IF(F58="Improbable",2,IF(F58="Posible",3,IF(F58="Probable",4,IF(F58="Casi seguro",5,""))))))</f>
        <v>1</v>
      </c>
      <c r="H58" s="146" t="s">
        <v>527</v>
      </c>
      <c r="I58" s="112">
        <f>IF(H58=0,"",IF(H58="Moderado",5,IF(H58="Mayor",10,IF(H58="Catastrófico",20,""))))</f>
        <v>10</v>
      </c>
      <c r="J58" s="112">
        <f>IF(H58="",0,(G58*I58))</f>
        <v>10</v>
      </c>
      <c r="K58" s="147" t="str">
        <f>IF(J58=0,"",IF(J58&lt;15,"Bajo",IF(AND(J58&gt;=15,J58&lt;30),"Moderado",IF(AND(J58&gt;=30,J58&lt;60),"Alto",IF(J58&gt;=60,"Extremo","")))))</f>
        <v>Bajo</v>
      </c>
      <c r="L58" s="68" t="s">
        <v>732</v>
      </c>
      <c r="M58" s="153" t="s">
        <v>524</v>
      </c>
      <c r="N58" s="112">
        <f>IF(M58=0,"",IF(M58="Rara vez",1,IF(M58="Improbable",2,IF(M58="Posible",3,IF(M58="Probable",4,IF(M58="Casi seguro",5,""))))))</f>
        <v>1</v>
      </c>
      <c r="O58" s="146" t="s">
        <v>546</v>
      </c>
      <c r="P58" s="112">
        <f>IF(O58=0,"",IF(O58="Moderado",5,IF(O58="Mayor",10,IF(O58="Catastrófico",20,""))))</f>
        <v>5</v>
      </c>
      <c r="Q58" s="112">
        <f>IF(O58="",0,(N58*P58))</f>
        <v>5</v>
      </c>
      <c r="R58" s="146" t="str">
        <f>IF(Q58=0,"",IF(Q58&lt;15,"Bajo",IF(AND(Q58&gt;=15,Q58&lt;30),"Moderado",IF(AND(Q58&gt;=30,Q58&lt;60),"Alto",IF(Q58&gt;=60,"Extremo","")))))</f>
        <v>Bajo</v>
      </c>
      <c r="S58" s="112" t="s">
        <v>710</v>
      </c>
      <c r="T58" s="135" t="s">
        <v>732</v>
      </c>
      <c r="U58" s="135" t="s">
        <v>743</v>
      </c>
      <c r="V58" s="122">
        <v>43220</v>
      </c>
      <c r="W58" s="109" t="s">
        <v>735</v>
      </c>
      <c r="X58" s="58" t="s">
        <v>730</v>
      </c>
      <c r="Y58" s="154" t="s">
        <v>533</v>
      </c>
      <c r="Z58" s="151" t="s">
        <v>534</v>
      </c>
      <c r="AA58" s="151" t="s">
        <v>534</v>
      </c>
      <c r="AB58" s="151" t="s">
        <v>596</v>
      </c>
      <c r="AC58" s="72" t="s">
        <v>536</v>
      </c>
    </row>
    <row r="59" spans="2:29" s="2" customFormat="1" ht="192.75" customHeight="1">
      <c r="B59" s="512" t="s">
        <v>815</v>
      </c>
      <c r="C59" s="152" t="s">
        <v>816</v>
      </c>
      <c r="D59" s="152" t="s">
        <v>306</v>
      </c>
      <c r="E59" s="152" t="s">
        <v>817</v>
      </c>
      <c r="F59" s="124" t="s">
        <v>524</v>
      </c>
      <c r="G59" s="148">
        <f t="shared" si="8"/>
        <v>1</v>
      </c>
      <c r="H59" s="124" t="s">
        <v>527</v>
      </c>
      <c r="I59" s="148">
        <f t="shared" si="9"/>
        <v>10</v>
      </c>
      <c r="J59" s="148">
        <f t="shared" si="10"/>
        <v>10</v>
      </c>
      <c r="K59" s="147" t="str">
        <f t="shared" si="11"/>
        <v>Bajo</v>
      </c>
      <c r="L59" s="152" t="s">
        <v>818</v>
      </c>
      <c r="M59" s="107" t="s">
        <v>524</v>
      </c>
      <c r="N59" s="148">
        <f t="shared" si="12"/>
        <v>1</v>
      </c>
      <c r="O59" s="107" t="s">
        <v>527</v>
      </c>
      <c r="P59" s="148">
        <f t="shared" si="13"/>
        <v>10</v>
      </c>
      <c r="Q59" s="148">
        <f t="shared" si="14"/>
        <v>10</v>
      </c>
      <c r="R59" s="124" t="str">
        <f t="shared" si="15"/>
        <v>Bajo</v>
      </c>
      <c r="S59" s="124" t="s">
        <v>619</v>
      </c>
      <c r="T59" s="152" t="s">
        <v>819</v>
      </c>
      <c r="U59" s="152" t="s">
        <v>820</v>
      </c>
      <c r="V59" s="122">
        <v>43220</v>
      </c>
      <c r="W59" s="110" t="s">
        <v>821</v>
      </c>
      <c r="X59" s="105" t="s">
        <v>822</v>
      </c>
      <c r="Y59" s="154" t="s">
        <v>533</v>
      </c>
      <c r="Z59" s="151" t="s">
        <v>534</v>
      </c>
      <c r="AA59" s="151" t="s">
        <v>534</v>
      </c>
      <c r="AB59" s="151" t="s">
        <v>596</v>
      </c>
      <c r="AC59" s="72" t="s">
        <v>536</v>
      </c>
    </row>
    <row r="60" spans="2:29" s="2" customFormat="1" ht="163.5" customHeight="1">
      <c r="B60" s="512"/>
      <c r="C60" s="544" t="s">
        <v>724</v>
      </c>
      <c r="D60" s="109" t="s">
        <v>725</v>
      </c>
      <c r="E60" s="109" t="s">
        <v>726</v>
      </c>
      <c r="F60" s="124" t="s">
        <v>524</v>
      </c>
      <c r="G60" s="148">
        <f>IF(F60=0,"",IF(F60="Rara vez",1,IF(F60="Improbable",2,IF(F60="Posible",3,IF(F60="Probable",4,IF(F60="Casi seguro",5,""))))))</f>
        <v>1</v>
      </c>
      <c r="H60" s="124" t="s">
        <v>527</v>
      </c>
      <c r="I60" s="148">
        <f>IF(H60=0,"",IF(H60="Moderado",5,IF(H60="Mayor",10,IF(H60="Catastrófico",20,""))))</f>
        <v>10</v>
      </c>
      <c r="J60" s="148">
        <f>IF(H60="",0,(G60*I60))</f>
        <v>10</v>
      </c>
      <c r="K60" s="147" t="str">
        <f>IF(J60=0,"",IF(J60&lt;15,"Bajo",IF(AND(J60&gt;=15,J60&lt;30),"Moderado",IF(AND(J60&gt;=30,J60&lt;60),"Alto",IF(J60&gt;=60,"Extremo","")))))</f>
        <v>Bajo</v>
      </c>
      <c r="L60" s="117" t="s">
        <v>727</v>
      </c>
      <c r="M60" s="153" t="s">
        <v>524</v>
      </c>
      <c r="N60" s="148">
        <f>IF(M60=0,"",IF(M60="Rara vez",1,IF(M60="Improbable",2,IF(M60="Posible",3,IF(M60="Probable",4,IF(M60="Casi seguro",5,""))))))</f>
        <v>1</v>
      </c>
      <c r="O60" s="124" t="s">
        <v>546</v>
      </c>
      <c r="P60" s="148">
        <f>IF(O60=0,"",IF(O60="Moderado",5,IF(O60="Mayor",10,IF(O60="Catastrófico",20,""))))</f>
        <v>5</v>
      </c>
      <c r="Q60" s="148">
        <f>IF(O60="",0,(N60*P60))</f>
        <v>5</v>
      </c>
      <c r="R60" s="124" t="str">
        <f>IF(Q60=0,"",IF(Q60&lt;15,"Bajo",IF(AND(Q60&gt;=15,Q60&lt;30),"Moderado",IF(AND(Q60&gt;=30,Q60&lt;60),"Alto",IF(Q60&gt;=60,"Extremo","")))))</f>
        <v>Bajo</v>
      </c>
      <c r="S60" s="148" t="s">
        <v>710</v>
      </c>
      <c r="T60" s="109" t="s">
        <v>727</v>
      </c>
      <c r="U60" s="109" t="s">
        <v>728</v>
      </c>
      <c r="V60" s="122">
        <v>43220</v>
      </c>
      <c r="W60" s="109" t="s">
        <v>779</v>
      </c>
      <c r="X60" s="112" t="s">
        <v>730</v>
      </c>
      <c r="Y60" s="154" t="s">
        <v>533</v>
      </c>
      <c r="Z60" s="151" t="s">
        <v>534</v>
      </c>
      <c r="AA60" s="151" t="s">
        <v>534</v>
      </c>
      <c r="AB60" s="151" t="s">
        <v>596</v>
      </c>
      <c r="AC60" s="72" t="s">
        <v>536</v>
      </c>
    </row>
    <row r="61" spans="2:29" s="2" customFormat="1" ht="76.5">
      <c r="B61" s="512"/>
      <c r="C61" s="544"/>
      <c r="D61" s="109" t="s">
        <v>731</v>
      </c>
      <c r="E61" s="109" t="s">
        <v>726</v>
      </c>
      <c r="F61" s="124" t="s">
        <v>524</v>
      </c>
      <c r="G61" s="148">
        <f>IF(F61=0,"",IF(F61="Rara vez",1,IF(F61="Improbable",2,IF(F61="Posible",3,IF(F61="Probable",4,IF(F61="Casi seguro",5,""))))))</f>
        <v>1</v>
      </c>
      <c r="H61" s="124" t="s">
        <v>527</v>
      </c>
      <c r="I61" s="148">
        <f>IF(H61=0,"",IF(H61="Moderado",5,IF(H61="Mayor",10,IF(H61="Catastrófico",20,""))))</f>
        <v>10</v>
      </c>
      <c r="J61" s="148">
        <f>IF(H61="",0,(G61*I61))</f>
        <v>10</v>
      </c>
      <c r="K61" s="147" t="str">
        <f>IF(J61=0,"",IF(J61&lt;15,"Bajo",IF(AND(J61&gt;=15,J61&lt;30),"Moderado",IF(AND(J61&gt;=30,J61&lt;60),"Alto",IF(J61&gt;=60,"Extremo","")))))</f>
        <v>Bajo</v>
      </c>
      <c r="L61" s="117" t="s">
        <v>732</v>
      </c>
      <c r="M61" s="153" t="s">
        <v>524</v>
      </c>
      <c r="N61" s="148">
        <f>IF(M61=0,"",IF(M61="Rara vez",1,IF(M61="Improbable",2,IF(M61="Posible",3,IF(M61="Probable",4,IF(M61="Casi seguro",5,""))))))</f>
        <v>1</v>
      </c>
      <c r="O61" s="124" t="s">
        <v>546</v>
      </c>
      <c r="P61" s="148">
        <f>IF(O61=0,"",IF(O61="Moderado",5,IF(O61="Mayor",10,IF(O61="Catastrófico",20,""))))</f>
        <v>5</v>
      </c>
      <c r="Q61" s="148">
        <f>IF(O61="",0,(N61*P61))</f>
        <v>5</v>
      </c>
      <c r="R61" s="124" t="str">
        <f>IF(Q61=0,"",IF(Q61&lt;15,"Bajo",IF(AND(Q61&gt;=15,Q61&lt;30),"Moderado",IF(AND(Q61&gt;=30,Q61&lt;60),"Alto",IF(Q61&gt;=60,"Extremo","")))))</f>
        <v>Bajo</v>
      </c>
      <c r="S61" s="148" t="s">
        <v>710</v>
      </c>
      <c r="T61" s="109" t="s">
        <v>733</v>
      </c>
      <c r="U61" s="117" t="s">
        <v>734</v>
      </c>
      <c r="V61" s="122">
        <v>43220</v>
      </c>
      <c r="W61" s="109" t="s">
        <v>735</v>
      </c>
      <c r="X61" s="112" t="s">
        <v>730</v>
      </c>
      <c r="Y61" s="154" t="s">
        <v>533</v>
      </c>
      <c r="Z61" s="151" t="s">
        <v>534</v>
      </c>
      <c r="AA61" s="151" t="s">
        <v>534</v>
      </c>
      <c r="AB61" s="151" t="s">
        <v>596</v>
      </c>
      <c r="AC61" s="72" t="s">
        <v>536</v>
      </c>
    </row>
    <row r="62" spans="2:29" s="2" customFormat="1" ht="153">
      <c r="B62" s="512"/>
      <c r="C62" s="544"/>
      <c r="D62" s="109" t="s">
        <v>736</v>
      </c>
      <c r="E62" s="109" t="s">
        <v>737</v>
      </c>
      <c r="F62" s="124" t="s">
        <v>524</v>
      </c>
      <c r="G62" s="148">
        <f>IF(F62=0,"",IF(F62="Rara vez",1,IF(F62="Improbable",2,IF(F62="Posible",3,IF(F62="Probable",4,IF(F62="Casi seguro",5,""))))))</f>
        <v>1</v>
      </c>
      <c r="H62" s="124" t="s">
        <v>527</v>
      </c>
      <c r="I62" s="148">
        <f>IF(H62=0,"",IF(H62="Moderado",5,IF(H62="Mayor",10,IF(H62="Catastrófico",20,""))))</f>
        <v>10</v>
      </c>
      <c r="J62" s="148">
        <f>IF(H62="",0,(G62*I62))</f>
        <v>10</v>
      </c>
      <c r="K62" s="147" t="str">
        <f>IF(J62=0,"",IF(J62&lt;15,"Bajo",IF(AND(J62&gt;=15,J62&lt;30),"Moderado",IF(AND(J62&gt;=30,J62&lt;60),"Alto",IF(J62&gt;=60,"Extremo","")))))</f>
        <v>Bajo</v>
      </c>
      <c r="L62" s="117" t="s">
        <v>738</v>
      </c>
      <c r="M62" s="153" t="s">
        <v>524</v>
      </c>
      <c r="N62" s="148">
        <f>IF(M62=0,"",IF(M62="Rara vez",1,IF(M62="Improbable",2,IF(M62="Posible",3,IF(M62="Probable",4,IF(M62="Casi seguro",5,""))))))</f>
        <v>1</v>
      </c>
      <c r="O62" s="124" t="s">
        <v>546</v>
      </c>
      <c r="P62" s="148">
        <f>IF(O62=0,"",IF(O62="Moderado",5,IF(O62="Mayor",10,IF(O62="Catastrófico",20,""))))</f>
        <v>5</v>
      </c>
      <c r="Q62" s="148">
        <f>IF(O62="",0,(N62*P62))</f>
        <v>5</v>
      </c>
      <c r="R62" s="124" t="str">
        <f>IF(Q62=0,"",IF(Q62&lt;15,"Bajo",IF(AND(Q62&gt;=15,Q62&lt;30),"Moderado",IF(AND(Q62&gt;=30,Q62&lt;60),"Alto",IF(Q62&gt;=60,"Extremo","")))))</f>
        <v>Bajo</v>
      </c>
      <c r="S62" s="148" t="s">
        <v>710</v>
      </c>
      <c r="T62" s="109" t="s">
        <v>738</v>
      </c>
      <c r="U62" s="117" t="s">
        <v>739</v>
      </c>
      <c r="V62" s="122">
        <v>43220</v>
      </c>
      <c r="W62" s="109" t="s">
        <v>780</v>
      </c>
      <c r="X62" s="112" t="s">
        <v>730</v>
      </c>
      <c r="Y62" s="154" t="s">
        <v>533</v>
      </c>
      <c r="Z62" s="151" t="s">
        <v>534</v>
      </c>
      <c r="AA62" s="151" t="s">
        <v>534</v>
      </c>
      <c r="AB62" s="151" t="s">
        <v>596</v>
      </c>
      <c r="AC62" s="72" t="s">
        <v>536</v>
      </c>
    </row>
    <row r="63" spans="2:29" s="2" customFormat="1" ht="76.5">
      <c r="B63" s="512"/>
      <c r="C63" s="544"/>
      <c r="D63" s="109" t="s">
        <v>741</v>
      </c>
      <c r="E63" s="109" t="s">
        <v>742</v>
      </c>
      <c r="F63" s="124" t="s">
        <v>524</v>
      </c>
      <c r="G63" s="148">
        <f>IF(F63=0,"",IF(F63="Rara vez",1,IF(F63="Improbable",2,IF(F63="Posible",3,IF(F63="Probable",4,IF(F63="Casi seguro",5,""))))))</f>
        <v>1</v>
      </c>
      <c r="H63" s="124" t="s">
        <v>527</v>
      </c>
      <c r="I63" s="148">
        <f>IF(H63=0,"",IF(H63="Moderado",5,IF(H63="Mayor",10,IF(H63="Catastrófico",20,""))))</f>
        <v>10</v>
      </c>
      <c r="J63" s="148">
        <f>IF(H63="",0,(G63*I63))</f>
        <v>10</v>
      </c>
      <c r="K63" s="147" t="str">
        <f>IF(J63=0,"",IF(J63&lt;15,"Bajo",IF(AND(J63&gt;=15,J63&lt;30),"Moderado",IF(AND(J63&gt;=30,J63&lt;60),"Alto",IF(J63&gt;=60,"Extremo","")))))</f>
        <v>Bajo</v>
      </c>
      <c r="L63" s="117" t="s">
        <v>732</v>
      </c>
      <c r="M63" s="153" t="s">
        <v>524</v>
      </c>
      <c r="N63" s="148">
        <f>IF(M63=0,"",IF(M63="Rara vez",1,IF(M63="Improbable",2,IF(M63="Posible",3,IF(M63="Probable",4,IF(M63="Casi seguro",5,""))))))</f>
        <v>1</v>
      </c>
      <c r="O63" s="124" t="s">
        <v>546</v>
      </c>
      <c r="P63" s="148">
        <f>IF(O63=0,"",IF(O63="Moderado",5,IF(O63="Mayor",10,IF(O63="Catastrófico",20,""))))</f>
        <v>5</v>
      </c>
      <c r="Q63" s="148">
        <f>IF(O63="",0,(N63*P63))</f>
        <v>5</v>
      </c>
      <c r="R63" s="124" t="str">
        <f>IF(Q63=0,"",IF(Q63&lt;15,"Bajo",IF(AND(Q63&gt;=15,Q63&lt;30),"Moderado",IF(AND(Q63&gt;=30,Q63&lt;60),"Alto",IF(Q63&gt;=60,"Extremo","")))))</f>
        <v>Bajo</v>
      </c>
      <c r="S63" s="148" t="s">
        <v>710</v>
      </c>
      <c r="T63" s="109" t="s">
        <v>732</v>
      </c>
      <c r="U63" s="117" t="s">
        <v>743</v>
      </c>
      <c r="V63" s="122">
        <v>43220</v>
      </c>
      <c r="W63" s="109" t="s">
        <v>735</v>
      </c>
      <c r="X63" s="112" t="s">
        <v>730</v>
      </c>
      <c r="Y63" s="154" t="s">
        <v>533</v>
      </c>
      <c r="Z63" s="151" t="s">
        <v>534</v>
      </c>
      <c r="AA63" s="151" t="s">
        <v>534</v>
      </c>
      <c r="AB63" s="151" t="s">
        <v>596</v>
      </c>
      <c r="AC63" s="72" t="s">
        <v>536</v>
      </c>
    </row>
    <row r="64" spans="2:29" s="2" customFormat="1" ht="119.25" customHeight="1">
      <c r="B64" s="167" t="s">
        <v>823</v>
      </c>
      <c r="C64" s="152" t="s">
        <v>824</v>
      </c>
      <c r="D64" s="152" t="s">
        <v>825</v>
      </c>
      <c r="E64" s="152" t="s">
        <v>826</v>
      </c>
      <c r="F64" s="124" t="s">
        <v>524</v>
      </c>
      <c r="G64" s="148">
        <f t="shared" si="8"/>
        <v>1</v>
      </c>
      <c r="H64" s="124" t="s">
        <v>527</v>
      </c>
      <c r="I64" s="148">
        <f t="shared" si="9"/>
        <v>10</v>
      </c>
      <c r="J64" s="148">
        <f t="shared" si="10"/>
        <v>10</v>
      </c>
      <c r="K64" s="147" t="str">
        <f t="shared" si="11"/>
        <v>Bajo</v>
      </c>
      <c r="L64" s="152" t="s">
        <v>827</v>
      </c>
      <c r="M64" s="107" t="s">
        <v>524</v>
      </c>
      <c r="N64" s="148">
        <f t="shared" si="12"/>
        <v>1</v>
      </c>
      <c r="O64" s="107" t="s">
        <v>527</v>
      </c>
      <c r="P64" s="148">
        <f t="shared" si="13"/>
        <v>10</v>
      </c>
      <c r="Q64" s="148">
        <f t="shared" si="14"/>
        <v>10</v>
      </c>
      <c r="R64" s="124" t="str">
        <f t="shared" si="15"/>
        <v>Bajo</v>
      </c>
      <c r="S64" s="124" t="s">
        <v>619</v>
      </c>
      <c r="T64" s="152" t="s">
        <v>828</v>
      </c>
      <c r="U64" s="152" t="s">
        <v>829</v>
      </c>
      <c r="V64" s="122">
        <v>43220</v>
      </c>
      <c r="W64" s="109" t="s">
        <v>830</v>
      </c>
      <c r="X64" s="105" t="s">
        <v>831</v>
      </c>
      <c r="Y64" s="154" t="s">
        <v>533</v>
      </c>
      <c r="Z64" s="151" t="s">
        <v>534</v>
      </c>
      <c r="AA64" s="151" t="s">
        <v>534</v>
      </c>
      <c r="AB64" s="151" t="s">
        <v>596</v>
      </c>
      <c r="AC64" s="72" t="s">
        <v>536</v>
      </c>
    </row>
    <row r="65" spans="2:29" ht="132.75" customHeight="1">
      <c r="B65" s="552" t="s">
        <v>832</v>
      </c>
      <c r="C65" s="152" t="s">
        <v>833</v>
      </c>
      <c r="D65" s="152" t="s">
        <v>319</v>
      </c>
      <c r="E65" s="152" t="s">
        <v>321</v>
      </c>
      <c r="F65" s="124" t="s">
        <v>524</v>
      </c>
      <c r="G65" s="148">
        <f t="shared" si="8"/>
        <v>1</v>
      </c>
      <c r="H65" s="124" t="s">
        <v>527</v>
      </c>
      <c r="I65" s="148">
        <f t="shared" si="9"/>
        <v>10</v>
      </c>
      <c r="J65" s="148">
        <f t="shared" si="10"/>
        <v>10</v>
      </c>
      <c r="K65" s="147" t="str">
        <f t="shared" si="11"/>
        <v>Bajo</v>
      </c>
      <c r="L65" s="152" t="s">
        <v>834</v>
      </c>
      <c r="M65" s="107" t="s">
        <v>524</v>
      </c>
      <c r="N65" s="148">
        <f t="shared" si="12"/>
        <v>1</v>
      </c>
      <c r="O65" s="107" t="s">
        <v>527</v>
      </c>
      <c r="P65" s="148">
        <f t="shared" si="13"/>
        <v>10</v>
      </c>
      <c r="Q65" s="148">
        <f t="shared" si="14"/>
        <v>10</v>
      </c>
      <c r="R65" s="124" t="str">
        <f t="shared" si="15"/>
        <v>Bajo</v>
      </c>
      <c r="S65" s="124" t="s">
        <v>619</v>
      </c>
      <c r="T65" s="152" t="s">
        <v>835</v>
      </c>
      <c r="U65" s="152" t="s">
        <v>836</v>
      </c>
      <c r="V65" s="122">
        <v>43220</v>
      </c>
      <c r="W65" s="110" t="s">
        <v>837</v>
      </c>
      <c r="X65" s="152" t="s">
        <v>838</v>
      </c>
      <c r="Y65" s="154" t="s">
        <v>533</v>
      </c>
      <c r="Z65" s="151" t="s">
        <v>534</v>
      </c>
      <c r="AA65" s="151" t="s">
        <v>534</v>
      </c>
      <c r="AB65" s="151" t="s">
        <v>596</v>
      </c>
      <c r="AC65" s="72" t="s">
        <v>536</v>
      </c>
    </row>
    <row r="66" spans="2:29" ht="165.75">
      <c r="B66" s="553"/>
      <c r="C66" s="152" t="s">
        <v>839</v>
      </c>
      <c r="D66" s="152" t="s">
        <v>327</v>
      </c>
      <c r="E66" s="152" t="s">
        <v>321</v>
      </c>
      <c r="F66" s="124" t="s">
        <v>524</v>
      </c>
      <c r="G66" s="148">
        <f t="shared" si="8"/>
        <v>1</v>
      </c>
      <c r="H66" s="124" t="s">
        <v>527</v>
      </c>
      <c r="I66" s="148">
        <f t="shared" si="9"/>
        <v>10</v>
      </c>
      <c r="J66" s="148">
        <f t="shared" si="10"/>
        <v>10</v>
      </c>
      <c r="K66" s="147" t="str">
        <f t="shared" si="11"/>
        <v>Bajo</v>
      </c>
      <c r="L66" s="152" t="s">
        <v>840</v>
      </c>
      <c r="M66" s="107" t="s">
        <v>524</v>
      </c>
      <c r="N66" s="148">
        <f t="shared" si="12"/>
        <v>1</v>
      </c>
      <c r="O66" s="107" t="s">
        <v>527</v>
      </c>
      <c r="P66" s="148">
        <f t="shared" si="13"/>
        <v>10</v>
      </c>
      <c r="Q66" s="148">
        <f t="shared" si="14"/>
        <v>10</v>
      </c>
      <c r="R66" s="124" t="str">
        <f t="shared" si="15"/>
        <v>Bajo</v>
      </c>
      <c r="S66" s="124" t="s">
        <v>619</v>
      </c>
      <c r="T66" s="152" t="s">
        <v>841</v>
      </c>
      <c r="U66" s="152" t="s">
        <v>842</v>
      </c>
      <c r="V66" s="122">
        <v>43220</v>
      </c>
      <c r="W66" s="110" t="s">
        <v>843</v>
      </c>
      <c r="X66" s="152" t="s">
        <v>844</v>
      </c>
      <c r="Y66" s="154" t="s">
        <v>533</v>
      </c>
      <c r="Z66" s="151" t="s">
        <v>534</v>
      </c>
      <c r="AA66" s="151" t="s">
        <v>534</v>
      </c>
      <c r="AB66" s="151" t="s">
        <v>596</v>
      </c>
      <c r="AC66" s="72" t="s">
        <v>536</v>
      </c>
    </row>
    <row r="67" spans="2:29" ht="63" customHeight="1">
      <c r="B67" s="553"/>
      <c r="C67" s="152" t="s">
        <v>333</v>
      </c>
      <c r="D67" s="152" t="s">
        <v>332</v>
      </c>
      <c r="E67" s="152" t="s">
        <v>321</v>
      </c>
      <c r="F67" s="124" t="s">
        <v>524</v>
      </c>
      <c r="G67" s="148">
        <f t="shared" si="8"/>
        <v>1</v>
      </c>
      <c r="H67" s="124" t="s">
        <v>527</v>
      </c>
      <c r="I67" s="148">
        <f t="shared" si="9"/>
        <v>10</v>
      </c>
      <c r="J67" s="148">
        <f t="shared" si="10"/>
        <v>10</v>
      </c>
      <c r="K67" s="147" t="str">
        <f t="shared" si="11"/>
        <v>Bajo</v>
      </c>
      <c r="L67" s="152" t="s">
        <v>845</v>
      </c>
      <c r="M67" s="107" t="s">
        <v>524</v>
      </c>
      <c r="N67" s="148">
        <f t="shared" si="12"/>
        <v>1</v>
      </c>
      <c r="O67" s="107" t="s">
        <v>527</v>
      </c>
      <c r="P67" s="148">
        <f t="shared" si="13"/>
        <v>10</v>
      </c>
      <c r="Q67" s="148">
        <f t="shared" si="14"/>
        <v>10</v>
      </c>
      <c r="R67" s="124" t="str">
        <f t="shared" si="15"/>
        <v>Bajo</v>
      </c>
      <c r="S67" s="124" t="s">
        <v>538</v>
      </c>
      <c r="T67" s="152" t="s">
        <v>846</v>
      </c>
      <c r="U67" s="152" t="s">
        <v>847</v>
      </c>
      <c r="V67" s="122">
        <v>43220</v>
      </c>
      <c r="W67" s="152" t="s">
        <v>848</v>
      </c>
      <c r="X67" s="152" t="s">
        <v>849</v>
      </c>
      <c r="Y67" s="154" t="s">
        <v>533</v>
      </c>
      <c r="Z67" s="151" t="s">
        <v>534</v>
      </c>
      <c r="AA67" s="151" t="s">
        <v>534</v>
      </c>
      <c r="AB67" s="151" t="s">
        <v>596</v>
      </c>
      <c r="AC67" s="72" t="s">
        <v>536</v>
      </c>
    </row>
    <row r="68" spans="2:29" ht="89.25" customHeight="1">
      <c r="B68" s="552" t="s">
        <v>850</v>
      </c>
      <c r="C68" s="60" t="s">
        <v>851</v>
      </c>
      <c r="D68" s="64" t="s">
        <v>852</v>
      </c>
      <c r="E68" s="60" t="s">
        <v>853</v>
      </c>
      <c r="F68" s="124" t="s">
        <v>554</v>
      </c>
      <c r="G68" s="148">
        <f t="shared" si="8"/>
        <v>2</v>
      </c>
      <c r="H68" s="124" t="s">
        <v>527</v>
      </c>
      <c r="I68" s="148">
        <f t="shared" si="9"/>
        <v>10</v>
      </c>
      <c r="J68" s="148">
        <f t="shared" si="10"/>
        <v>20</v>
      </c>
      <c r="K68" s="147" t="str">
        <f t="shared" si="11"/>
        <v>Moderado</v>
      </c>
      <c r="L68" s="60" t="s">
        <v>854</v>
      </c>
      <c r="M68" s="107" t="s">
        <v>524</v>
      </c>
      <c r="N68" s="148">
        <f t="shared" si="12"/>
        <v>1</v>
      </c>
      <c r="O68" s="107" t="s">
        <v>527</v>
      </c>
      <c r="P68" s="148">
        <f t="shared" si="13"/>
        <v>10</v>
      </c>
      <c r="Q68" s="148">
        <f t="shared" si="14"/>
        <v>10</v>
      </c>
      <c r="R68" s="124" t="str">
        <f t="shared" si="15"/>
        <v>Bajo</v>
      </c>
      <c r="S68" s="152" t="s">
        <v>589</v>
      </c>
      <c r="T68" s="60" t="s">
        <v>855</v>
      </c>
      <c r="U68" s="60" t="s">
        <v>856</v>
      </c>
      <c r="V68" s="122">
        <v>43220</v>
      </c>
      <c r="W68" s="152" t="s">
        <v>857</v>
      </c>
      <c r="X68" s="124" t="s">
        <v>858</v>
      </c>
      <c r="Y68" s="154" t="s">
        <v>533</v>
      </c>
      <c r="Z68" s="151" t="s">
        <v>534</v>
      </c>
      <c r="AA68" s="151" t="s">
        <v>534</v>
      </c>
      <c r="AB68" s="151" t="s">
        <v>596</v>
      </c>
      <c r="AC68" s="72" t="s">
        <v>536</v>
      </c>
    </row>
    <row r="69" spans="2:29" ht="105" customHeight="1">
      <c r="B69" s="553"/>
      <c r="C69" s="60" t="s">
        <v>859</v>
      </c>
      <c r="D69" s="64" t="s">
        <v>860</v>
      </c>
      <c r="E69" s="60" t="s">
        <v>321</v>
      </c>
      <c r="F69" s="124" t="s">
        <v>524</v>
      </c>
      <c r="G69" s="148">
        <f t="shared" si="8"/>
        <v>1</v>
      </c>
      <c r="H69" s="124" t="s">
        <v>527</v>
      </c>
      <c r="I69" s="148">
        <f t="shared" si="9"/>
        <v>10</v>
      </c>
      <c r="J69" s="148">
        <f t="shared" si="10"/>
        <v>10</v>
      </c>
      <c r="K69" s="147" t="str">
        <f t="shared" si="11"/>
        <v>Bajo</v>
      </c>
      <c r="L69" s="60" t="s">
        <v>861</v>
      </c>
      <c r="M69" s="107" t="s">
        <v>524</v>
      </c>
      <c r="N69" s="148">
        <f t="shared" si="12"/>
        <v>1</v>
      </c>
      <c r="O69" s="107" t="s">
        <v>527</v>
      </c>
      <c r="P69" s="148">
        <f t="shared" si="13"/>
        <v>10</v>
      </c>
      <c r="Q69" s="148">
        <f t="shared" si="14"/>
        <v>10</v>
      </c>
      <c r="R69" s="124" t="str">
        <f t="shared" si="15"/>
        <v>Bajo</v>
      </c>
      <c r="S69" s="152" t="s">
        <v>619</v>
      </c>
      <c r="T69" s="60" t="s">
        <v>862</v>
      </c>
      <c r="U69" s="60" t="s">
        <v>863</v>
      </c>
      <c r="V69" s="122">
        <v>43220</v>
      </c>
      <c r="W69" s="152" t="s">
        <v>864</v>
      </c>
      <c r="X69" s="124" t="s">
        <v>865</v>
      </c>
      <c r="Y69" s="154" t="s">
        <v>533</v>
      </c>
      <c r="Z69" s="151" t="s">
        <v>534</v>
      </c>
      <c r="AA69" s="151" t="s">
        <v>534</v>
      </c>
      <c r="AB69" s="151" t="s">
        <v>596</v>
      </c>
      <c r="AC69" s="72" t="s">
        <v>536</v>
      </c>
    </row>
    <row r="70" spans="2:29" ht="166.5" customHeight="1">
      <c r="B70" s="553"/>
      <c r="C70" s="60" t="s">
        <v>866</v>
      </c>
      <c r="D70" s="64" t="s">
        <v>867</v>
      </c>
      <c r="E70" s="60" t="s">
        <v>853</v>
      </c>
      <c r="F70" s="124" t="s">
        <v>524</v>
      </c>
      <c r="G70" s="148">
        <f t="shared" si="8"/>
        <v>1</v>
      </c>
      <c r="H70" s="124" t="s">
        <v>527</v>
      </c>
      <c r="I70" s="148">
        <f t="shared" si="9"/>
        <v>10</v>
      </c>
      <c r="J70" s="148">
        <f t="shared" si="10"/>
        <v>10</v>
      </c>
      <c r="K70" s="147" t="str">
        <f t="shared" si="11"/>
        <v>Bajo</v>
      </c>
      <c r="L70" s="60" t="s">
        <v>868</v>
      </c>
      <c r="M70" s="107" t="s">
        <v>524</v>
      </c>
      <c r="N70" s="148">
        <f t="shared" si="12"/>
        <v>1</v>
      </c>
      <c r="O70" s="107" t="s">
        <v>527</v>
      </c>
      <c r="P70" s="148">
        <f t="shared" si="13"/>
        <v>10</v>
      </c>
      <c r="Q70" s="148">
        <f t="shared" si="14"/>
        <v>10</v>
      </c>
      <c r="R70" s="124" t="str">
        <f t="shared" si="15"/>
        <v>Bajo</v>
      </c>
      <c r="S70" s="152" t="s">
        <v>619</v>
      </c>
      <c r="T70" s="60" t="s">
        <v>869</v>
      </c>
      <c r="U70" s="60" t="s">
        <v>870</v>
      </c>
      <c r="V70" s="122">
        <v>43220</v>
      </c>
      <c r="W70" s="152" t="s">
        <v>871</v>
      </c>
      <c r="X70" s="124" t="s">
        <v>865</v>
      </c>
      <c r="Y70" s="154" t="s">
        <v>533</v>
      </c>
      <c r="Z70" s="151" t="s">
        <v>534</v>
      </c>
      <c r="AA70" s="151" t="s">
        <v>534</v>
      </c>
      <c r="AB70" s="151" t="s">
        <v>596</v>
      </c>
      <c r="AC70" s="72" t="s">
        <v>536</v>
      </c>
    </row>
    <row r="71" spans="2:29" ht="95.25" customHeight="1">
      <c r="B71" s="542" t="s">
        <v>872</v>
      </c>
      <c r="C71" s="135" t="s">
        <v>873</v>
      </c>
      <c r="D71" s="135" t="s">
        <v>874</v>
      </c>
      <c r="E71" s="135" t="s">
        <v>875</v>
      </c>
      <c r="F71" s="146" t="s">
        <v>574</v>
      </c>
      <c r="G71" s="112">
        <f t="shared" si="8"/>
        <v>3</v>
      </c>
      <c r="H71" s="146" t="s">
        <v>525</v>
      </c>
      <c r="I71" s="112">
        <f t="shared" si="9"/>
        <v>20</v>
      </c>
      <c r="J71" s="112">
        <f t="shared" si="10"/>
        <v>60</v>
      </c>
      <c r="K71" s="147" t="str">
        <f t="shared" si="11"/>
        <v>Extremo</v>
      </c>
      <c r="L71" s="68" t="s">
        <v>876</v>
      </c>
      <c r="M71" s="153" t="s">
        <v>524</v>
      </c>
      <c r="N71" s="112">
        <f t="shared" si="12"/>
        <v>1</v>
      </c>
      <c r="O71" s="153" t="s">
        <v>546</v>
      </c>
      <c r="P71" s="112">
        <f t="shared" si="13"/>
        <v>5</v>
      </c>
      <c r="Q71" s="112">
        <f t="shared" si="14"/>
        <v>5</v>
      </c>
      <c r="R71" s="146" t="str">
        <f t="shared" si="15"/>
        <v>Bajo</v>
      </c>
      <c r="S71" s="109" t="s">
        <v>556</v>
      </c>
      <c r="T71" s="135" t="s">
        <v>877</v>
      </c>
      <c r="U71" s="135" t="s">
        <v>878</v>
      </c>
      <c r="V71" s="122">
        <v>43220</v>
      </c>
      <c r="W71" s="109" t="s">
        <v>879</v>
      </c>
      <c r="X71" s="152" t="s">
        <v>880</v>
      </c>
      <c r="Y71" s="154" t="s">
        <v>533</v>
      </c>
      <c r="Z71" s="151" t="s">
        <v>534</v>
      </c>
      <c r="AA71" s="151" t="s">
        <v>534</v>
      </c>
      <c r="AB71" s="151" t="s">
        <v>596</v>
      </c>
      <c r="AC71" s="72" t="s">
        <v>536</v>
      </c>
    </row>
    <row r="72" spans="2:29" ht="87.75" customHeight="1">
      <c r="B72" s="543"/>
      <c r="C72" s="135" t="s">
        <v>881</v>
      </c>
      <c r="D72" s="135" t="s">
        <v>882</v>
      </c>
      <c r="E72" s="135" t="s">
        <v>883</v>
      </c>
      <c r="F72" s="146" t="s">
        <v>524</v>
      </c>
      <c r="G72" s="112">
        <f t="shared" si="8"/>
        <v>1</v>
      </c>
      <c r="H72" s="146" t="s">
        <v>546</v>
      </c>
      <c r="I72" s="112">
        <f t="shared" si="9"/>
        <v>5</v>
      </c>
      <c r="J72" s="112">
        <f t="shared" si="10"/>
        <v>5</v>
      </c>
      <c r="K72" s="147" t="str">
        <f t="shared" si="11"/>
        <v>Bajo</v>
      </c>
      <c r="L72" s="68" t="s">
        <v>884</v>
      </c>
      <c r="M72" s="153" t="s">
        <v>524</v>
      </c>
      <c r="N72" s="112">
        <f t="shared" si="12"/>
        <v>1</v>
      </c>
      <c r="O72" s="153" t="s">
        <v>546</v>
      </c>
      <c r="P72" s="112">
        <f t="shared" si="13"/>
        <v>5</v>
      </c>
      <c r="Q72" s="112">
        <f t="shared" si="14"/>
        <v>5</v>
      </c>
      <c r="R72" s="146" t="str">
        <f t="shared" si="15"/>
        <v>Bajo</v>
      </c>
      <c r="S72" s="109" t="s">
        <v>885</v>
      </c>
      <c r="T72" s="135" t="s">
        <v>886</v>
      </c>
      <c r="U72" s="135" t="s">
        <v>887</v>
      </c>
      <c r="V72" s="122">
        <v>43220</v>
      </c>
      <c r="W72" s="109" t="s">
        <v>888</v>
      </c>
      <c r="X72" s="152" t="s">
        <v>880</v>
      </c>
      <c r="Y72" s="154" t="s">
        <v>533</v>
      </c>
      <c r="Z72" s="151" t="s">
        <v>534</v>
      </c>
      <c r="AA72" s="151" t="s">
        <v>534</v>
      </c>
      <c r="AB72" s="151" t="s">
        <v>596</v>
      </c>
      <c r="AC72" s="72" t="s">
        <v>536</v>
      </c>
    </row>
    <row r="73" spans="2:29" ht="198" customHeight="1">
      <c r="B73" s="552" t="s">
        <v>889</v>
      </c>
      <c r="C73" s="135" t="s">
        <v>890</v>
      </c>
      <c r="D73" s="135" t="s">
        <v>891</v>
      </c>
      <c r="E73" s="135" t="s">
        <v>892</v>
      </c>
      <c r="F73" s="124" t="s">
        <v>574</v>
      </c>
      <c r="G73" s="148">
        <f t="shared" si="8"/>
        <v>3</v>
      </c>
      <c r="H73" s="124" t="s">
        <v>546</v>
      </c>
      <c r="I73" s="148">
        <f t="shared" si="9"/>
        <v>5</v>
      </c>
      <c r="J73" s="148">
        <f t="shared" si="10"/>
        <v>15</v>
      </c>
      <c r="K73" s="147" t="str">
        <f t="shared" si="11"/>
        <v>Moderado</v>
      </c>
      <c r="L73" s="152" t="s">
        <v>893</v>
      </c>
      <c r="M73" s="124" t="s">
        <v>554</v>
      </c>
      <c r="N73" s="148">
        <f t="shared" si="12"/>
        <v>2</v>
      </c>
      <c r="O73" s="124" t="s">
        <v>546</v>
      </c>
      <c r="P73" s="148">
        <f t="shared" si="13"/>
        <v>5</v>
      </c>
      <c r="Q73" s="148">
        <f t="shared" si="14"/>
        <v>10</v>
      </c>
      <c r="R73" s="124" t="str">
        <f t="shared" si="15"/>
        <v>Bajo</v>
      </c>
      <c r="S73" s="124" t="s">
        <v>556</v>
      </c>
      <c r="T73" s="135" t="s">
        <v>894</v>
      </c>
      <c r="U73" s="135" t="s">
        <v>895</v>
      </c>
      <c r="V73" s="122">
        <v>43220</v>
      </c>
      <c r="W73" s="168" t="s">
        <v>896</v>
      </c>
      <c r="X73" s="124" t="s">
        <v>897</v>
      </c>
      <c r="Y73" s="124" t="s">
        <v>533</v>
      </c>
      <c r="Z73" s="151" t="s">
        <v>534</v>
      </c>
      <c r="AA73" s="151" t="s">
        <v>534</v>
      </c>
      <c r="AB73" s="151" t="s">
        <v>596</v>
      </c>
      <c r="AC73" s="72" t="s">
        <v>536</v>
      </c>
    </row>
    <row r="74" spans="2:29" ht="243" customHeight="1">
      <c r="B74" s="553"/>
      <c r="C74" s="135" t="s">
        <v>898</v>
      </c>
      <c r="D74" s="135" t="s">
        <v>899</v>
      </c>
      <c r="E74" s="135" t="s">
        <v>900</v>
      </c>
      <c r="F74" s="124" t="s">
        <v>524</v>
      </c>
      <c r="G74" s="148">
        <f t="shared" si="8"/>
        <v>1</v>
      </c>
      <c r="H74" s="124" t="s">
        <v>546</v>
      </c>
      <c r="I74" s="148">
        <f t="shared" si="9"/>
        <v>5</v>
      </c>
      <c r="J74" s="148">
        <f t="shared" si="10"/>
        <v>5</v>
      </c>
      <c r="K74" s="147" t="str">
        <f t="shared" si="11"/>
        <v>Bajo</v>
      </c>
      <c r="L74" s="152" t="s">
        <v>901</v>
      </c>
      <c r="M74" s="124" t="s">
        <v>524</v>
      </c>
      <c r="N74" s="148">
        <f t="shared" si="12"/>
        <v>1</v>
      </c>
      <c r="O74" s="124" t="s">
        <v>546</v>
      </c>
      <c r="P74" s="148">
        <f t="shared" si="13"/>
        <v>5</v>
      </c>
      <c r="Q74" s="148">
        <f t="shared" si="14"/>
        <v>5</v>
      </c>
      <c r="R74" s="124" t="str">
        <f t="shared" si="15"/>
        <v>Bajo</v>
      </c>
      <c r="S74" s="124" t="s">
        <v>556</v>
      </c>
      <c r="T74" s="135" t="s">
        <v>902</v>
      </c>
      <c r="U74" s="135" t="s">
        <v>903</v>
      </c>
      <c r="V74" s="122">
        <v>43220</v>
      </c>
      <c r="W74" s="168" t="s">
        <v>904</v>
      </c>
      <c r="X74" s="124" t="s">
        <v>905</v>
      </c>
      <c r="Y74" s="124" t="s">
        <v>533</v>
      </c>
      <c r="Z74" s="151" t="s">
        <v>534</v>
      </c>
      <c r="AA74" s="151" t="s">
        <v>534</v>
      </c>
      <c r="AB74" s="151" t="s">
        <v>596</v>
      </c>
      <c r="AC74" s="72" t="s">
        <v>536</v>
      </c>
    </row>
    <row r="75" spans="2:29" ht="342.75" customHeight="1">
      <c r="B75" s="552" t="s">
        <v>906</v>
      </c>
      <c r="C75" s="135" t="s">
        <v>907</v>
      </c>
      <c r="D75" s="135" t="s">
        <v>908</v>
      </c>
      <c r="E75" s="135" t="s">
        <v>909</v>
      </c>
      <c r="F75" s="124" t="s">
        <v>524</v>
      </c>
      <c r="G75" s="148">
        <f>IF(F75=0,"",IF(F75="Rara vez",1,IF(F75="Improbable",2,IF(F75="Posible",3,IF(F75="Probable",4,IF(F75="Casi seguro",5,""))))))</f>
        <v>1</v>
      </c>
      <c r="H75" s="124" t="s">
        <v>527</v>
      </c>
      <c r="I75" s="148">
        <f>IF(H75=0,"",IF(H75="Moderado",5,IF(H75="Mayor",10,IF(H75="Catastrófico",20,""))))</f>
        <v>10</v>
      </c>
      <c r="J75" s="148">
        <f>IF(H75="",0,(G75*I75))</f>
        <v>10</v>
      </c>
      <c r="K75" s="147" t="str">
        <f>IF(J75=0,"",IF(J75&lt;15,"Bajo",IF(AND(J75&gt;=15,J75&lt;30),"Moderado",IF(AND(J75&gt;=30,J75&lt;60),"Alto",IF(J75&gt;=60,"Extremo","")))))</f>
        <v>Bajo</v>
      </c>
      <c r="L75" s="152" t="s">
        <v>910</v>
      </c>
      <c r="M75" s="124" t="s">
        <v>524</v>
      </c>
      <c r="N75" s="148">
        <f>IF(M75=0,"",IF(M75="Rara vez",1,IF(M75="Improbable",2,IF(M75="Posible",3,IF(M75="Probable",4,IF(M75="Casi seguro",5,""))))))</f>
        <v>1</v>
      </c>
      <c r="O75" s="124" t="s">
        <v>546</v>
      </c>
      <c r="P75" s="148">
        <f>IF(O75=0,"",IF(O75="Moderado",5,IF(O75="Mayor",10,IF(O75="Catastrófico",20,""))))</f>
        <v>5</v>
      </c>
      <c r="Q75" s="148">
        <f>IF(O75="",0,(N75*P75))</f>
        <v>5</v>
      </c>
      <c r="R75" s="124" t="str">
        <f>IF(Q75=0,"",IF(Q75&lt;15,"Bajo",IF(AND(Q75&gt;=15,Q75&lt;30),"Moderado",IF(AND(Q75&gt;=30,Q75&lt;60),"Alto",IF(Q75&gt;=60,"Extremo","")))))</f>
        <v>Bajo</v>
      </c>
      <c r="S75" s="152" t="s">
        <v>556</v>
      </c>
      <c r="T75" s="152" t="s">
        <v>911</v>
      </c>
      <c r="U75" s="109" t="s">
        <v>912</v>
      </c>
      <c r="V75" s="122">
        <v>43220</v>
      </c>
      <c r="W75" s="74" t="s">
        <v>913</v>
      </c>
      <c r="X75" s="152" t="s">
        <v>914</v>
      </c>
      <c r="Y75" s="124" t="s">
        <v>533</v>
      </c>
      <c r="Z75" s="151" t="s">
        <v>534</v>
      </c>
      <c r="AA75" s="151" t="s">
        <v>534</v>
      </c>
      <c r="AB75" s="151" t="s">
        <v>596</v>
      </c>
      <c r="AC75" s="72" t="s">
        <v>536</v>
      </c>
    </row>
    <row r="76" spans="2:29" ht="391.5" customHeight="1">
      <c r="B76" s="553"/>
      <c r="C76" s="135" t="s">
        <v>915</v>
      </c>
      <c r="D76" s="135" t="s">
        <v>916</v>
      </c>
      <c r="E76" s="68" t="s">
        <v>284</v>
      </c>
      <c r="F76" s="124" t="s">
        <v>554</v>
      </c>
      <c r="G76" s="148">
        <f>IF(F76=0,"",IF(F76="Rara vez",1,IF(F76="Improbable",2,IF(F76="Posible",3,IF(F76="Probable",4,IF(F76="Casi seguro",5,""))))))</f>
        <v>2</v>
      </c>
      <c r="H76" s="124" t="s">
        <v>527</v>
      </c>
      <c r="I76" s="148">
        <f>IF(H76=0,"",IF(H76="Moderado",5,IF(H76="Mayor",10,IF(H76="Catastrófico",20,""))))</f>
        <v>10</v>
      </c>
      <c r="J76" s="148">
        <f>IF(H76="",0,(G76*I76))</f>
        <v>20</v>
      </c>
      <c r="K76" s="147" t="str">
        <f>IF(J76=0,"",IF(J76&lt;15,"Bajo",IF(AND(J76&gt;=15,J76&lt;30),"Moderado",IF(AND(J76&gt;=30,J76&lt;60),"Alto",IF(J76&gt;=60,"Extremo","")))))</f>
        <v>Moderado</v>
      </c>
      <c r="L76" s="152" t="s">
        <v>917</v>
      </c>
      <c r="M76" s="107" t="s">
        <v>524</v>
      </c>
      <c r="N76" s="148">
        <f>IF(M76=0,"",IF(M76="Rara vez",1,IF(M76="Improbable",2,IF(M76="Posible",3,IF(M76="Probable",4,IF(M76="Casi seguro",5,""))))))</f>
        <v>1</v>
      </c>
      <c r="O76" s="107" t="s">
        <v>546</v>
      </c>
      <c r="P76" s="148">
        <f>IF(O76=0,"",IF(O76="Moderado",5,IF(O76="Mayor",10,IF(O76="Catastrófico",20,""))))</f>
        <v>5</v>
      </c>
      <c r="Q76" s="148">
        <f>IF(O76="",0,(N76*P76))</f>
        <v>5</v>
      </c>
      <c r="R76" s="124" t="str">
        <f>IF(Q76=0,"",IF(Q76&lt;15,"Bajo",IF(AND(Q76&gt;=15,Q76&lt;30),"Moderado",IF(AND(Q76&gt;=30,Q76&lt;60),"Alto",IF(Q76&gt;=60,"Extremo","")))))</f>
        <v>Bajo</v>
      </c>
      <c r="S76" s="152" t="s">
        <v>556</v>
      </c>
      <c r="T76" s="152" t="s">
        <v>918</v>
      </c>
      <c r="U76" s="152" t="s">
        <v>919</v>
      </c>
      <c r="V76" s="122">
        <v>43220</v>
      </c>
      <c r="W76" s="50" t="s">
        <v>920</v>
      </c>
      <c r="X76" s="152" t="s">
        <v>921</v>
      </c>
      <c r="Y76" s="124" t="s">
        <v>533</v>
      </c>
      <c r="Z76" s="151" t="s">
        <v>534</v>
      </c>
      <c r="AA76" s="151" t="s">
        <v>534</v>
      </c>
      <c r="AB76" s="151" t="s">
        <v>596</v>
      </c>
      <c r="AC76" s="72" t="s">
        <v>536</v>
      </c>
    </row>
    <row r="77" spans="2:29" ht="126.75" customHeight="1">
      <c r="B77" s="553"/>
      <c r="C77" s="109" t="s">
        <v>922</v>
      </c>
      <c r="D77" s="109" t="s">
        <v>272</v>
      </c>
      <c r="E77" s="117" t="s">
        <v>923</v>
      </c>
      <c r="F77" s="124" t="s">
        <v>524</v>
      </c>
      <c r="G77" s="148">
        <f>IF(F77=0,"",IF(F77="Rara vez",1,IF(F77="Improbable",2,IF(F77="Posible",3,IF(F77="Probable",4,IF(F77="Casi seguro",5,""))))))</f>
        <v>1</v>
      </c>
      <c r="H77" s="124" t="s">
        <v>527</v>
      </c>
      <c r="I77" s="148">
        <f>IF(H77=0,"",IF(H77="Moderado",5,IF(H77="Mayor",10,IF(H77="Catastrófico",20,""))))</f>
        <v>10</v>
      </c>
      <c r="J77" s="148">
        <f>IF(H77="",0,(G77*I77))</f>
        <v>10</v>
      </c>
      <c r="K77" s="147" t="str">
        <f>IF(J77=0,"",IF(J77&lt;15,"Bajo",IF(AND(J77&gt;=15,J77&lt;30),"Moderado",IF(AND(J77&gt;=30,J77&lt;60),"Alto",IF(J77&gt;=60,"Extremo","")))))</f>
        <v>Bajo</v>
      </c>
      <c r="L77" s="152" t="s">
        <v>924</v>
      </c>
      <c r="M77" s="107" t="s">
        <v>524</v>
      </c>
      <c r="N77" s="148">
        <f>IF(M77=0,"",IF(M77="Rara vez",1,IF(M77="Improbable",2,IF(M77="Posible",3,IF(M77="Probable",4,IF(M77="Casi seguro",5,""))))))</f>
        <v>1</v>
      </c>
      <c r="O77" s="107" t="s">
        <v>546</v>
      </c>
      <c r="P77" s="148">
        <f>IF(O77=0,"",IF(O77="Moderado",5,IF(O77="Mayor",10,IF(O77="Catastrófico",20,""))))</f>
        <v>5</v>
      </c>
      <c r="Q77" s="148">
        <f>IF(O77="",0,(N77*P77))</f>
        <v>5</v>
      </c>
      <c r="R77" s="124" t="str">
        <f>IF(Q77=0,"",IF(Q77&lt;15,"Bajo",IF(AND(Q77&gt;=15,Q77&lt;30),"Moderado",IF(AND(Q77&gt;=30,Q77&lt;60),"Alto",IF(Q77&gt;=60,"Extremo","")))))</f>
        <v>Bajo</v>
      </c>
      <c r="S77" s="152" t="s">
        <v>556</v>
      </c>
      <c r="T77" s="152" t="s">
        <v>925</v>
      </c>
      <c r="U77" s="152" t="s">
        <v>926</v>
      </c>
      <c r="V77" s="122">
        <v>43220</v>
      </c>
      <c r="W77" s="50" t="s">
        <v>927</v>
      </c>
      <c r="X77" s="152" t="s">
        <v>928</v>
      </c>
      <c r="Y77" s="124" t="s">
        <v>533</v>
      </c>
      <c r="Z77" s="151" t="s">
        <v>534</v>
      </c>
      <c r="AA77" s="151" t="s">
        <v>534</v>
      </c>
      <c r="AB77" s="151" t="s">
        <v>596</v>
      </c>
      <c r="AC77" s="72" t="s">
        <v>536</v>
      </c>
    </row>
    <row r="78" spans="2:29" ht="102">
      <c r="B78" s="553"/>
      <c r="C78" s="135" t="s">
        <v>915</v>
      </c>
      <c r="D78" s="135" t="s">
        <v>929</v>
      </c>
      <c r="E78" s="68" t="s">
        <v>284</v>
      </c>
      <c r="F78" s="124" t="s">
        <v>554</v>
      </c>
      <c r="G78" s="148">
        <f>IF(F78=0,"",IF(F78="Rara vez",1,IF(F78="Improbable",2,IF(F78="Posible",3,IF(F78="Probable",4,IF(F78="Casi seguro",5,""))))))</f>
        <v>2</v>
      </c>
      <c r="H78" s="124" t="s">
        <v>527</v>
      </c>
      <c r="I78" s="148">
        <f>IF(H78=0,"",IF(H78="Moderado",5,IF(H78="Mayor",10,IF(H78="Catastrófico",20,""))))</f>
        <v>10</v>
      </c>
      <c r="J78" s="148">
        <f>IF(H78="",0,(G78*I78))</f>
        <v>20</v>
      </c>
      <c r="K78" s="147" t="str">
        <f>IF(J78=0,"",IF(J78&lt;15,"Bajo",IF(AND(J78&gt;=15,J78&lt;30),"Moderado",IF(AND(J78&gt;=30,J78&lt;60),"Alto",IF(J78&gt;=60,"Extremo","")))))</f>
        <v>Moderado</v>
      </c>
      <c r="L78" s="152" t="s">
        <v>930</v>
      </c>
      <c r="M78" s="107" t="s">
        <v>524</v>
      </c>
      <c r="N78" s="148">
        <f>IF(M78=0,"",IF(M78="Rara vez",1,IF(M78="Improbable",2,IF(M78="Posible",3,IF(M78="Probable",4,IF(M78="Casi seguro",5,""))))))</f>
        <v>1</v>
      </c>
      <c r="O78" s="107" t="s">
        <v>546</v>
      </c>
      <c r="P78" s="148">
        <f>IF(O78=0,"",IF(O78="Moderado",5,IF(O78="Mayor",10,IF(O78="Catastrófico",20,""))))</f>
        <v>5</v>
      </c>
      <c r="Q78" s="148">
        <f>IF(O78="",0,(N78*P78))</f>
        <v>5</v>
      </c>
      <c r="R78" s="124" t="str">
        <f>IF(Q78=0,"",IF(Q78&lt;15,"Bajo",IF(AND(Q78&gt;=15,Q78&lt;30),"Moderado",IF(AND(Q78&gt;=30,Q78&lt;60),"Alto",IF(Q78&gt;=60,"Extremo","")))))</f>
        <v>Bajo</v>
      </c>
      <c r="S78" s="152" t="s">
        <v>556</v>
      </c>
      <c r="T78" s="152" t="s">
        <v>931</v>
      </c>
      <c r="U78" s="152" t="s">
        <v>932</v>
      </c>
      <c r="V78" s="122">
        <v>43462</v>
      </c>
      <c r="W78" s="50" t="s">
        <v>927</v>
      </c>
      <c r="X78" s="152" t="s">
        <v>933</v>
      </c>
      <c r="Y78" s="124" t="s">
        <v>533</v>
      </c>
      <c r="Z78" s="151" t="s">
        <v>534</v>
      </c>
      <c r="AA78" s="151" t="s">
        <v>534</v>
      </c>
      <c r="AB78" s="151" t="s">
        <v>596</v>
      </c>
      <c r="AC78" s="72" t="s">
        <v>536</v>
      </c>
    </row>
    <row r="79" spans="2:29" ht="201" customHeight="1">
      <c r="B79" s="552" t="s">
        <v>934</v>
      </c>
      <c r="C79" s="135" t="s">
        <v>935</v>
      </c>
      <c r="D79" s="135" t="s">
        <v>182</v>
      </c>
      <c r="E79" s="68" t="s">
        <v>936</v>
      </c>
      <c r="F79" s="124" t="s">
        <v>524</v>
      </c>
      <c r="G79" s="148">
        <f t="shared" si="8"/>
        <v>1</v>
      </c>
      <c r="H79" s="124" t="s">
        <v>525</v>
      </c>
      <c r="I79" s="148">
        <f t="shared" si="9"/>
        <v>20</v>
      </c>
      <c r="J79" s="148">
        <f t="shared" si="10"/>
        <v>20</v>
      </c>
      <c r="K79" s="147" t="str">
        <f t="shared" si="11"/>
        <v>Moderado</v>
      </c>
      <c r="L79" s="152" t="s">
        <v>937</v>
      </c>
      <c r="M79" s="124" t="s">
        <v>524</v>
      </c>
      <c r="N79" s="148">
        <f t="shared" si="12"/>
        <v>1</v>
      </c>
      <c r="O79" s="124" t="s">
        <v>546</v>
      </c>
      <c r="P79" s="148">
        <f t="shared" si="13"/>
        <v>5</v>
      </c>
      <c r="Q79" s="148">
        <f t="shared" si="14"/>
        <v>5</v>
      </c>
      <c r="R79" s="124" t="str">
        <f t="shared" si="15"/>
        <v>Bajo</v>
      </c>
      <c r="S79" s="152" t="s">
        <v>556</v>
      </c>
      <c r="T79" s="152" t="s">
        <v>938</v>
      </c>
      <c r="U79" s="152" t="s">
        <v>939</v>
      </c>
      <c r="V79" s="122">
        <v>43220</v>
      </c>
      <c r="W79" s="152" t="s">
        <v>940</v>
      </c>
      <c r="X79" s="120" t="s">
        <v>941</v>
      </c>
      <c r="Y79" s="124" t="s">
        <v>533</v>
      </c>
      <c r="Z79" s="151" t="s">
        <v>534</v>
      </c>
      <c r="AA79" s="151" t="s">
        <v>534</v>
      </c>
      <c r="AB79" s="151" t="s">
        <v>596</v>
      </c>
      <c r="AC79" s="72" t="s">
        <v>536</v>
      </c>
    </row>
    <row r="80" spans="2:29" ht="237.75" customHeight="1">
      <c r="B80" s="553"/>
      <c r="C80" s="135" t="s">
        <v>942</v>
      </c>
      <c r="D80" s="135" t="s">
        <v>943</v>
      </c>
      <c r="E80" s="68" t="s">
        <v>944</v>
      </c>
      <c r="F80" s="124" t="s">
        <v>524</v>
      </c>
      <c r="G80" s="148">
        <f t="shared" si="8"/>
        <v>1</v>
      </c>
      <c r="H80" s="124" t="s">
        <v>527</v>
      </c>
      <c r="I80" s="148">
        <f t="shared" si="9"/>
        <v>10</v>
      </c>
      <c r="J80" s="148">
        <f t="shared" si="10"/>
        <v>10</v>
      </c>
      <c r="K80" s="147" t="str">
        <f t="shared" si="11"/>
        <v>Bajo</v>
      </c>
      <c r="L80" s="152" t="s">
        <v>945</v>
      </c>
      <c r="M80" s="124" t="s">
        <v>524</v>
      </c>
      <c r="N80" s="148">
        <f t="shared" si="12"/>
        <v>1</v>
      </c>
      <c r="O80" s="124" t="s">
        <v>546</v>
      </c>
      <c r="P80" s="148">
        <f t="shared" si="13"/>
        <v>5</v>
      </c>
      <c r="Q80" s="148">
        <f t="shared" si="14"/>
        <v>5</v>
      </c>
      <c r="R80" s="124" t="str">
        <f t="shared" si="15"/>
        <v>Bajo</v>
      </c>
      <c r="S80" s="152" t="s">
        <v>556</v>
      </c>
      <c r="T80" s="152" t="s">
        <v>946</v>
      </c>
      <c r="U80" s="152" t="s">
        <v>947</v>
      </c>
      <c r="V80" s="122">
        <v>43220</v>
      </c>
      <c r="W80" s="152" t="s">
        <v>948</v>
      </c>
      <c r="X80" s="120" t="s">
        <v>941</v>
      </c>
      <c r="Y80" s="124" t="s">
        <v>533</v>
      </c>
      <c r="Z80" s="151" t="s">
        <v>534</v>
      </c>
      <c r="AA80" s="151" t="s">
        <v>534</v>
      </c>
      <c r="AB80" s="151" t="s">
        <v>596</v>
      </c>
      <c r="AC80" s="72" t="s">
        <v>536</v>
      </c>
    </row>
    <row r="81" spans="2:29" ht="168" customHeight="1">
      <c r="B81" s="555" t="s">
        <v>949</v>
      </c>
      <c r="C81" s="153" t="s">
        <v>950</v>
      </c>
      <c r="D81" s="153" t="s">
        <v>292</v>
      </c>
      <c r="E81" s="153" t="s">
        <v>294</v>
      </c>
      <c r="F81" s="146" t="s">
        <v>574</v>
      </c>
      <c r="G81" s="112">
        <v>3</v>
      </c>
      <c r="H81" s="146" t="s">
        <v>527</v>
      </c>
      <c r="I81" s="112">
        <v>10</v>
      </c>
      <c r="J81" s="112">
        <v>30</v>
      </c>
      <c r="K81" s="169" t="s">
        <v>951</v>
      </c>
      <c r="L81" s="107" t="s">
        <v>952</v>
      </c>
      <c r="M81" s="153" t="s">
        <v>524</v>
      </c>
      <c r="N81" s="112">
        <v>1</v>
      </c>
      <c r="O81" s="153" t="s">
        <v>546</v>
      </c>
      <c r="P81" s="112">
        <v>5</v>
      </c>
      <c r="Q81" s="112">
        <v>5</v>
      </c>
      <c r="R81" s="146" t="s">
        <v>602</v>
      </c>
      <c r="S81" s="153" t="s">
        <v>556</v>
      </c>
      <c r="T81" s="153" t="s">
        <v>953</v>
      </c>
      <c r="U81" s="153" t="s">
        <v>954</v>
      </c>
      <c r="V81" s="122">
        <v>43220</v>
      </c>
      <c r="W81" s="117" t="s">
        <v>955</v>
      </c>
      <c r="X81" s="112" t="s">
        <v>956</v>
      </c>
      <c r="Y81" s="124" t="s">
        <v>533</v>
      </c>
      <c r="Z81" s="151" t="s">
        <v>534</v>
      </c>
      <c r="AA81" s="151" t="s">
        <v>534</v>
      </c>
      <c r="AB81" s="151" t="s">
        <v>596</v>
      </c>
      <c r="AC81" s="72" t="s">
        <v>536</v>
      </c>
    </row>
    <row r="82" spans="2:29" ht="165.75">
      <c r="B82" s="555"/>
      <c r="C82" s="153" t="s">
        <v>957</v>
      </c>
      <c r="D82" s="153" t="s">
        <v>958</v>
      </c>
      <c r="E82" s="153" t="s">
        <v>301</v>
      </c>
      <c r="F82" s="146" t="s">
        <v>574</v>
      </c>
      <c r="G82" s="112">
        <v>3</v>
      </c>
      <c r="H82" s="146" t="s">
        <v>527</v>
      </c>
      <c r="I82" s="112">
        <v>10</v>
      </c>
      <c r="J82" s="112">
        <v>30</v>
      </c>
      <c r="K82" s="169" t="s">
        <v>951</v>
      </c>
      <c r="L82" s="107" t="s">
        <v>959</v>
      </c>
      <c r="M82" s="153" t="s">
        <v>524</v>
      </c>
      <c r="N82" s="112">
        <v>1</v>
      </c>
      <c r="O82" s="153" t="s">
        <v>546</v>
      </c>
      <c r="P82" s="112">
        <v>5</v>
      </c>
      <c r="Q82" s="112">
        <v>5</v>
      </c>
      <c r="R82" s="146" t="s">
        <v>602</v>
      </c>
      <c r="S82" s="153" t="s">
        <v>556</v>
      </c>
      <c r="T82" s="153" t="s">
        <v>960</v>
      </c>
      <c r="U82" s="153" t="s">
        <v>961</v>
      </c>
      <c r="V82" s="122">
        <v>43220</v>
      </c>
      <c r="W82" s="117" t="s">
        <v>962</v>
      </c>
      <c r="X82" s="112" t="s">
        <v>956</v>
      </c>
      <c r="Y82" s="124" t="s">
        <v>533</v>
      </c>
      <c r="Z82" s="151" t="s">
        <v>534</v>
      </c>
      <c r="AA82" s="151" t="s">
        <v>534</v>
      </c>
      <c r="AB82" s="151" t="s">
        <v>596</v>
      </c>
      <c r="AC82" s="72" t="s">
        <v>536</v>
      </c>
    </row>
    <row r="83" spans="2:29" ht="105" customHeight="1">
      <c r="B83" s="534" t="s">
        <v>963</v>
      </c>
      <c r="C83" s="135" t="s">
        <v>964</v>
      </c>
      <c r="D83" s="135" t="s">
        <v>965</v>
      </c>
      <c r="E83" s="135" t="s">
        <v>284</v>
      </c>
      <c r="F83" s="146" t="s">
        <v>554</v>
      </c>
      <c r="G83" s="148">
        <f>IF(F83=0,"",IF(F83="Rara vez",1,IF(F83="Improbable",2,IF(F83="Posible",3,IF(F83="Probable",4,IF(F83="Casi seguro",5,""))))))</f>
        <v>2</v>
      </c>
      <c r="H83" s="146" t="s">
        <v>527</v>
      </c>
      <c r="I83" s="148">
        <f t="shared" ref="I83:I88" si="16">IF(H83=0,"",IF(H83="Moderado",5,IF(H83="Mayor",10,IF(H83="Catastrófico",20,""))))</f>
        <v>10</v>
      </c>
      <c r="J83" s="148">
        <f t="shared" ref="J83:J88" si="17">IF(H83="",0,(G83*I83))</f>
        <v>20</v>
      </c>
      <c r="K83" s="147" t="str">
        <f t="shared" ref="K83:K88" si="18">IF(J83=0,"",IF(J83&lt;15,"Bajo",IF(AND(J83&gt;=15,J83&lt;30),"Moderado",IF(AND(J83&gt;=30,J83&lt;60),"Alto",IF(J83&gt;=60,"Extremo","")))))</f>
        <v>Moderado</v>
      </c>
      <c r="L83" s="68" t="s">
        <v>966</v>
      </c>
      <c r="M83" s="153" t="s">
        <v>524</v>
      </c>
      <c r="N83" s="148">
        <f t="shared" ref="N83:N88" si="19">IF(M83=0,"",IF(M83="Rara vez",1,IF(M83="Improbable",2,IF(M83="Posible",3,IF(M83="Probable",4,IF(M83="Casi seguro",5,""))))))</f>
        <v>1</v>
      </c>
      <c r="O83" s="153" t="s">
        <v>546</v>
      </c>
      <c r="P83" s="148">
        <f t="shared" ref="P83:P88" si="20">IF(O83=0,"",IF(O83="Moderado",5,IF(O83="Mayor",10,IF(O83="Catastrófico",20,""))))</f>
        <v>5</v>
      </c>
      <c r="Q83" s="148">
        <f t="shared" ref="Q83:Q88" si="21">IF(O83="",0,(N83*P83))</f>
        <v>5</v>
      </c>
      <c r="R83" s="124" t="str">
        <f t="shared" ref="R83:R88" si="22">IF(Q83=0,"",IF(Q83&lt;15,"Bajo",IF(AND(Q83&gt;=15,Q83&lt;30),"Moderado",IF(AND(Q83&gt;=30,Q83&lt;60),"Alto",IF(Q83&gt;=60,"Extremo","")))))</f>
        <v>Bajo</v>
      </c>
      <c r="S83" s="112" t="s">
        <v>556</v>
      </c>
      <c r="T83" s="135" t="s">
        <v>967</v>
      </c>
      <c r="U83" s="135" t="s">
        <v>968</v>
      </c>
      <c r="V83" s="122">
        <v>43462</v>
      </c>
      <c r="W83" s="117" t="s">
        <v>969</v>
      </c>
      <c r="X83" s="112" t="s">
        <v>970</v>
      </c>
      <c r="Y83" s="124" t="s">
        <v>533</v>
      </c>
      <c r="Z83" s="151" t="s">
        <v>534</v>
      </c>
      <c r="AA83" s="151" t="s">
        <v>534</v>
      </c>
      <c r="AB83" s="151" t="s">
        <v>596</v>
      </c>
      <c r="AC83" s="72" t="s">
        <v>536</v>
      </c>
    </row>
    <row r="84" spans="2:29" ht="87" customHeight="1">
      <c r="B84" s="535"/>
      <c r="C84" s="135" t="s">
        <v>971</v>
      </c>
      <c r="D84" s="135" t="s">
        <v>972</v>
      </c>
      <c r="E84" s="135" t="s">
        <v>973</v>
      </c>
      <c r="F84" s="124" t="s">
        <v>524</v>
      </c>
      <c r="G84" s="148">
        <v>1</v>
      </c>
      <c r="H84" s="124" t="s">
        <v>527</v>
      </c>
      <c r="I84" s="148">
        <f t="shared" si="16"/>
        <v>10</v>
      </c>
      <c r="J84" s="148">
        <f t="shared" si="17"/>
        <v>10</v>
      </c>
      <c r="K84" s="147" t="str">
        <f t="shared" si="18"/>
        <v>Bajo</v>
      </c>
      <c r="L84" s="68" t="s">
        <v>974</v>
      </c>
      <c r="M84" s="124" t="s">
        <v>524</v>
      </c>
      <c r="N84" s="148">
        <f t="shared" si="19"/>
        <v>1</v>
      </c>
      <c r="O84" s="124" t="s">
        <v>546</v>
      </c>
      <c r="P84" s="148">
        <f t="shared" si="20"/>
        <v>5</v>
      </c>
      <c r="Q84" s="148">
        <f t="shared" si="21"/>
        <v>5</v>
      </c>
      <c r="R84" s="124" t="str">
        <f t="shared" si="22"/>
        <v>Bajo</v>
      </c>
      <c r="S84" s="112" t="s">
        <v>556</v>
      </c>
      <c r="T84" s="135" t="s">
        <v>974</v>
      </c>
      <c r="U84" s="135" t="s">
        <v>975</v>
      </c>
      <c r="V84" s="122">
        <v>43220</v>
      </c>
      <c r="W84" s="117" t="s">
        <v>976</v>
      </c>
      <c r="X84" s="112" t="s">
        <v>970</v>
      </c>
      <c r="Y84" s="124" t="s">
        <v>533</v>
      </c>
      <c r="Z84" s="151" t="s">
        <v>534</v>
      </c>
      <c r="AA84" s="151" t="s">
        <v>534</v>
      </c>
      <c r="AB84" s="151" t="s">
        <v>596</v>
      </c>
      <c r="AC84" s="72" t="s">
        <v>536</v>
      </c>
    </row>
    <row r="85" spans="2:29" ht="87" customHeight="1">
      <c r="B85" s="552" t="s">
        <v>977</v>
      </c>
      <c r="C85" s="135" t="s">
        <v>484</v>
      </c>
      <c r="D85" s="135" t="s">
        <v>978</v>
      </c>
      <c r="E85" s="68" t="s">
        <v>979</v>
      </c>
      <c r="F85" s="124" t="s">
        <v>524</v>
      </c>
      <c r="G85" s="148">
        <v>1</v>
      </c>
      <c r="H85" s="124" t="s">
        <v>527</v>
      </c>
      <c r="I85" s="148">
        <f t="shared" si="16"/>
        <v>10</v>
      </c>
      <c r="J85" s="148">
        <f t="shared" si="17"/>
        <v>10</v>
      </c>
      <c r="K85" s="147" t="str">
        <f t="shared" si="18"/>
        <v>Bajo</v>
      </c>
      <c r="L85" s="68" t="s">
        <v>980</v>
      </c>
      <c r="M85" s="124" t="s">
        <v>524</v>
      </c>
      <c r="N85" s="148">
        <f t="shared" si="19"/>
        <v>1</v>
      </c>
      <c r="O85" s="124" t="s">
        <v>546</v>
      </c>
      <c r="P85" s="148">
        <f t="shared" si="20"/>
        <v>5</v>
      </c>
      <c r="Q85" s="148">
        <f t="shared" si="21"/>
        <v>5</v>
      </c>
      <c r="R85" s="124" t="str">
        <f t="shared" si="22"/>
        <v>Bajo</v>
      </c>
      <c r="S85" s="112" t="s">
        <v>556</v>
      </c>
      <c r="T85" s="135" t="s">
        <v>980</v>
      </c>
      <c r="U85" s="68" t="s">
        <v>981</v>
      </c>
      <c r="V85" s="122">
        <v>43220</v>
      </c>
      <c r="W85" s="109" t="s">
        <v>982</v>
      </c>
      <c r="X85" s="112" t="s">
        <v>983</v>
      </c>
      <c r="Y85" s="124" t="s">
        <v>533</v>
      </c>
      <c r="Z85" s="151" t="s">
        <v>534</v>
      </c>
      <c r="AA85" s="151" t="s">
        <v>534</v>
      </c>
      <c r="AB85" s="151" t="s">
        <v>596</v>
      </c>
      <c r="AC85" s="72" t="s">
        <v>536</v>
      </c>
    </row>
    <row r="86" spans="2:29" ht="79.5" customHeight="1">
      <c r="B86" s="552"/>
      <c r="C86" s="68" t="s">
        <v>984</v>
      </c>
      <c r="D86" s="135" t="s">
        <v>490</v>
      </c>
      <c r="E86" s="68" t="s">
        <v>492</v>
      </c>
      <c r="F86" s="146" t="s">
        <v>554</v>
      </c>
      <c r="G86" s="148">
        <f>IF(F86=0,"",IF(F86="Rara vez",1,IF(F86="Improbable",2,IF(F86="Posible",3,IF(F86="Probable",4,IF(F86="Casi seguro",5,""))))))</f>
        <v>2</v>
      </c>
      <c r="H86" s="146" t="s">
        <v>527</v>
      </c>
      <c r="I86" s="148">
        <f t="shared" si="16"/>
        <v>10</v>
      </c>
      <c r="J86" s="148">
        <f t="shared" si="17"/>
        <v>20</v>
      </c>
      <c r="K86" s="147" t="str">
        <f t="shared" si="18"/>
        <v>Moderado</v>
      </c>
      <c r="L86" s="68" t="s">
        <v>985</v>
      </c>
      <c r="M86" s="124" t="s">
        <v>524</v>
      </c>
      <c r="N86" s="148">
        <f t="shared" si="19"/>
        <v>1</v>
      </c>
      <c r="O86" s="124" t="s">
        <v>546</v>
      </c>
      <c r="P86" s="148">
        <f t="shared" si="20"/>
        <v>5</v>
      </c>
      <c r="Q86" s="148">
        <f t="shared" si="21"/>
        <v>5</v>
      </c>
      <c r="R86" s="124" t="str">
        <f t="shared" si="22"/>
        <v>Bajo</v>
      </c>
      <c r="S86" s="112" t="s">
        <v>556</v>
      </c>
      <c r="T86" s="68" t="s">
        <v>985</v>
      </c>
      <c r="U86" s="68" t="s">
        <v>986</v>
      </c>
      <c r="V86" s="122">
        <v>43220</v>
      </c>
      <c r="W86" s="135" t="s">
        <v>987</v>
      </c>
      <c r="X86" s="112" t="s">
        <v>983</v>
      </c>
      <c r="Y86" s="124" t="s">
        <v>533</v>
      </c>
      <c r="Z86" s="151" t="s">
        <v>534</v>
      </c>
      <c r="AA86" s="151" t="s">
        <v>534</v>
      </c>
      <c r="AB86" s="151" t="s">
        <v>596</v>
      </c>
      <c r="AC86" s="72" t="s">
        <v>536</v>
      </c>
    </row>
    <row r="87" spans="2:29" ht="85.5" customHeight="1">
      <c r="B87" s="552"/>
      <c r="C87" s="68" t="s">
        <v>988</v>
      </c>
      <c r="D87" s="135" t="s">
        <v>989</v>
      </c>
      <c r="E87" s="68" t="s">
        <v>979</v>
      </c>
      <c r="F87" s="124" t="s">
        <v>524</v>
      </c>
      <c r="G87" s="148">
        <v>1</v>
      </c>
      <c r="H87" s="124" t="s">
        <v>527</v>
      </c>
      <c r="I87" s="148">
        <f t="shared" si="16"/>
        <v>10</v>
      </c>
      <c r="J87" s="148">
        <f t="shared" si="17"/>
        <v>10</v>
      </c>
      <c r="K87" s="147" t="str">
        <f t="shared" si="18"/>
        <v>Bajo</v>
      </c>
      <c r="L87" s="68" t="s">
        <v>980</v>
      </c>
      <c r="M87" s="124" t="s">
        <v>524</v>
      </c>
      <c r="N87" s="148">
        <f t="shared" si="19"/>
        <v>1</v>
      </c>
      <c r="O87" s="124" t="s">
        <v>546</v>
      </c>
      <c r="P87" s="148">
        <f t="shared" si="20"/>
        <v>5</v>
      </c>
      <c r="Q87" s="148">
        <f t="shared" si="21"/>
        <v>5</v>
      </c>
      <c r="R87" s="124" t="str">
        <f t="shared" si="22"/>
        <v>Bajo</v>
      </c>
      <c r="S87" s="112" t="s">
        <v>556</v>
      </c>
      <c r="T87" s="68" t="s">
        <v>980</v>
      </c>
      <c r="U87" s="68" t="s">
        <v>990</v>
      </c>
      <c r="V87" s="122">
        <v>43220</v>
      </c>
      <c r="W87" s="135" t="s">
        <v>991</v>
      </c>
      <c r="X87" s="112" t="s">
        <v>983</v>
      </c>
      <c r="Y87" s="124" t="s">
        <v>533</v>
      </c>
      <c r="Z87" s="151" t="s">
        <v>534</v>
      </c>
      <c r="AA87" s="151" t="s">
        <v>534</v>
      </c>
      <c r="AB87" s="151" t="s">
        <v>596</v>
      </c>
      <c r="AC87" s="72" t="s">
        <v>536</v>
      </c>
    </row>
    <row r="88" spans="2:29" ht="102" customHeight="1" thickBot="1">
      <c r="B88" s="554"/>
      <c r="C88" s="61" t="s">
        <v>992</v>
      </c>
      <c r="D88" s="61" t="s">
        <v>993</v>
      </c>
      <c r="E88" s="59" t="s">
        <v>994</v>
      </c>
      <c r="F88" s="170" t="s">
        <v>524</v>
      </c>
      <c r="G88" s="171">
        <v>1</v>
      </c>
      <c r="H88" s="170" t="s">
        <v>527</v>
      </c>
      <c r="I88" s="171">
        <f t="shared" si="16"/>
        <v>10</v>
      </c>
      <c r="J88" s="171">
        <f t="shared" si="17"/>
        <v>10</v>
      </c>
      <c r="K88" s="172" t="str">
        <f t="shared" si="18"/>
        <v>Bajo</v>
      </c>
      <c r="L88" s="59" t="s">
        <v>980</v>
      </c>
      <c r="M88" s="170" t="s">
        <v>524</v>
      </c>
      <c r="N88" s="171">
        <f t="shared" si="19"/>
        <v>1</v>
      </c>
      <c r="O88" s="170" t="s">
        <v>546</v>
      </c>
      <c r="P88" s="171">
        <f t="shared" si="20"/>
        <v>5</v>
      </c>
      <c r="Q88" s="171">
        <f t="shared" si="21"/>
        <v>5</v>
      </c>
      <c r="R88" s="170" t="str">
        <f t="shared" si="22"/>
        <v>Bajo</v>
      </c>
      <c r="S88" s="173" t="s">
        <v>556</v>
      </c>
      <c r="T88" s="59" t="s">
        <v>980</v>
      </c>
      <c r="U88" s="59" t="s">
        <v>995</v>
      </c>
      <c r="V88" s="174">
        <v>43220</v>
      </c>
      <c r="W88" s="61" t="s">
        <v>996</v>
      </c>
      <c r="X88" s="173" t="s">
        <v>983</v>
      </c>
      <c r="Y88" s="170" t="s">
        <v>533</v>
      </c>
      <c r="Z88" s="175" t="s">
        <v>534</v>
      </c>
      <c r="AA88" s="175" t="s">
        <v>534</v>
      </c>
      <c r="AB88" s="175" t="s">
        <v>596</v>
      </c>
      <c r="AC88" s="46" t="s">
        <v>536</v>
      </c>
    </row>
    <row r="93" spans="2:29">
      <c r="B93" s="47"/>
      <c r="C93" s="47"/>
      <c r="D93" s="47"/>
      <c r="E93" s="47"/>
      <c r="F93" s="47"/>
      <c r="G93" s="47"/>
      <c r="H93" s="47"/>
      <c r="I93" s="47"/>
      <c r="J93" s="47"/>
      <c r="K93" s="47"/>
      <c r="L93" s="83"/>
      <c r="M93" s="47"/>
      <c r="N93" s="47"/>
      <c r="O93" s="47"/>
      <c r="P93" s="47"/>
      <c r="Q93" s="47"/>
      <c r="R93" s="47"/>
      <c r="S93" s="62"/>
      <c r="T93" s="47"/>
      <c r="U93" s="47"/>
      <c r="V93" s="47"/>
      <c r="W93" s="47"/>
      <c r="X93" s="47"/>
      <c r="Y93" s="62"/>
      <c r="Z93" s="47"/>
      <c r="AA93" s="47"/>
      <c r="AB93" s="47"/>
      <c r="AC93" s="49"/>
    </row>
    <row r="95" spans="2:29">
      <c r="B95" s="47"/>
      <c r="C95" s="47"/>
      <c r="D95" s="47"/>
      <c r="E95" s="47"/>
      <c r="F95" s="47"/>
      <c r="G95" s="47"/>
      <c r="H95" s="47"/>
      <c r="I95" s="47"/>
      <c r="J95" s="47"/>
      <c r="K95" s="47"/>
      <c r="L95" s="83"/>
      <c r="M95" s="47"/>
      <c r="N95" s="47"/>
      <c r="O95" s="47"/>
      <c r="P95" s="47"/>
      <c r="Q95" s="47"/>
      <c r="R95" s="47"/>
      <c r="S95" s="62"/>
      <c r="T95" s="47"/>
      <c r="U95" s="47"/>
      <c r="V95" s="47"/>
      <c r="W95" s="47"/>
      <c r="X95" s="47"/>
      <c r="Y95" s="62"/>
      <c r="Z95" s="47"/>
      <c r="AA95" s="47"/>
      <c r="AB95" s="47"/>
      <c r="AC95" s="47"/>
    </row>
  </sheetData>
  <protectedRanges>
    <protectedRange password="CAAF" sqref="G10 J10:K10" name="Rango1_8"/>
    <protectedRange password="CAAF" sqref="G14:G16 J14:K16" name="Rango1_2_4"/>
    <protectedRange password="CAAF" sqref="G12 J12:K12" name="Rango1_5_1"/>
    <protectedRange password="CAAF" sqref="G11 J11:K11" name="Rango1_1_1_1"/>
    <protectedRange password="CAAF" sqref="G13 J13:K13" name="Rango1_1_2_1"/>
    <protectedRange password="CAAF" sqref="J9:K9 G9" name="Rango1_6_1"/>
    <protectedRange password="CAAF" sqref="I6:K6 G6:G8 J7:K8 I7:I16" name="Rango1_7_4"/>
    <protectedRange password="CAAF" sqref="G17:G20 J17:K20" name="Rango1_2_1_1"/>
    <protectedRange password="CAAF" sqref="I17:I20" name="Rango1_7_1_1"/>
    <protectedRange password="CAAF" sqref="G21:G28 J21:K28" name="Rango1_2_2_1"/>
    <protectedRange password="CAAF" sqref="I21:I28" name="Rango1_7_2_1"/>
    <protectedRange password="CAAF" sqref="G29:G67 J29:K67 J73:K74 G73:G74 G81:G88 J81:K88" name="Rango1_2_3_1"/>
    <protectedRange password="CAAF" sqref="I29:I67 I73:I74 I81:I88" name="Rango1_7_3_1"/>
    <protectedRange password="CAAF" sqref="G68:G70 J68:K70" name="Rango1_2_3_1_1"/>
    <protectedRange password="CAAF" sqref="I68:I70" name="Rango1_7_3_1_1"/>
    <protectedRange password="CAAF" sqref="G71:G72 J71:K72" name="Rango1_2_3_1_2"/>
    <protectedRange password="CAAF" sqref="I71:I72" name="Rango1_7_3_1_2"/>
    <protectedRange password="CAAF" sqref="G79:G80 J79:K80" name="Rango1_2_3_1_3"/>
    <protectedRange password="CAAF" sqref="I79:I80" name="Rango1_7_3_1_3"/>
    <protectedRange password="CAAF" sqref="J75:K78 G75:G78" name="Rango1_2_3_1_4"/>
    <protectedRange password="CAAF" sqref="I75:I78" name="Rango1_7_3_1_4"/>
  </protectedRanges>
  <mergeCells count="68">
    <mergeCell ref="AA25:AA27"/>
    <mergeCell ref="B29:B31"/>
    <mergeCell ref="B32:B38"/>
    <mergeCell ref="R25:R27"/>
    <mergeCell ref="G25:G27"/>
    <mergeCell ref="C25:C27"/>
    <mergeCell ref="Y25:Y27"/>
    <mergeCell ref="Z25:Z27"/>
    <mergeCell ref="C55:C58"/>
    <mergeCell ref="F25:F27"/>
    <mergeCell ref="D25:D27"/>
    <mergeCell ref="E25:E27"/>
    <mergeCell ref="T25:T27"/>
    <mergeCell ref="S25:S27"/>
    <mergeCell ref="C41:C44"/>
    <mergeCell ref="C47:C50"/>
    <mergeCell ref="C35:C38"/>
    <mergeCell ref="B79:B80"/>
    <mergeCell ref="B85:B88"/>
    <mergeCell ref="B39:B44"/>
    <mergeCell ref="B45:B50"/>
    <mergeCell ref="B51:B58"/>
    <mergeCell ref="B65:B67"/>
    <mergeCell ref="B68:B70"/>
    <mergeCell ref="B71:B72"/>
    <mergeCell ref="B81:B82"/>
    <mergeCell ref="B75:B78"/>
    <mergeCell ref="B73:B74"/>
    <mergeCell ref="B59:B63"/>
    <mergeCell ref="Y3:Y5"/>
    <mergeCell ref="B2:AC2"/>
    <mergeCell ref="B3:B5"/>
    <mergeCell ref="C3:C5"/>
    <mergeCell ref="D3:D5"/>
    <mergeCell ref="E3:E5"/>
    <mergeCell ref="F3:K3"/>
    <mergeCell ref="L3:U3"/>
    <mergeCell ref="AC3:AC5"/>
    <mergeCell ref="AB3:AB5"/>
    <mergeCell ref="M4:R4"/>
    <mergeCell ref="AC25:AC27"/>
    <mergeCell ref="B22:B28"/>
    <mergeCell ref="AB25:AB27"/>
    <mergeCell ref="B83:B84"/>
    <mergeCell ref="Z3:Z5"/>
    <mergeCell ref="U25:U27"/>
    <mergeCell ref="W3:W5"/>
    <mergeCell ref="X3:X5"/>
    <mergeCell ref="F4:K4"/>
    <mergeCell ref="S4:U4"/>
    <mergeCell ref="L4:L5"/>
    <mergeCell ref="V3:V5"/>
    <mergeCell ref="AA3:AA5"/>
    <mergeCell ref="B6:B7"/>
    <mergeCell ref="C60:C63"/>
    <mergeCell ref="B11:B12"/>
    <mergeCell ref="B14:B16"/>
    <mergeCell ref="B17:B21"/>
    <mergeCell ref="P25:P27"/>
    <mergeCell ref="Q25:Q27"/>
    <mergeCell ref="H25:H27"/>
    <mergeCell ref="I25:I27"/>
    <mergeCell ref="J25:J27"/>
    <mergeCell ref="M25:M27"/>
    <mergeCell ref="N25:N27"/>
    <mergeCell ref="O25:O27"/>
    <mergeCell ref="L25:L27"/>
    <mergeCell ref="K25:K27"/>
  </mergeCells>
  <conditionalFormatting sqref="K6:K25">
    <cfRule type="containsText" dxfId="15" priority="53" operator="containsText" text="Extremo">
      <formula>NOT(ISERROR(SEARCH("Extremo",K6)))</formula>
    </cfRule>
    <cfRule type="containsText" dxfId="14" priority="54" operator="containsText" text="Alto">
      <formula>NOT(ISERROR(SEARCH("Alto",K6)))</formula>
    </cfRule>
    <cfRule type="containsText" dxfId="13" priority="55" operator="containsText" text="Moderado">
      <formula>NOT(ISERROR(SEARCH("Moderado",K6)))</formula>
    </cfRule>
    <cfRule type="containsText" dxfId="12" priority="56" operator="containsText" text="Bajo">
      <formula>NOT(ISERROR(SEARCH("Bajo",K6)))</formula>
    </cfRule>
  </conditionalFormatting>
  <conditionalFormatting sqref="K28:K88">
    <cfRule type="containsText" dxfId="11" priority="13" operator="containsText" text="Extremo">
      <formula>NOT(ISERROR(SEARCH("Extremo",K28)))</formula>
    </cfRule>
    <cfRule type="containsText" dxfId="10" priority="14" operator="containsText" text="Alto">
      <formula>NOT(ISERROR(SEARCH("Alto",K28)))</formula>
    </cfRule>
    <cfRule type="containsText" dxfId="9" priority="15" operator="containsText" text="Moderado">
      <formula>NOT(ISERROR(SEARCH("Moderado",K28)))</formula>
    </cfRule>
    <cfRule type="containsText" dxfId="8" priority="16" operator="containsText" text="Bajo">
      <formula>NOT(ISERROR(SEARCH("Bajo",K28)))</formula>
    </cfRule>
  </conditionalFormatting>
  <conditionalFormatting sqref="R6:R25">
    <cfRule type="containsText" dxfId="7" priority="57" operator="containsText" text="Extremo">
      <formula>NOT(ISERROR(SEARCH("Extremo",R6)))</formula>
    </cfRule>
    <cfRule type="containsText" dxfId="6" priority="58" operator="containsText" text="Alto">
      <formula>NOT(ISERROR(SEARCH("Alto",R6)))</formula>
    </cfRule>
    <cfRule type="containsText" dxfId="5" priority="59" operator="containsText" text="Moderado">
      <formula>NOT(ISERROR(SEARCH("Moderado",R6)))</formula>
    </cfRule>
    <cfRule type="containsText" dxfId="4" priority="60" operator="containsText" text="Bajo">
      <formula>NOT(ISERROR(SEARCH("Bajo",R6)))</formula>
    </cfRule>
  </conditionalFormatting>
  <conditionalFormatting sqref="R28:R88">
    <cfRule type="containsText" dxfId="3" priority="1" operator="containsText" text="Extremo">
      <formula>NOT(ISERROR(SEARCH("Extremo",R28)))</formula>
    </cfRule>
    <cfRule type="containsText" dxfId="2" priority="2" operator="containsText" text="Alto">
      <formula>NOT(ISERROR(SEARCH("Alto",R28)))</formula>
    </cfRule>
    <cfRule type="containsText" dxfId="1" priority="3" operator="containsText" text="Moderado">
      <formula>NOT(ISERROR(SEARCH("Moderado",R28)))</formula>
    </cfRule>
    <cfRule type="containsText" dxfId="0" priority="4" operator="containsText" text="Bajo">
      <formula>NOT(ISERROR(SEARCH("Bajo",R28)))</formula>
    </cfRule>
  </conditionalFormatting>
  <dataValidations count="3">
    <dataValidation type="list" allowBlank="1" showInputMessage="1" showErrorMessage="1" sqref="H83 O83 H86" xr:uid="{00000000-0002-0000-0200-000000000000}">
      <formula1>$BG$1:$BG$4</formula1>
    </dataValidation>
    <dataValidation type="list" allowBlank="1" showInputMessage="1" showErrorMessage="1" sqref="F83 M83 F86" xr:uid="{00000000-0002-0000-0200-000001000000}">
      <formula1>$BF$1:$BF$6</formula1>
    </dataValidation>
    <dataValidation type="list" allowBlank="1" showInputMessage="1" showErrorMessage="1" sqref="Z7:AB9" xr:uid="{00000000-0002-0000-0200-000002000000}">
      <formula1>"SI,NO,NA"</formula1>
    </dataValidation>
  </dataValidations>
  <hyperlinks>
    <hyperlink ref="W7" r:id="rId1" display="https://www.supersociedades.gov.co/nuestra_entidad/normatividad/SitesPages/Conceptos-Juridicos.aspx" xr:uid="{00000000-0004-0000-0200-000000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8"/>
  <sheetViews>
    <sheetView workbookViewId="0">
      <selection activeCell="F18" sqref="F18"/>
    </sheetView>
  </sheetViews>
  <sheetFormatPr baseColWidth="10" defaultColWidth="11.42578125" defaultRowHeight="12.75"/>
  <cols>
    <col min="1" max="1" width="11.5703125" customWidth="1"/>
    <col min="2" max="2" width="8.42578125" customWidth="1"/>
    <col min="3" max="3" width="4.42578125" customWidth="1"/>
    <col min="4" max="4" width="29.5703125" customWidth="1"/>
    <col min="5" max="5" width="17.5703125" customWidth="1"/>
    <col min="6" max="6" width="31" customWidth="1"/>
    <col min="7" max="7" width="45" customWidth="1"/>
    <col min="8" max="14" width="11.5703125" customWidth="1"/>
    <col min="15" max="15" width="7.5703125" customWidth="1"/>
    <col min="16" max="16" width="9" customWidth="1"/>
    <col min="17" max="17" width="21.42578125" customWidth="1"/>
  </cols>
  <sheetData>
    <row r="1" spans="1:17" ht="16.5" thickBot="1">
      <c r="A1" s="566" t="s">
        <v>997</v>
      </c>
      <c r="B1" s="566"/>
      <c r="C1" s="566"/>
      <c r="D1" s="566"/>
      <c r="E1" s="566"/>
      <c r="F1" s="566"/>
      <c r="G1" s="566"/>
      <c r="H1" s="566"/>
      <c r="I1" s="566"/>
      <c r="J1" s="566"/>
      <c r="K1" s="566"/>
      <c r="L1" s="566"/>
      <c r="M1" s="566"/>
      <c r="N1" s="566"/>
      <c r="O1" s="566"/>
      <c r="P1" s="67"/>
      <c r="Q1" s="67"/>
    </row>
    <row r="2" spans="1:17" ht="16.5" thickBot="1">
      <c r="A2" s="568" t="s">
        <v>998</v>
      </c>
      <c r="B2" s="568"/>
      <c r="C2" s="569" t="s">
        <v>999</v>
      </c>
      <c r="D2" s="569"/>
      <c r="E2" s="569"/>
      <c r="F2" s="569"/>
      <c r="G2" s="569"/>
      <c r="H2" s="569"/>
      <c r="I2" s="67"/>
      <c r="J2" s="67"/>
      <c r="K2" s="67"/>
      <c r="L2" s="67"/>
      <c r="M2" s="67"/>
      <c r="N2" s="67"/>
      <c r="O2" s="67"/>
      <c r="P2" s="67"/>
      <c r="Q2" s="67"/>
    </row>
    <row r="3" spans="1:17" ht="13.5" thickBot="1">
      <c r="A3" s="67"/>
      <c r="B3" s="67"/>
      <c r="C3" s="67"/>
      <c r="D3" s="67"/>
      <c r="E3" s="67"/>
      <c r="F3" s="67"/>
      <c r="G3" s="67"/>
      <c r="H3" s="67"/>
      <c r="I3" s="67"/>
      <c r="J3" s="67"/>
      <c r="K3" s="568" t="s">
        <v>1000</v>
      </c>
      <c r="L3" s="568"/>
      <c r="M3" s="569" t="s">
        <v>1001</v>
      </c>
      <c r="N3" s="569"/>
      <c r="O3" s="569"/>
      <c r="P3" s="67"/>
      <c r="Q3" s="67"/>
    </row>
    <row r="4" spans="1:17" ht="13.5" thickBot="1">
      <c r="A4" s="568" t="s">
        <v>1002</v>
      </c>
      <c r="B4" s="568"/>
      <c r="C4" s="569" t="s">
        <v>1003</v>
      </c>
      <c r="D4" s="569"/>
      <c r="E4" s="569"/>
      <c r="F4" s="569"/>
      <c r="G4" s="569"/>
      <c r="H4" s="569"/>
      <c r="I4" s="67"/>
      <c r="J4" s="67"/>
      <c r="K4" s="568"/>
      <c r="L4" s="568"/>
      <c r="M4" s="569"/>
      <c r="N4" s="569"/>
      <c r="O4" s="569"/>
      <c r="P4" s="67"/>
      <c r="Q4" s="67"/>
    </row>
    <row r="5" spans="1:17" ht="13.5" thickBot="1">
      <c r="A5" s="568"/>
      <c r="B5" s="568"/>
      <c r="C5" s="569"/>
      <c r="D5" s="569"/>
      <c r="E5" s="569"/>
      <c r="F5" s="569"/>
      <c r="G5" s="569"/>
      <c r="H5" s="569"/>
      <c r="I5" s="67"/>
      <c r="J5" s="67"/>
      <c r="K5" s="67"/>
      <c r="L5" s="67"/>
      <c r="M5" s="67"/>
      <c r="N5" s="67"/>
      <c r="O5" s="67"/>
      <c r="P5" s="67"/>
      <c r="Q5" s="67"/>
    </row>
    <row r="6" spans="1:17" ht="13.5" thickBot="1">
      <c r="A6" s="67"/>
      <c r="B6" s="67"/>
      <c r="C6" s="67"/>
      <c r="D6" s="67"/>
      <c r="E6" s="67"/>
      <c r="F6" s="67"/>
      <c r="G6" s="67"/>
      <c r="H6" s="67"/>
      <c r="I6" s="67"/>
      <c r="J6" s="67"/>
      <c r="K6" s="568" t="s">
        <v>1004</v>
      </c>
      <c r="L6" s="568"/>
      <c r="M6" s="569" t="s">
        <v>1005</v>
      </c>
      <c r="N6" s="569"/>
      <c r="O6" s="569"/>
      <c r="P6" s="67"/>
      <c r="Q6" s="67"/>
    </row>
    <row r="7" spans="1:17" ht="13.5" thickBot="1">
      <c r="A7" s="568" t="s">
        <v>1006</v>
      </c>
      <c r="B7" s="568"/>
      <c r="C7" s="569" t="s">
        <v>1007</v>
      </c>
      <c r="D7" s="569"/>
      <c r="E7" s="569"/>
      <c r="F7" s="569"/>
      <c r="G7" s="569"/>
      <c r="H7" s="569"/>
      <c r="I7" s="67"/>
      <c r="J7" s="67"/>
      <c r="K7" s="568"/>
      <c r="L7" s="568"/>
      <c r="M7" s="569"/>
      <c r="N7" s="569"/>
      <c r="O7" s="569"/>
      <c r="P7" s="67"/>
      <c r="Q7" s="67"/>
    </row>
    <row r="8" spans="1:17" ht="13.5" thickBot="1">
      <c r="A8" s="568"/>
      <c r="B8" s="568"/>
      <c r="C8" s="569"/>
      <c r="D8" s="569"/>
      <c r="E8" s="569"/>
      <c r="F8" s="569"/>
      <c r="G8" s="569"/>
      <c r="H8" s="569"/>
      <c r="I8" s="67"/>
      <c r="J8" s="67"/>
      <c r="K8" s="67"/>
      <c r="L8" s="67"/>
      <c r="M8" s="67"/>
      <c r="N8" s="67"/>
      <c r="O8" s="67"/>
      <c r="P8" s="67"/>
      <c r="Q8" s="67"/>
    </row>
    <row r="9" spans="1:17" ht="13.5" thickBot="1">
      <c r="A9" s="568"/>
      <c r="B9" s="568"/>
      <c r="C9" s="569"/>
      <c r="D9" s="569"/>
      <c r="E9" s="569"/>
      <c r="F9" s="569"/>
      <c r="G9" s="569"/>
      <c r="H9" s="569"/>
      <c r="I9" s="67"/>
      <c r="J9" s="67"/>
      <c r="K9" s="566" t="s">
        <v>997</v>
      </c>
      <c r="L9" s="566"/>
      <c r="M9" s="566"/>
      <c r="N9" s="566"/>
      <c r="O9" s="566"/>
      <c r="P9" s="67"/>
      <c r="Q9" s="67"/>
    </row>
    <row r="10" spans="1:17" ht="13.5" thickBot="1">
      <c r="A10" s="67"/>
      <c r="B10" s="67"/>
      <c r="C10" s="67"/>
      <c r="D10" s="67"/>
      <c r="E10" s="67"/>
      <c r="F10" s="67"/>
      <c r="G10" s="67"/>
      <c r="H10" s="67"/>
      <c r="I10" s="67"/>
      <c r="J10" s="67"/>
      <c r="K10" s="566"/>
      <c r="L10" s="566"/>
      <c r="M10" s="566"/>
      <c r="N10" s="566"/>
      <c r="O10" s="566"/>
      <c r="P10" s="67"/>
      <c r="Q10" s="67"/>
    </row>
    <row r="11" spans="1:17" ht="13.5" thickBot="1">
      <c r="A11" s="568" t="s">
        <v>1008</v>
      </c>
      <c r="B11" s="568"/>
      <c r="C11" s="569" t="s">
        <v>1009</v>
      </c>
      <c r="D11" s="569"/>
      <c r="E11" s="569"/>
      <c r="F11" s="569"/>
      <c r="G11" s="569"/>
      <c r="H11" s="569"/>
      <c r="I11" s="67"/>
      <c r="J11" s="67"/>
      <c r="K11" s="566"/>
      <c r="L11" s="566"/>
      <c r="M11" s="566"/>
      <c r="N11" s="566"/>
      <c r="O11" s="566"/>
      <c r="P11" s="67"/>
      <c r="Q11" s="67"/>
    </row>
    <row r="12" spans="1:17" ht="13.5" thickBot="1">
      <c r="A12" s="568"/>
      <c r="B12" s="568"/>
      <c r="C12" s="569"/>
      <c r="D12" s="569"/>
      <c r="E12" s="569"/>
      <c r="F12" s="569"/>
      <c r="G12" s="569"/>
      <c r="H12" s="569"/>
      <c r="I12" s="67"/>
      <c r="J12" s="67"/>
      <c r="K12" s="67"/>
      <c r="L12" s="67"/>
      <c r="M12" s="67"/>
      <c r="N12" s="67"/>
      <c r="O12" s="67"/>
      <c r="P12" s="67"/>
      <c r="Q12" s="67"/>
    </row>
    <row r="13" spans="1:17" ht="16.5" thickBot="1">
      <c r="A13" s="566" t="s">
        <v>997</v>
      </c>
      <c r="B13" s="566"/>
      <c r="C13" s="566"/>
      <c r="D13" s="566"/>
      <c r="E13" s="566"/>
      <c r="F13" s="566"/>
      <c r="G13" s="566"/>
      <c r="H13" s="566"/>
      <c r="I13" s="566"/>
      <c r="J13" s="566"/>
      <c r="K13" s="566"/>
      <c r="L13" s="566"/>
      <c r="M13" s="566"/>
      <c r="N13" s="566"/>
      <c r="O13" s="566"/>
      <c r="P13" s="67"/>
      <c r="Q13" s="67"/>
    </row>
    <row r="14" spans="1:17" ht="13.5" thickBot="1">
      <c r="A14" s="567" t="s">
        <v>1010</v>
      </c>
      <c r="B14" s="567"/>
      <c r="C14" s="567"/>
      <c r="D14" s="567"/>
      <c r="E14" s="567"/>
      <c r="F14" s="567" t="s">
        <v>1011</v>
      </c>
      <c r="G14" s="567"/>
      <c r="H14" s="567"/>
      <c r="I14" s="567"/>
      <c r="J14" s="567"/>
      <c r="K14" s="567"/>
      <c r="L14" s="567"/>
      <c r="M14" s="567"/>
      <c r="N14" s="567" t="s">
        <v>1012</v>
      </c>
      <c r="O14" s="567"/>
      <c r="P14" s="567"/>
      <c r="Q14" s="567"/>
    </row>
    <row r="15" spans="1:17" ht="26.25" thickBot="1">
      <c r="A15" s="140" t="s">
        <v>1013</v>
      </c>
      <c r="B15" s="567" t="s">
        <v>1014</v>
      </c>
      <c r="C15" s="567"/>
      <c r="D15" s="140" t="s">
        <v>1015</v>
      </c>
      <c r="E15" s="140" t="s">
        <v>1016</v>
      </c>
      <c r="F15" s="140" t="s">
        <v>1017</v>
      </c>
      <c r="G15" s="140" t="s">
        <v>1018</v>
      </c>
      <c r="H15" s="567" t="s">
        <v>1019</v>
      </c>
      <c r="I15" s="567"/>
      <c r="J15" s="567" t="s">
        <v>1020</v>
      </c>
      <c r="K15" s="567"/>
      <c r="L15" s="567" t="s">
        <v>1021</v>
      </c>
      <c r="M15" s="567"/>
      <c r="N15" s="140" t="s">
        <v>1022</v>
      </c>
      <c r="O15" s="567" t="s">
        <v>1023</v>
      </c>
      <c r="P15" s="567"/>
      <c r="Q15" s="140" t="s">
        <v>504</v>
      </c>
    </row>
    <row r="16" spans="1:17" ht="115.5" customHeight="1" thickBot="1">
      <c r="A16" s="141" t="s">
        <v>1024</v>
      </c>
      <c r="B16" s="565" t="s">
        <v>1025</v>
      </c>
      <c r="C16" s="565"/>
      <c r="D16" s="66" t="s">
        <v>1026</v>
      </c>
      <c r="E16" s="141" t="s">
        <v>1027</v>
      </c>
      <c r="F16" s="65" t="s">
        <v>1028</v>
      </c>
      <c r="G16" s="65" t="s">
        <v>1029</v>
      </c>
      <c r="H16" s="565" t="s">
        <v>1030</v>
      </c>
      <c r="I16" s="565"/>
      <c r="J16" s="565" t="s">
        <v>1031</v>
      </c>
      <c r="K16" s="565"/>
      <c r="L16" s="565" t="s">
        <v>1032</v>
      </c>
      <c r="M16" s="565"/>
      <c r="N16" s="141" t="s">
        <v>1033</v>
      </c>
      <c r="O16" s="565" t="s">
        <v>1034</v>
      </c>
      <c r="P16" s="565"/>
      <c r="Q16" s="141" t="s">
        <v>1035</v>
      </c>
    </row>
    <row r="17" spans="1:17" ht="96.75" customHeight="1" thickBot="1">
      <c r="A17" s="141" t="s">
        <v>1024</v>
      </c>
      <c r="B17" s="565" t="s">
        <v>1036</v>
      </c>
      <c r="C17" s="565"/>
      <c r="D17" s="66" t="s">
        <v>1037</v>
      </c>
      <c r="E17" s="141" t="s">
        <v>1027</v>
      </c>
      <c r="F17" s="65" t="s">
        <v>1028</v>
      </c>
      <c r="G17" s="65" t="s">
        <v>1029</v>
      </c>
      <c r="H17" s="565" t="s">
        <v>1030</v>
      </c>
      <c r="I17" s="565"/>
      <c r="J17" s="565" t="s">
        <v>1031</v>
      </c>
      <c r="K17" s="565"/>
      <c r="L17" s="565" t="s">
        <v>1032</v>
      </c>
      <c r="M17" s="565"/>
      <c r="N17" s="141" t="s">
        <v>1033</v>
      </c>
      <c r="O17" s="565" t="s">
        <v>1034</v>
      </c>
      <c r="P17" s="565"/>
      <c r="Q17" s="141" t="s">
        <v>1038</v>
      </c>
    </row>
    <row r="18" spans="1:17" ht="102.75" customHeight="1" thickBot="1">
      <c r="A18" s="141" t="s">
        <v>1024</v>
      </c>
      <c r="B18" s="565" t="s">
        <v>1039</v>
      </c>
      <c r="C18" s="565"/>
      <c r="D18" s="66" t="s">
        <v>1040</v>
      </c>
      <c r="E18" s="141" t="s">
        <v>1027</v>
      </c>
      <c r="F18" s="65" t="s">
        <v>1028</v>
      </c>
      <c r="G18" s="65" t="s">
        <v>1029</v>
      </c>
      <c r="H18" s="565" t="s">
        <v>1030</v>
      </c>
      <c r="I18" s="565"/>
      <c r="J18" s="565" t="s">
        <v>1031</v>
      </c>
      <c r="K18" s="565"/>
      <c r="L18" s="565" t="s">
        <v>1032</v>
      </c>
      <c r="M18" s="565"/>
      <c r="N18" s="141" t="s">
        <v>1033</v>
      </c>
      <c r="O18" s="565" t="s">
        <v>1034</v>
      </c>
      <c r="P18" s="565"/>
      <c r="Q18" s="141" t="s">
        <v>1035</v>
      </c>
    </row>
  </sheetData>
  <mergeCells count="38">
    <mergeCell ref="K6:L7"/>
    <mergeCell ref="A4:B5"/>
    <mergeCell ref="C4:H5"/>
    <mergeCell ref="A7:B9"/>
    <mergeCell ref="C7:H9"/>
    <mergeCell ref="K9:O11"/>
    <mergeCell ref="A11:B12"/>
    <mergeCell ref="C11:H12"/>
    <mergeCell ref="M6:O7"/>
    <mergeCell ref="A1:O1"/>
    <mergeCell ref="A2:B2"/>
    <mergeCell ref="C2:H2"/>
    <mergeCell ref="K3:L4"/>
    <mergeCell ref="M3:O4"/>
    <mergeCell ref="A13:O13"/>
    <mergeCell ref="A14:E14"/>
    <mergeCell ref="F14:M14"/>
    <mergeCell ref="N14:Q14"/>
    <mergeCell ref="B15:C15"/>
    <mergeCell ref="H15:I15"/>
    <mergeCell ref="J15:K15"/>
    <mergeCell ref="L15:M15"/>
    <mergeCell ref="O15:P15"/>
    <mergeCell ref="B16:C16"/>
    <mergeCell ref="H16:I16"/>
    <mergeCell ref="J16:K16"/>
    <mergeCell ref="L16:M16"/>
    <mergeCell ref="O16:P16"/>
    <mergeCell ref="B17:C17"/>
    <mergeCell ref="H17:I17"/>
    <mergeCell ref="J17:K17"/>
    <mergeCell ref="L17:M17"/>
    <mergeCell ref="O17:P17"/>
    <mergeCell ref="B18:C18"/>
    <mergeCell ref="H18:I18"/>
    <mergeCell ref="J18:K18"/>
    <mergeCell ref="L18:M18"/>
    <mergeCell ref="O18:P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6"/>
  <sheetViews>
    <sheetView topLeftCell="A7" workbookViewId="0">
      <selection activeCell="S39" sqref="S39"/>
    </sheetView>
  </sheetViews>
  <sheetFormatPr baseColWidth="10" defaultColWidth="9.42578125" defaultRowHeight="12.75"/>
  <cols>
    <col min="1" max="1" width="4.5703125" bestFit="1" customWidth="1"/>
    <col min="2" max="2" width="16.5703125" bestFit="1" customWidth="1"/>
    <col min="3" max="3" width="8.5703125" bestFit="1" customWidth="1"/>
    <col min="4" max="4" width="1.42578125" bestFit="1" customWidth="1"/>
    <col min="5" max="5" width="25.42578125" bestFit="1" customWidth="1"/>
    <col min="6" max="6" width="10.5703125" bestFit="1" customWidth="1"/>
    <col min="7" max="7" width="16.5703125" bestFit="1" customWidth="1"/>
    <col min="8" max="8" width="26.42578125" customWidth="1"/>
    <col min="9" max="9" width="8.5703125" bestFit="1" customWidth="1"/>
    <col min="10" max="10" width="16" bestFit="1" customWidth="1"/>
    <col min="11" max="11" width="0.42578125" bestFit="1" customWidth="1"/>
    <col min="12" max="12" width="16" bestFit="1" customWidth="1"/>
    <col min="13" max="13" width="0.5703125" bestFit="1" customWidth="1"/>
    <col min="14" max="14" width="16.42578125" bestFit="1" customWidth="1"/>
    <col min="15" max="15" width="12.5703125" bestFit="1" customWidth="1"/>
    <col min="16" max="16" width="4.42578125" bestFit="1" customWidth="1"/>
    <col min="17" max="17" width="20.5703125" bestFit="1" customWidth="1"/>
    <col min="18" max="18" width="16.5703125" bestFit="1" customWidth="1"/>
    <col min="19" max="19" width="17" bestFit="1" customWidth="1"/>
    <col min="20" max="20" width="20.5703125" bestFit="1" customWidth="1"/>
    <col min="21" max="21" width="22.42578125" bestFit="1" customWidth="1"/>
    <col min="22" max="22" width="12.5703125" bestFit="1" customWidth="1"/>
    <col min="23" max="23" width="55.42578125" bestFit="1" customWidth="1"/>
    <col min="24" max="24" width="25.5703125" bestFit="1" customWidth="1"/>
    <col min="25" max="25" width="15.5703125" bestFit="1" customWidth="1"/>
    <col min="26" max="26" width="18.42578125" bestFit="1" customWidth="1"/>
    <col min="27" max="28" width="65.5703125" bestFit="1" customWidth="1"/>
    <col min="29" max="29" width="4.5703125" bestFit="1" customWidth="1"/>
  </cols>
  <sheetData>
    <row r="1" spans="1:29" ht="16.350000000000001" customHeight="1" thickBot="1">
      <c r="A1" s="76"/>
      <c r="B1" s="609" t="s">
        <v>997</v>
      </c>
      <c r="C1" s="595"/>
      <c r="D1" s="595"/>
      <c r="E1" s="595"/>
      <c r="F1" s="595"/>
      <c r="G1" s="595"/>
      <c r="H1" s="595"/>
      <c r="I1" s="595"/>
      <c r="J1" s="595"/>
      <c r="K1" s="595"/>
      <c r="L1" s="595"/>
      <c r="M1" s="595"/>
      <c r="N1" s="595"/>
      <c r="O1" s="595"/>
      <c r="P1" s="595"/>
      <c r="Q1" s="76"/>
      <c r="R1" s="76"/>
      <c r="S1" s="76"/>
      <c r="T1" s="76"/>
      <c r="U1" s="76"/>
      <c r="V1" s="76"/>
      <c r="W1" s="76"/>
      <c r="X1" s="76"/>
      <c r="Y1" s="76"/>
      <c r="Z1" s="76"/>
      <c r="AA1" s="76"/>
      <c r="AB1" s="76"/>
      <c r="AC1" s="76"/>
    </row>
    <row r="2" spans="1:29" ht="25.35" customHeight="1" thickBot="1">
      <c r="A2" s="76"/>
      <c r="B2" s="600" t="s">
        <v>998</v>
      </c>
      <c r="C2" s="595"/>
      <c r="D2" s="610" t="s">
        <v>999</v>
      </c>
      <c r="E2" s="611"/>
      <c r="F2" s="611"/>
      <c r="G2" s="611"/>
      <c r="H2" s="611"/>
      <c r="I2" s="612"/>
      <c r="J2" s="76"/>
      <c r="K2" s="76"/>
      <c r="L2" s="76"/>
      <c r="M2" s="76"/>
      <c r="N2" s="76"/>
      <c r="O2" s="76"/>
      <c r="P2" s="76"/>
      <c r="Q2" s="76"/>
      <c r="R2" s="76"/>
      <c r="S2" s="76"/>
      <c r="T2" s="76"/>
      <c r="U2" s="76"/>
      <c r="V2" s="76"/>
      <c r="W2" s="76"/>
      <c r="X2" s="76"/>
      <c r="Y2" s="76"/>
      <c r="Z2" s="76"/>
      <c r="AA2" s="76"/>
      <c r="AB2" s="76"/>
      <c r="AC2" s="76"/>
    </row>
    <row r="3" spans="1:29" ht="9" customHeight="1" thickBot="1">
      <c r="A3" s="76"/>
      <c r="B3" s="76"/>
      <c r="C3" s="76"/>
      <c r="D3" s="76"/>
      <c r="E3" s="76"/>
      <c r="F3" s="76"/>
      <c r="G3" s="76"/>
      <c r="H3" s="76"/>
      <c r="I3" s="76"/>
      <c r="J3" s="76"/>
      <c r="K3" s="600" t="s">
        <v>1000</v>
      </c>
      <c r="L3" s="595"/>
      <c r="M3" s="595"/>
      <c r="N3" s="601" t="s">
        <v>1001</v>
      </c>
      <c r="O3" s="602"/>
      <c r="P3" s="603"/>
      <c r="Q3" s="76"/>
      <c r="R3" s="76"/>
      <c r="S3" s="76"/>
      <c r="T3" s="76"/>
      <c r="U3" s="76"/>
      <c r="V3" s="76"/>
      <c r="W3" s="76"/>
      <c r="X3" s="76"/>
      <c r="Y3" s="76"/>
      <c r="Z3" s="76"/>
      <c r="AA3" s="76"/>
      <c r="AB3" s="76"/>
      <c r="AC3" s="76"/>
    </row>
    <row r="4" spans="1:29" ht="16.350000000000001" customHeight="1" thickBot="1">
      <c r="A4" s="76"/>
      <c r="B4" s="600" t="s">
        <v>1002</v>
      </c>
      <c r="C4" s="595"/>
      <c r="D4" s="601" t="s">
        <v>1003</v>
      </c>
      <c r="E4" s="602"/>
      <c r="F4" s="602"/>
      <c r="G4" s="602"/>
      <c r="H4" s="602"/>
      <c r="I4" s="603"/>
      <c r="J4" s="76"/>
      <c r="K4" s="595"/>
      <c r="L4" s="595"/>
      <c r="M4" s="595"/>
      <c r="N4" s="604"/>
      <c r="O4" s="605"/>
      <c r="P4" s="606"/>
      <c r="Q4" s="76"/>
      <c r="R4" s="76"/>
      <c r="S4" s="76"/>
      <c r="T4" s="76"/>
      <c r="U4" s="76"/>
      <c r="V4" s="76"/>
      <c r="W4" s="76"/>
      <c r="X4" s="76"/>
      <c r="Y4" s="76"/>
      <c r="Z4" s="76"/>
      <c r="AA4" s="76"/>
      <c r="AB4" s="76"/>
      <c r="AC4" s="76"/>
    </row>
    <row r="5" spans="1:29" ht="9" customHeight="1" thickBot="1">
      <c r="A5" s="76"/>
      <c r="B5" s="595"/>
      <c r="C5" s="595"/>
      <c r="D5" s="604"/>
      <c r="E5" s="605"/>
      <c r="F5" s="605"/>
      <c r="G5" s="605"/>
      <c r="H5" s="605"/>
      <c r="I5" s="606"/>
      <c r="J5" s="76"/>
      <c r="K5" s="76"/>
      <c r="L5" s="76"/>
      <c r="M5" s="76"/>
      <c r="N5" s="76"/>
      <c r="O5" s="76"/>
      <c r="P5" s="76"/>
      <c r="Q5" s="76"/>
      <c r="R5" s="76"/>
      <c r="S5" s="76"/>
      <c r="T5" s="76"/>
      <c r="U5" s="76"/>
      <c r="V5" s="76"/>
      <c r="W5" s="76"/>
      <c r="X5" s="76"/>
      <c r="Y5" s="76"/>
      <c r="Z5" s="76"/>
      <c r="AA5" s="76"/>
      <c r="AB5" s="76"/>
      <c r="AC5" s="76"/>
    </row>
    <row r="6" spans="1:29" ht="9" customHeight="1" thickBot="1">
      <c r="A6" s="76"/>
      <c r="B6" s="76"/>
      <c r="C6" s="76"/>
      <c r="D6" s="76"/>
      <c r="E6" s="76"/>
      <c r="F6" s="76"/>
      <c r="G6" s="76"/>
      <c r="H6" s="76"/>
      <c r="I6" s="76"/>
      <c r="J6" s="76"/>
      <c r="K6" s="600" t="s">
        <v>1004</v>
      </c>
      <c r="L6" s="595"/>
      <c r="M6" s="595"/>
      <c r="N6" s="601" t="s">
        <v>1005</v>
      </c>
      <c r="O6" s="602"/>
      <c r="P6" s="603"/>
      <c r="Q6" s="76"/>
      <c r="R6" s="76"/>
      <c r="S6" s="76"/>
      <c r="T6" s="76"/>
      <c r="U6" s="76"/>
      <c r="V6" s="76"/>
      <c r="W6" s="76"/>
      <c r="X6" s="76"/>
      <c r="Y6" s="76"/>
      <c r="Z6" s="76"/>
      <c r="AA6" s="76"/>
      <c r="AB6" s="76"/>
      <c r="AC6" s="76"/>
    </row>
    <row r="7" spans="1:29" ht="16.350000000000001" customHeight="1" thickBot="1">
      <c r="A7" s="76"/>
      <c r="B7" s="600" t="s">
        <v>1006</v>
      </c>
      <c r="C7" s="595"/>
      <c r="D7" s="601" t="s">
        <v>1007</v>
      </c>
      <c r="E7" s="602"/>
      <c r="F7" s="602"/>
      <c r="G7" s="602"/>
      <c r="H7" s="602"/>
      <c r="I7" s="603"/>
      <c r="J7" s="76"/>
      <c r="K7" s="595"/>
      <c r="L7" s="595"/>
      <c r="M7" s="595"/>
      <c r="N7" s="604"/>
      <c r="O7" s="605"/>
      <c r="P7" s="606"/>
      <c r="Q7" s="76"/>
      <c r="R7" s="76"/>
      <c r="S7" s="76"/>
      <c r="T7" s="76"/>
      <c r="U7" s="76"/>
      <c r="V7" s="76"/>
      <c r="W7" s="76"/>
      <c r="X7" s="76"/>
      <c r="Y7" s="76"/>
      <c r="Z7" s="76"/>
      <c r="AA7" s="76"/>
      <c r="AB7" s="76"/>
      <c r="AC7" s="76"/>
    </row>
    <row r="8" spans="1:29" ht="6" customHeight="1">
      <c r="A8" s="76"/>
      <c r="B8" s="595"/>
      <c r="C8" s="595"/>
      <c r="D8" s="607"/>
      <c r="E8" s="595"/>
      <c r="F8" s="595"/>
      <c r="G8" s="595"/>
      <c r="H8" s="595"/>
      <c r="I8" s="608"/>
      <c r="J8" s="76"/>
      <c r="K8" s="76"/>
      <c r="L8" s="76"/>
      <c r="M8" s="76"/>
      <c r="N8" s="76"/>
      <c r="O8" s="76"/>
      <c r="P8" s="76"/>
      <c r="Q8" s="76"/>
      <c r="R8" s="76"/>
      <c r="S8" s="76"/>
      <c r="T8" s="76"/>
      <c r="U8" s="76"/>
      <c r="V8" s="76"/>
      <c r="W8" s="76"/>
      <c r="X8" s="76"/>
      <c r="Y8" s="76"/>
      <c r="Z8" s="76"/>
      <c r="AA8" s="76"/>
      <c r="AB8" s="76"/>
      <c r="AC8" s="76"/>
    </row>
    <row r="9" spans="1:29" ht="3" customHeight="1" thickBot="1">
      <c r="A9" s="76"/>
      <c r="B9" s="595"/>
      <c r="C9" s="595"/>
      <c r="D9" s="604"/>
      <c r="E9" s="605"/>
      <c r="F9" s="605"/>
      <c r="G9" s="605"/>
      <c r="H9" s="605"/>
      <c r="I9" s="606"/>
      <c r="J9" s="76"/>
      <c r="K9" s="609" t="s">
        <v>997</v>
      </c>
      <c r="L9" s="595"/>
      <c r="M9" s="595"/>
      <c r="N9" s="595"/>
      <c r="O9" s="595"/>
      <c r="P9" s="595"/>
      <c r="Q9" s="76"/>
      <c r="R9" s="76"/>
      <c r="S9" s="76"/>
      <c r="T9" s="76"/>
      <c r="U9" s="76"/>
      <c r="V9" s="76"/>
      <c r="W9" s="76"/>
      <c r="X9" s="76"/>
      <c r="Y9" s="76"/>
      <c r="Z9" s="76"/>
      <c r="AA9" s="76"/>
      <c r="AB9" s="76"/>
      <c r="AC9" s="76"/>
    </row>
    <row r="10" spans="1:29" ht="11.1" customHeight="1" thickBot="1">
      <c r="A10" s="76"/>
      <c r="B10" s="76"/>
      <c r="C10" s="76"/>
      <c r="D10" s="76"/>
      <c r="E10" s="76"/>
      <c r="F10" s="76"/>
      <c r="G10" s="76"/>
      <c r="H10" s="76"/>
      <c r="I10" s="76"/>
      <c r="J10" s="76"/>
      <c r="K10" s="595"/>
      <c r="L10" s="595"/>
      <c r="M10" s="595"/>
      <c r="N10" s="595"/>
      <c r="O10" s="595"/>
      <c r="P10" s="595"/>
      <c r="Q10" s="76"/>
      <c r="R10" s="76"/>
      <c r="S10" s="76"/>
      <c r="T10" s="76"/>
      <c r="U10" s="76"/>
      <c r="V10" s="76"/>
      <c r="W10" s="76"/>
      <c r="X10" s="76"/>
      <c r="Y10" s="76"/>
      <c r="Z10" s="76"/>
      <c r="AA10" s="76"/>
      <c r="AB10" s="76"/>
      <c r="AC10" s="76"/>
    </row>
    <row r="11" spans="1:29" ht="6" customHeight="1">
      <c r="A11" s="76"/>
      <c r="B11" s="600" t="s">
        <v>1008</v>
      </c>
      <c r="C11" s="595"/>
      <c r="D11" s="601" t="s">
        <v>1009</v>
      </c>
      <c r="E11" s="602"/>
      <c r="F11" s="602"/>
      <c r="G11" s="602"/>
      <c r="H11" s="602"/>
      <c r="I11" s="603"/>
      <c r="J11" s="76"/>
      <c r="K11" s="595"/>
      <c r="L11" s="595"/>
      <c r="M11" s="595"/>
      <c r="N11" s="595"/>
      <c r="O11" s="595"/>
      <c r="P11" s="595"/>
      <c r="Q11" s="76"/>
      <c r="R11" s="76"/>
      <c r="S11" s="76"/>
      <c r="T11" s="76"/>
      <c r="U11" s="76"/>
      <c r="V11" s="76"/>
      <c r="W11" s="76"/>
      <c r="X11" s="76"/>
      <c r="Y11" s="76"/>
      <c r="Z11" s="76"/>
      <c r="AA11" s="76"/>
      <c r="AB11" s="76"/>
      <c r="AC11" s="76"/>
    </row>
    <row r="12" spans="1:29" ht="19.350000000000001" customHeight="1" thickBot="1">
      <c r="A12" s="76"/>
      <c r="B12" s="595"/>
      <c r="C12" s="595"/>
      <c r="D12" s="604"/>
      <c r="E12" s="605"/>
      <c r="F12" s="605"/>
      <c r="G12" s="605"/>
      <c r="H12" s="605"/>
      <c r="I12" s="606"/>
      <c r="J12" s="76"/>
      <c r="K12" s="76"/>
      <c r="L12" s="76"/>
      <c r="M12" s="76"/>
      <c r="N12" s="76"/>
      <c r="O12" s="76"/>
      <c r="P12" s="76"/>
      <c r="Q12" s="76"/>
      <c r="R12" s="76"/>
      <c r="S12" s="76"/>
      <c r="T12" s="76"/>
      <c r="U12" s="76"/>
      <c r="V12" s="76"/>
      <c r="W12" s="76"/>
      <c r="X12" s="76"/>
      <c r="Y12" s="76"/>
      <c r="Z12" s="76"/>
      <c r="AA12" s="76"/>
      <c r="AB12" s="76"/>
      <c r="AC12" s="76"/>
    </row>
    <row r="13" spans="1:29" ht="20.100000000000001" customHeight="1" thickBot="1">
      <c r="A13" s="76"/>
      <c r="B13" s="609" t="s">
        <v>997</v>
      </c>
      <c r="C13" s="595"/>
      <c r="D13" s="595"/>
      <c r="E13" s="595"/>
      <c r="F13" s="595"/>
      <c r="G13" s="595"/>
      <c r="H13" s="595"/>
      <c r="I13" s="595"/>
      <c r="J13" s="595"/>
      <c r="K13" s="595"/>
      <c r="L13" s="595"/>
      <c r="M13" s="595"/>
      <c r="N13" s="595"/>
      <c r="O13" s="595"/>
      <c r="P13" s="595"/>
      <c r="Q13" s="76"/>
      <c r="R13" s="76"/>
      <c r="S13" s="76"/>
      <c r="T13" s="76"/>
      <c r="U13" s="76"/>
      <c r="V13" s="76"/>
      <c r="W13" s="76"/>
      <c r="X13" s="76"/>
      <c r="Y13" s="76"/>
      <c r="Z13" s="76"/>
      <c r="AA13" s="76"/>
      <c r="AB13" s="76"/>
      <c r="AC13" s="76"/>
    </row>
    <row r="14" spans="1:29" ht="42" customHeight="1" thickBot="1">
      <c r="A14" s="76"/>
      <c r="B14" s="597" t="s">
        <v>1010</v>
      </c>
      <c r="C14" s="598"/>
      <c r="D14" s="598"/>
      <c r="E14" s="598"/>
      <c r="F14" s="599"/>
      <c r="G14" s="597" t="s">
        <v>1011</v>
      </c>
      <c r="H14" s="598"/>
      <c r="I14" s="598"/>
      <c r="J14" s="598"/>
      <c r="K14" s="598"/>
      <c r="L14" s="598"/>
      <c r="M14" s="598"/>
      <c r="N14" s="599"/>
      <c r="O14" s="597" t="s">
        <v>1012</v>
      </c>
      <c r="P14" s="598"/>
      <c r="Q14" s="598"/>
      <c r="R14" s="598"/>
      <c r="S14" s="598"/>
      <c r="T14" s="599"/>
      <c r="U14" s="597" t="s">
        <v>1041</v>
      </c>
      <c r="V14" s="598"/>
      <c r="W14" s="598"/>
      <c r="X14" s="599"/>
      <c r="Y14" s="597" t="s">
        <v>1042</v>
      </c>
      <c r="Z14" s="598"/>
      <c r="AA14" s="598"/>
      <c r="AB14" s="599"/>
      <c r="AC14" s="76"/>
    </row>
    <row r="15" spans="1:29" ht="30" customHeight="1" thickBot="1">
      <c r="A15" s="76"/>
      <c r="B15" s="81" t="s">
        <v>1013</v>
      </c>
      <c r="C15" s="597" t="s">
        <v>1014</v>
      </c>
      <c r="D15" s="599"/>
      <c r="E15" s="81" t="s">
        <v>1015</v>
      </c>
      <c r="F15" s="81" t="s">
        <v>1016</v>
      </c>
      <c r="G15" s="81" t="s">
        <v>1017</v>
      </c>
      <c r="H15" s="81" t="s">
        <v>1043</v>
      </c>
      <c r="I15" s="597" t="s">
        <v>1044</v>
      </c>
      <c r="J15" s="598"/>
      <c r="K15" s="599"/>
      <c r="L15" s="81" t="s">
        <v>1020</v>
      </c>
      <c r="M15" s="597" t="s">
        <v>1021</v>
      </c>
      <c r="N15" s="599"/>
      <c r="O15" s="81" t="s">
        <v>1045</v>
      </c>
      <c r="P15" s="597" t="s">
        <v>1023</v>
      </c>
      <c r="Q15" s="599"/>
      <c r="R15" s="81" t="s">
        <v>1046</v>
      </c>
      <c r="S15" s="81" t="s">
        <v>504</v>
      </c>
      <c r="T15" s="81" t="s">
        <v>1047</v>
      </c>
      <c r="U15" s="81" t="s">
        <v>1048</v>
      </c>
      <c r="V15" s="81" t="s">
        <v>1049</v>
      </c>
      <c r="W15" s="81" t="s">
        <v>1050</v>
      </c>
      <c r="X15" s="81" t="s">
        <v>1047</v>
      </c>
      <c r="Y15" s="81" t="s">
        <v>1051</v>
      </c>
      <c r="Z15" s="597" t="s">
        <v>1050</v>
      </c>
      <c r="AA15" s="598"/>
      <c r="AB15" s="599"/>
      <c r="AC15" s="76"/>
    </row>
    <row r="16" spans="1:29" ht="20.100000000000001" customHeight="1" thickBot="1">
      <c r="A16" s="76"/>
      <c r="B16" s="573" t="s">
        <v>1024</v>
      </c>
      <c r="C16" s="582" t="s">
        <v>1025</v>
      </c>
      <c r="D16" s="583"/>
      <c r="E16" s="573" t="s">
        <v>1026</v>
      </c>
      <c r="F16" s="573" t="s">
        <v>1027</v>
      </c>
      <c r="G16" s="573" t="s">
        <v>1028</v>
      </c>
      <c r="H16" s="573" t="s">
        <v>1029</v>
      </c>
      <c r="I16" s="582" t="s">
        <v>1030</v>
      </c>
      <c r="J16" s="594"/>
      <c r="K16" s="583"/>
      <c r="L16" s="579" t="s">
        <v>1031</v>
      </c>
      <c r="M16" s="582" t="s">
        <v>1032</v>
      </c>
      <c r="N16" s="583"/>
      <c r="O16" s="570" t="s">
        <v>1033</v>
      </c>
      <c r="P16" s="588" t="s">
        <v>1034</v>
      </c>
      <c r="Q16" s="589"/>
      <c r="R16" s="573" t="s">
        <v>1052</v>
      </c>
      <c r="S16" s="573" t="s">
        <v>1035</v>
      </c>
      <c r="T16" s="573" t="s">
        <v>1052</v>
      </c>
      <c r="U16" s="570" t="s">
        <v>1053</v>
      </c>
      <c r="V16" s="570">
        <v>55</v>
      </c>
      <c r="W16" s="576" t="s">
        <v>1054</v>
      </c>
      <c r="X16" s="576" t="s">
        <v>997</v>
      </c>
      <c r="Y16" s="570" t="s">
        <v>1053</v>
      </c>
      <c r="Z16" s="77" t="s">
        <v>1055</v>
      </c>
      <c r="AA16" s="77" t="s">
        <v>1056</v>
      </c>
      <c r="AB16" s="77" t="s">
        <v>1057</v>
      </c>
      <c r="AC16" s="76"/>
    </row>
    <row r="17" spans="1:29" ht="40.35" customHeight="1" thickBot="1">
      <c r="A17" s="76"/>
      <c r="B17" s="574"/>
      <c r="C17" s="584"/>
      <c r="D17" s="585"/>
      <c r="E17" s="574"/>
      <c r="F17" s="574"/>
      <c r="G17" s="574"/>
      <c r="H17" s="574"/>
      <c r="I17" s="584"/>
      <c r="J17" s="595"/>
      <c r="K17" s="585"/>
      <c r="L17" s="580"/>
      <c r="M17" s="584"/>
      <c r="N17" s="585"/>
      <c r="O17" s="571"/>
      <c r="P17" s="590"/>
      <c r="Q17" s="591"/>
      <c r="R17" s="574"/>
      <c r="S17" s="574"/>
      <c r="T17" s="574"/>
      <c r="U17" s="571"/>
      <c r="V17" s="571"/>
      <c r="W17" s="577"/>
      <c r="X17" s="577"/>
      <c r="Y17" s="571"/>
      <c r="Z17" s="78" t="s">
        <v>1053</v>
      </c>
      <c r="AA17" s="79" t="s">
        <v>1058</v>
      </c>
      <c r="AB17" s="80" t="s">
        <v>1052</v>
      </c>
      <c r="AC17" s="76"/>
    </row>
    <row r="18" spans="1:29" ht="40.35" customHeight="1" thickBot="1">
      <c r="A18" s="76"/>
      <c r="B18" s="574"/>
      <c r="C18" s="584"/>
      <c r="D18" s="585"/>
      <c r="E18" s="574"/>
      <c r="F18" s="574"/>
      <c r="G18" s="574"/>
      <c r="H18" s="574"/>
      <c r="I18" s="584"/>
      <c r="J18" s="595"/>
      <c r="K18" s="585"/>
      <c r="L18" s="580"/>
      <c r="M18" s="584"/>
      <c r="N18" s="585"/>
      <c r="O18" s="571"/>
      <c r="P18" s="590"/>
      <c r="Q18" s="591"/>
      <c r="R18" s="574"/>
      <c r="S18" s="574"/>
      <c r="T18" s="574"/>
      <c r="U18" s="571"/>
      <c r="V18" s="571"/>
      <c r="W18" s="577"/>
      <c r="X18" s="577"/>
      <c r="Y18" s="571"/>
      <c r="Z18" s="78" t="s">
        <v>1053</v>
      </c>
      <c r="AA18" s="79" t="s">
        <v>1059</v>
      </c>
      <c r="AB18" s="80" t="s">
        <v>1060</v>
      </c>
      <c r="AC18" s="76"/>
    </row>
    <row r="19" spans="1:29" ht="40.35" customHeight="1" thickBot="1">
      <c r="A19" s="76"/>
      <c r="B19" s="574"/>
      <c r="C19" s="584"/>
      <c r="D19" s="585"/>
      <c r="E19" s="574"/>
      <c r="F19" s="574"/>
      <c r="G19" s="574"/>
      <c r="H19" s="574"/>
      <c r="I19" s="584"/>
      <c r="J19" s="595"/>
      <c r="K19" s="585"/>
      <c r="L19" s="580"/>
      <c r="M19" s="584"/>
      <c r="N19" s="585"/>
      <c r="O19" s="571"/>
      <c r="P19" s="590"/>
      <c r="Q19" s="591"/>
      <c r="R19" s="574"/>
      <c r="S19" s="574"/>
      <c r="T19" s="574"/>
      <c r="U19" s="571"/>
      <c r="V19" s="571"/>
      <c r="W19" s="577"/>
      <c r="X19" s="577"/>
      <c r="Y19" s="571"/>
      <c r="Z19" s="78" t="s">
        <v>570</v>
      </c>
      <c r="AA19" s="79" t="s">
        <v>1061</v>
      </c>
      <c r="AB19" s="80" t="s">
        <v>1052</v>
      </c>
      <c r="AC19" s="76"/>
    </row>
    <row r="20" spans="1:29" ht="40.35" customHeight="1" thickBot="1">
      <c r="A20" s="76"/>
      <c r="B20" s="574"/>
      <c r="C20" s="584"/>
      <c r="D20" s="585"/>
      <c r="E20" s="574"/>
      <c r="F20" s="574"/>
      <c r="G20" s="574"/>
      <c r="H20" s="574"/>
      <c r="I20" s="584"/>
      <c r="J20" s="595"/>
      <c r="K20" s="585"/>
      <c r="L20" s="580"/>
      <c r="M20" s="584"/>
      <c r="N20" s="585"/>
      <c r="O20" s="571"/>
      <c r="P20" s="590"/>
      <c r="Q20" s="591"/>
      <c r="R20" s="574"/>
      <c r="S20" s="574"/>
      <c r="T20" s="574"/>
      <c r="U20" s="571"/>
      <c r="V20" s="571"/>
      <c r="W20" s="577"/>
      <c r="X20" s="577"/>
      <c r="Y20" s="571"/>
      <c r="Z20" s="78" t="s">
        <v>570</v>
      </c>
      <c r="AA20" s="79" t="s">
        <v>1062</v>
      </c>
      <c r="AB20" s="80" t="s">
        <v>1052</v>
      </c>
      <c r="AC20" s="76"/>
    </row>
    <row r="21" spans="1:29" ht="40.35" customHeight="1" thickBot="1">
      <c r="A21" s="76"/>
      <c r="B21" s="574"/>
      <c r="C21" s="584"/>
      <c r="D21" s="585"/>
      <c r="E21" s="574"/>
      <c r="F21" s="574"/>
      <c r="G21" s="574"/>
      <c r="H21" s="574"/>
      <c r="I21" s="584"/>
      <c r="J21" s="595"/>
      <c r="K21" s="585"/>
      <c r="L21" s="580"/>
      <c r="M21" s="584"/>
      <c r="N21" s="585"/>
      <c r="O21" s="571"/>
      <c r="P21" s="590"/>
      <c r="Q21" s="591"/>
      <c r="R21" s="574"/>
      <c r="S21" s="574"/>
      <c r="T21" s="574"/>
      <c r="U21" s="571"/>
      <c r="V21" s="571"/>
      <c r="W21" s="577"/>
      <c r="X21" s="577"/>
      <c r="Y21" s="571"/>
      <c r="Z21" s="78" t="s">
        <v>570</v>
      </c>
      <c r="AA21" s="79" t="s">
        <v>1063</v>
      </c>
      <c r="AB21" s="80" t="s">
        <v>1052</v>
      </c>
      <c r="AC21" s="76"/>
    </row>
    <row r="22" spans="1:29" ht="40.35" customHeight="1" thickBot="1">
      <c r="A22" s="76"/>
      <c r="B22" s="575"/>
      <c r="C22" s="586"/>
      <c r="D22" s="587"/>
      <c r="E22" s="575"/>
      <c r="F22" s="575"/>
      <c r="G22" s="575"/>
      <c r="H22" s="575"/>
      <c r="I22" s="586"/>
      <c r="J22" s="596"/>
      <c r="K22" s="587"/>
      <c r="L22" s="581"/>
      <c r="M22" s="586"/>
      <c r="N22" s="587"/>
      <c r="O22" s="572"/>
      <c r="P22" s="592"/>
      <c r="Q22" s="593"/>
      <c r="R22" s="575"/>
      <c r="S22" s="575"/>
      <c r="T22" s="575"/>
      <c r="U22" s="572"/>
      <c r="V22" s="572"/>
      <c r="W22" s="578"/>
      <c r="X22" s="578"/>
      <c r="Y22" s="572"/>
      <c r="Z22" s="78" t="s">
        <v>570</v>
      </c>
      <c r="AA22" s="79" t="s">
        <v>1064</v>
      </c>
      <c r="AB22" s="80" t="s">
        <v>1052</v>
      </c>
      <c r="AC22" s="76"/>
    </row>
    <row r="23" spans="1:29" ht="20.100000000000001" customHeight="1" thickBot="1">
      <c r="A23" s="76"/>
      <c r="B23" s="573" t="s">
        <v>1024</v>
      </c>
      <c r="C23" s="582" t="s">
        <v>1036</v>
      </c>
      <c r="D23" s="583"/>
      <c r="E23" s="573" t="s">
        <v>1037</v>
      </c>
      <c r="F23" s="573" t="s">
        <v>1027</v>
      </c>
      <c r="G23" s="573" t="s">
        <v>1028</v>
      </c>
      <c r="H23" s="573" t="s">
        <v>1029</v>
      </c>
      <c r="I23" s="582" t="s">
        <v>1030</v>
      </c>
      <c r="J23" s="594"/>
      <c r="K23" s="583"/>
      <c r="L23" s="579" t="s">
        <v>1031</v>
      </c>
      <c r="M23" s="582" t="s">
        <v>1032</v>
      </c>
      <c r="N23" s="583"/>
      <c r="O23" s="570" t="s">
        <v>1033</v>
      </c>
      <c r="P23" s="588" t="s">
        <v>1034</v>
      </c>
      <c r="Q23" s="589"/>
      <c r="R23" s="573" t="s">
        <v>1052</v>
      </c>
      <c r="S23" s="573" t="s">
        <v>1038</v>
      </c>
      <c r="T23" s="573" t="s">
        <v>1052</v>
      </c>
      <c r="U23" s="570" t="s">
        <v>1053</v>
      </c>
      <c r="V23" s="570">
        <v>55</v>
      </c>
      <c r="W23" s="576" t="s">
        <v>1065</v>
      </c>
      <c r="X23" s="576" t="s">
        <v>997</v>
      </c>
      <c r="Y23" s="570" t="s">
        <v>1053</v>
      </c>
      <c r="Z23" s="77" t="s">
        <v>1055</v>
      </c>
      <c r="AA23" s="77" t="s">
        <v>1056</v>
      </c>
      <c r="AB23" s="77" t="s">
        <v>1057</v>
      </c>
      <c r="AC23" s="76"/>
    </row>
    <row r="24" spans="1:29" ht="40.35" customHeight="1" thickBot="1">
      <c r="A24" s="76"/>
      <c r="B24" s="574"/>
      <c r="C24" s="584"/>
      <c r="D24" s="585"/>
      <c r="E24" s="574"/>
      <c r="F24" s="574"/>
      <c r="G24" s="574"/>
      <c r="H24" s="574"/>
      <c r="I24" s="584"/>
      <c r="J24" s="595"/>
      <c r="K24" s="585"/>
      <c r="L24" s="580"/>
      <c r="M24" s="584"/>
      <c r="N24" s="585"/>
      <c r="O24" s="571"/>
      <c r="P24" s="590"/>
      <c r="Q24" s="591"/>
      <c r="R24" s="574"/>
      <c r="S24" s="574"/>
      <c r="T24" s="574"/>
      <c r="U24" s="571"/>
      <c r="V24" s="571"/>
      <c r="W24" s="577"/>
      <c r="X24" s="577"/>
      <c r="Y24" s="571"/>
      <c r="Z24" s="78" t="s">
        <v>1053</v>
      </c>
      <c r="AA24" s="79" t="s">
        <v>1058</v>
      </c>
      <c r="AB24" s="80" t="s">
        <v>1052</v>
      </c>
      <c r="AC24" s="76"/>
    </row>
    <row r="25" spans="1:29" ht="40.35" customHeight="1" thickBot="1">
      <c r="A25" s="76"/>
      <c r="B25" s="574"/>
      <c r="C25" s="584"/>
      <c r="D25" s="585"/>
      <c r="E25" s="574"/>
      <c r="F25" s="574"/>
      <c r="G25" s="574"/>
      <c r="H25" s="574"/>
      <c r="I25" s="584"/>
      <c r="J25" s="595"/>
      <c r="K25" s="585"/>
      <c r="L25" s="580"/>
      <c r="M25" s="584"/>
      <c r="N25" s="585"/>
      <c r="O25" s="571"/>
      <c r="P25" s="590"/>
      <c r="Q25" s="591"/>
      <c r="R25" s="574"/>
      <c r="S25" s="574"/>
      <c r="T25" s="574"/>
      <c r="U25" s="571"/>
      <c r="V25" s="571"/>
      <c r="W25" s="577"/>
      <c r="X25" s="577"/>
      <c r="Y25" s="571"/>
      <c r="Z25" s="78" t="s">
        <v>1053</v>
      </c>
      <c r="AA25" s="79" t="s">
        <v>1059</v>
      </c>
      <c r="AB25" s="80" t="s">
        <v>1066</v>
      </c>
      <c r="AC25" s="76"/>
    </row>
    <row r="26" spans="1:29" ht="40.35" customHeight="1" thickBot="1">
      <c r="A26" s="76"/>
      <c r="B26" s="574"/>
      <c r="C26" s="584"/>
      <c r="D26" s="585"/>
      <c r="E26" s="574"/>
      <c r="F26" s="574"/>
      <c r="G26" s="574"/>
      <c r="H26" s="574"/>
      <c r="I26" s="584"/>
      <c r="J26" s="595"/>
      <c r="K26" s="585"/>
      <c r="L26" s="580"/>
      <c r="M26" s="584"/>
      <c r="N26" s="585"/>
      <c r="O26" s="571"/>
      <c r="P26" s="590"/>
      <c r="Q26" s="591"/>
      <c r="R26" s="574"/>
      <c r="S26" s="574"/>
      <c r="T26" s="574"/>
      <c r="U26" s="571"/>
      <c r="V26" s="571"/>
      <c r="W26" s="577"/>
      <c r="X26" s="577"/>
      <c r="Y26" s="571"/>
      <c r="Z26" s="78" t="s">
        <v>570</v>
      </c>
      <c r="AA26" s="79" t="s">
        <v>1061</v>
      </c>
      <c r="AB26" s="80" t="s">
        <v>1052</v>
      </c>
      <c r="AC26" s="76"/>
    </row>
    <row r="27" spans="1:29" ht="40.35" customHeight="1" thickBot="1">
      <c r="A27" s="76"/>
      <c r="B27" s="574"/>
      <c r="C27" s="584"/>
      <c r="D27" s="585"/>
      <c r="E27" s="574"/>
      <c r="F27" s="574"/>
      <c r="G27" s="574"/>
      <c r="H27" s="574"/>
      <c r="I27" s="584"/>
      <c r="J27" s="595"/>
      <c r="K27" s="585"/>
      <c r="L27" s="580"/>
      <c r="M27" s="584"/>
      <c r="N27" s="585"/>
      <c r="O27" s="571"/>
      <c r="P27" s="590"/>
      <c r="Q27" s="591"/>
      <c r="R27" s="574"/>
      <c r="S27" s="574"/>
      <c r="T27" s="574"/>
      <c r="U27" s="571"/>
      <c r="V27" s="571"/>
      <c r="W27" s="577"/>
      <c r="X27" s="577"/>
      <c r="Y27" s="571"/>
      <c r="Z27" s="78" t="s">
        <v>570</v>
      </c>
      <c r="AA27" s="79" t="s">
        <v>1062</v>
      </c>
      <c r="AB27" s="80" t="s">
        <v>1052</v>
      </c>
      <c r="AC27" s="76"/>
    </row>
    <row r="28" spans="1:29" ht="40.35" customHeight="1" thickBot="1">
      <c r="A28" s="76"/>
      <c r="B28" s="574"/>
      <c r="C28" s="584"/>
      <c r="D28" s="585"/>
      <c r="E28" s="574"/>
      <c r="F28" s="574"/>
      <c r="G28" s="574"/>
      <c r="H28" s="574"/>
      <c r="I28" s="584"/>
      <c r="J28" s="595"/>
      <c r="K28" s="585"/>
      <c r="L28" s="580"/>
      <c r="M28" s="584"/>
      <c r="N28" s="585"/>
      <c r="O28" s="571"/>
      <c r="P28" s="590"/>
      <c r="Q28" s="591"/>
      <c r="R28" s="574"/>
      <c r="S28" s="574"/>
      <c r="T28" s="574"/>
      <c r="U28" s="571"/>
      <c r="V28" s="571"/>
      <c r="W28" s="577"/>
      <c r="X28" s="577"/>
      <c r="Y28" s="571"/>
      <c r="Z28" s="78" t="s">
        <v>570</v>
      </c>
      <c r="AA28" s="79" t="s">
        <v>1063</v>
      </c>
      <c r="AB28" s="80" t="s">
        <v>1052</v>
      </c>
      <c r="AC28" s="76"/>
    </row>
    <row r="29" spans="1:29" ht="40.35" customHeight="1" thickBot="1">
      <c r="A29" s="76"/>
      <c r="B29" s="575"/>
      <c r="C29" s="586"/>
      <c r="D29" s="587"/>
      <c r="E29" s="575"/>
      <c r="F29" s="575"/>
      <c r="G29" s="575"/>
      <c r="H29" s="575"/>
      <c r="I29" s="586"/>
      <c r="J29" s="596"/>
      <c r="K29" s="587"/>
      <c r="L29" s="581"/>
      <c r="M29" s="586"/>
      <c r="N29" s="587"/>
      <c r="O29" s="572"/>
      <c r="P29" s="592"/>
      <c r="Q29" s="593"/>
      <c r="R29" s="575"/>
      <c r="S29" s="575"/>
      <c r="T29" s="575"/>
      <c r="U29" s="572"/>
      <c r="V29" s="572"/>
      <c r="W29" s="578"/>
      <c r="X29" s="578"/>
      <c r="Y29" s="572"/>
      <c r="Z29" s="78" t="s">
        <v>570</v>
      </c>
      <c r="AA29" s="79" t="s">
        <v>1064</v>
      </c>
      <c r="AB29" s="80" t="s">
        <v>1052</v>
      </c>
      <c r="AC29" s="76"/>
    </row>
    <row r="30" spans="1:29" ht="20.100000000000001" customHeight="1" thickBot="1">
      <c r="A30" s="76"/>
      <c r="B30" s="573" t="s">
        <v>1024</v>
      </c>
      <c r="C30" s="582" t="s">
        <v>1039</v>
      </c>
      <c r="D30" s="583"/>
      <c r="E30" s="573" t="s">
        <v>1040</v>
      </c>
      <c r="F30" s="573" t="s">
        <v>1027</v>
      </c>
      <c r="G30" s="573" t="s">
        <v>1028</v>
      </c>
      <c r="H30" s="573" t="s">
        <v>1029</v>
      </c>
      <c r="I30" s="582" t="s">
        <v>1030</v>
      </c>
      <c r="J30" s="594"/>
      <c r="K30" s="583"/>
      <c r="L30" s="579" t="s">
        <v>1031</v>
      </c>
      <c r="M30" s="582" t="s">
        <v>1032</v>
      </c>
      <c r="N30" s="583"/>
      <c r="O30" s="570" t="s">
        <v>1033</v>
      </c>
      <c r="P30" s="588" t="s">
        <v>1034</v>
      </c>
      <c r="Q30" s="589"/>
      <c r="R30" s="573" t="s">
        <v>1052</v>
      </c>
      <c r="S30" s="573" t="s">
        <v>1035</v>
      </c>
      <c r="T30" s="573" t="s">
        <v>1052</v>
      </c>
      <c r="U30" s="570" t="s">
        <v>1053</v>
      </c>
      <c r="V30" s="570">
        <v>55</v>
      </c>
      <c r="W30" s="576" t="s">
        <v>1067</v>
      </c>
      <c r="X30" s="576" t="s">
        <v>997</v>
      </c>
      <c r="Y30" s="570" t="s">
        <v>1053</v>
      </c>
      <c r="Z30" s="77" t="s">
        <v>1055</v>
      </c>
      <c r="AA30" s="77" t="s">
        <v>1056</v>
      </c>
      <c r="AB30" s="77" t="s">
        <v>1057</v>
      </c>
      <c r="AC30" s="76"/>
    </row>
    <row r="31" spans="1:29" ht="40.35" customHeight="1" thickBot="1">
      <c r="A31" s="76"/>
      <c r="B31" s="574"/>
      <c r="C31" s="584"/>
      <c r="D31" s="585"/>
      <c r="E31" s="574"/>
      <c r="F31" s="574"/>
      <c r="G31" s="574"/>
      <c r="H31" s="574"/>
      <c r="I31" s="584"/>
      <c r="J31" s="595"/>
      <c r="K31" s="585"/>
      <c r="L31" s="580"/>
      <c r="M31" s="584"/>
      <c r="N31" s="585"/>
      <c r="O31" s="571"/>
      <c r="P31" s="590"/>
      <c r="Q31" s="591"/>
      <c r="R31" s="574"/>
      <c r="S31" s="574"/>
      <c r="T31" s="574"/>
      <c r="U31" s="571"/>
      <c r="V31" s="571"/>
      <c r="W31" s="577"/>
      <c r="X31" s="577"/>
      <c r="Y31" s="571"/>
      <c r="Z31" s="78" t="s">
        <v>1053</v>
      </c>
      <c r="AA31" s="79" t="s">
        <v>1058</v>
      </c>
      <c r="AB31" s="80" t="s">
        <v>1052</v>
      </c>
      <c r="AC31" s="76"/>
    </row>
    <row r="32" spans="1:29" ht="40.35" customHeight="1" thickBot="1">
      <c r="A32" s="76"/>
      <c r="B32" s="574"/>
      <c r="C32" s="584"/>
      <c r="D32" s="585"/>
      <c r="E32" s="574"/>
      <c r="F32" s="574"/>
      <c r="G32" s="574"/>
      <c r="H32" s="574"/>
      <c r="I32" s="584"/>
      <c r="J32" s="595"/>
      <c r="K32" s="585"/>
      <c r="L32" s="580"/>
      <c r="M32" s="584"/>
      <c r="N32" s="585"/>
      <c r="O32" s="571"/>
      <c r="P32" s="590"/>
      <c r="Q32" s="591"/>
      <c r="R32" s="574"/>
      <c r="S32" s="574"/>
      <c r="T32" s="574"/>
      <c r="U32" s="571"/>
      <c r="V32" s="571"/>
      <c r="W32" s="577"/>
      <c r="X32" s="577"/>
      <c r="Y32" s="571"/>
      <c r="Z32" s="78" t="s">
        <v>1053</v>
      </c>
      <c r="AA32" s="79" t="s">
        <v>1059</v>
      </c>
      <c r="AB32" s="80" t="s">
        <v>1066</v>
      </c>
      <c r="AC32" s="76"/>
    </row>
    <row r="33" spans="1:29" ht="40.35" customHeight="1" thickBot="1">
      <c r="A33" s="76"/>
      <c r="B33" s="574"/>
      <c r="C33" s="584"/>
      <c r="D33" s="585"/>
      <c r="E33" s="574"/>
      <c r="F33" s="574"/>
      <c r="G33" s="574"/>
      <c r="H33" s="574"/>
      <c r="I33" s="584"/>
      <c r="J33" s="595"/>
      <c r="K33" s="585"/>
      <c r="L33" s="580"/>
      <c r="M33" s="584"/>
      <c r="N33" s="585"/>
      <c r="O33" s="571"/>
      <c r="P33" s="590"/>
      <c r="Q33" s="591"/>
      <c r="R33" s="574"/>
      <c r="S33" s="574"/>
      <c r="T33" s="574"/>
      <c r="U33" s="571"/>
      <c r="V33" s="571"/>
      <c r="W33" s="577"/>
      <c r="X33" s="577"/>
      <c r="Y33" s="571"/>
      <c r="Z33" s="78" t="s">
        <v>570</v>
      </c>
      <c r="AA33" s="79" t="s">
        <v>1061</v>
      </c>
      <c r="AB33" s="80" t="s">
        <v>1052</v>
      </c>
      <c r="AC33" s="76"/>
    </row>
    <row r="34" spans="1:29" ht="40.35" customHeight="1" thickBot="1">
      <c r="A34" s="76"/>
      <c r="B34" s="574"/>
      <c r="C34" s="584"/>
      <c r="D34" s="585"/>
      <c r="E34" s="574"/>
      <c r="F34" s="574"/>
      <c r="G34" s="574"/>
      <c r="H34" s="574"/>
      <c r="I34" s="584"/>
      <c r="J34" s="595"/>
      <c r="K34" s="585"/>
      <c r="L34" s="580"/>
      <c r="M34" s="584"/>
      <c r="N34" s="585"/>
      <c r="O34" s="571"/>
      <c r="P34" s="590"/>
      <c r="Q34" s="591"/>
      <c r="R34" s="574"/>
      <c r="S34" s="574"/>
      <c r="T34" s="574"/>
      <c r="U34" s="571"/>
      <c r="V34" s="571"/>
      <c r="W34" s="577"/>
      <c r="X34" s="577"/>
      <c r="Y34" s="571"/>
      <c r="Z34" s="78" t="s">
        <v>570</v>
      </c>
      <c r="AA34" s="79" t="s">
        <v>1062</v>
      </c>
      <c r="AB34" s="80" t="s">
        <v>1052</v>
      </c>
      <c r="AC34" s="76"/>
    </row>
    <row r="35" spans="1:29" ht="40.35" customHeight="1" thickBot="1">
      <c r="A35" s="76"/>
      <c r="B35" s="574"/>
      <c r="C35" s="584"/>
      <c r="D35" s="585"/>
      <c r="E35" s="574"/>
      <c r="F35" s="574"/>
      <c r="G35" s="574"/>
      <c r="H35" s="574"/>
      <c r="I35" s="584"/>
      <c r="J35" s="595"/>
      <c r="K35" s="585"/>
      <c r="L35" s="580"/>
      <c r="M35" s="584"/>
      <c r="N35" s="585"/>
      <c r="O35" s="571"/>
      <c r="P35" s="590"/>
      <c r="Q35" s="591"/>
      <c r="R35" s="574"/>
      <c r="S35" s="574"/>
      <c r="T35" s="574"/>
      <c r="U35" s="571"/>
      <c r="V35" s="571"/>
      <c r="W35" s="577"/>
      <c r="X35" s="577"/>
      <c r="Y35" s="571"/>
      <c r="Z35" s="78" t="s">
        <v>570</v>
      </c>
      <c r="AA35" s="79" t="s">
        <v>1063</v>
      </c>
      <c r="AB35" s="80" t="s">
        <v>1052</v>
      </c>
      <c r="AC35" s="76"/>
    </row>
    <row r="36" spans="1:29" ht="40.35" customHeight="1" thickBot="1">
      <c r="A36" s="76"/>
      <c r="B36" s="575"/>
      <c r="C36" s="586"/>
      <c r="D36" s="587"/>
      <c r="E36" s="575"/>
      <c r="F36" s="575"/>
      <c r="G36" s="575"/>
      <c r="H36" s="575"/>
      <c r="I36" s="586"/>
      <c r="J36" s="596"/>
      <c r="K36" s="587"/>
      <c r="L36" s="581"/>
      <c r="M36" s="586"/>
      <c r="N36" s="587"/>
      <c r="O36" s="572"/>
      <c r="P36" s="592"/>
      <c r="Q36" s="593"/>
      <c r="R36" s="575"/>
      <c r="S36" s="575"/>
      <c r="T36" s="575"/>
      <c r="U36" s="572"/>
      <c r="V36" s="572"/>
      <c r="W36" s="578"/>
      <c r="X36" s="578"/>
      <c r="Y36" s="572"/>
      <c r="Z36" s="78" t="s">
        <v>570</v>
      </c>
      <c r="AA36" s="79" t="s">
        <v>1064</v>
      </c>
      <c r="AB36" s="80" t="s">
        <v>1052</v>
      </c>
      <c r="AC36" s="76"/>
    </row>
  </sheetData>
  <mergeCells count="82">
    <mergeCell ref="B1:P1"/>
    <mergeCell ref="B2:C2"/>
    <mergeCell ref="D2:I2"/>
    <mergeCell ref="K3:M4"/>
    <mergeCell ref="N3:P4"/>
    <mergeCell ref="B4:C5"/>
    <mergeCell ref="D4:I5"/>
    <mergeCell ref="Y14:AB14"/>
    <mergeCell ref="K6:M7"/>
    <mergeCell ref="N6:P7"/>
    <mergeCell ref="B7:C9"/>
    <mergeCell ref="D7:I9"/>
    <mergeCell ref="K9:P11"/>
    <mergeCell ref="B11:C12"/>
    <mergeCell ref="D11:I12"/>
    <mergeCell ref="B13:P13"/>
    <mergeCell ref="B14:F14"/>
    <mergeCell ref="G14:N14"/>
    <mergeCell ref="O14:T14"/>
    <mergeCell ref="U14:X14"/>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Y23:Y29"/>
    <mergeCell ref="B30:B36"/>
    <mergeCell ref="C30:D36"/>
    <mergeCell ref="E30:E36"/>
    <mergeCell ref="F30:F36"/>
    <mergeCell ref="G30:G36"/>
    <mergeCell ref="M23:N29"/>
    <mergeCell ref="O23:O29"/>
    <mergeCell ref="P23:Q29"/>
    <mergeCell ref="R23:R29"/>
    <mergeCell ref="U23:U29"/>
    <mergeCell ref="V23:V29"/>
    <mergeCell ref="W23:W29"/>
    <mergeCell ref="X23:X29"/>
    <mergeCell ref="H30:H36"/>
    <mergeCell ref="I30:K36"/>
    <mergeCell ref="L30:L36"/>
    <mergeCell ref="M30:N36"/>
    <mergeCell ref="O30:O36"/>
    <mergeCell ref="X30:X36"/>
    <mergeCell ref="S23:S29"/>
    <mergeCell ref="T23:T29"/>
    <mergeCell ref="P30:Q36"/>
    <mergeCell ref="Y30:Y36"/>
    <mergeCell ref="R30:R36"/>
    <mergeCell ref="S30:S36"/>
    <mergeCell ref="T30:T36"/>
    <mergeCell ref="U30:U36"/>
    <mergeCell ref="V30:V36"/>
    <mergeCell ref="W30:W3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6"/>
  <sheetViews>
    <sheetView workbookViewId="0">
      <selection activeCell="W23" sqref="W23:W29"/>
    </sheetView>
  </sheetViews>
  <sheetFormatPr baseColWidth="10" defaultColWidth="9.42578125" defaultRowHeight="12.75"/>
  <cols>
    <col min="1" max="1" width="2.42578125" customWidth="1"/>
    <col min="2" max="2" width="16.5703125" bestFit="1" customWidth="1"/>
    <col min="3" max="3" width="8.5703125" bestFit="1" customWidth="1"/>
    <col min="4" max="4" width="1.42578125" bestFit="1" customWidth="1"/>
    <col min="5" max="5" width="25.42578125" bestFit="1" customWidth="1"/>
    <col min="6" max="6" width="10.5703125" bestFit="1" customWidth="1"/>
    <col min="7" max="7" width="26.42578125" customWidth="1"/>
    <col min="8" max="8" width="31.42578125" customWidth="1"/>
    <col min="9" max="9" width="8.5703125" bestFit="1" customWidth="1"/>
    <col min="10" max="10" width="16" bestFit="1" customWidth="1"/>
    <col min="11" max="11" width="0.42578125" bestFit="1" customWidth="1"/>
    <col min="12" max="12" width="16" bestFit="1" customWidth="1"/>
    <col min="13" max="13" width="0.5703125" bestFit="1" customWidth="1"/>
    <col min="14" max="14" width="16.42578125" bestFit="1" customWidth="1"/>
    <col min="15" max="15" width="12.5703125" bestFit="1" customWidth="1"/>
    <col min="16" max="16" width="4.42578125" bestFit="1" customWidth="1"/>
    <col min="17" max="17" width="20.5703125" bestFit="1" customWidth="1"/>
    <col min="18" max="18" width="16.5703125" bestFit="1" customWidth="1"/>
    <col min="19" max="19" width="17" bestFit="1" customWidth="1"/>
    <col min="20" max="20" width="20.5703125" bestFit="1" customWidth="1"/>
    <col min="21" max="21" width="22.42578125" bestFit="1" customWidth="1"/>
    <col min="22" max="22" width="12.5703125" bestFit="1" customWidth="1"/>
    <col min="23" max="23" width="55.42578125" bestFit="1" customWidth="1"/>
    <col min="24" max="24" width="25.5703125" bestFit="1" customWidth="1"/>
    <col min="25" max="25" width="15.5703125" bestFit="1" customWidth="1"/>
    <col min="26" max="26" width="18.42578125" bestFit="1" customWidth="1"/>
    <col min="27" max="28" width="65.5703125" bestFit="1" customWidth="1"/>
    <col min="29" max="29" width="4.5703125" bestFit="1" customWidth="1"/>
  </cols>
  <sheetData>
    <row r="1" spans="1:29" ht="16.350000000000001" customHeight="1" thickBot="1">
      <c r="A1" s="76"/>
      <c r="B1" s="609" t="s">
        <v>997</v>
      </c>
      <c r="C1" s="595"/>
      <c r="D1" s="595"/>
      <c r="E1" s="595"/>
      <c r="F1" s="595"/>
      <c r="G1" s="595"/>
      <c r="H1" s="595"/>
      <c r="I1" s="595"/>
      <c r="J1" s="595"/>
      <c r="K1" s="595"/>
      <c r="L1" s="595"/>
      <c r="M1" s="595"/>
      <c r="N1" s="595"/>
      <c r="O1" s="595"/>
      <c r="P1" s="595"/>
      <c r="Q1" s="76"/>
      <c r="R1" s="76"/>
      <c r="S1" s="76"/>
      <c r="T1" s="76"/>
      <c r="U1" s="76"/>
      <c r="V1" s="76"/>
      <c r="W1" s="76"/>
      <c r="X1" s="76"/>
      <c r="Y1" s="76"/>
      <c r="Z1" s="76"/>
      <c r="AA1" s="76"/>
      <c r="AB1" s="76"/>
      <c r="AC1" s="76"/>
    </row>
    <row r="2" spans="1:29" ht="25.35" customHeight="1" thickBot="1">
      <c r="A2" s="76"/>
      <c r="B2" s="600" t="s">
        <v>998</v>
      </c>
      <c r="C2" s="595"/>
      <c r="D2" s="610" t="s">
        <v>999</v>
      </c>
      <c r="E2" s="611"/>
      <c r="F2" s="611"/>
      <c r="G2" s="611"/>
      <c r="H2" s="611"/>
      <c r="I2" s="612"/>
      <c r="J2" s="76"/>
      <c r="K2" s="76"/>
      <c r="L2" s="76"/>
      <c r="M2" s="76"/>
      <c r="N2" s="76"/>
      <c r="O2" s="76"/>
      <c r="P2" s="76"/>
      <c r="Q2" s="76"/>
      <c r="R2" s="76"/>
      <c r="S2" s="76"/>
      <c r="T2" s="76"/>
      <c r="U2" s="76"/>
      <c r="V2" s="76"/>
      <c r="W2" s="76"/>
      <c r="X2" s="76"/>
      <c r="Y2" s="76"/>
      <c r="Z2" s="76"/>
      <c r="AA2" s="76"/>
      <c r="AB2" s="76"/>
      <c r="AC2" s="76"/>
    </row>
    <row r="3" spans="1:29" ht="9" customHeight="1" thickBot="1">
      <c r="A3" s="76"/>
      <c r="B3" s="76"/>
      <c r="C3" s="76"/>
      <c r="D3" s="76"/>
      <c r="E3" s="76"/>
      <c r="F3" s="76"/>
      <c r="G3" s="76"/>
      <c r="H3" s="76"/>
      <c r="I3" s="76"/>
      <c r="J3" s="76"/>
      <c r="K3" s="600" t="s">
        <v>1000</v>
      </c>
      <c r="L3" s="595"/>
      <c r="M3" s="595"/>
      <c r="N3" s="601" t="s">
        <v>1001</v>
      </c>
      <c r="O3" s="602"/>
      <c r="P3" s="603"/>
      <c r="Q3" s="76"/>
      <c r="R3" s="76"/>
      <c r="S3" s="76"/>
      <c r="T3" s="76"/>
      <c r="U3" s="76"/>
      <c r="V3" s="76"/>
      <c r="W3" s="76"/>
      <c r="X3" s="76"/>
      <c r="Y3" s="76"/>
      <c r="Z3" s="76"/>
      <c r="AA3" s="76"/>
      <c r="AB3" s="76"/>
      <c r="AC3" s="76"/>
    </row>
    <row r="4" spans="1:29" ht="16.350000000000001" customHeight="1" thickBot="1">
      <c r="A4" s="76"/>
      <c r="B4" s="600" t="s">
        <v>1002</v>
      </c>
      <c r="C4" s="595"/>
      <c r="D4" s="601" t="s">
        <v>1003</v>
      </c>
      <c r="E4" s="602"/>
      <c r="F4" s="602"/>
      <c r="G4" s="602"/>
      <c r="H4" s="602"/>
      <c r="I4" s="603"/>
      <c r="J4" s="76"/>
      <c r="K4" s="595"/>
      <c r="L4" s="595"/>
      <c r="M4" s="595"/>
      <c r="N4" s="604"/>
      <c r="O4" s="605"/>
      <c r="P4" s="606"/>
      <c r="Q4" s="76"/>
      <c r="R4" s="76"/>
      <c r="S4" s="76"/>
      <c r="T4" s="76"/>
      <c r="U4" s="76"/>
      <c r="V4" s="76"/>
      <c r="W4" s="76"/>
      <c r="X4" s="76"/>
      <c r="Y4" s="76"/>
      <c r="Z4" s="76"/>
      <c r="AA4" s="76"/>
      <c r="AB4" s="76"/>
      <c r="AC4" s="76"/>
    </row>
    <row r="5" spans="1:29" ht="9" customHeight="1" thickBot="1">
      <c r="A5" s="76"/>
      <c r="B5" s="595"/>
      <c r="C5" s="595"/>
      <c r="D5" s="604"/>
      <c r="E5" s="605"/>
      <c r="F5" s="605"/>
      <c r="G5" s="605"/>
      <c r="H5" s="605"/>
      <c r="I5" s="606"/>
      <c r="J5" s="76"/>
      <c r="K5" s="76"/>
      <c r="L5" s="76"/>
      <c r="M5" s="76"/>
      <c r="N5" s="76"/>
      <c r="O5" s="76"/>
      <c r="P5" s="76"/>
      <c r="Q5" s="76"/>
      <c r="R5" s="76"/>
      <c r="S5" s="76"/>
      <c r="T5" s="76"/>
      <c r="U5" s="76"/>
      <c r="V5" s="76"/>
      <c r="W5" s="76"/>
      <c r="X5" s="76"/>
      <c r="Y5" s="76"/>
      <c r="Z5" s="76"/>
      <c r="AA5" s="76"/>
      <c r="AB5" s="76"/>
      <c r="AC5" s="76"/>
    </row>
    <row r="6" spans="1:29" ht="9" customHeight="1" thickBot="1">
      <c r="A6" s="76"/>
      <c r="B6" s="76"/>
      <c r="C6" s="76"/>
      <c r="D6" s="76"/>
      <c r="E6" s="76"/>
      <c r="F6" s="76"/>
      <c r="G6" s="76"/>
      <c r="H6" s="76"/>
      <c r="I6" s="76"/>
      <c r="J6" s="76"/>
      <c r="K6" s="600" t="s">
        <v>1004</v>
      </c>
      <c r="L6" s="595"/>
      <c r="M6" s="595"/>
      <c r="N6" s="601" t="s">
        <v>1005</v>
      </c>
      <c r="O6" s="602"/>
      <c r="P6" s="603"/>
      <c r="Q6" s="76"/>
      <c r="R6" s="76"/>
      <c r="S6" s="76"/>
      <c r="T6" s="76"/>
      <c r="U6" s="76"/>
      <c r="V6" s="76"/>
      <c r="W6" s="76"/>
      <c r="X6" s="76"/>
      <c r="Y6" s="76"/>
      <c r="Z6" s="76"/>
      <c r="AA6" s="76"/>
      <c r="AB6" s="76"/>
      <c r="AC6" s="76"/>
    </row>
    <row r="7" spans="1:29" ht="16.350000000000001" customHeight="1" thickBot="1">
      <c r="A7" s="76"/>
      <c r="B7" s="600" t="s">
        <v>1006</v>
      </c>
      <c r="C7" s="595"/>
      <c r="D7" s="601" t="s">
        <v>1007</v>
      </c>
      <c r="E7" s="602"/>
      <c r="F7" s="602"/>
      <c r="G7" s="602"/>
      <c r="H7" s="602"/>
      <c r="I7" s="603"/>
      <c r="J7" s="76"/>
      <c r="K7" s="595"/>
      <c r="L7" s="595"/>
      <c r="M7" s="595"/>
      <c r="N7" s="604"/>
      <c r="O7" s="605"/>
      <c r="P7" s="606"/>
      <c r="Q7" s="76"/>
      <c r="R7" s="76"/>
      <c r="S7" s="76"/>
      <c r="T7" s="76"/>
      <c r="U7" s="76"/>
      <c r="V7" s="76"/>
      <c r="W7" s="76"/>
      <c r="X7" s="76"/>
      <c r="Y7" s="76"/>
      <c r="Z7" s="76"/>
      <c r="AA7" s="76"/>
      <c r="AB7" s="76"/>
      <c r="AC7" s="76"/>
    </row>
    <row r="8" spans="1:29" ht="6" customHeight="1">
      <c r="A8" s="76"/>
      <c r="B8" s="595"/>
      <c r="C8" s="595"/>
      <c r="D8" s="607"/>
      <c r="E8" s="595"/>
      <c r="F8" s="595"/>
      <c r="G8" s="595"/>
      <c r="H8" s="595"/>
      <c r="I8" s="608"/>
      <c r="J8" s="76"/>
      <c r="K8" s="76"/>
      <c r="L8" s="76"/>
      <c r="M8" s="76"/>
      <c r="N8" s="76"/>
      <c r="O8" s="76"/>
      <c r="P8" s="76"/>
      <c r="Q8" s="76"/>
      <c r="R8" s="76"/>
      <c r="S8" s="76"/>
      <c r="T8" s="76"/>
      <c r="U8" s="76"/>
      <c r="V8" s="76"/>
      <c r="W8" s="76"/>
      <c r="X8" s="76"/>
      <c r="Y8" s="76"/>
      <c r="Z8" s="76"/>
      <c r="AA8" s="76"/>
      <c r="AB8" s="76"/>
      <c r="AC8" s="76"/>
    </row>
    <row r="9" spans="1:29" ht="3" customHeight="1" thickBot="1">
      <c r="A9" s="76"/>
      <c r="B9" s="595"/>
      <c r="C9" s="595"/>
      <c r="D9" s="604"/>
      <c r="E9" s="605"/>
      <c r="F9" s="605"/>
      <c r="G9" s="605"/>
      <c r="H9" s="605"/>
      <c r="I9" s="606"/>
      <c r="J9" s="76"/>
      <c r="K9" s="609" t="s">
        <v>997</v>
      </c>
      <c r="L9" s="595"/>
      <c r="M9" s="595"/>
      <c r="N9" s="595"/>
      <c r="O9" s="595"/>
      <c r="P9" s="595"/>
      <c r="Q9" s="76"/>
      <c r="R9" s="76"/>
      <c r="S9" s="76"/>
      <c r="T9" s="76"/>
      <c r="U9" s="76"/>
      <c r="V9" s="76"/>
      <c r="W9" s="76"/>
      <c r="X9" s="76"/>
      <c r="Y9" s="76"/>
      <c r="Z9" s="76"/>
      <c r="AA9" s="76"/>
      <c r="AB9" s="76"/>
      <c r="AC9" s="76"/>
    </row>
    <row r="10" spans="1:29" ht="11.1" customHeight="1" thickBot="1">
      <c r="A10" s="76"/>
      <c r="B10" s="76"/>
      <c r="C10" s="76"/>
      <c r="D10" s="76"/>
      <c r="E10" s="76"/>
      <c r="F10" s="76"/>
      <c r="G10" s="76"/>
      <c r="H10" s="76"/>
      <c r="I10" s="76"/>
      <c r="J10" s="76"/>
      <c r="K10" s="595"/>
      <c r="L10" s="595"/>
      <c r="M10" s="595"/>
      <c r="N10" s="595"/>
      <c r="O10" s="595"/>
      <c r="P10" s="595"/>
      <c r="Q10" s="76"/>
      <c r="R10" s="76"/>
      <c r="S10" s="76"/>
      <c r="T10" s="76"/>
      <c r="U10" s="76"/>
      <c r="V10" s="76"/>
      <c r="W10" s="76"/>
      <c r="X10" s="76"/>
      <c r="Y10" s="76"/>
      <c r="Z10" s="76"/>
      <c r="AA10" s="76"/>
      <c r="AB10" s="76"/>
      <c r="AC10" s="76"/>
    </row>
    <row r="11" spans="1:29" ht="6" customHeight="1">
      <c r="A11" s="76"/>
      <c r="B11" s="600" t="s">
        <v>1008</v>
      </c>
      <c r="C11" s="595"/>
      <c r="D11" s="601" t="s">
        <v>1009</v>
      </c>
      <c r="E11" s="602"/>
      <c r="F11" s="602"/>
      <c r="G11" s="602"/>
      <c r="H11" s="602"/>
      <c r="I11" s="603"/>
      <c r="J11" s="76"/>
      <c r="K11" s="595"/>
      <c r="L11" s="595"/>
      <c r="M11" s="595"/>
      <c r="N11" s="595"/>
      <c r="O11" s="595"/>
      <c r="P11" s="595"/>
      <c r="Q11" s="76"/>
      <c r="R11" s="76"/>
      <c r="S11" s="76"/>
      <c r="T11" s="76"/>
      <c r="U11" s="76"/>
      <c r="V11" s="76"/>
      <c r="W11" s="76"/>
      <c r="X11" s="76"/>
      <c r="Y11" s="76"/>
      <c r="Z11" s="76"/>
      <c r="AA11" s="76"/>
      <c r="AB11" s="76"/>
      <c r="AC11" s="76"/>
    </row>
    <row r="12" spans="1:29" ht="19.350000000000001" customHeight="1" thickBot="1">
      <c r="A12" s="76"/>
      <c r="B12" s="595"/>
      <c r="C12" s="595"/>
      <c r="D12" s="604"/>
      <c r="E12" s="605"/>
      <c r="F12" s="605"/>
      <c r="G12" s="605"/>
      <c r="H12" s="605"/>
      <c r="I12" s="606"/>
      <c r="J12" s="76"/>
      <c r="K12" s="76"/>
      <c r="L12" s="76"/>
      <c r="M12" s="76"/>
      <c r="N12" s="76"/>
      <c r="O12" s="76"/>
      <c r="P12" s="76"/>
      <c r="Q12" s="76"/>
      <c r="R12" s="76"/>
      <c r="S12" s="76"/>
      <c r="T12" s="76"/>
      <c r="U12" s="76"/>
      <c r="V12" s="76"/>
      <c r="W12" s="76"/>
      <c r="X12" s="76"/>
      <c r="Y12" s="76"/>
      <c r="Z12" s="76"/>
      <c r="AA12" s="76"/>
      <c r="AB12" s="76"/>
      <c r="AC12" s="76"/>
    </row>
    <row r="13" spans="1:29" ht="20.100000000000001" customHeight="1" thickBot="1">
      <c r="A13" s="76"/>
      <c r="B13" s="609" t="s">
        <v>997</v>
      </c>
      <c r="C13" s="595"/>
      <c r="D13" s="595"/>
      <c r="E13" s="595"/>
      <c r="F13" s="595"/>
      <c r="G13" s="595"/>
      <c r="H13" s="595"/>
      <c r="I13" s="595"/>
      <c r="J13" s="595"/>
      <c r="K13" s="595"/>
      <c r="L13" s="595"/>
      <c r="M13" s="595"/>
      <c r="N13" s="595"/>
      <c r="O13" s="595"/>
      <c r="P13" s="595"/>
      <c r="Q13" s="76"/>
      <c r="R13" s="76"/>
      <c r="S13" s="76"/>
      <c r="T13" s="76"/>
      <c r="U13" s="76"/>
      <c r="V13" s="76"/>
      <c r="W13" s="76"/>
      <c r="X13" s="76"/>
      <c r="Y13" s="76"/>
      <c r="Z13" s="76"/>
      <c r="AA13" s="76"/>
      <c r="AB13" s="76"/>
      <c r="AC13" s="76"/>
    </row>
    <row r="14" spans="1:29" ht="42" customHeight="1" thickBot="1">
      <c r="A14" s="76"/>
      <c r="B14" s="597" t="s">
        <v>1010</v>
      </c>
      <c r="C14" s="598"/>
      <c r="D14" s="598"/>
      <c r="E14" s="598"/>
      <c r="F14" s="599"/>
      <c r="G14" s="597" t="s">
        <v>1011</v>
      </c>
      <c r="H14" s="598"/>
      <c r="I14" s="598"/>
      <c r="J14" s="598"/>
      <c r="K14" s="598"/>
      <c r="L14" s="598"/>
      <c r="M14" s="598"/>
      <c r="N14" s="599"/>
      <c r="O14" s="597" t="s">
        <v>1012</v>
      </c>
      <c r="P14" s="598"/>
      <c r="Q14" s="598"/>
      <c r="R14" s="598"/>
      <c r="S14" s="598"/>
      <c r="T14" s="599"/>
      <c r="U14" s="597" t="s">
        <v>1041</v>
      </c>
      <c r="V14" s="598"/>
      <c r="W14" s="598"/>
      <c r="X14" s="599"/>
      <c r="Y14" s="597" t="s">
        <v>1042</v>
      </c>
      <c r="Z14" s="598"/>
      <c r="AA14" s="598"/>
      <c r="AB14" s="599"/>
      <c r="AC14" s="76"/>
    </row>
    <row r="15" spans="1:29" ht="45" customHeight="1" thickBot="1">
      <c r="A15" s="76"/>
      <c r="B15" s="81" t="s">
        <v>1013</v>
      </c>
      <c r="C15" s="597" t="s">
        <v>1014</v>
      </c>
      <c r="D15" s="599"/>
      <c r="E15" s="81" t="s">
        <v>1015</v>
      </c>
      <c r="F15" s="81" t="s">
        <v>1016</v>
      </c>
      <c r="G15" s="81" t="s">
        <v>1017</v>
      </c>
      <c r="H15" s="81" t="s">
        <v>1043</v>
      </c>
      <c r="I15" s="597" t="s">
        <v>1044</v>
      </c>
      <c r="J15" s="598"/>
      <c r="K15" s="599"/>
      <c r="L15" s="81" t="s">
        <v>1020</v>
      </c>
      <c r="M15" s="597" t="s">
        <v>1021</v>
      </c>
      <c r="N15" s="599"/>
      <c r="O15" s="81" t="s">
        <v>1045</v>
      </c>
      <c r="P15" s="597" t="s">
        <v>1023</v>
      </c>
      <c r="Q15" s="599"/>
      <c r="R15" s="81" t="s">
        <v>1046</v>
      </c>
      <c r="S15" s="81" t="s">
        <v>504</v>
      </c>
      <c r="T15" s="81" t="s">
        <v>1047</v>
      </c>
      <c r="U15" s="81" t="s">
        <v>1048</v>
      </c>
      <c r="V15" s="81" t="s">
        <v>1049</v>
      </c>
      <c r="W15" s="81" t="s">
        <v>1050</v>
      </c>
      <c r="X15" s="81" t="s">
        <v>1047</v>
      </c>
      <c r="Y15" s="81" t="s">
        <v>1051</v>
      </c>
      <c r="Z15" s="597" t="s">
        <v>1050</v>
      </c>
      <c r="AA15" s="598"/>
      <c r="AB15" s="599"/>
      <c r="AC15" s="76"/>
    </row>
    <row r="16" spans="1:29" ht="20.100000000000001" customHeight="1" thickBot="1">
      <c r="A16" s="76"/>
      <c r="B16" s="573" t="s">
        <v>1024</v>
      </c>
      <c r="C16" s="582" t="s">
        <v>1025</v>
      </c>
      <c r="D16" s="583"/>
      <c r="E16" s="573" t="s">
        <v>1026</v>
      </c>
      <c r="F16" s="573" t="s">
        <v>1027</v>
      </c>
      <c r="G16" s="573" t="s">
        <v>1028</v>
      </c>
      <c r="H16" s="573" t="s">
        <v>1029</v>
      </c>
      <c r="I16" s="582" t="s">
        <v>1030</v>
      </c>
      <c r="J16" s="594"/>
      <c r="K16" s="583"/>
      <c r="L16" s="579" t="s">
        <v>1031</v>
      </c>
      <c r="M16" s="582" t="s">
        <v>1032</v>
      </c>
      <c r="N16" s="583"/>
      <c r="O16" s="570" t="s">
        <v>1033</v>
      </c>
      <c r="P16" s="588" t="s">
        <v>1034</v>
      </c>
      <c r="Q16" s="589"/>
      <c r="R16" s="573" t="s">
        <v>1052</v>
      </c>
      <c r="S16" s="573" t="s">
        <v>1035</v>
      </c>
      <c r="T16" s="573" t="s">
        <v>1052</v>
      </c>
      <c r="U16" s="570" t="s">
        <v>1053</v>
      </c>
      <c r="V16" s="570">
        <v>20</v>
      </c>
      <c r="W16" s="576" t="s">
        <v>1068</v>
      </c>
      <c r="X16" s="576" t="s">
        <v>997</v>
      </c>
      <c r="Y16" s="570" t="s">
        <v>1053</v>
      </c>
      <c r="Z16" s="77" t="s">
        <v>1055</v>
      </c>
      <c r="AA16" s="77" t="s">
        <v>1056</v>
      </c>
      <c r="AB16" s="77" t="s">
        <v>1057</v>
      </c>
      <c r="AC16" s="76"/>
    </row>
    <row r="17" spans="1:29" ht="40.35" customHeight="1" thickBot="1">
      <c r="A17" s="76"/>
      <c r="B17" s="574"/>
      <c r="C17" s="584"/>
      <c r="D17" s="585"/>
      <c r="E17" s="574"/>
      <c r="F17" s="574"/>
      <c r="G17" s="574"/>
      <c r="H17" s="574"/>
      <c r="I17" s="584"/>
      <c r="J17" s="595"/>
      <c r="K17" s="585"/>
      <c r="L17" s="580"/>
      <c r="M17" s="584"/>
      <c r="N17" s="585"/>
      <c r="O17" s="571"/>
      <c r="P17" s="590"/>
      <c r="Q17" s="591"/>
      <c r="R17" s="574"/>
      <c r="S17" s="574"/>
      <c r="T17" s="574"/>
      <c r="U17" s="571"/>
      <c r="V17" s="571"/>
      <c r="W17" s="577"/>
      <c r="X17" s="577"/>
      <c r="Y17" s="571"/>
      <c r="Z17" s="78" t="s">
        <v>1053</v>
      </c>
      <c r="AA17" s="79" t="s">
        <v>1058</v>
      </c>
      <c r="AB17" s="80" t="s">
        <v>1052</v>
      </c>
      <c r="AC17" s="76"/>
    </row>
    <row r="18" spans="1:29" ht="19.5" customHeight="1" thickBot="1">
      <c r="A18" s="76"/>
      <c r="B18" s="574"/>
      <c r="C18" s="584"/>
      <c r="D18" s="585"/>
      <c r="E18" s="574"/>
      <c r="F18" s="574"/>
      <c r="G18" s="574"/>
      <c r="H18" s="574"/>
      <c r="I18" s="584"/>
      <c r="J18" s="595"/>
      <c r="K18" s="585"/>
      <c r="L18" s="580"/>
      <c r="M18" s="584"/>
      <c r="N18" s="585"/>
      <c r="O18" s="571"/>
      <c r="P18" s="590"/>
      <c r="Q18" s="591"/>
      <c r="R18" s="574"/>
      <c r="S18" s="574"/>
      <c r="T18" s="574"/>
      <c r="U18" s="571"/>
      <c r="V18" s="571"/>
      <c r="W18" s="577"/>
      <c r="X18" s="577"/>
      <c r="Y18" s="571"/>
      <c r="Z18" s="78" t="s">
        <v>570</v>
      </c>
      <c r="AA18" s="79" t="s">
        <v>1059</v>
      </c>
      <c r="AB18" s="80" t="s">
        <v>1052</v>
      </c>
      <c r="AC18" s="76"/>
    </row>
    <row r="19" spans="1:29" ht="25.5" customHeight="1" thickBot="1">
      <c r="A19" s="76"/>
      <c r="B19" s="574"/>
      <c r="C19" s="584"/>
      <c r="D19" s="585"/>
      <c r="E19" s="574"/>
      <c r="F19" s="574"/>
      <c r="G19" s="574"/>
      <c r="H19" s="574"/>
      <c r="I19" s="584"/>
      <c r="J19" s="595"/>
      <c r="K19" s="585"/>
      <c r="L19" s="580"/>
      <c r="M19" s="584"/>
      <c r="N19" s="585"/>
      <c r="O19" s="571"/>
      <c r="P19" s="590"/>
      <c r="Q19" s="591"/>
      <c r="R19" s="574"/>
      <c r="S19" s="574"/>
      <c r="T19" s="574"/>
      <c r="U19" s="571"/>
      <c r="V19" s="571"/>
      <c r="W19" s="577"/>
      <c r="X19" s="577"/>
      <c r="Y19" s="571"/>
      <c r="Z19" s="78" t="s">
        <v>570</v>
      </c>
      <c r="AA19" s="79" t="s">
        <v>1061</v>
      </c>
      <c r="AB19" s="80" t="s">
        <v>1052</v>
      </c>
      <c r="AC19" s="76"/>
    </row>
    <row r="20" spans="1:29" ht="28.5" customHeight="1" thickBot="1">
      <c r="A20" s="76"/>
      <c r="B20" s="574"/>
      <c r="C20" s="584"/>
      <c r="D20" s="585"/>
      <c r="E20" s="574"/>
      <c r="F20" s="574"/>
      <c r="G20" s="574"/>
      <c r="H20" s="574"/>
      <c r="I20" s="584"/>
      <c r="J20" s="595"/>
      <c r="K20" s="585"/>
      <c r="L20" s="580"/>
      <c r="M20" s="584"/>
      <c r="N20" s="585"/>
      <c r="O20" s="571"/>
      <c r="P20" s="590"/>
      <c r="Q20" s="591"/>
      <c r="R20" s="574"/>
      <c r="S20" s="574"/>
      <c r="T20" s="574"/>
      <c r="U20" s="571"/>
      <c r="V20" s="571"/>
      <c r="W20" s="577"/>
      <c r="X20" s="577"/>
      <c r="Y20" s="571"/>
      <c r="Z20" s="78" t="s">
        <v>570</v>
      </c>
      <c r="AA20" s="79" t="s">
        <v>1062</v>
      </c>
      <c r="AB20" s="80" t="s">
        <v>1052</v>
      </c>
      <c r="AC20" s="76"/>
    </row>
    <row r="21" spans="1:29" ht="25.5" customHeight="1" thickBot="1">
      <c r="A21" s="76"/>
      <c r="B21" s="574"/>
      <c r="C21" s="584"/>
      <c r="D21" s="585"/>
      <c r="E21" s="574"/>
      <c r="F21" s="574"/>
      <c r="G21" s="574"/>
      <c r="H21" s="574"/>
      <c r="I21" s="584"/>
      <c r="J21" s="595"/>
      <c r="K21" s="585"/>
      <c r="L21" s="580"/>
      <c r="M21" s="584"/>
      <c r="N21" s="585"/>
      <c r="O21" s="571"/>
      <c r="P21" s="590"/>
      <c r="Q21" s="591"/>
      <c r="R21" s="574"/>
      <c r="S21" s="574"/>
      <c r="T21" s="574"/>
      <c r="U21" s="571"/>
      <c r="V21" s="571"/>
      <c r="W21" s="577"/>
      <c r="X21" s="577"/>
      <c r="Y21" s="571"/>
      <c r="Z21" s="78" t="s">
        <v>570</v>
      </c>
      <c r="AA21" s="79" t="s">
        <v>1063</v>
      </c>
      <c r="AB21" s="80" t="s">
        <v>1052</v>
      </c>
      <c r="AC21" s="76"/>
    </row>
    <row r="22" spans="1:29" ht="55.5" customHeight="1" thickBot="1">
      <c r="A22" s="76"/>
      <c r="B22" s="575"/>
      <c r="C22" s="586"/>
      <c r="D22" s="587"/>
      <c r="E22" s="575"/>
      <c r="F22" s="575"/>
      <c r="G22" s="575"/>
      <c r="H22" s="575"/>
      <c r="I22" s="586"/>
      <c r="J22" s="596"/>
      <c r="K22" s="587"/>
      <c r="L22" s="581"/>
      <c r="M22" s="586"/>
      <c r="N22" s="587"/>
      <c r="O22" s="572"/>
      <c r="P22" s="592"/>
      <c r="Q22" s="593"/>
      <c r="R22" s="575"/>
      <c r="S22" s="575"/>
      <c r="T22" s="575"/>
      <c r="U22" s="572"/>
      <c r="V22" s="572"/>
      <c r="W22" s="578"/>
      <c r="X22" s="578"/>
      <c r="Y22" s="572"/>
      <c r="Z22" s="78" t="s">
        <v>570</v>
      </c>
      <c r="AA22" s="79" t="s">
        <v>1069</v>
      </c>
      <c r="AB22" s="80" t="s">
        <v>1052</v>
      </c>
      <c r="AC22" s="76"/>
    </row>
    <row r="23" spans="1:29" ht="20.100000000000001" customHeight="1" thickBot="1">
      <c r="A23" s="76"/>
      <c r="B23" s="573" t="s">
        <v>1024</v>
      </c>
      <c r="C23" s="582" t="s">
        <v>1036</v>
      </c>
      <c r="D23" s="583"/>
      <c r="E23" s="573" t="s">
        <v>1037</v>
      </c>
      <c r="F23" s="573" t="s">
        <v>1027</v>
      </c>
      <c r="G23" s="573" t="s">
        <v>1028</v>
      </c>
      <c r="H23" s="573" t="s">
        <v>1029</v>
      </c>
      <c r="I23" s="582" t="s">
        <v>1030</v>
      </c>
      <c r="J23" s="594"/>
      <c r="K23" s="583"/>
      <c r="L23" s="579" t="s">
        <v>1031</v>
      </c>
      <c r="M23" s="582" t="s">
        <v>1032</v>
      </c>
      <c r="N23" s="583"/>
      <c r="O23" s="570" t="s">
        <v>1033</v>
      </c>
      <c r="P23" s="588" t="s">
        <v>1034</v>
      </c>
      <c r="Q23" s="589"/>
      <c r="R23" s="573" t="s">
        <v>1052</v>
      </c>
      <c r="S23" s="573" t="s">
        <v>1038</v>
      </c>
      <c r="T23" s="573" t="s">
        <v>1052</v>
      </c>
      <c r="U23" s="570" t="s">
        <v>1053</v>
      </c>
      <c r="V23" s="570">
        <v>20</v>
      </c>
      <c r="W23" s="576" t="s">
        <v>1068</v>
      </c>
      <c r="X23" s="576" t="s">
        <v>997</v>
      </c>
      <c r="Y23" s="570" t="s">
        <v>1053</v>
      </c>
      <c r="Z23" s="77" t="s">
        <v>1055</v>
      </c>
      <c r="AA23" s="77" t="s">
        <v>1056</v>
      </c>
      <c r="AB23" s="77" t="s">
        <v>1057</v>
      </c>
      <c r="AC23" s="76"/>
    </row>
    <row r="24" spans="1:29" ht="40.35" customHeight="1" thickBot="1">
      <c r="A24" s="76"/>
      <c r="B24" s="574"/>
      <c r="C24" s="584"/>
      <c r="D24" s="585"/>
      <c r="E24" s="574"/>
      <c r="F24" s="574"/>
      <c r="G24" s="574"/>
      <c r="H24" s="574"/>
      <c r="I24" s="584"/>
      <c r="J24" s="595"/>
      <c r="K24" s="585"/>
      <c r="L24" s="580"/>
      <c r="M24" s="584"/>
      <c r="N24" s="585"/>
      <c r="O24" s="571"/>
      <c r="P24" s="590"/>
      <c r="Q24" s="591"/>
      <c r="R24" s="574"/>
      <c r="S24" s="574"/>
      <c r="T24" s="574"/>
      <c r="U24" s="571"/>
      <c r="V24" s="571"/>
      <c r="W24" s="577"/>
      <c r="X24" s="577"/>
      <c r="Y24" s="571"/>
      <c r="Z24" s="78" t="s">
        <v>1053</v>
      </c>
      <c r="AA24" s="79" t="s">
        <v>1058</v>
      </c>
      <c r="AB24" s="80" t="s">
        <v>1052</v>
      </c>
      <c r="AC24" s="76"/>
    </row>
    <row r="25" spans="1:29" ht="40.35" customHeight="1" thickBot="1">
      <c r="A25" s="76"/>
      <c r="B25" s="574"/>
      <c r="C25" s="584"/>
      <c r="D25" s="585"/>
      <c r="E25" s="574"/>
      <c r="F25" s="574"/>
      <c r="G25" s="574"/>
      <c r="H25" s="574"/>
      <c r="I25" s="584"/>
      <c r="J25" s="595"/>
      <c r="K25" s="585"/>
      <c r="L25" s="580"/>
      <c r="M25" s="584"/>
      <c r="N25" s="585"/>
      <c r="O25" s="571"/>
      <c r="P25" s="590"/>
      <c r="Q25" s="591"/>
      <c r="R25" s="574"/>
      <c r="S25" s="574"/>
      <c r="T25" s="574"/>
      <c r="U25" s="571"/>
      <c r="V25" s="571"/>
      <c r="W25" s="577"/>
      <c r="X25" s="577"/>
      <c r="Y25" s="571"/>
      <c r="Z25" s="78" t="s">
        <v>570</v>
      </c>
      <c r="AA25" s="79" t="s">
        <v>1059</v>
      </c>
      <c r="AB25" s="80" t="s">
        <v>1052</v>
      </c>
      <c r="AC25" s="76"/>
    </row>
    <row r="26" spans="1:29" ht="40.35" customHeight="1" thickBot="1">
      <c r="A26" s="76"/>
      <c r="B26" s="574"/>
      <c r="C26" s="584"/>
      <c r="D26" s="585"/>
      <c r="E26" s="574"/>
      <c r="F26" s="574"/>
      <c r="G26" s="574"/>
      <c r="H26" s="574"/>
      <c r="I26" s="584"/>
      <c r="J26" s="595"/>
      <c r="K26" s="585"/>
      <c r="L26" s="580"/>
      <c r="M26" s="584"/>
      <c r="N26" s="585"/>
      <c r="O26" s="571"/>
      <c r="P26" s="590"/>
      <c r="Q26" s="591"/>
      <c r="R26" s="574"/>
      <c r="S26" s="574"/>
      <c r="T26" s="574"/>
      <c r="U26" s="571"/>
      <c r="V26" s="571"/>
      <c r="W26" s="577"/>
      <c r="X26" s="577"/>
      <c r="Y26" s="571"/>
      <c r="Z26" s="78" t="s">
        <v>570</v>
      </c>
      <c r="AA26" s="79" t="s">
        <v>1061</v>
      </c>
      <c r="AB26" s="80" t="s">
        <v>1052</v>
      </c>
      <c r="AC26" s="76"/>
    </row>
    <row r="27" spans="1:29" ht="40.35" customHeight="1" thickBot="1">
      <c r="A27" s="76"/>
      <c r="B27" s="574"/>
      <c r="C27" s="584"/>
      <c r="D27" s="585"/>
      <c r="E27" s="574"/>
      <c r="F27" s="574"/>
      <c r="G27" s="574"/>
      <c r="H27" s="574"/>
      <c r="I27" s="584"/>
      <c r="J27" s="595"/>
      <c r="K27" s="585"/>
      <c r="L27" s="580"/>
      <c r="M27" s="584"/>
      <c r="N27" s="585"/>
      <c r="O27" s="571"/>
      <c r="P27" s="590"/>
      <c r="Q27" s="591"/>
      <c r="R27" s="574"/>
      <c r="S27" s="574"/>
      <c r="T27" s="574"/>
      <c r="U27" s="571"/>
      <c r="V27" s="571"/>
      <c r="W27" s="577"/>
      <c r="X27" s="577"/>
      <c r="Y27" s="571"/>
      <c r="Z27" s="78" t="s">
        <v>570</v>
      </c>
      <c r="AA27" s="79" t="s">
        <v>1062</v>
      </c>
      <c r="AB27" s="80" t="s">
        <v>1052</v>
      </c>
      <c r="AC27" s="76"/>
    </row>
    <row r="28" spans="1:29" ht="40.35" customHeight="1" thickBot="1">
      <c r="A28" s="76"/>
      <c r="B28" s="574"/>
      <c r="C28" s="584"/>
      <c r="D28" s="585"/>
      <c r="E28" s="574"/>
      <c r="F28" s="574"/>
      <c r="G28" s="574"/>
      <c r="H28" s="574"/>
      <c r="I28" s="584"/>
      <c r="J28" s="595"/>
      <c r="K28" s="585"/>
      <c r="L28" s="580"/>
      <c r="M28" s="584"/>
      <c r="N28" s="585"/>
      <c r="O28" s="571"/>
      <c r="P28" s="590"/>
      <c r="Q28" s="591"/>
      <c r="R28" s="574"/>
      <c r="S28" s="574"/>
      <c r="T28" s="574"/>
      <c r="U28" s="571"/>
      <c r="V28" s="571"/>
      <c r="W28" s="577"/>
      <c r="X28" s="577"/>
      <c r="Y28" s="571"/>
      <c r="Z28" s="78" t="s">
        <v>570</v>
      </c>
      <c r="AA28" s="79" t="s">
        <v>1063</v>
      </c>
      <c r="AB28" s="80" t="s">
        <v>1052</v>
      </c>
      <c r="AC28" s="76"/>
    </row>
    <row r="29" spans="1:29" ht="46.35" customHeight="1" thickBot="1">
      <c r="A29" s="76"/>
      <c r="B29" s="575"/>
      <c r="C29" s="586"/>
      <c r="D29" s="587"/>
      <c r="E29" s="575"/>
      <c r="F29" s="575"/>
      <c r="G29" s="575"/>
      <c r="H29" s="575"/>
      <c r="I29" s="586"/>
      <c r="J29" s="596"/>
      <c r="K29" s="587"/>
      <c r="L29" s="581"/>
      <c r="M29" s="586"/>
      <c r="N29" s="587"/>
      <c r="O29" s="572"/>
      <c r="P29" s="592"/>
      <c r="Q29" s="593"/>
      <c r="R29" s="575"/>
      <c r="S29" s="575"/>
      <c r="T29" s="575"/>
      <c r="U29" s="572"/>
      <c r="V29" s="572"/>
      <c r="W29" s="578"/>
      <c r="X29" s="578"/>
      <c r="Y29" s="572"/>
      <c r="Z29" s="78" t="s">
        <v>570</v>
      </c>
      <c r="AA29" s="79" t="s">
        <v>1069</v>
      </c>
      <c r="AB29" s="80" t="s">
        <v>1052</v>
      </c>
      <c r="AC29" s="76"/>
    </row>
    <row r="30" spans="1:29" ht="20.100000000000001" customHeight="1" thickBot="1">
      <c r="A30" s="76"/>
      <c r="B30" s="573" t="s">
        <v>1024</v>
      </c>
      <c r="C30" s="582" t="s">
        <v>1039</v>
      </c>
      <c r="D30" s="583"/>
      <c r="E30" s="573" t="s">
        <v>1040</v>
      </c>
      <c r="F30" s="573" t="s">
        <v>1027</v>
      </c>
      <c r="G30" s="573" t="s">
        <v>1028</v>
      </c>
      <c r="H30" s="573" t="s">
        <v>1029</v>
      </c>
      <c r="I30" s="582" t="s">
        <v>1030</v>
      </c>
      <c r="J30" s="594"/>
      <c r="K30" s="583"/>
      <c r="L30" s="579" t="s">
        <v>1031</v>
      </c>
      <c r="M30" s="582" t="s">
        <v>1032</v>
      </c>
      <c r="N30" s="583"/>
      <c r="O30" s="570" t="s">
        <v>1033</v>
      </c>
      <c r="P30" s="588" t="s">
        <v>1034</v>
      </c>
      <c r="Q30" s="589"/>
      <c r="R30" s="573" t="s">
        <v>1052</v>
      </c>
      <c r="S30" s="573" t="s">
        <v>1035</v>
      </c>
      <c r="T30" s="573" t="s">
        <v>1052</v>
      </c>
      <c r="U30" s="570" t="s">
        <v>1053</v>
      </c>
      <c r="V30" s="570">
        <v>20</v>
      </c>
      <c r="W30" s="576" t="s">
        <v>1068</v>
      </c>
      <c r="X30" s="576" t="s">
        <v>997</v>
      </c>
      <c r="Y30" s="570" t="s">
        <v>1053</v>
      </c>
      <c r="Z30" s="77" t="s">
        <v>1055</v>
      </c>
      <c r="AA30" s="77" t="s">
        <v>1056</v>
      </c>
      <c r="AB30" s="77" t="s">
        <v>1057</v>
      </c>
      <c r="AC30" s="76"/>
    </row>
    <row r="31" spans="1:29" ht="40.35" customHeight="1" thickBot="1">
      <c r="A31" s="76"/>
      <c r="B31" s="574"/>
      <c r="C31" s="584"/>
      <c r="D31" s="585"/>
      <c r="E31" s="574"/>
      <c r="F31" s="574"/>
      <c r="G31" s="574"/>
      <c r="H31" s="574"/>
      <c r="I31" s="584"/>
      <c r="J31" s="595"/>
      <c r="K31" s="585"/>
      <c r="L31" s="580"/>
      <c r="M31" s="584"/>
      <c r="N31" s="585"/>
      <c r="O31" s="571"/>
      <c r="P31" s="590"/>
      <c r="Q31" s="591"/>
      <c r="R31" s="574"/>
      <c r="S31" s="574"/>
      <c r="T31" s="574"/>
      <c r="U31" s="571"/>
      <c r="V31" s="571"/>
      <c r="W31" s="577"/>
      <c r="X31" s="577"/>
      <c r="Y31" s="571"/>
      <c r="Z31" s="78" t="s">
        <v>1053</v>
      </c>
      <c r="AA31" s="79" t="s">
        <v>1058</v>
      </c>
      <c r="AB31" s="80" t="s">
        <v>1052</v>
      </c>
      <c r="AC31" s="76"/>
    </row>
    <row r="32" spans="1:29" ht="40.35" customHeight="1" thickBot="1">
      <c r="A32" s="76"/>
      <c r="B32" s="574"/>
      <c r="C32" s="584"/>
      <c r="D32" s="585"/>
      <c r="E32" s="574"/>
      <c r="F32" s="574"/>
      <c r="G32" s="574"/>
      <c r="H32" s="574"/>
      <c r="I32" s="584"/>
      <c r="J32" s="595"/>
      <c r="K32" s="585"/>
      <c r="L32" s="580"/>
      <c r="M32" s="584"/>
      <c r="N32" s="585"/>
      <c r="O32" s="571"/>
      <c r="P32" s="590"/>
      <c r="Q32" s="591"/>
      <c r="R32" s="574"/>
      <c r="S32" s="574"/>
      <c r="T32" s="574"/>
      <c r="U32" s="571"/>
      <c r="V32" s="571"/>
      <c r="W32" s="577"/>
      <c r="X32" s="577"/>
      <c r="Y32" s="571"/>
      <c r="Z32" s="78" t="s">
        <v>570</v>
      </c>
      <c r="AA32" s="79" t="s">
        <v>1059</v>
      </c>
      <c r="AB32" s="80" t="s">
        <v>1052</v>
      </c>
      <c r="AC32" s="76"/>
    </row>
    <row r="33" spans="1:29" ht="40.35" customHeight="1" thickBot="1">
      <c r="A33" s="76"/>
      <c r="B33" s="574"/>
      <c r="C33" s="584"/>
      <c r="D33" s="585"/>
      <c r="E33" s="574"/>
      <c r="F33" s="574"/>
      <c r="G33" s="574"/>
      <c r="H33" s="574"/>
      <c r="I33" s="584"/>
      <c r="J33" s="595"/>
      <c r="K33" s="585"/>
      <c r="L33" s="580"/>
      <c r="M33" s="584"/>
      <c r="N33" s="585"/>
      <c r="O33" s="571"/>
      <c r="P33" s="590"/>
      <c r="Q33" s="591"/>
      <c r="R33" s="574"/>
      <c r="S33" s="574"/>
      <c r="T33" s="574"/>
      <c r="U33" s="571"/>
      <c r="V33" s="571"/>
      <c r="W33" s="577"/>
      <c r="X33" s="577"/>
      <c r="Y33" s="571"/>
      <c r="Z33" s="78" t="s">
        <v>570</v>
      </c>
      <c r="AA33" s="79" t="s">
        <v>1061</v>
      </c>
      <c r="AB33" s="80" t="s">
        <v>1052</v>
      </c>
      <c r="AC33" s="76"/>
    </row>
    <row r="34" spans="1:29" ht="40.35" customHeight="1" thickBot="1">
      <c r="A34" s="76"/>
      <c r="B34" s="574"/>
      <c r="C34" s="584"/>
      <c r="D34" s="585"/>
      <c r="E34" s="574"/>
      <c r="F34" s="574"/>
      <c r="G34" s="574"/>
      <c r="H34" s="574"/>
      <c r="I34" s="584"/>
      <c r="J34" s="595"/>
      <c r="K34" s="585"/>
      <c r="L34" s="580"/>
      <c r="M34" s="584"/>
      <c r="N34" s="585"/>
      <c r="O34" s="571"/>
      <c r="P34" s="590"/>
      <c r="Q34" s="591"/>
      <c r="R34" s="574"/>
      <c r="S34" s="574"/>
      <c r="T34" s="574"/>
      <c r="U34" s="571"/>
      <c r="V34" s="571"/>
      <c r="W34" s="577"/>
      <c r="X34" s="577"/>
      <c r="Y34" s="571"/>
      <c r="Z34" s="78" t="s">
        <v>570</v>
      </c>
      <c r="AA34" s="79" t="s">
        <v>1062</v>
      </c>
      <c r="AB34" s="80" t="s">
        <v>1052</v>
      </c>
      <c r="AC34" s="76"/>
    </row>
    <row r="35" spans="1:29" ht="40.35" customHeight="1" thickBot="1">
      <c r="A35" s="76"/>
      <c r="B35" s="574"/>
      <c r="C35" s="584"/>
      <c r="D35" s="585"/>
      <c r="E35" s="574"/>
      <c r="F35" s="574"/>
      <c r="G35" s="574"/>
      <c r="H35" s="574"/>
      <c r="I35" s="584"/>
      <c r="J35" s="595"/>
      <c r="K35" s="585"/>
      <c r="L35" s="580"/>
      <c r="M35" s="584"/>
      <c r="N35" s="585"/>
      <c r="O35" s="571"/>
      <c r="P35" s="590"/>
      <c r="Q35" s="591"/>
      <c r="R35" s="574"/>
      <c r="S35" s="574"/>
      <c r="T35" s="574"/>
      <c r="U35" s="571"/>
      <c r="V35" s="571"/>
      <c r="W35" s="577"/>
      <c r="X35" s="577"/>
      <c r="Y35" s="571"/>
      <c r="Z35" s="78" t="s">
        <v>570</v>
      </c>
      <c r="AA35" s="79" t="s">
        <v>1063</v>
      </c>
      <c r="AB35" s="80" t="s">
        <v>1052</v>
      </c>
      <c r="AC35" s="76"/>
    </row>
    <row r="36" spans="1:29" ht="46.35" customHeight="1" thickBot="1">
      <c r="A36" s="76"/>
      <c r="B36" s="575"/>
      <c r="C36" s="586"/>
      <c r="D36" s="587"/>
      <c r="E36" s="575"/>
      <c r="F36" s="575"/>
      <c r="G36" s="575"/>
      <c r="H36" s="575"/>
      <c r="I36" s="586"/>
      <c r="J36" s="596"/>
      <c r="K36" s="587"/>
      <c r="L36" s="581"/>
      <c r="M36" s="586"/>
      <c r="N36" s="587"/>
      <c r="O36" s="572"/>
      <c r="P36" s="592"/>
      <c r="Q36" s="593"/>
      <c r="R36" s="575"/>
      <c r="S36" s="575"/>
      <c r="T36" s="575"/>
      <c r="U36" s="572"/>
      <c r="V36" s="572"/>
      <c r="W36" s="578"/>
      <c r="X36" s="578"/>
      <c r="Y36" s="572"/>
      <c r="Z36" s="78" t="s">
        <v>570</v>
      </c>
      <c r="AA36" s="79" t="s">
        <v>1069</v>
      </c>
      <c r="AB36" s="80" t="s">
        <v>1052</v>
      </c>
      <c r="AC36" s="76"/>
    </row>
  </sheetData>
  <mergeCells count="82">
    <mergeCell ref="B1:P1"/>
    <mergeCell ref="B2:C2"/>
    <mergeCell ref="D2:I2"/>
    <mergeCell ref="K3:M4"/>
    <mergeCell ref="N3:P4"/>
    <mergeCell ref="B4:C5"/>
    <mergeCell ref="D4:I5"/>
    <mergeCell ref="Y14:AB14"/>
    <mergeCell ref="K6:M7"/>
    <mergeCell ref="N6:P7"/>
    <mergeCell ref="B7:C9"/>
    <mergeCell ref="D7:I9"/>
    <mergeCell ref="K9:P11"/>
    <mergeCell ref="B11:C12"/>
    <mergeCell ref="D11:I12"/>
    <mergeCell ref="B13:P13"/>
    <mergeCell ref="B14:F14"/>
    <mergeCell ref="G14:N14"/>
    <mergeCell ref="O14:T14"/>
    <mergeCell ref="U14:X14"/>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Y23:Y29"/>
    <mergeCell ref="B30:B36"/>
    <mergeCell ref="C30:D36"/>
    <mergeCell ref="E30:E36"/>
    <mergeCell ref="F30:F36"/>
    <mergeCell ref="G30:G36"/>
    <mergeCell ref="M23:N29"/>
    <mergeCell ref="O23:O29"/>
    <mergeCell ref="P23:Q29"/>
    <mergeCell ref="R23:R29"/>
    <mergeCell ref="U23:U29"/>
    <mergeCell ref="V23:V29"/>
    <mergeCell ref="W23:W29"/>
    <mergeCell ref="X23:X29"/>
    <mergeCell ref="H30:H36"/>
    <mergeCell ref="I30:K36"/>
    <mergeCell ref="L30:L36"/>
    <mergeCell ref="M30:N36"/>
    <mergeCell ref="O30:O36"/>
    <mergeCell ref="X30:X36"/>
    <mergeCell ref="S23:S29"/>
    <mergeCell ref="T23:T29"/>
    <mergeCell ref="P30:Q36"/>
    <mergeCell ref="Y30:Y36"/>
    <mergeCell ref="R30:R36"/>
    <mergeCell ref="S30:S36"/>
    <mergeCell ref="T30:T36"/>
    <mergeCell ref="U30:U36"/>
    <mergeCell ref="V30:V36"/>
    <mergeCell ref="W30:W3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9"/>
  <sheetViews>
    <sheetView topLeftCell="Y1" zoomScale="110" zoomScaleNormal="110" workbookViewId="0">
      <selection activeCell="AB18" sqref="AB18"/>
    </sheetView>
  </sheetViews>
  <sheetFormatPr baseColWidth="10" defaultColWidth="9.140625" defaultRowHeight="12.75"/>
  <cols>
    <col min="1" max="1" width="1.140625" customWidth="1"/>
    <col min="2" max="2" width="16.85546875" bestFit="1" customWidth="1"/>
    <col min="3" max="3" width="8.85546875" bestFit="1" customWidth="1"/>
    <col min="4" max="4" width="1.140625" bestFit="1" customWidth="1"/>
    <col min="5" max="5" width="25.140625" bestFit="1" customWidth="1"/>
    <col min="6" max="6" width="10.85546875" bestFit="1" customWidth="1"/>
    <col min="7" max="8" width="16.85546875" bestFit="1" customWidth="1"/>
    <col min="9" max="9" width="8.85546875" bestFit="1" customWidth="1"/>
    <col min="10" max="10" width="16" bestFit="1" customWidth="1"/>
    <col min="11" max="11" width="0.28515625" bestFit="1" customWidth="1"/>
    <col min="12" max="12" width="16" bestFit="1" customWidth="1"/>
    <col min="13" max="13" width="0.7109375" bestFit="1" customWidth="1"/>
    <col min="14" max="14" width="16.140625" bestFit="1" customWidth="1"/>
    <col min="15" max="15" width="12.5703125" bestFit="1" customWidth="1"/>
    <col min="16" max="16" width="4.42578125" bestFit="1" customWidth="1"/>
    <col min="17" max="17" width="20.85546875" bestFit="1" customWidth="1"/>
    <col min="18" max="18" width="16.85546875" bestFit="1" customWidth="1"/>
    <col min="19" max="19" width="17" bestFit="1" customWidth="1"/>
    <col min="20" max="20" width="20.85546875" bestFit="1" customWidth="1"/>
    <col min="21" max="21" width="22.140625" bestFit="1" customWidth="1"/>
    <col min="22" max="22" width="12.5703125" bestFit="1" customWidth="1"/>
    <col min="23" max="23" width="55.28515625" bestFit="1" customWidth="1"/>
    <col min="24" max="24" width="25.85546875" bestFit="1" customWidth="1"/>
    <col min="25" max="25" width="15.85546875" bestFit="1" customWidth="1"/>
    <col min="26" max="26" width="18.28515625" bestFit="1" customWidth="1"/>
    <col min="27" max="27" width="65.5703125" bestFit="1" customWidth="1"/>
    <col min="28" max="28" width="65.7109375" bestFit="1" customWidth="1"/>
    <col min="29" max="29" width="11.42578125" bestFit="1" customWidth="1"/>
    <col min="257" max="257" width="4.7109375" bestFit="1" customWidth="1"/>
    <col min="258" max="258" width="16.85546875" bestFit="1" customWidth="1"/>
    <col min="259" max="259" width="8.85546875" bestFit="1" customWidth="1"/>
    <col min="260" max="260" width="1.140625" bestFit="1" customWidth="1"/>
    <col min="261" max="261" width="25.140625" bestFit="1" customWidth="1"/>
    <col min="262" max="262" width="10.85546875" bestFit="1" customWidth="1"/>
    <col min="263" max="264" width="16.85546875" bestFit="1" customWidth="1"/>
    <col min="265" max="265" width="8.85546875" bestFit="1" customWidth="1"/>
    <col min="266" max="266" width="16" bestFit="1" customWidth="1"/>
    <col min="267" max="267" width="0.28515625" bestFit="1" customWidth="1"/>
    <col min="268" max="268" width="16" bestFit="1" customWidth="1"/>
    <col min="269" max="269" width="0.7109375" bestFit="1" customWidth="1"/>
    <col min="270" max="270" width="16.140625" bestFit="1" customWidth="1"/>
    <col min="271" max="271" width="12.5703125" bestFit="1" customWidth="1"/>
    <col min="272" max="272" width="4.42578125" bestFit="1" customWidth="1"/>
    <col min="273" max="273" width="20.85546875" bestFit="1" customWidth="1"/>
    <col min="274" max="274" width="16.85546875" bestFit="1" customWidth="1"/>
    <col min="275" max="275" width="17" bestFit="1" customWidth="1"/>
    <col min="276" max="276" width="20.85546875" bestFit="1" customWidth="1"/>
    <col min="277" max="277" width="22.140625" bestFit="1" customWidth="1"/>
    <col min="278" max="278" width="12.5703125" bestFit="1" customWidth="1"/>
    <col min="279" max="279" width="55.28515625" bestFit="1" customWidth="1"/>
    <col min="280" max="280" width="25.85546875" bestFit="1" customWidth="1"/>
    <col min="281" max="281" width="15.85546875" bestFit="1" customWidth="1"/>
    <col min="282" max="282" width="18.28515625" bestFit="1" customWidth="1"/>
    <col min="283" max="283" width="65.5703125" bestFit="1" customWidth="1"/>
    <col min="284" max="284" width="65.7109375" bestFit="1" customWidth="1"/>
    <col min="285" max="285" width="4.7109375" bestFit="1" customWidth="1"/>
    <col min="513" max="513" width="4.7109375" bestFit="1" customWidth="1"/>
    <col min="514" max="514" width="16.85546875" bestFit="1" customWidth="1"/>
    <col min="515" max="515" width="8.85546875" bestFit="1" customWidth="1"/>
    <col min="516" max="516" width="1.140625" bestFit="1" customWidth="1"/>
    <col min="517" max="517" width="25.140625" bestFit="1" customWidth="1"/>
    <col min="518" max="518" width="10.85546875" bestFit="1" customWidth="1"/>
    <col min="519" max="520" width="16.85546875" bestFit="1" customWidth="1"/>
    <col min="521" max="521" width="8.85546875" bestFit="1" customWidth="1"/>
    <col min="522" max="522" width="16" bestFit="1" customWidth="1"/>
    <col min="523" max="523" width="0.28515625" bestFit="1" customWidth="1"/>
    <col min="524" max="524" width="16" bestFit="1" customWidth="1"/>
    <col min="525" max="525" width="0.7109375" bestFit="1" customWidth="1"/>
    <col min="526" max="526" width="16.140625" bestFit="1" customWidth="1"/>
    <col min="527" max="527" width="12.5703125" bestFit="1" customWidth="1"/>
    <col min="528" max="528" width="4.42578125" bestFit="1" customWidth="1"/>
    <col min="529" max="529" width="20.85546875" bestFit="1" customWidth="1"/>
    <col min="530" max="530" width="16.85546875" bestFit="1" customWidth="1"/>
    <col min="531" max="531" width="17" bestFit="1" customWidth="1"/>
    <col min="532" max="532" width="20.85546875" bestFit="1" customWidth="1"/>
    <col min="533" max="533" width="22.140625" bestFit="1" customWidth="1"/>
    <col min="534" max="534" width="12.5703125" bestFit="1" customWidth="1"/>
    <col min="535" max="535" width="55.28515625" bestFit="1" customWidth="1"/>
    <col min="536" max="536" width="25.85546875" bestFit="1" customWidth="1"/>
    <col min="537" max="537" width="15.85546875" bestFit="1" customWidth="1"/>
    <col min="538" max="538" width="18.28515625" bestFit="1" customWidth="1"/>
    <col min="539" max="539" width="65.5703125" bestFit="1" customWidth="1"/>
    <col min="540" max="540" width="65.7109375" bestFit="1" customWidth="1"/>
    <col min="541" max="541" width="4.7109375" bestFit="1" customWidth="1"/>
    <col min="769" max="769" width="4.7109375" bestFit="1" customWidth="1"/>
    <col min="770" max="770" width="16.85546875" bestFit="1" customWidth="1"/>
    <col min="771" max="771" width="8.85546875" bestFit="1" customWidth="1"/>
    <col min="772" max="772" width="1.140625" bestFit="1" customWidth="1"/>
    <col min="773" max="773" width="25.140625" bestFit="1" customWidth="1"/>
    <col min="774" max="774" width="10.85546875" bestFit="1" customWidth="1"/>
    <col min="775" max="776" width="16.85546875" bestFit="1" customWidth="1"/>
    <col min="777" max="777" width="8.85546875" bestFit="1" customWidth="1"/>
    <col min="778" max="778" width="16" bestFit="1" customWidth="1"/>
    <col min="779" max="779" width="0.28515625" bestFit="1" customWidth="1"/>
    <col min="780" max="780" width="16" bestFit="1" customWidth="1"/>
    <col min="781" max="781" width="0.7109375" bestFit="1" customWidth="1"/>
    <col min="782" max="782" width="16.140625" bestFit="1" customWidth="1"/>
    <col min="783" max="783" width="12.5703125" bestFit="1" customWidth="1"/>
    <col min="784" max="784" width="4.42578125" bestFit="1" customWidth="1"/>
    <col min="785" max="785" width="20.85546875" bestFit="1" customWidth="1"/>
    <col min="786" max="786" width="16.85546875" bestFit="1" customWidth="1"/>
    <col min="787" max="787" width="17" bestFit="1" customWidth="1"/>
    <col min="788" max="788" width="20.85546875" bestFit="1" customWidth="1"/>
    <col min="789" max="789" width="22.140625" bestFit="1" customWidth="1"/>
    <col min="790" max="790" width="12.5703125" bestFit="1" customWidth="1"/>
    <col min="791" max="791" width="55.28515625" bestFit="1" customWidth="1"/>
    <col min="792" max="792" width="25.85546875" bestFit="1" customWidth="1"/>
    <col min="793" max="793" width="15.85546875" bestFit="1" customWidth="1"/>
    <col min="794" max="794" width="18.28515625" bestFit="1" customWidth="1"/>
    <col min="795" max="795" width="65.5703125" bestFit="1" customWidth="1"/>
    <col min="796" max="796" width="65.7109375" bestFit="1" customWidth="1"/>
    <col min="797" max="797" width="4.7109375" bestFit="1" customWidth="1"/>
    <col min="1025" max="1025" width="4.7109375" bestFit="1" customWidth="1"/>
    <col min="1026" max="1026" width="16.85546875" bestFit="1" customWidth="1"/>
    <col min="1027" max="1027" width="8.85546875" bestFit="1" customWidth="1"/>
    <col min="1028" max="1028" width="1.140625" bestFit="1" customWidth="1"/>
    <col min="1029" max="1029" width="25.140625" bestFit="1" customWidth="1"/>
    <col min="1030" max="1030" width="10.85546875" bestFit="1" customWidth="1"/>
    <col min="1031" max="1032" width="16.85546875" bestFit="1" customWidth="1"/>
    <col min="1033" max="1033" width="8.85546875" bestFit="1" customWidth="1"/>
    <col min="1034" max="1034" width="16" bestFit="1" customWidth="1"/>
    <col min="1035" max="1035" width="0.28515625" bestFit="1" customWidth="1"/>
    <col min="1036" max="1036" width="16" bestFit="1" customWidth="1"/>
    <col min="1037" max="1037" width="0.7109375" bestFit="1" customWidth="1"/>
    <col min="1038" max="1038" width="16.140625" bestFit="1" customWidth="1"/>
    <col min="1039" max="1039" width="12.5703125" bestFit="1" customWidth="1"/>
    <col min="1040" max="1040" width="4.42578125" bestFit="1" customWidth="1"/>
    <col min="1041" max="1041" width="20.85546875" bestFit="1" customWidth="1"/>
    <col min="1042" max="1042" width="16.85546875" bestFit="1" customWidth="1"/>
    <col min="1043" max="1043" width="17" bestFit="1" customWidth="1"/>
    <col min="1044" max="1044" width="20.85546875" bestFit="1" customWidth="1"/>
    <col min="1045" max="1045" width="22.140625" bestFit="1" customWidth="1"/>
    <col min="1046" max="1046" width="12.5703125" bestFit="1" customWidth="1"/>
    <col min="1047" max="1047" width="55.28515625" bestFit="1" customWidth="1"/>
    <col min="1048" max="1048" width="25.85546875" bestFit="1" customWidth="1"/>
    <col min="1049" max="1049" width="15.85546875" bestFit="1" customWidth="1"/>
    <col min="1050" max="1050" width="18.28515625" bestFit="1" customWidth="1"/>
    <col min="1051" max="1051" width="65.5703125" bestFit="1" customWidth="1"/>
    <col min="1052" max="1052" width="65.7109375" bestFit="1" customWidth="1"/>
    <col min="1053" max="1053" width="4.7109375" bestFit="1" customWidth="1"/>
    <col min="1281" max="1281" width="4.7109375" bestFit="1" customWidth="1"/>
    <col min="1282" max="1282" width="16.85546875" bestFit="1" customWidth="1"/>
    <col min="1283" max="1283" width="8.85546875" bestFit="1" customWidth="1"/>
    <col min="1284" max="1284" width="1.140625" bestFit="1" customWidth="1"/>
    <col min="1285" max="1285" width="25.140625" bestFit="1" customWidth="1"/>
    <col min="1286" max="1286" width="10.85546875" bestFit="1" customWidth="1"/>
    <col min="1287" max="1288" width="16.85546875" bestFit="1" customWidth="1"/>
    <col min="1289" max="1289" width="8.85546875" bestFit="1" customWidth="1"/>
    <col min="1290" max="1290" width="16" bestFit="1" customWidth="1"/>
    <col min="1291" max="1291" width="0.28515625" bestFit="1" customWidth="1"/>
    <col min="1292" max="1292" width="16" bestFit="1" customWidth="1"/>
    <col min="1293" max="1293" width="0.7109375" bestFit="1" customWidth="1"/>
    <col min="1294" max="1294" width="16.140625" bestFit="1" customWidth="1"/>
    <col min="1295" max="1295" width="12.5703125" bestFit="1" customWidth="1"/>
    <col min="1296" max="1296" width="4.42578125" bestFit="1" customWidth="1"/>
    <col min="1297" max="1297" width="20.85546875" bestFit="1" customWidth="1"/>
    <col min="1298" max="1298" width="16.85546875" bestFit="1" customWidth="1"/>
    <col min="1299" max="1299" width="17" bestFit="1" customWidth="1"/>
    <col min="1300" max="1300" width="20.85546875" bestFit="1" customWidth="1"/>
    <col min="1301" max="1301" width="22.140625" bestFit="1" customWidth="1"/>
    <col min="1302" max="1302" width="12.5703125" bestFit="1" customWidth="1"/>
    <col min="1303" max="1303" width="55.28515625" bestFit="1" customWidth="1"/>
    <col min="1304" max="1304" width="25.85546875" bestFit="1" customWidth="1"/>
    <col min="1305" max="1305" width="15.85546875" bestFit="1" customWidth="1"/>
    <col min="1306" max="1306" width="18.28515625" bestFit="1" customWidth="1"/>
    <col min="1307" max="1307" width="65.5703125" bestFit="1" customWidth="1"/>
    <col min="1308" max="1308" width="65.7109375" bestFit="1" customWidth="1"/>
    <col min="1309" max="1309" width="4.7109375" bestFit="1" customWidth="1"/>
    <col min="1537" max="1537" width="4.7109375" bestFit="1" customWidth="1"/>
    <col min="1538" max="1538" width="16.85546875" bestFit="1" customWidth="1"/>
    <col min="1539" max="1539" width="8.85546875" bestFit="1" customWidth="1"/>
    <col min="1540" max="1540" width="1.140625" bestFit="1" customWidth="1"/>
    <col min="1541" max="1541" width="25.140625" bestFit="1" customWidth="1"/>
    <col min="1542" max="1542" width="10.85546875" bestFit="1" customWidth="1"/>
    <col min="1543" max="1544" width="16.85546875" bestFit="1" customWidth="1"/>
    <col min="1545" max="1545" width="8.85546875" bestFit="1" customWidth="1"/>
    <col min="1546" max="1546" width="16" bestFit="1" customWidth="1"/>
    <col min="1547" max="1547" width="0.28515625" bestFit="1" customWidth="1"/>
    <col min="1548" max="1548" width="16" bestFit="1" customWidth="1"/>
    <col min="1549" max="1549" width="0.7109375" bestFit="1" customWidth="1"/>
    <col min="1550" max="1550" width="16.140625" bestFit="1" customWidth="1"/>
    <col min="1551" max="1551" width="12.5703125" bestFit="1" customWidth="1"/>
    <col min="1552" max="1552" width="4.42578125" bestFit="1" customWidth="1"/>
    <col min="1553" max="1553" width="20.85546875" bestFit="1" customWidth="1"/>
    <col min="1554" max="1554" width="16.85546875" bestFit="1" customWidth="1"/>
    <col min="1555" max="1555" width="17" bestFit="1" customWidth="1"/>
    <col min="1556" max="1556" width="20.85546875" bestFit="1" customWidth="1"/>
    <col min="1557" max="1557" width="22.140625" bestFit="1" customWidth="1"/>
    <col min="1558" max="1558" width="12.5703125" bestFit="1" customWidth="1"/>
    <col min="1559" max="1559" width="55.28515625" bestFit="1" customWidth="1"/>
    <col min="1560" max="1560" width="25.85546875" bestFit="1" customWidth="1"/>
    <col min="1561" max="1561" width="15.85546875" bestFit="1" customWidth="1"/>
    <col min="1562" max="1562" width="18.28515625" bestFit="1" customWidth="1"/>
    <col min="1563" max="1563" width="65.5703125" bestFit="1" customWidth="1"/>
    <col min="1564" max="1564" width="65.7109375" bestFit="1" customWidth="1"/>
    <col min="1565" max="1565" width="4.7109375" bestFit="1" customWidth="1"/>
    <col min="1793" max="1793" width="4.7109375" bestFit="1" customWidth="1"/>
    <col min="1794" max="1794" width="16.85546875" bestFit="1" customWidth="1"/>
    <col min="1795" max="1795" width="8.85546875" bestFit="1" customWidth="1"/>
    <col min="1796" max="1796" width="1.140625" bestFit="1" customWidth="1"/>
    <col min="1797" max="1797" width="25.140625" bestFit="1" customWidth="1"/>
    <col min="1798" max="1798" width="10.85546875" bestFit="1" customWidth="1"/>
    <col min="1799" max="1800" width="16.85546875" bestFit="1" customWidth="1"/>
    <col min="1801" max="1801" width="8.85546875" bestFit="1" customWidth="1"/>
    <col min="1802" max="1802" width="16" bestFit="1" customWidth="1"/>
    <col min="1803" max="1803" width="0.28515625" bestFit="1" customWidth="1"/>
    <col min="1804" max="1804" width="16" bestFit="1" customWidth="1"/>
    <col min="1805" max="1805" width="0.7109375" bestFit="1" customWidth="1"/>
    <col min="1806" max="1806" width="16.140625" bestFit="1" customWidth="1"/>
    <col min="1807" max="1807" width="12.5703125" bestFit="1" customWidth="1"/>
    <col min="1808" max="1808" width="4.42578125" bestFit="1" customWidth="1"/>
    <col min="1809" max="1809" width="20.85546875" bestFit="1" customWidth="1"/>
    <col min="1810" max="1810" width="16.85546875" bestFit="1" customWidth="1"/>
    <col min="1811" max="1811" width="17" bestFit="1" customWidth="1"/>
    <col min="1812" max="1812" width="20.85546875" bestFit="1" customWidth="1"/>
    <col min="1813" max="1813" width="22.140625" bestFit="1" customWidth="1"/>
    <col min="1814" max="1814" width="12.5703125" bestFit="1" customWidth="1"/>
    <col min="1815" max="1815" width="55.28515625" bestFit="1" customWidth="1"/>
    <col min="1816" max="1816" width="25.85546875" bestFit="1" customWidth="1"/>
    <col min="1817" max="1817" width="15.85546875" bestFit="1" customWidth="1"/>
    <col min="1818" max="1818" width="18.28515625" bestFit="1" customWidth="1"/>
    <col min="1819" max="1819" width="65.5703125" bestFit="1" customWidth="1"/>
    <col min="1820" max="1820" width="65.7109375" bestFit="1" customWidth="1"/>
    <col min="1821" max="1821" width="4.7109375" bestFit="1" customWidth="1"/>
    <col min="2049" max="2049" width="4.7109375" bestFit="1" customWidth="1"/>
    <col min="2050" max="2050" width="16.85546875" bestFit="1" customWidth="1"/>
    <col min="2051" max="2051" width="8.85546875" bestFit="1" customWidth="1"/>
    <col min="2052" max="2052" width="1.140625" bestFit="1" customWidth="1"/>
    <col min="2053" max="2053" width="25.140625" bestFit="1" customWidth="1"/>
    <col min="2054" max="2054" width="10.85546875" bestFit="1" customWidth="1"/>
    <col min="2055" max="2056" width="16.85546875" bestFit="1" customWidth="1"/>
    <col min="2057" max="2057" width="8.85546875" bestFit="1" customWidth="1"/>
    <col min="2058" max="2058" width="16" bestFit="1" customWidth="1"/>
    <col min="2059" max="2059" width="0.28515625" bestFit="1" customWidth="1"/>
    <col min="2060" max="2060" width="16" bestFit="1" customWidth="1"/>
    <col min="2061" max="2061" width="0.7109375" bestFit="1" customWidth="1"/>
    <col min="2062" max="2062" width="16.140625" bestFit="1" customWidth="1"/>
    <col min="2063" max="2063" width="12.5703125" bestFit="1" customWidth="1"/>
    <col min="2064" max="2064" width="4.42578125" bestFit="1" customWidth="1"/>
    <col min="2065" max="2065" width="20.85546875" bestFit="1" customWidth="1"/>
    <col min="2066" max="2066" width="16.85546875" bestFit="1" customWidth="1"/>
    <col min="2067" max="2067" width="17" bestFit="1" customWidth="1"/>
    <col min="2068" max="2068" width="20.85546875" bestFit="1" customWidth="1"/>
    <col min="2069" max="2069" width="22.140625" bestFit="1" customWidth="1"/>
    <col min="2070" max="2070" width="12.5703125" bestFit="1" customWidth="1"/>
    <col min="2071" max="2071" width="55.28515625" bestFit="1" customWidth="1"/>
    <col min="2072" max="2072" width="25.85546875" bestFit="1" customWidth="1"/>
    <col min="2073" max="2073" width="15.85546875" bestFit="1" customWidth="1"/>
    <col min="2074" max="2074" width="18.28515625" bestFit="1" customWidth="1"/>
    <col min="2075" max="2075" width="65.5703125" bestFit="1" customWidth="1"/>
    <col min="2076" max="2076" width="65.7109375" bestFit="1" customWidth="1"/>
    <col min="2077" max="2077" width="4.7109375" bestFit="1" customWidth="1"/>
    <col min="2305" max="2305" width="4.7109375" bestFit="1" customWidth="1"/>
    <col min="2306" max="2306" width="16.85546875" bestFit="1" customWidth="1"/>
    <col min="2307" max="2307" width="8.85546875" bestFit="1" customWidth="1"/>
    <col min="2308" max="2308" width="1.140625" bestFit="1" customWidth="1"/>
    <col min="2309" max="2309" width="25.140625" bestFit="1" customWidth="1"/>
    <col min="2310" max="2310" width="10.85546875" bestFit="1" customWidth="1"/>
    <col min="2311" max="2312" width="16.85546875" bestFit="1" customWidth="1"/>
    <col min="2313" max="2313" width="8.85546875" bestFit="1" customWidth="1"/>
    <col min="2314" max="2314" width="16" bestFit="1" customWidth="1"/>
    <col min="2315" max="2315" width="0.28515625" bestFit="1" customWidth="1"/>
    <col min="2316" max="2316" width="16" bestFit="1" customWidth="1"/>
    <col min="2317" max="2317" width="0.7109375" bestFit="1" customWidth="1"/>
    <col min="2318" max="2318" width="16.140625" bestFit="1" customWidth="1"/>
    <col min="2319" max="2319" width="12.5703125" bestFit="1" customWidth="1"/>
    <col min="2320" max="2320" width="4.42578125" bestFit="1" customWidth="1"/>
    <col min="2321" max="2321" width="20.85546875" bestFit="1" customWidth="1"/>
    <col min="2322" max="2322" width="16.85546875" bestFit="1" customWidth="1"/>
    <col min="2323" max="2323" width="17" bestFit="1" customWidth="1"/>
    <col min="2324" max="2324" width="20.85546875" bestFit="1" customWidth="1"/>
    <col min="2325" max="2325" width="22.140625" bestFit="1" customWidth="1"/>
    <col min="2326" max="2326" width="12.5703125" bestFit="1" customWidth="1"/>
    <col min="2327" max="2327" width="55.28515625" bestFit="1" customWidth="1"/>
    <col min="2328" max="2328" width="25.85546875" bestFit="1" customWidth="1"/>
    <col min="2329" max="2329" width="15.85546875" bestFit="1" customWidth="1"/>
    <col min="2330" max="2330" width="18.28515625" bestFit="1" customWidth="1"/>
    <col min="2331" max="2331" width="65.5703125" bestFit="1" customWidth="1"/>
    <col min="2332" max="2332" width="65.7109375" bestFit="1" customWidth="1"/>
    <col min="2333" max="2333" width="4.7109375" bestFit="1" customWidth="1"/>
    <col min="2561" max="2561" width="4.7109375" bestFit="1" customWidth="1"/>
    <col min="2562" max="2562" width="16.85546875" bestFit="1" customWidth="1"/>
    <col min="2563" max="2563" width="8.85546875" bestFit="1" customWidth="1"/>
    <col min="2564" max="2564" width="1.140625" bestFit="1" customWidth="1"/>
    <col min="2565" max="2565" width="25.140625" bestFit="1" customWidth="1"/>
    <col min="2566" max="2566" width="10.85546875" bestFit="1" customWidth="1"/>
    <col min="2567" max="2568" width="16.85546875" bestFit="1" customWidth="1"/>
    <col min="2569" max="2569" width="8.85546875" bestFit="1" customWidth="1"/>
    <col min="2570" max="2570" width="16" bestFit="1" customWidth="1"/>
    <col min="2571" max="2571" width="0.28515625" bestFit="1" customWidth="1"/>
    <col min="2572" max="2572" width="16" bestFit="1" customWidth="1"/>
    <col min="2573" max="2573" width="0.7109375" bestFit="1" customWidth="1"/>
    <col min="2574" max="2574" width="16.140625" bestFit="1" customWidth="1"/>
    <col min="2575" max="2575" width="12.5703125" bestFit="1" customWidth="1"/>
    <col min="2576" max="2576" width="4.42578125" bestFit="1" customWidth="1"/>
    <col min="2577" max="2577" width="20.85546875" bestFit="1" customWidth="1"/>
    <col min="2578" max="2578" width="16.85546875" bestFit="1" customWidth="1"/>
    <col min="2579" max="2579" width="17" bestFit="1" customWidth="1"/>
    <col min="2580" max="2580" width="20.85546875" bestFit="1" customWidth="1"/>
    <col min="2581" max="2581" width="22.140625" bestFit="1" customWidth="1"/>
    <col min="2582" max="2582" width="12.5703125" bestFit="1" customWidth="1"/>
    <col min="2583" max="2583" width="55.28515625" bestFit="1" customWidth="1"/>
    <col min="2584" max="2584" width="25.85546875" bestFit="1" customWidth="1"/>
    <col min="2585" max="2585" width="15.85546875" bestFit="1" customWidth="1"/>
    <col min="2586" max="2586" width="18.28515625" bestFit="1" customWidth="1"/>
    <col min="2587" max="2587" width="65.5703125" bestFit="1" customWidth="1"/>
    <col min="2588" max="2588" width="65.7109375" bestFit="1" customWidth="1"/>
    <col min="2589" max="2589" width="4.7109375" bestFit="1" customWidth="1"/>
    <col min="2817" max="2817" width="4.7109375" bestFit="1" customWidth="1"/>
    <col min="2818" max="2818" width="16.85546875" bestFit="1" customWidth="1"/>
    <col min="2819" max="2819" width="8.85546875" bestFit="1" customWidth="1"/>
    <col min="2820" max="2820" width="1.140625" bestFit="1" customWidth="1"/>
    <col min="2821" max="2821" width="25.140625" bestFit="1" customWidth="1"/>
    <col min="2822" max="2822" width="10.85546875" bestFit="1" customWidth="1"/>
    <col min="2823" max="2824" width="16.85546875" bestFit="1" customWidth="1"/>
    <col min="2825" max="2825" width="8.85546875" bestFit="1" customWidth="1"/>
    <col min="2826" max="2826" width="16" bestFit="1" customWidth="1"/>
    <col min="2827" max="2827" width="0.28515625" bestFit="1" customWidth="1"/>
    <col min="2828" max="2828" width="16" bestFit="1" customWidth="1"/>
    <col min="2829" max="2829" width="0.7109375" bestFit="1" customWidth="1"/>
    <col min="2830" max="2830" width="16.140625" bestFit="1" customWidth="1"/>
    <col min="2831" max="2831" width="12.5703125" bestFit="1" customWidth="1"/>
    <col min="2832" max="2832" width="4.42578125" bestFit="1" customWidth="1"/>
    <col min="2833" max="2833" width="20.85546875" bestFit="1" customWidth="1"/>
    <col min="2834" max="2834" width="16.85546875" bestFit="1" customWidth="1"/>
    <col min="2835" max="2835" width="17" bestFit="1" customWidth="1"/>
    <col min="2836" max="2836" width="20.85546875" bestFit="1" customWidth="1"/>
    <col min="2837" max="2837" width="22.140625" bestFit="1" customWidth="1"/>
    <col min="2838" max="2838" width="12.5703125" bestFit="1" customWidth="1"/>
    <col min="2839" max="2839" width="55.28515625" bestFit="1" customWidth="1"/>
    <col min="2840" max="2840" width="25.85546875" bestFit="1" customWidth="1"/>
    <col min="2841" max="2841" width="15.85546875" bestFit="1" customWidth="1"/>
    <col min="2842" max="2842" width="18.28515625" bestFit="1" customWidth="1"/>
    <col min="2843" max="2843" width="65.5703125" bestFit="1" customWidth="1"/>
    <col min="2844" max="2844" width="65.7109375" bestFit="1" customWidth="1"/>
    <col min="2845" max="2845" width="4.7109375" bestFit="1" customWidth="1"/>
    <col min="3073" max="3073" width="4.7109375" bestFit="1" customWidth="1"/>
    <col min="3074" max="3074" width="16.85546875" bestFit="1" customWidth="1"/>
    <col min="3075" max="3075" width="8.85546875" bestFit="1" customWidth="1"/>
    <col min="3076" max="3076" width="1.140625" bestFit="1" customWidth="1"/>
    <col min="3077" max="3077" width="25.140625" bestFit="1" customWidth="1"/>
    <col min="3078" max="3078" width="10.85546875" bestFit="1" customWidth="1"/>
    <col min="3079" max="3080" width="16.85546875" bestFit="1" customWidth="1"/>
    <col min="3081" max="3081" width="8.85546875" bestFit="1" customWidth="1"/>
    <col min="3082" max="3082" width="16" bestFit="1" customWidth="1"/>
    <col min="3083" max="3083" width="0.28515625" bestFit="1" customWidth="1"/>
    <col min="3084" max="3084" width="16" bestFit="1" customWidth="1"/>
    <col min="3085" max="3085" width="0.7109375" bestFit="1" customWidth="1"/>
    <col min="3086" max="3086" width="16.140625" bestFit="1" customWidth="1"/>
    <col min="3087" max="3087" width="12.5703125" bestFit="1" customWidth="1"/>
    <col min="3088" max="3088" width="4.42578125" bestFit="1" customWidth="1"/>
    <col min="3089" max="3089" width="20.85546875" bestFit="1" customWidth="1"/>
    <col min="3090" max="3090" width="16.85546875" bestFit="1" customWidth="1"/>
    <col min="3091" max="3091" width="17" bestFit="1" customWidth="1"/>
    <col min="3092" max="3092" width="20.85546875" bestFit="1" customWidth="1"/>
    <col min="3093" max="3093" width="22.140625" bestFit="1" customWidth="1"/>
    <col min="3094" max="3094" width="12.5703125" bestFit="1" customWidth="1"/>
    <col min="3095" max="3095" width="55.28515625" bestFit="1" customWidth="1"/>
    <col min="3096" max="3096" width="25.85546875" bestFit="1" customWidth="1"/>
    <col min="3097" max="3097" width="15.85546875" bestFit="1" customWidth="1"/>
    <col min="3098" max="3098" width="18.28515625" bestFit="1" customWidth="1"/>
    <col min="3099" max="3099" width="65.5703125" bestFit="1" customWidth="1"/>
    <col min="3100" max="3100" width="65.7109375" bestFit="1" customWidth="1"/>
    <col min="3101" max="3101" width="4.7109375" bestFit="1" customWidth="1"/>
    <col min="3329" max="3329" width="4.7109375" bestFit="1" customWidth="1"/>
    <col min="3330" max="3330" width="16.85546875" bestFit="1" customWidth="1"/>
    <col min="3331" max="3331" width="8.85546875" bestFit="1" customWidth="1"/>
    <col min="3332" max="3332" width="1.140625" bestFit="1" customWidth="1"/>
    <col min="3333" max="3333" width="25.140625" bestFit="1" customWidth="1"/>
    <col min="3334" max="3334" width="10.85546875" bestFit="1" customWidth="1"/>
    <col min="3335" max="3336" width="16.85546875" bestFit="1" customWidth="1"/>
    <col min="3337" max="3337" width="8.85546875" bestFit="1" customWidth="1"/>
    <col min="3338" max="3338" width="16" bestFit="1" customWidth="1"/>
    <col min="3339" max="3339" width="0.28515625" bestFit="1" customWidth="1"/>
    <col min="3340" max="3340" width="16" bestFit="1" customWidth="1"/>
    <col min="3341" max="3341" width="0.7109375" bestFit="1" customWidth="1"/>
    <col min="3342" max="3342" width="16.140625" bestFit="1" customWidth="1"/>
    <col min="3343" max="3343" width="12.5703125" bestFit="1" customWidth="1"/>
    <col min="3344" max="3344" width="4.42578125" bestFit="1" customWidth="1"/>
    <col min="3345" max="3345" width="20.85546875" bestFit="1" customWidth="1"/>
    <col min="3346" max="3346" width="16.85546875" bestFit="1" customWidth="1"/>
    <col min="3347" max="3347" width="17" bestFit="1" customWidth="1"/>
    <col min="3348" max="3348" width="20.85546875" bestFit="1" customWidth="1"/>
    <col min="3349" max="3349" width="22.140625" bestFit="1" customWidth="1"/>
    <col min="3350" max="3350" width="12.5703125" bestFit="1" customWidth="1"/>
    <col min="3351" max="3351" width="55.28515625" bestFit="1" customWidth="1"/>
    <col min="3352" max="3352" width="25.85546875" bestFit="1" customWidth="1"/>
    <col min="3353" max="3353" width="15.85546875" bestFit="1" customWidth="1"/>
    <col min="3354" max="3354" width="18.28515625" bestFit="1" customWidth="1"/>
    <col min="3355" max="3355" width="65.5703125" bestFit="1" customWidth="1"/>
    <col min="3356" max="3356" width="65.7109375" bestFit="1" customWidth="1"/>
    <col min="3357" max="3357" width="4.7109375" bestFit="1" customWidth="1"/>
    <col min="3585" max="3585" width="4.7109375" bestFit="1" customWidth="1"/>
    <col min="3586" max="3586" width="16.85546875" bestFit="1" customWidth="1"/>
    <col min="3587" max="3587" width="8.85546875" bestFit="1" customWidth="1"/>
    <col min="3588" max="3588" width="1.140625" bestFit="1" customWidth="1"/>
    <col min="3589" max="3589" width="25.140625" bestFit="1" customWidth="1"/>
    <col min="3590" max="3590" width="10.85546875" bestFit="1" customWidth="1"/>
    <col min="3591" max="3592" width="16.85546875" bestFit="1" customWidth="1"/>
    <col min="3593" max="3593" width="8.85546875" bestFit="1" customWidth="1"/>
    <col min="3594" max="3594" width="16" bestFit="1" customWidth="1"/>
    <col min="3595" max="3595" width="0.28515625" bestFit="1" customWidth="1"/>
    <col min="3596" max="3596" width="16" bestFit="1" customWidth="1"/>
    <col min="3597" max="3597" width="0.7109375" bestFit="1" customWidth="1"/>
    <col min="3598" max="3598" width="16.140625" bestFit="1" customWidth="1"/>
    <col min="3599" max="3599" width="12.5703125" bestFit="1" customWidth="1"/>
    <col min="3600" max="3600" width="4.42578125" bestFit="1" customWidth="1"/>
    <col min="3601" max="3601" width="20.85546875" bestFit="1" customWidth="1"/>
    <col min="3602" max="3602" width="16.85546875" bestFit="1" customWidth="1"/>
    <col min="3603" max="3603" width="17" bestFit="1" customWidth="1"/>
    <col min="3604" max="3604" width="20.85546875" bestFit="1" customWidth="1"/>
    <col min="3605" max="3605" width="22.140625" bestFit="1" customWidth="1"/>
    <col min="3606" max="3606" width="12.5703125" bestFit="1" customWidth="1"/>
    <col min="3607" max="3607" width="55.28515625" bestFit="1" customWidth="1"/>
    <col min="3608" max="3608" width="25.85546875" bestFit="1" customWidth="1"/>
    <col min="3609" max="3609" width="15.85546875" bestFit="1" customWidth="1"/>
    <col min="3610" max="3610" width="18.28515625" bestFit="1" customWidth="1"/>
    <col min="3611" max="3611" width="65.5703125" bestFit="1" customWidth="1"/>
    <col min="3612" max="3612" width="65.7109375" bestFit="1" customWidth="1"/>
    <col min="3613" max="3613" width="4.7109375" bestFit="1" customWidth="1"/>
    <col min="3841" max="3841" width="4.7109375" bestFit="1" customWidth="1"/>
    <col min="3842" max="3842" width="16.85546875" bestFit="1" customWidth="1"/>
    <col min="3843" max="3843" width="8.85546875" bestFit="1" customWidth="1"/>
    <col min="3844" max="3844" width="1.140625" bestFit="1" customWidth="1"/>
    <col min="3845" max="3845" width="25.140625" bestFit="1" customWidth="1"/>
    <col min="3846" max="3846" width="10.85546875" bestFit="1" customWidth="1"/>
    <col min="3847" max="3848" width="16.85546875" bestFit="1" customWidth="1"/>
    <col min="3849" max="3849" width="8.85546875" bestFit="1" customWidth="1"/>
    <col min="3850" max="3850" width="16" bestFit="1" customWidth="1"/>
    <col min="3851" max="3851" width="0.28515625" bestFit="1" customWidth="1"/>
    <col min="3852" max="3852" width="16" bestFit="1" customWidth="1"/>
    <col min="3853" max="3853" width="0.7109375" bestFit="1" customWidth="1"/>
    <col min="3854" max="3854" width="16.140625" bestFit="1" customWidth="1"/>
    <col min="3855" max="3855" width="12.5703125" bestFit="1" customWidth="1"/>
    <col min="3856" max="3856" width="4.42578125" bestFit="1" customWidth="1"/>
    <col min="3857" max="3857" width="20.85546875" bestFit="1" customWidth="1"/>
    <col min="3858" max="3858" width="16.85546875" bestFit="1" customWidth="1"/>
    <col min="3859" max="3859" width="17" bestFit="1" customWidth="1"/>
    <col min="3860" max="3860" width="20.85546875" bestFit="1" customWidth="1"/>
    <col min="3861" max="3861" width="22.140625" bestFit="1" customWidth="1"/>
    <col min="3862" max="3862" width="12.5703125" bestFit="1" customWidth="1"/>
    <col min="3863" max="3863" width="55.28515625" bestFit="1" customWidth="1"/>
    <col min="3864" max="3864" width="25.85546875" bestFit="1" customWidth="1"/>
    <col min="3865" max="3865" width="15.85546875" bestFit="1" customWidth="1"/>
    <col min="3866" max="3866" width="18.28515625" bestFit="1" customWidth="1"/>
    <col min="3867" max="3867" width="65.5703125" bestFit="1" customWidth="1"/>
    <col min="3868" max="3868" width="65.7109375" bestFit="1" customWidth="1"/>
    <col min="3869" max="3869" width="4.7109375" bestFit="1" customWidth="1"/>
    <col min="4097" max="4097" width="4.7109375" bestFit="1" customWidth="1"/>
    <col min="4098" max="4098" width="16.85546875" bestFit="1" customWidth="1"/>
    <col min="4099" max="4099" width="8.85546875" bestFit="1" customWidth="1"/>
    <col min="4100" max="4100" width="1.140625" bestFit="1" customWidth="1"/>
    <col min="4101" max="4101" width="25.140625" bestFit="1" customWidth="1"/>
    <col min="4102" max="4102" width="10.85546875" bestFit="1" customWidth="1"/>
    <col min="4103" max="4104" width="16.85546875" bestFit="1" customWidth="1"/>
    <col min="4105" max="4105" width="8.85546875" bestFit="1" customWidth="1"/>
    <col min="4106" max="4106" width="16" bestFit="1" customWidth="1"/>
    <col min="4107" max="4107" width="0.28515625" bestFit="1" customWidth="1"/>
    <col min="4108" max="4108" width="16" bestFit="1" customWidth="1"/>
    <col min="4109" max="4109" width="0.7109375" bestFit="1" customWidth="1"/>
    <col min="4110" max="4110" width="16.140625" bestFit="1" customWidth="1"/>
    <col min="4111" max="4111" width="12.5703125" bestFit="1" customWidth="1"/>
    <col min="4112" max="4112" width="4.42578125" bestFit="1" customWidth="1"/>
    <col min="4113" max="4113" width="20.85546875" bestFit="1" customWidth="1"/>
    <col min="4114" max="4114" width="16.85546875" bestFit="1" customWidth="1"/>
    <col min="4115" max="4115" width="17" bestFit="1" customWidth="1"/>
    <col min="4116" max="4116" width="20.85546875" bestFit="1" customWidth="1"/>
    <col min="4117" max="4117" width="22.140625" bestFit="1" customWidth="1"/>
    <col min="4118" max="4118" width="12.5703125" bestFit="1" customWidth="1"/>
    <col min="4119" max="4119" width="55.28515625" bestFit="1" customWidth="1"/>
    <col min="4120" max="4120" width="25.85546875" bestFit="1" customWidth="1"/>
    <col min="4121" max="4121" width="15.85546875" bestFit="1" customWidth="1"/>
    <col min="4122" max="4122" width="18.28515625" bestFit="1" customWidth="1"/>
    <col min="4123" max="4123" width="65.5703125" bestFit="1" customWidth="1"/>
    <col min="4124" max="4124" width="65.7109375" bestFit="1" customWidth="1"/>
    <col min="4125" max="4125" width="4.7109375" bestFit="1" customWidth="1"/>
    <col min="4353" max="4353" width="4.7109375" bestFit="1" customWidth="1"/>
    <col min="4354" max="4354" width="16.85546875" bestFit="1" customWidth="1"/>
    <col min="4355" max="4355" width="8.85546875" bestFit="1" customWidth="1"/>
    <col min="4356" max="4356" width="1.140625" bestFit="1" customWidth="1"/>
    <col min="4357" max="4357" width="25.140625" bestFit="1" customWidth="1"/>
    <col min="4358" max="4358" width="10.85546875" bestFit="1" customWidth="1"/>
    <col min="4359" max="4360" width="16.85546875" bestFit="1" customWidth="1"/>
    <col min="4361" max="4361" width="8.85546875" bestFit="1" customWidth="1"/>
    <col min="4362" max="4362" width="16" bestFit="1" customWidth="1"/>
    <col min="4363" max="4363" width="0.28515625" bestFit="1" customWidth="1"/>
    <col min="4364" max="4364" width="16" bestFit="1" customWidth="1"/>
    <col min="4365" max="4365" width="0.7109375" bestFit="1" customWidth="1"/>
    <col min="4366" max="4366" width="16.140625" bestFit="1" customWidth="1"/>
    <col min="4367" max="4367" width="12.5703125" bestFit="1" customWidth="1"/>
    <col min="4368" max="4368" width="4.42578125" bestFit="1" customWidth="1"/>
    <col min="4369" max="4369" width="20.85546875" bestFit="1" customWidth="1"/>
    <col min="4370" max="4370" width="16.85546875" bestFit="1" customWidth="1"/>
    <col min="4371" max="4371" width="17" bestFit="1" customWidth="1"/>
    <col min="4372" max="4372" width="20.85546875" bestFit="1" customWidth="1"/>
    <col min="4373" max="4373" width="22.140625" bestFit="1" customWidth="1"/>
    <col min="4374" max="4374" width="12.5703125" bestFit="1" customWidth="1"/>
    <col min="4375" max="4375" width="55.28515625" bestFit="1" customWidth="1"/>
    <col min="4376" max="4376" width="25.85546875" bestFit="1" customWidth="1"/>
    <col min="4377" max="4377" width="15.85546875" bestFit="1" customWidth="1"/>
    <col min="4378" max="4378" width="18.28515625" bestFit="1" customWidth="1"/>
    <col min="4379" max="4379" width="65.5703125" bestFit="1" customWidth="1"/>
    <col min="4380" max="4380" width="65.7109375" bestFit="1" customWidth="1"/>
    <col min="4381" max="4381" width="4.7109375" bestFit="1" customWidth="1"/>
    <col min="4609" max="4609" width="4.7109375" bestFit="1" customWidth="1"/>
    <col min="4610" max="4610" width="16.85546875" bestFit="1" customWidth="1"/>
    <col min="4611" max="4611" width="8.85546875" bestFit="1" customWidth="1"/>
    <col min="4612" max="4612" width="1.140625" bestFit="1" customWidth="1"/>
    <col min="4613" max="4613" width="25.140625" bestFit="1" customWidth="1"/>
    <col min="4614" max="4614" width="10.85546875" bestFit="1" customWidth="1"/>
    <col min="4615" max="4616" width="16.85546875" bestFit="1" customWidth="1"/>
    <col min="4617" max="4617" width="8.85546875" bestFit="1" customWidth="1"/>
    <col min="4618" max="4618" width="16" bestFit="1" customWidth="1"/>
    <col min="4619" max="4619" width="0.28515625" bestFit="1" customWidth="1"/>
    <col min="4620" max="4620" width="16" bestFit="1" customWidth="1"/>
    <col min="4621" max="4621" width="0.7109375" bestFit="1" customWidth="1"/>
    <col min="4622" max="4622" width="16.140625" bestFit="1" customWidth="1"/>
    <col min="4623" max="4623" width="12.5703125" bestFit="1" customWidth="1"/>
    <col min="4624" max="4624" width="4.42578125" bestFit="1" customWidth="1"/>
    <col min="4625" max="4625" width="20.85546875" bestFit="1" customWidth="1"/>
    <col min="4626" max="4626" width="16.85546875" bestFit="1" customWidth="1"/>
    <col min="4627" max="4627" width="17" bestFit="1" customWidth="1"/>
    <col min="4628" max="4628" width="20.85546875" bestFit="1" customWidth="1"/>
    <col min="4629" max="4629" width="22.140625" bestFit="1" customWidth="1"/>
    <col min="4630" max="4630" width="12.5703125" bestFit="1" customWidth="1"/>
    <col min="4631" max="4631" width="55.28515625" bestFit="1" customWidth="1"/>
    <col min="4632" max="4632" width="25.85546875" bestFit="1" customWidth="1"/>
    <col min="4633" max="4633" width="15.85546875" bestFit="1" customWidth="1"/>
    <col min="4634" max="4634" width="18.28515625" bestFit="1" customWidth="1"/>
    <col min="4635" max="4635" width="65.5703125" bestFit="1" customWidth="1"/>
    <col min="4636" max="4636" width="65.7109375" bestFit="1" customWidth="1"/>
    <col min="4637" max="4637" width="4.7109375" bestFit="1" customWidth="1"/>
    <col min="4865" max="4865" width="4.7109375" bestFit="1" customWidth="1"/>
    <col min="4866" max="4866" width="16.85546875" bestFit="1" customWidth="1"/>
    <col min="4867" max="4867" width="8.85546875" bestFit="1" customWidth="1"/>
    <col min="4868" max="4868" width="1.140625" bestFit="1" customWidth="1"/>
    <col min="4869" max="4869" width="25.140625" bestFit="1" customWidth="1"/>
    <col min="4870" max="4870" width="10.85546875" bestFit="1" customWidth="1"/>
    <col min="4871" max="4872" width="16.85546875" bestFit="1" customWidth="1"/>
    <col min="4873" max="4873" width="8.85546875" bestFit="1" customWidth="1"/>
    <col min="4874" max="4874" width="16" bestFit="1" customWidth="1"/>
    <col min="4875" max="4875" width="0.28515625" bestFit="1" customWidth="1"/>
    <col min="4876" max="4876" width="16" bestFit="1" customWidth="1"/>
    <col min="4877" max="4877" width="0.7109375" bestFit="1" customWidth="1"/>
    <col min="4878" max="4878" width="16.140625" bestFit="1" customWidth="1"/>
    <col min="4879" max="4879" width="12.5703125" bestFit="1" customWidth="1"/>
    <col min="4880" max="4880" width="4.42578125" bestFit="1" customWidth="1"/>
    <col min="4881" max="4881" width="20.85546875" bestFit="1" customWidth="1"/>
    <col min="4882" max="4882" width="16.85546875" bestFit="1" customWidth="1"/>
    <col min="4883" max="4883" width="17" bestFit="1" customWidth="1"/>
    <col min="4884" max="4884" width="20.85546875" bestFit="1" customWidth="1"/>
    <col min="4885" max="4885" width="22.140625" bestFit="1" customWidth="1"/>
    <col min="4886" max="4886" width="12.5703125" bestFit="1" customWidth="1"/>
    <col min="4887" max="4887" width="55.28515625" bestFit="1" customWidth="1"/>
    <col min="4888" max="4888" width="25.85546875" bestFit="1" customWidth="1"/>
    <col min="4889" max="4889" width="15.85546875" bestFit="1" customWidth="1"/>
    <col min="4890" max="4890" width="18.28515625" bestFit="1" customWidth="1"/>
    <col min="4891" max="4891" width="65.5703125" bestFit="1" customWidth="1"/>
    <col min="4892" max="4892" width="65.7109375" bestFit="1" customWidth="1"/>
    <col min="4893" max="4893" width="4.7109375" bestFit="1" customWidth="1"/>
    <col min="5121" max="5121" width="4.7109375" bestFit="1" customWidth="1"/>
    <col min="5122" max="5122" width="16.85546875" bestFit="1" customWidth="1"/>
    <col min="5123" max="5123" width="8.85546875" bestFit="1" customWidth="1"/>
    <col min="5124" max="5124" width="1.140625" bestFit="1" customWidth="1"/>
    <col min="5125" max="5125" width="25.140625" bestFit="1" customWidth="1"/>
    <col min="5126" max="5126" width="10.85546875" bestFit="1" customWidth="1"/>
    <col min="5127" max="5128" width="16.85546875" bestFit="1" customWidth="1"/>
    <col min="5129" max="5129" width="8.85546875" bestFit="1" customWidth="1"/>
    <col min="5130" max="5130" width="16" bestFit="1" customWidth="1"/>
    <col min="5131" max="5131" width="0.28515625" bestFit="1" customWidth="1"/>
    <col min="5132" max="5132" width="16" bestFit="1" customWidth="1"/>
    <col min="5133" max="5133" width="0.7109375" bestFit="1" customWidth="1"/>
    <col min="5134" max="5134" width="16.140625" bestFit="1" customWidth="1"/>
    <col min="5135" max="5135" width="12.5703125" bestFit="1" customWidth="1"/>
    <col min="5136" max="5136" width="4.42578125" bestFit="1" customWidth="1"/>
    <col min="5137" max="5137" width="20.85546875" bestFit="1" customWidth="1"/>
    <col min="5138" max="5138" width="16.85546875" bestFit="1" customWidth="1"/>
    <col min="5139" max="5139" width="17" bestFit="1" customWidth="1"/>
    <col min="5140" max="5140" width="20.85546875" bestFit="1" customWidth="1"/>
    <col min="5141" max="5141" width="22.140625" bestFit="1" customWidth="1"/>
    <col min="5142" max="5142" width="12.5703125" bestFit="1" customWidth="1"/>
    <col min="5143" max="5143" width="55.28515625" bestFit="1" customWidth="1"/>
    <col min="5144" max="5144" width="25.85546875" bestFit="1" customWidth="1"/>
    <col min="5145" max="5145" width="15.85546875" bestFit="1" customWidth="1"/>
    <col min="5146" max="5146" width="18.28515625" bestFit="1" customWidth="1"/>
    <col min="5147" max="5147" width="65.5703125" bestFit="1" customWidth="1"/>
    <col min="5148" max="5148" width="65.7109375" bestFit="1" customWidth="1"/>
    <col min="5149" max="5149" width="4.7109375" bestFit="1" customWidth="1"/>
    <col min="5377" max="5377" width="4.7109375" bestFit="1" customWidth="1"/>
    <col min="5378" max="5378" width="16.85546875" bestFit="1" customWidth="1"/>
    <col min="5379" max="5379" width="8.85546875" bestFit="1" customWidth="1"/>
    <col min="5380" max="5380" width="1.140625" bestFit="1" customWidth="1"/>
    <col min="5381" max="5381" width="25.140625" bestFit="1" customWidth="1"/>
    <col min="5382" max="5382" width="10.85546875" bestFit="1" customWidth="1"/>
    <col min="5383" max="5384" width="16.85546875" bestFit="1" customWidth="1"/>
    <col min="5385" max="5385" width="8.85546875" bestFit="1" customWidth="1"/>
    <col min="5386" max="5386" width="16" bestFit="1" customWidth="1"/>
    <col min="5387" max="5387" width="0.28515625" bestFit="1" customWidth="1"/>
    <col min="5388" max="5388" width="16" bestFit="1" customWidth="1"/>
    <col min="5389" max="5389" width="0.7109375" bestFit="1" customWidth="1"/>
    <col min="5390" max="5390" width="16.140625" bestFit="1" customWidth="1"/>
    <col min="5391" max="5391" width="12.5703125" bestFit="1" customWidth="1"/>
    <col min="5392" max="5392" width="4.42578125" bestFit="1" customWidth="1"/>
    <col min="5393" max="5393" width="20.85546875" bestFit="1" customWidth="1"/>
    <col min="5394" max="5394" width="16.85546875" bestFit="1" customWidth="1"/>
    <col min="5395" max="5395" width="17" bestFit="1" customWidth="1"/>
    <col min="5396" max="5396" width="20.85546875" bestFit="1" customWidth="1"/>
    <col min="5397" max="5397" width="22.140625" bestFit="1" customWidth="1"/>
    <col min="5398" max="5398" width="12.5703125" bestFit="1" customWidth="1"/>
    <col min="5399" max="5399" width="55.28515625" bestFit="1" customWidth="1"/>
    <col min="5400" max="5400" width="25.85546875" bestFit="1" customWidth="1"/>
    <col min="5401" max="5401" width="15.85546875" bestFit="1" customWidth="1"/>
    <col min="5402" max="5402" width="18.28515625" bestFit="1" customWidth="1"/>
    <col min="5403" max="5403" width="65.5703125" bestFit="1" customWidth="1"/>
    <col min="5404" max="5404" width="65.7109375" bestFit="1" customWidth="1"/>
    <col min="5405" max="5405" width="4.7109375" bestFit="1" customWidth="1"/>
    <col min="5633" max="5633" width="4.7109375" bestFit="1" customWidth="1"/>
    <col min="5634" max="5634" width="16.85546875" bestFit="1" customWidth="1"/>
    <col min="5635" max="5635" width="8.85546875" bestFit="1" customWidth="1"/>
    <col min="5636" max="5636" width="1.140625" bestFit="1" customWidth="1"/>
    <col min="5637" max="5637" width="25.140625" bestFit="1" customWidth="1"/>
    <col min="5638" max="5638" width="10.85546875" bestFit="1" customWidth="1"/>
    <col min="5639" max="5640" width="16.85546875" bestFit="1" customWidth="1"/>
    <col min="5641" max="5641" width="8.85546875" bestFit="1" customWidth="1"/>
    <col min="5642" max="5642" width="16" bestFit="1" customWidth="1"/>
    <col min="5643" max="5643" width="0.28515625" bestFit="1" customWidth="1"/>
    <col min="5644" max="5644" width="16" bestFit="1" customWidth="1"/>
    <col min="5645" max="5645" width="0.7109375" bestFit="1" customWidth="1"/>
    <col min="5646" max="5646" width="16.140625" bestFit="1" customWidth="1"/>
    <col min="5647" max="5647" width="12.5703125" bestFit="1" customWidth="1"/>
    <col min="5648" max="5648" width="4.42578125" bestFit="1" customWidth="1"/>
    <col min="5649" max="5649" width="20.85546875" bestFit="1" customWidth="1"/>
    <col min="5650" max="5650" width="16.85546875" bestFit="1" customWidth="1"/>
    <col min="5651" max="5651" width="17" bestFit="1" customWidth="1"/>
    <col min="5652" max="5652" width="20.85546875" bestFit="1" customWidth="1"/>
    <col min="5653" max="5653" width="22.140625" bestFit="1" customWidth="1"/>
    <col min="5654" max="5654" width="12.5703125" bestFit="1" customWidth="1"/>
    <col min="5655" max="5655" width="55.28515625" bestFit="1" customWidth="1"/>
    <col min="5656" max="5656" width="25.85546875" bestFit="1" customWidth="1"/>
    <col min="5657" max="5657" width="15.85546875" bestFit="1" customWidth="1"/>
    <col min="5658" max="5658" width="18.28515625" bestFit="1" customWidth="1"/>
    <col min="5659" max="5659" width="65.5703125" bestFit="1" customWidth="1"/>
    <col min="5660" max="5660" width="65.7109375" bestFit="1" customWidth="1"/>
    <col min="5661" max="5661" width="4.7109375" bestFit="1" customWidth="1"/>
    <col min="5889" max="5889" width="4.7109375" bestFit="1" customWidth="1"/>
    <col min="5890" max="5890" width="16.85546875" bestFit="1" customWidth="1"/>
    <col min="5891" max="5891" width="8.85546875" bestFit="1" customWidth="1"/>
    <col min="5892" max="5892" width="1.140625" bestFit="1" customWidth="1"/>
    <col min="5893" max="5893" width="25.140625" bestFit="1" customWidth="1"/>
    <col min="5894" max="5894" width="10.85546875" bestFit="1" customWidth="1"/>
    <col min="5895" max="5896" width="16.85546875" bestFit="1" customWidth="1"/>
    <col min="5897" max="5897" width="8.85546875" bestFit="1" customWidth="1"/>
    <col min="5898" max="5898" width="16" bestFit="1" customWidth="1"/>
    <col min="5899" max="5899" width="0.28515625" bestFit="1" customWidth="1"/>
    <col min="5900" max="5900" width="16" bestFit="1" customWidth="1"/>
    <col min="5901" max="5901" width="0.7109375" bestFit="1" customWidth="1"/>
    <col min="5902" max="5902" width="16.140625" bestFit="1" customWidth="1"/>
    <col min="5903" max="5903" width="12.5703125" bestFit="1" customWidth="1"/>
    <col min="5904" max="5904" width="4.42578125" bestFit="1" customWidth="1"/>
    <col min="5905" max="5905" width="20.85546875" bestFit="1" customWidth="1"/>
    <col min="5906" max="5906" width="16.85546875" bestFit="1" customWidth="1"/>
    <col min="5907" max="5907" width="17" bestFit="1" customWidth="1"/>
    <col min="5908" max="5908" width="20.85546875" bestFit="1" customWidth="1"/>
    <col min="5909" max="5909" width="22.140625" bestFit="1" customWidth="1"/>
    <col min="5910" max="5910" width="12.5703125" bestFit="1" customWidth="1"/>
    <col min="5911" max="5911" width="55.28515625" bestFit="1" customWidth="1"/>
    <col min="5912" max="5912" width="25.85546875" bestFit="1" customWidth="1"/>
    <col min="5913" max="5913" width="15.85546875" bestFit="1" customWidth="1"/>
    <col min="5914" max="5914" width="18.28515625" bestFit="1" customWidth="1"/>
    <col min="5915" max="5915" width="65.5703125" bestFit="1" customWidth="1"/>
    <col min="5916" max="5916" width="65.7109375" bestFit="1" customWidth="1"/>
    <col min="5917" max="5917" width="4.7109375" bestFit="1" customWidth="1"/>
    <col min="6145" max="6145" width="4.7109375" bestFit="1" customWidth="1"/>
    <col min="6146" max="6146" width="16.85546875" bestFit="1" customWidth="1"/>
    <col min="6147" max="6147" width="8.85546875" bestFit="1" customWidth="1"/>
    <col min="6148" max="6148" width="1.140625" bestFit="1" customWidth="1"/>
    <col min="6149" max="6149" width="25.140625" bestFit="1" customWidth="1"/>
    <col min="6150" max="6150" width="10.85546875" bestFit="1" customWidth="1"/>
    <col min="6151" max="6152" width="16.85546875" bestFit="1" customWidth="1"/>
    <col min="6153" max="6153" width="8.85546875" bestFit="1" customWidth="1"/>
    <col min="6154" max="6154" width="16" bestFit="1" customWidth="1"/>
    <col min="6155" max="6155" width="0.28515625" bestFit="1" customWidth="1"/>
    <col min="6156" max="6156" width="16" bestFit="1" customWidth="1"/>
    <col min="6157" max="6157" width="0.7109375" bestFit="1" customWidth="1"/>
    <col min="6158" max="6158" width="16.140625" bestFit="1" customWidth="1"/>
    <col min="6159" max="6159" width="12.5703125" bestFit="1" customWidth="1"/>
    <col min="6160" max="6160" width="4.42578125" bestFit="1" customWidth="1"/>
    <col min="6161" max="6161" width="20.85546875" bestFit="1" customWidth="1"/>
    <col min="6162" max="6162" width="16.85546875" bestFit="1" customWidth="1"/>
    <col min="6163" max="6163" width="17" bestFit="1" customWidth="1"/>
    <col min="6164" max="6164" width="20.85546875" bestFit="1" customWidth="1"/>
    <col min="6165" max="6165" width="22.140625" bestFit="1" customWidth="1"/>
    <col min="6166" max="6166" width="12.5703125" bestFit="1" customWidth="1"/>
    <col min="6167" max="6167" width="55.28515625" bestFit="1" customWidth="1"/>
    <col min="6168" max="6168" width="25.85546875" bestFit="1" customWidth="1"/>
    <col min="6169" max="6169" width="15.85546875" bestFit="1" customWidth="1"/>
    <col min="6170" max="6170" width="18.28515625" bestFit="1" customWidth="1"/>
    <col min="6171" max="6171" width="65.5703125" bestFit="1" customWidth="1"/>
    <col min="6172" max="6172" width="65.7109375" bestFit="1" customWidth="1"/>
    <col min="6173" max="6173" width="4.7109375" bestFit="1" customWidth="1"/>
    <col min="6401" max="6401" width="4.7109375" bestFit="1" customWidth="1"/>
    <col min="6402" max="6402" width="16.85546875" bestFit="1" customWidth="1"/>
    <col min="6403" max="6403" width="8.85546875" bestFit="1" customWidth="1"/>
    <col min="6404" max="6404" width="1.140625" bestFit="1" customWidth="1"/>
    <col min="6405" max="6405" width="25.140625" bestFit="1" customWidth="1"/>
    <col min="6406" max="6406" width="10.85546875" bestFit="1" customWidth="1"/>
    <col min="6407" max="6408" width="16.85546875" bestFit="1" customWidth="1"/>
    <col min="6409" max="6409" width="8.85546875" bestFit="1" customWidth="1"/>
    <col min="6410" max="6410" width="16" bestFit="1" customWidth="1"/>
    <col min="6411" max="6411" width="0.28515625" bestFit="1" customWidth="1"/>
    <col min="6412" max="6412" width="16" bestFit="1" customWidth="1"/>
    <col min="6413" max="6413" width="0.7109375" bestFit="1" customWidth="1"/>
    <col min="6414" max="6414" width="16.140625" bestFit="1" customWidth="1"/>
    <col min="6415" max="6415" width="12.5703125" bestFit="1" customWidth="1"/>
    <col min="6416" max="6416" width="4.42578125" bestFit="1" customWidth="1"/>
    <col min="6417" max="6417" width="20.85546875" bestFit="1" customWidth="1"/>
    <col min="6418" max="6418" width="16.85546875" bestFit="1" customWidth="1"/>
    <col min="6419" max="6419" width="17" bestFit="1" customWidth="1"/>
    <col min="6420" max="6420" width="20.85546875" bestFit="1" customWidth="1"/>
    <col min="6421" max="6421" width="22.140625" bestFit="1" customWidth="1"/>
    <col min="6422" max="6422" width="12.5703125" bestFit="1" customWidth="1"/>
    <col min="6423" max="6423" width="55.28515625" bestFit="1" customWidth="1"/>
    <col min="6424" max="6424" width="25.85546875" bestFit="1" customWidth="1"/>
    <col min="6425" max="6425" width="15.85546875" bestFit="1" customWidth="1"/>
    <col min="6426" max="6426" width="18.28515625" bestFit="1" customWidth="1"/>
    <col min="6427" max="6427" width="65.5703125" bestFit="1" customWidth="1"/>
    <col min="6428" max="6428" width="65.7109375" bestFit="1" customWidth="1"/>
    <col min="6429" max="6429" width="4.7109375" bestFit="1" customWidth="1"/>
    <col min="6657" max="6657" width="4.7109375" bestFit="1" customWidth="1"/>
    <col min="6658" max="6658" width="16.85546875" bestFit="1" customWidth="1"/>
    <col min="6659" max="6659" width="8.85546875" bestFit="1" customWidth="1"/>
    <col min="6660" max="6660" width="1.140625" bestFit="1" customWidth="1"/>
    <col min="6661" max="6661" width="25.140625" bestFit="1" customWidth="1"/>
    <col min="6662" max="6662" width="10.85546875" bestFit="1" customWidth="1"/>
    <col min="6663" max="6664" width="16.85546875" bestFit="1" customWidth="1"/>
    <col min="6665" max="6665" width="8.85546875" bestFit="1" customWidth="1"/>
    <col min="6666" max="6666" width="16" bestFit="1" customWidth="1"/>
    <col min="6667" max="6667" width="0.28515625" bestFit="1" customWidth="1"/>
    <col min="6668" max="6668" width="16" bestFit="1" customWidth="1"/>
    <col min="6669" max="6669" width="0.7109375" bestFit="1" customWidth="1"/>
    <col min="6670" max="6670" width="16.140625" bestFit="1" customWidth="1"/>
    <col min="6671" max="6671" width="12.5703125" bestFit="1" customWidth="1"/>
    <col min="6672" max="6672" width="4.42578125" bestFit="1" customWidth="1"/>
    <col min="6673" max="6673" width="20.85546875" bestFit="1" customWidth="1"/>
    <col min="6674" max="6674" width="16.85546875" bestFit="1" customWidth="1"/>
    <col min="6675" max="6675" width="17" bestFit="1" customWidth="1"/>
    <col min="6676" max="6676" width="20.85546875" bestFit="1" customWidth="1"/>
    <col min="6677" max="6677" width="22.140625" bestFit="1" customWidth="1"/>
    <col min="6678" max="6678" width="12.5703125" bestFit="1" customWidth="1"/>
    <col min="6679" max="6679" width="55.28515625" bestFit="1" customWidth="1"/>
    <col min="6680" max="6680" width="25.85546875" bestFit="1" customWidth="1"/>
    <col min="6681" max="6681" width="15.85546875" bestFit="1" customWidth="1"/>
    <col min="6682" max="6682" width="18.28515625" bestFit="1" customWidth="1"/>
    <col min="6683" max="6683" width="65.5703125" bestFit="1" customWidth="1"/>
    <col min="6684" max="6684" width="65.7109375" bestFit="1" customWidth="1"/>
    <col min="6685" max="6685" width="4.7109375" bestFit="1" customWidth="1"/>
    <col min="6913" max="6913" width="4.7109375" bestFit="1" customWidth="1"/>
    <col min="6914" max="6914" width="16.85546875" bestFit="1" customWidth="1"/>
    <col min="6915" max="6915" width="8.85546875" bestFit="1" customWidth="1"/>
    <col min="6916" max="6916" width="1.140625" bestFit="1" customWidth="1"/>
    <col min="6917" max="6917" width="25.140625" bestFit="1" customWidth="1"/>
    <col min="6918" max="6918" width="10.85546875" bestFit="1" customWidth="1"/>
    <col min="6919" max="6920" width="16.85546875" bestFit="1" customWidth="1"/>
    <col min="6921" max="6921" width="8.85546875" bestFit="1" customWidth="1"/>
    <col min="6922" max="6922" width="16" bestFit="1" customWidth="1"/>
    <col min="6923" max="6923" width="0.28515625" bestFit="1" customWidth="1"/>
    <col min="6924" max="6924" width="16" bestFit="1" customWidth="1"/>
    <col min="6925" max="6925" width="0.7109375" bestFit="1" customWidth="1"/>
    <col min="6926" max="6926" width="16.140625" bestFit="1" customWidth="1"/>
    <col min="6927" max="6927" width="12.5703125" bestFit="1" customWidth="1"/>
    <col min="6928" max="6928" width="4.42578125" bestFit="1" customWidth="1"/>
    <col min="6929" max="6929" width="20.85546875" bestFit="1" customWidth="1"/>
    <col min="6930" max="6930" width="16.85546875" bestFit="1" customWidth="1"/>
    <col min="6931" max="6931" width="17" bestFit="1" customWidth="1"/>
    <col min="6932" max="6932" width="20.85546875" bestFit="1" customWidth="1"/>
    <col min="6933" max="6933" width="22.140625" bestFit="1" customWidth="1"/>
    <col min="6934" max="6934" width="12.5703125" bestFit="1" customWidth="1"/>
    <col min="6935" max="6935" width="55.28515625" bestFit="1" customWidth="1"/>
    <col min="6936" max="6936" width="25.85546875" bestFit="1" customWidth="1"/>
    <col min="6937" max="6937" width="15.85546875" bestFit="1" customWidth="1"/>
    <col min="6938" max="6938" width="18.28515625" bestFit="1" customWidth="1"/>
    <col min="6939" max="6939" width="65.5703125" bestFit="1" customWidth="1"/>
    <col min="6940" max="6940" width="65.7109375" bestFit="1" customWidth="1"/>
    <col min="6941" max="6941" width="4.7109375" bestFit="1" customWidth="1"/>
    <col min="7169" max="7169" width="4.7109375" bestFit="1" customWidth="1"/>
    <col min="7170" max="7170" width="16.85546875" bestFit="1" customWidth="1"/>
    <col min="7171" max="7171" width="8.85546875" bestFit="1" customWidth="1"/>
    <col min="7172" max="7172" width="1.140625" bestFit="1" customWidth="1"/>
    <col min="7173" max="7173" width="25.140625" bestFit="1" customWidth="1"/>
    <col min="7174" max="7174" width="10.85546875" bestFit="1" customWidth="1"/>
    <col min="7175" max="7176" width="16.85546875" bestFit="1" customWidth="1"/>
    <col min="7177" max="7177" width="8.85546875" bestFit="1" customWidth="1"/>
    <col min="7178" max="7178" width="16" bestFit="1" customWidth="1"/>
    <col min="7179" max="7179" width="0.28515625" bestFit="1" customWidth="1"/>
    <col min="7180" max="7180" width="16" bestFit="1" customWidth="1"/>
    <col min="7181" max="7181" width="0.7109375" bestFit="1" customWidth="1"/>
    <col min="7182" max="7182" width="16.140625" bestFit="1" customWidth="1"/>
    <col min="7183" max="7183" width="12.5703125" bestFit="1" customWidth="1"/>
    <col min="7184" max="7184" width="4.42578125" bestFit="1" customWidth="1"/>
    <col min="7185" max="7185" width="20.85546875" bestFit="1" customWidth="1"/>
    <col min="7186" max="7186" width="16.85546875" bestFit="1" customWidth="1"/>
    <col min="7187" max="7187" width="17" bestFit="1" customWidth="1"/>
    <col min="7188" max="7188" width="20.85546875" bestFit="1" customWidth="1"/>
    <col min="7189" max="7189" width="22.140625" bestFit="1" customWidth="1"/>
    <col min="7190" max="7190" width="12.5703125" bestFit="1" customWidth="1"/>
    <col min="7191" max="7191" width="55.28515625" bestFit="1" customWidth="1"/>
    <col min="7192" max="7192" width="25.85546875" bestFit="1" customWidth="1"/>
    <col min="7193" max="7193" width="15.85546875" bestFit="1" customWidth="1"/>
    <col min="7194" max="7194" width="18.28515625" bestFit="1" customWidth="1"/>
    <col min="7195" max="7195" width="65.5703125" bestFit="1" customWidth="1"/>
    <col min="7196" max="7196" width="65.7109375" bestFit="1" customWidth="1"/>
    <col min="7197" max="7197" width="4.7109375" bestFit="1" customWidth="1"/>
    <col min="7425" max="7425" width="4.7109375" bestFit="1" customWidth="1"/>
    <col min="7426" max="7426" width="16.85546875" bestFit="1" customWidth="1"/>
    <col min="7427" max="7427" width="8.85546875" bestFit="1" customWidth="1"/>
    <col min="7428" max="7428" width="1.140625" bestFit="1" customWidth="1"/>
    <col min="7429" max="7429" width="25.140625" bestFit="1" customWidth="1"/>
    <col min="7430" max="7430" width="10.85546875" bestFit="1" customWidth="1"/>
    <col min="7431" max="7432" width="16.85546875" bestFit="1" customWidth="1"/>
    <col min="7433" max="7433" width="8.85546875" bestFit="1" customWidth="1"/>
    <col min="7434" max="7434" width="16" bestFit="1" customWidth="1"/>
    <col min="7435" max="7435" width="0.28515625" bestFit="1" customWidth="1"/>
    <col min="7436" max="7436" width="16" bestFit="1" customWidth="1"/>
    <col min="7437" max="7437" width="0.7109375" bestFit="1" customWidth="1"/>
    <col min="7438" max="7438" width="16.140625" bestFit="1" customWidth="1"/>
    <col min="7439" max="7439" width="12.5703125" bestFit="1" customWidth="1"/>
    <col min="7440" max="7440" width="4.42578125" bestFit="1" customWidth="1"/>
    <col min="7441" max="7441" width="20.85546875" bestFit="1" customWidth="1"/>
    <col min="7442" max="7442" width="16.85546875" bestFit="1" customWidth="1"/>
    <col min="7443" max="7443" width="17" bestFit="1" customWidth="1"/>
    <col min="7444" max="7444" width="20.85546875" bestFit="1" customWidth="1"/>
    <col min="7445" max="7445" width="22.140625" bestFit="1" customWidth="1"/>
    <col min="7446" max="7446" width="12.5703125" bestFit="1" customWidth="1"/>
    <col min="7447" max="7447" width="55.28515625" bestFit="1" customWidth="1"/>
    <col min="7448" max="7448" width="25.85546875" bestFit="1" customWidth="1"/>
    <col min="7449" max="7449" width="15.85546875" bestFit="1" customWidth="1"/>
    <col min="7450" max="7450" width="18.28515625" bestFit="1" customWidth="1"/>
    <col min="7451" max="7451" width="65.5703125" bestFit="1" customWidth="1"/>
    <col min="7452" max="7452" width="65.7109375" bestFit="1" customWidth="1"/>
    <col min="7453" max="7453" width="4.7109375" bestFit="1" customWidth="1"/>
    <col min="7681" max="7681" width="4.7109375" bestFit="1" customWidth="1"/>
    <col min="7682" max="7682" width="16.85546875" bestFit="1" customWidth="1"/>
    <col min="7683" max="7683" width="8.85546875" bestFit="1" customWidth="1"/>
    <col min="7684" max="7684" width="1.140625" bestFit="1" customWidth="1"/>
    <col min="7685" max="7685" width="25.140625" bestFit="1" customWidth="1"/>
    <col min="7686" max="7686" width="10.85546875" bestFit="1" customWidth="1"/>
    <col min="7687" max="7688" width="16.85546875" bestFit="1" customWidth="1"/>
    <col min="7689" max="7689" width="8.85546875" bestFit="1" customWidth="1"/>
    <col min="7690" max="7690" width="16" bestFit="1" customWidth="1"/>
    <col min="7691" max="7691" width="0.28515625" bestFit="1" customWidth="1"/>
    <col min="7692" max="7692" width="16" bestFit="1" customWidth="1"/>
    <col min="7693" max="7693" width="0.7109375" bestFit="1" customWidth="1"/>
    <col min="7694" max="7694" width="16.140625" bestFit="1" customWidth="1"/>
    <col min="7695" max="7695" width="12.5703125" bestFit="1" customWidth="1"/>
    <col min="7696" max="7696" width="4.42578125" bestFit="1" customWidth="1"/>
    <col min="7697" max="7697" width="20.85546875" bestFit="1" customWidth="1"/>
    <col min="7698" max="7698" width="16.85546875" bestFit="1" customWidth="1"/>
    <col min="7699" max="7699" width="17" bestFit="1" customWidth="1"/>
    <col min="7700" max="7700" width="20.85546875" bestFit="1" customWidth="1"/>
    <col min="7701" max="7701" width="22.140625" bestFit="1" customWidth="1"/>
    <col min="7702" max="7702" width="12.5703125" bestFit="1" customWidth="1"/>
    <col min="7703" max="7703" width="55.28515625" bestFit="1" customWidth="1"/>
    <col min="7704" max="7704" width="25.85546875" bestFit="1" customWidth="1"/>
    <col min="7705" max="7705" width="15.85546875" bestFit="1" customWidth="1"/>
    <col min="7706" max="7706" width="18.28515625" bestFit="1" customWidth="1"/>
    <col min="7707" max="7707" width="65.5703125" bestFit="1" customWidth="1"/>
    <col min="7708" max="7708" width="65.7109375" bestFit="1" customWidth="1"/>
    <col min="7709" max="7709" width="4.7109375" bestFit="1" customWidth="1"/>
    <col min="7937" max="7937" width="4.7109375" bestFit="1" customWidth="1"/>
    <col min="7938" max="7938" width="16.85546875" bestFit="1" customWidth="1"/>
    <col min="7939" max="7939" width="8.85546875" bestFit="1" customWidth="1"/>
    <col min="7940" max="7940" width="1.140625" bestFit="1" customWidth="1"/>
    <col min="7941" max="7941" width="25.140625" bestFit="1" customWidth="1"/>
    <col min="7942" max="7942" width="10.85546875" bestFit="1" customWidth="1"/>
    <col min="7943" max="7944" width="16.85546875" bestFit="1" customWidth="1"/>
    <col min="7945" max="7945" width="8.85546875" bestFit="1" customWidth="1"/>
    <col min="7946" max="7946" width="16" bestFit="1" customWidth="1"/>
    <col min="7947" max="7947" width="0.28515625" bestFit="1" customWidth="1"/>
    <col min="7948" max="7948" width="16" bestFit="1" customWidth="1"/>
    <col min="7949" max="7949" width="0.7109375" bestFit="1" customWidth="1"/>
    <col min="7950" max="7950" width="16.140625" bestFit="1" customWidth="1"/>
    <col min="7951" max="7951" width="12.5703125" bestFit="1" customWidth="1"/>
    <col min="7952" max="7952" width="4.42578125" bestFit="1" customWidth="1"/>
    <col min="7953" max="7953" width="20.85546875" bestFit="1" customWidth="1"/>
    <col min="7954" max="7954" width="16.85546875" bestFit="1" customWidth="1"/>
    <col min="7955" max="7955" width="17" bestFit="1" customWidth="1"/>
    <col min="7956" max="7956" width="20.85546875" bestFit="1" customWidth="1"/>
    <col min="7957" max="7957" width="22.140625" bestFit="1" customWidth="1"/>
    <col min="7958" max="7958" width="12.5703125" bestFit="1" customWidth="1"/>
    <col min="7959" max="7959" width="55.28515625" bestFit="1" customWidth="1"/>
    <col min="7960" max="7960" width="25.85546875" bestFit="1" customWidth="1"/>
    <col min="7961" max="7961" width="15.85546875" bestFit="1" customWidth="1"/>
    <col min="7962" max="7962" width="18.28515625" bestFit="1" customWidth="1"/>
    <col min="7963" max="7963" width="65.5703125" bestFit="1" customWidth="1"/>
    <col min="7964" max="7964" width="65.7109375" bestFit="1" customWidth="1"/>
    <col min="7965" max="7965" width="4.7109375" bestFit="1" customWidth="1"/>
    <col min="8193" max="8193" width="4.7109375" bestFit="1" customWidth="1"/>
    <col min="8194" max="8194" width="16.85546875" bestFit="1" customWidth="1"/>
    <col min="8195" max="8195" width="8.85546875" bestFit="1" customWidth="1"/>
    <col min="8196" max="8196" width="1.140625" bestFit="1" customWidth="1"/>
    <col min="8197" max="8197" width="25.140625" bestFit="1" customWidth="1"/>
    <col min="8198" max="8198" width="10.85546875" bestFit="1" customWidth="1"/>
    <col min="8199" max="8200" width="16.85546875" bestFit="1" customWidth="1"/>
    <col min="8201" max="8201" width="8.85546875" bestFit="1" customWidth="1"/>
    <col min="8202" max="8202" width="16" bestFit="1" customWidth="1"/>
    <col min="8203" max="8203" width="0.28515625" bestFit="1" customWidth="1"/>
    <col min="8204" max="8204" width="16" bestFit="1" customWidth="1"/>
    <col min="8205" max="8205" width="0.7109375" bestFit="1" customWidth="1"/>
    <col min="8206" max="8206" width="16.140625" bestFit="1" customWidth="1"/>
    <col min="8207" max="8207" width="12.5703125" bestFit="1" customWidth="1"/>
    <col min="8208" max="8208" width="4.42578125" bestFit="1" customWidth="1"/>
    <col min="8209" max="8209" width="20.85546875" bestFit="1" customWidth="1"/>
    <col min="8210" max="8210" width="16.85546875" bestFit="1" customWidth="1"/>
    <col min="8211" max="8211" width="17" bestFit="1" customWidth="1"/>
    <col min="8212" max="8212" width="20.85546875" bestFit="1" customWidth="1"/>
    <col min="8213" max="8213" width="22.140625" bestFit="1" customWidth="1"/>
    <col min="8214" max="8214" width="12.5703125" bestFit="1" customWidth="1"/>
    <col min="8215" max="8215" width="55.28515625" bestFit="1" customWidth="1"/>
    <col min="8216" max="8216" width="25.85546875" bestFit="1" customWidth="1"/>
    <col min="8217" max="8217" width="15.85546875" bestFit="1" customWidth="1"/>
    <col min="8218" max="8218" width="18.28515625" bestFit="1" customWidth="1"/>
    <col min="8219" max="8219" width="65.5703125" bestFit="1" customWidth="1"/>
    <col min="8220" max="8220" width="65.7109375" bestFit="1" customWidth="1"/>
    <col min="8221" max="8221" width="4.7109375" bestFit="1" customWidth="1"/>
    <col min="8449" max="8449" width="4.7109375" bestFit="1" customWidth="1"/>
    <col min="8450" max="8450" width="16.85546875" bestFit="1" customWidth="1"/>
    <col min="8451" max="8451" width="8.85546875" bestFit="1" customWidth="1"/>
    <col min="8452" max="8452" width="1.140625" bestFit="1" customWidth="1"/>
    <col min="8453" max="8453" width="25.140625" bestFit="1" customWidth="1"/>
    <col min="8454" max="8454" width="10.85546875" bestFit="1" customWidth="1"/>
    <col min="8455" max="8456" width="16.85546875" bestFit="1" customWidth="1"/>
    <col min="8457" max="8457" width="8.85546875" bestFit="1" customWidth="1"/>
    <col min="8458" max="8458" width="16" bestFit="1" customWidth="1"/>
    <col min="8459" max="8459" width="0.28515625" bestFit="1" customWidth="1"/>
    <col min="8460" max="8460" width="16" bestFit="1" customWidth="1"/>
    <col min="8461" max="8461" width="0.7109375" bestFit="1" customWidth="1"/>
    <col min="8462" max="8462" width="16.140625" bestFit="1" customWidth="1"/>
    <col min="8463" max="8463" width="12.5703125" bestFit="1" customWidth="1"/>
    <col min="8464" max="8464" width="4.42578125" bestFit="1" customWidth="1"/>
    <col min="8465" max="8465" width="20.85546875" bestFit="1" customWidth="1"/>
    <col min="8466" max="8466" width="16.85546875" bestFit="1" customWidth="1"/>
    <col min="8467" max="8467" width="17" bestFit="1" customWidth="1"/>
    <col min="8468" max="8468" width="20.85546875" bestFit="1" customWidth="1"/>
    <col min="8469" max="8469" width="22.140625" bestFit="1" customWidth="1"/>
    <col min="8470" max="8470" width="12.5703125" bestFit="1" customWidth="1"/>
    <col min="8471" max="8471" width="55.28515625" bestFit="1" customWidth="1"/>
    <col min="8472" max="8472" width="25.85546875" bestFit="1" customWidth="1"/>
    <col min="8473" max="8473" width="15.85546875" bestFit="1" customWidth="1"/>
    <col min="8474" max="8474" width="18.28515625" bestFit="1" customWidth="1"/>
    <col min="8475" max="8475" width="65.5703125" bestFit="1" customWidth="1"/>
    <col min="8476" max="8476" width="65.7109375" bestFit="1" customWidth="1"/>
    <col min="8477" max="8477" width="4.7109375" bestFit="1" customWidth="1"/>
    <col min="8705" max="8705" width="4.7109375" bestFit="1" customWidth="1"/>
    <col min="8706" max="8706" width="16.85546875" bestFit="1" customWidth="1"/>
    <col min="8707" max="8707" width="8.85546875" bestFit="1" customWidth="1"/>
    <col min="8708" max="8708" width="1.140625" bestFit="1" customWidth="1"/>
    <col min="8709" max="8709" width="25.140625" bestFit="1" customWidth="1"/>
    <col min="8710" max="8710" width="10.85546875" bestFit="1" customWidth="1"/>
    <col min="8711" max="8712" width="16.85546875" bestFit="1" customWidth="1"/>
    <col min="8713" max="8713" width="8.85546875" bestFit="1" customWidth="1"/>
    <col min="8714" max="8714" width="16" bestFit="1" customWidth="1"/>
    <col min="8715" max="8715" width="0.28515625" bestFit="1" customWidth="1"/>
    <col min="8716" max="8716" width="16" bestFit="1" customWidth="1"/>
    <col min="8717" max="8717" width="0.7109375" bestFit="1" customWidth="1"/>
    <col min="8718" max="8718" width="16.140625" bestFit="1" customWidth="1"/>
    <col min="8719" max="8719" width="12.5703125" bestFit="1" customWidth="1"/>
    <col min="8720" max="8720" width="4.42578125" bestFit="1" customWidth="1"/>
    <col min="8721" max="8721" width="20.85546875" bestFit="1" customWidth="1"/>
    <col min="8722" max="8722" width="16.85546875" bestFit="1" customWidth="1"/>
    <col min="8723" max="8723" width="17" bestFit="1" customWidth="1"/>
    <col min="8724" max="8724" width="20.85546875" bestFit="1" customWidth="1"/>
    <col min="8725" max="8725" width="22.140625" bestFit="1" customWidth="1"/>
    <col min="8726" max="8726" width="12.5703125" bestFit="1" customWidth="1"/>
    <col min="8727" max="8727" width="55.28515625" bestFit="1" customWidth="1"/>
    <col min="8728" max="8728" width="25.85546875" bestFit="1" customWidth="1"/>
    <col min="8729" max="8729" width="15.85546875" bestFit="1" customWidth="1"/>
    <col min="8730" max="8730" width="18.28515625" bestFit="1" customWidth="1"/>
    <col min="8731" max="8731" width="65.5703125" bestFit="1" customWidth="1"/>
    <col min="8732" max="8732" width="65.7109375" bestFit="1" customWidth="1"/>
    <col min="8733" max="8733" width="4.7109375" bestFit="1" customWidth="1"/>
    <col min="8961" max="8961" width="4.7109375" bestFit="1" customWidth="1"/>
    <col min="8962" max="8962" width="16.85546875" bestFit="1" customWidth="1"/>
    <col min="8963" max="8963" width="8.85546875" bestFit="1" customWidth="1"/>
    <col min="8964" max="8964" width="1.140625" bestFit="1" customWidth="1"/>
    <col min="8965" max="8965" width="25.140625" bestFit="1" customWidth="1"/>
    <col min="8966" max="8966" width="10.85546875" bestFit="1" customWidth="1"/>
    <col min="8967" max="8968" width="16.85546875" bestFit="1" customWidth="1"/>
    <col min="8969" max="8969" width="8.85546875" bestFit="1" customWidth="1"/>
    <col min="8970" max="8970" width="16" bestFit="1" customWidth="1"/>
    <col min="8971" max="8971" width="0.28515625" bestFit="1" customWidth="1"/>
    <col min="8972" max="8972" width="16" bestFit="1" customWidth="1"/>
    <col min="8973" max="8973" width="0.7109375" bestFit="1" customWidth="1"/>
    <col min="8974" max="8974" width="16.140625" bestFit="1" customWidth="1"/>
    <col min="8975" max="8975" width="12.5703125" bestFit="1" customWidth="1"/>
    <col min="8976" max="8976" width="4.42578125" bestFit="1" customWidth="1"/>
    <col min="8977" max="8977" width="20.85546875" bestFit="1" customWidth="1"/>
    <col min="8978" max="8978" width="16.85546875" bestFit="1" customWidth="1"/>
    <col min="8979" max="8979" width="17" bestFit="1" customWidth="1"/>
    <col min="8980" max="8980" width="20.85546875" bestFit="1" customWidth="1"/>
    <col min="8981" max="8981" width="22.140625" bestFit="1" customWidth="1"/>
    <col min="8982" max="8982" width="12.5703125" bestFit="1" customWidth="1"/>
    <col min="8983" max="8983" width="55.28515625" bestFit="1" customWidth="1"/>
    <col min="8984" max="8984" width="25.85546875" bestFit="1" customWidth="1"/>
    <col min="8985" max="8985" width="15.85546875" bestFit="1" customWidth="1"/>
    <col min="8986" max="8986" width="18.28515625" bestFit="1" customWidth="1"/>
    <col min="8987" max="8987" width="65.5703125" bestFit="1" customWidth="1"/>
    <col min="8988" max="8988" width="65.7109375" bestFit="1" customWidth="1"/>
    <col min="8989" max="8989" width="4.7109375" bestFit="1" customWidth="1"/>
    <col min="9217" max="9217" width="4.7109375" bestFit="1" customWidth="1"/>
    <col min="9218" max="9218" width="16.85546875" bestFit="1" customWidth="1"/>
    <col min="9219" max="9219" width="8.85546875" bestFit="1" customWidth="1"/>
    <col min="9220" max="9220" width="1.140625" bestFit="1" customWidth="1"/>
    <col min="9221" max="9221" width="25.140625" bestFit="1" customWidth="1"/>
    <col min="9222" max="9222" width="10.85546875" bestFit="1" customWidth="1"/>
    <col min="9223" max="9224" width="16.85546875" bestFit="1" customWidth="1"/>
    <col min="9225" max="9225" width="8.85546875" bestFit="1" customWidth="1"/>
    <col min="9226" max="9226" width="16" bestFit="1" customWidth="1"/>
    <col min="9227" max="9227" width="0.28515625" bestFit="1" customWidth="1"/>
    <col min="9228" max="9228" width="16" bestFit="1" customWidth="1"/>
    <col min="9229" max="9229" width="0.7109375" bestFit="1" customWidth="1"/>
    <col min="9230" max="9230" width="16.140625" bestFit="1" customWidth="1"/>
    <col min="9231" max="9231" width="12.5703125" bestFit="1" customWidth="1"/>
    <col min="9232" max="9232" width="4.42578125" bestFit="1" customWidth="1"/>
    <col min="9233" max="9233" width="20.85546875" bestFit="1" customWidth="1"/>
    <col min="9234" max="9234" width="16.85546875" bestFit="1" customWidth="1"/>
    <col min="9235" max="9235" width="17" bestFit="1" customWidth="1"/>
    <col min="9236" max="9236" width="20.85546875" bestFit="1" customWidth="1"/>
    <col min="9237" max="9237" width="22.140625" bestFit="1" customWidth="1"/>
    <col min="9238" max="9238" width="12.5703125" bestFit="1" customWidth="1"/>
    <col min="9239" max="9239" width="55.28515625" bestFit="1" customWidth="1"/>
    <col min="9240" max="9240" width="25.85546875" bestFit="1" customWidth="1"/>
    <col min="9241" max="9241" width="15.85546875" bestFit="1" customWidth="1"/>
    <col min="9242" max="9242" width="18.28515625" bestFit="1" customWidth="1"/>
    <col min="9243" max="9243" width="65.5703125" bestFit="1" customWidth="1"/>
    <col min="9244" max="9244" width="65.7109375" bestFit="1" customWidth="1"/>
    <col min="9245" max="9245" width="4.7109375" bestFit="1" customWidth="1"/>
    <col min="9473" max="9473" width="4.7109375" bestFit="1" customWidth="1"/>
    <col min="9474" max="9474" width="16.85546875" bestFit="1" customWidth="1"/>
    <col min="9475" max="9475" width="8.85546875" bestFit="1" customWidth="1"/>
    <col min="9476" max="9476" width="1.140625" bestFit="1" customWidth="1"/>
    <col min="9477" max="9477" width="25.140625" bestFit="1" customWidth="1"/>
    <col min="9478" max="9478" width="10.85546875" bestFit="1" customWidth="1"/>
    <col min="9479" max="9480" width="16.85546875" bestFit="1" customWidth="1"/>
    <col min="9481" max="9481" width="8.85546875" bestFit="1" customWidth="1"/>
    <col min="9482" max="9482" width="16" bestFit="1" customWidth="1"/>
    <col min="9483" max="9483" width="0.28515625" bestFit="1" customWidth="1"/>
    <col min="9484" max="9484" width="16" bestFit="1" customWidth="1"/>
    <col min="9485" max="9485" width="0.7109375" bestFit="1" customWidth="1"/>
    <col min="9486" max="9486" width="16.140625" bestFit="1" customWidth="1"/>
    <col min="9487" max="9487" width="12.5703125" bestFit="1" customWidth="1"/>
    <col min="9488" max="9488" width="4.42578125" bestFit="1" customWidth="1"/>
    <col min="9489" max="9489" width="20.85546875" bestFit="1" customWidth="1"/>
    <col min="9490" max="9490" width="16.85546875" bestFit="1" customWidth="1"/>
    <col min="9491" max="9491" width="17" bestFit="1" customWidth="1"/>
    <col min="9492" max="9492" width="20.85546875" bestFit="1" customWidth="1"/>
    <col min="9493" max="9493" width="22.140625" bestFit="1" customWidth="1"/>
    <col min="9494" max="9494" width="12.5703125" bestFit="1" customWidth="1"/>
    <col min="9495" max="9495" width="55.28515625" bestFit="1" customWidth="1"/>
    <col min="9496" max="9496" width="25.85546875" bestFit="1" customWidth="1"/>
    <col min="9497" max="9497" width="15.85546875" bestFit="1" customWidth="1"/>
    <col min="9498" max="9498" width="18.28515625" bestFit="1" customWidth="1"/>
    <col min="9499" max="9499" width="65.5703125" bestFit="1" customWidth="1"/>
    <col min="9500" max="9500" width="65.7109375" bestFit="1" customWidth="1"/>
    <col min="9501" max="9501" width="4.7109375" bestFit="1" customWidth="1"/>
    <col min="9729" max="9729" width="4.7109375" bestFit="1" customWidth="1"/>
    <col min="9730" max="9730" width="16.85546875" bestFit="1" customWidth="1"/>
    <col min="9731" max="9731" width="8.85546875" bestFit="1" customWidth="1"/>
    <col min="9732" max="9732" width="1.140625" bestFit="1" customWidth="1"/>
    <col min="9733" max="9733" width="25.140625" bestFit="1" customWidth="1"/>
    <col min="9734" max="9734" width="10.85546875" bestFit="1" customWidth="1"/>
    <col min="9735" max="9736" width="16.85546875" bestFit="1" customWidth="1"/>
    <col min="9737" max="9737" width="8.85546875" bestFit="1" customWidth="1"/>
    <col min="9738" max="9738" width="16" bestFit="1" customWidth="1"/>
    <col min="9739" max="9739" width="0.28515625" bestFit="1" customWidth="1"/>
    <col min="9740" max="9740" width="16" bestFit="1" customWidth="1"/>
    <col min="9741" max="9741" width="0.7109375" bestFit="1" customWidth="1"/>
    <col min="9742" max="9742" width="16.140625" bestFit="1" customWidth="1"/>
    <col min="9743" max="9743" width="12.5703125" bestFit="1" customWidth="1"/>
    <col min="9744" max="9744" width="4.42578125" bestFit="1" customWidth="1"/>
    <col min="9745" max="9745" width="20.85546875" bestFit="1" customWidth="1"/>
    <col min="9746" max="9746" width="16.85546875" bestFit="1" customWidth="1"/>
    <col min="9747" max="9747" width="17" bestFit="1" customWidth="1"/>
    <col min="9748" max="9748" width="20.85546875" bestFit="1" customWidth="1"/>
    <col min="9749" max="9749" width="22.140625" bestFit="1" customWidth="1"/>
    <col min="9750" max="9750" width="12.5703125" bestFit="1" customWidth="1"/>
    <col min="9751" max="9751" width="55.28515625" bestFit="1" customWidth="1"/>
    <col min="9752" max="9752" width="25.85546875" bestFit="1" customWidth="1"/>
    <col min="9753" max="9753" width="15.85546875" bestFit="1" customWidth="1"/>
    <col min="9754" max="9754" width="18.28515625" bestFit="1" customWidth="1"/>
    <col min="9755" max="9755" width="65.5703125" bestFit="1" customWidth="1"/>
    <col min="9756" max="9756" width="65.7109375" bestFit="1" customWidth="1"/>
    <col min="9757" max="9757" width="4.7109375" bestFit="1" customWidth="1"/>
    <col min="9985" max="9985" width="4.7109375" bestFit="1" customWidth="1"/>
    <col min="9986" max="9986" width="16.85546875" bestFit="1" customWidth="1"/>
    <col min="9987" max="9987" width="8.85546875" bestFit="1" customWidth="1"/>
    <col min="9988" max="9988" width="1.140625" bestFit="1" customWidth="1"/>
    <col min="9989" max="9989" width="25.140625" bestFit="1" customWidth="1"/>
    <col min="9990" max="9990" width="10.85546875" bestFit="1" customWidth="1"/>
    <col min="9991" max="9992" width="16.85546875" bestFit="1" customWidth="1"/>
    <col min="9993" max="9993" width="8.85546875" bestFit="1" customWidth="1"/>
    <col min="9994" max="9994" width="16" bestFit="1" customWidth="1"/>
    <col min="9995" max="9995" width="0.28515625" bestFit="1" customWidth="1"/>
    <col min="9996" max="9996" width="16" bestFit="1" customWidth="1"/>
    <col min="9997" max="9997" width="0.7109375" bestFit="1" customWidth="1"/>
    <col min="9998" max="9998" width="16.140625" bestFit="1" customWidth="1"/>
    <col min="9999" max="9999" width="12.5703125" bestFit="1" customWidth="1"/>
    <col min="10000" max="10000" width="4.42578125" bestFit="1" customWidth="1"/>
    <col min="10001" max="10001" width="20.85546875" bestFit="1" customWidth="1"/>
    <col min="10002" max="10002" width="16.85546875" bestFit="1" customWidth="1"/>
    <col min="10003" max="10003" width="17" bestFit="1" customWidth="1"/>
    <col min="10004" max="10004" width="20.85546875" bestFit="1" customWidth="1"/>
    <col min="10005" max="10005" width="22.140625" bestFit="1" customWidth="1"/>
    <col min="10006" max="10006" width="12.5703125" bestFit="1" customWidth="1"/>
    <col min="10007" max="10007" width="55.28515625" bestFit="1" customWidth="1"/>
    <col min="10008" max="10008" width="25.85546875" bestFit="1" customWidth="1"/>
    <col min="10009" max="10009" width="15.85546875" bestFit="1" customWidth="1"/>
    <col min="10010" max="10010" width="18.28515625" bestFit="1" customWidth="1"/>
    <col min="10011" max="10011" width="65.5703125" bestFit="1" customWidth="1"/>
    <col min="10012" max="10012" width="65.7109375" bestFit="1" customWidth="1"/>
    <col min="10013" max="10013" width="4.7109375" bestFit="1" customWidth="1"/>
    <col min="10241" max="10241" width="4.7109375" bestFit="1" customWidth="1"/>
    <col min="10242" max="10242" width="16.85546875" bestFit="1" customWidth="1"/>
    <col min="10243" max="10243" width="8.85546875" bestFit="1" customWidth="1"/>
    <col min="10244" max="10244" width="1.140625" bestFit="1" customWidth="1"/>
    <col min="10245" max="10245" width="25.140625" bestFit="1" customWidth="1"/>
    <col min="10246" max="10246" width="10.85546875" bestFit="1" customWidth="1"/>
    <col min="10247" max="10248" width="16.85546875" bestFit="1" customWidth="1"/>
    <col min="10249" max="10249" width="8.85546875" bestFit="1" customWidth="1"/>
    <col min="10250" max="10250" width="16" bestFit="1" customWidth="1"/>
    <col min="10251" max="10251" width="0.28515625" bestFit="1" customWidth="1"/>
    <col min="10252" max="10252" width="16" bestFit="1" customWidth="1"/>
    <col min="10253" max="10253" width="0.7109375" bestFit="1" customWidth="1"/>
    <col min="10254" max="10254" width="16.140625" bestFit="1" customWidth="1"/>
    <col min="10255" max="10255" width="12.5703125" bestFit="1" customWidth="1"/>
    <col min="10256" max="10256" width="4.42578125" bestFit="1" customWidth="1"/>
    <col min="10257" max="10257" width="20.85546875" bestFit="1" customWidth="1"/>
    <col min="10258" max="10258" width="16.85546875" bestFit="1" customWidth="1"/>
    <col min="10259" max="10259" width="17" bestFit="1" customWidth="1"/>
    <col min="10260" max="10260" width="20.85546875" bestFit="1" customWidth="1"/>
    <col min="10261" max="10261" width="22.140625" bestFit="1" customWidth="1"/>
    <col min="10262" max="10262" width="12.5703125" bestFit="1" customWidth="1"/>
    <col min="10263" max="10263" width="55.28515625" bestFit="1" customWidth="1"/>
    <col min="10264" max="10264" width="25.85546875" bestFit="1" customWidth="1"/>
    <col min="10265" max="10265" width="15.85546875" bestFit="1" customWidth="1"/>
    <col min="10266" max="10266" width="18.28515625" bestFit="1" customWidth="1"/>
    <col min="10267" max="10267" width="65.5703125" bestFit="1" customWidth="1"/>
    <col min="10268" max="10268" width="65.7109375" bestFit="1" customWidth="1"/>
    <col min="10269" max="10269" width="4.7109375" bestFit="1" customWidth="1"/>
    <col min="10497" max="10497" width="4.7109375" bestFit="1" customWidth="1"/>
    <col min="10498" max="10498" width="16.85546875" bestFit="1" customWidth="1"/>
    <col min="10499" max="10499" width="8.85546875" bestFit="1" customWidth="1"/>
    <col min="10500" max="10500" width="1.140625" bestFit="1" customWidth="1"/>
    <col min="10501" max="10501" width="25.140625" bestFit="1" customWidth="1"/>
    <col min="10502" max="10502" width="10.85546875" bestFit="1" customWidth="1"/>
    <col min="10503" max="10504" width="16.85546875" bestFit="1" customWidth="1"/>
    <col min="10505" max="10505" width="8.85546875" bestFit="1" customWidth="1"/>
    <col min="10506" max="10506" width="16" bestFit="1" customWidth="1"/>
    <col min="10507" max="10507" width="0.28515625" bestFit="1" customWidth="1"/>
    <col min="10508" max="10508" width="16" bestFit="1" customWidth="1"/>
    <col min="10509" max="10509" width="0.7109375" bestFit="1" customWidth="1"/>
    <col min="10510" max="10510" width="16.140625" bestFit="1" customWidth="1"/>
    <col min="10511" max="10511" width="12.5703125" bestFit="1" customWidth="1"/>
    <col min="10512" max="10512" width="4.42578125" bestFit="1" customWidth="1"/>
    <col min="10513" max="10513" width="20.85546875" bestFit="1" customWidth="1"/>
    <col min="10514" max="10514" width="16.85546875" bestFit="1" customWidth="1"/>
    <col min="10515" max="10515" width="17" bestFit="1" customWidth="1"/>
    <col min="10516" max="10516" width="20.85546875" bestFit="1" customWidth="1"/>
    <col min="10517" max="10517" width="22.140625" bestFit="1" customWidth="1"/>
    <col min="10518" max="10518" width="12.5703125" bestFit="1" customWidth="1"/>
    <col min="10519" max="10519" width="55.28515625" bestFit="1" customWidth="1"/>
    <col min="10520" max="10520" width="25.85546875" bestFit="1" customWidth="1"/>
    <col min="10521" max="10521" width="15.85546875" bestFit="1" customWidth="1"/>
    <col min="10522" max="10522" width="18.28515625" bestFit="1" customWidth="1"/>
    <col min="10523" max="10523" width="65.5703125" bestFit="1" customWidth="1"/>
    <col min="10524" max="10524" width="65.7109375" bestFit="1" customWidth="1"/>
    <col min="10525" max="10525" width="4.7109375" bestFit="1" customWidth="1"/>
    <col min="10753" max="10753" width="4.7109375" bestFit="1" customWidth="1"/>
    <col min="10754" max="10754" width="16.85546875" bestFit="1" customWidth="1"/>
    <col min="10755" max="10755" width="8.85546875" bestFit="1" customWidth="1"/>
    <col min="10756" max="10756" width="1.140625" bestFit="1" customWidth="1"/>
    <col min="10757" max="10757" width="25.140625" bestFit="1" customWidth="1"/>
    <col min="10758" max="10758" width="10.85546875" bestFit="1" customWidth="1"/>
    <col min="10759" max="10760" width="16.85546875" bestFit="1" customWidth="1"/>
    <col min="10761" max="10761" width="8.85546875" bestFit="1" customWidth="1"/>
    <col min="10762" max="10762" width="16" bestFit="1" customWidth="1"/>
    <col min="10763" max="10763" width="0.28515625" bestFit="1" customWidth="1"/>
    <col min="10764" max="10764" width="16" bestFit="1" customWidth="1"/>
    <col min="10765" max="10765" width="0.7109375" bestFit="1" customWidth="1"/>
    <col min="10766" max="10766" width="16.140625" bestFit="1" customWidth="1"/>
    <col min="10767" max="10767" width="12.5703125" bestFit="1" customWidth="1"/>
    <col min="10768" max="10768" width="4.42578125" bestFit="1" customWidth="1"/>
    <col min="10769" max="10769" width="20.85546875" bestFit="1" customWidth="1"/>
    <col min="10770" max="10770" width="16.85546875" bestFit="1" customWidth="1"/>
    <col min="10771" max="10771" width="17" bestFit="1" customWidth="1"/>
    <col min="10772" max="10772" width="20.85546875" bestFit="1" customWidth="1"/>
    <col min="10773" max="10773" width="22.140625" bestFit="1" customWidth="1"/>
    <col min="10774" max="10774" width="12.5703125" bestFit="1" customWidth="1"/>
    <col min="10775" max="10775" width="55.28515625" bestFit="1" customWidth="1"/>
    <col min="10776" max="10776" width="25.85546875" bestFit="1" customWidth="1"/>
    <col min="10777" max="10777" width="15.85546875" bestFit="1" customWidth="1"/>
    <col min="10778" max="10778" width="18.28515625" bestFit="1" customWidth="1"/>
    <col min="10779" max="10779" width="65.5703125" bestFit="1" customWidth="1"/>
    <col min="10780" max="10780" width="65.7109375" bestFit="1" customWidth="1"/>
    <col min="10781" max="10781" width="4.7109375" bestFit="1" customWidth="1"/>
    <col min="11009" max="11009" width="4.7109375" bestFit="1" customWidth="1"/>
    <col min="11010" max="11010" width="16.85546875" bestFit="1" customWidth="1"/>
    <col min="11011" max="11011" width="8.85546875" bestFit="1" customWidth="1"/>
    <col min="11012" max="11012" width="1.140625" bestFit="1" customWidth="1"/>
    <col min="11013" max="11013" width="25.140625" bestFit="1" customWidth="1"/>
    <col min="11014" max="11014" width="10.85546875" bestFit="1" customWidth="1"/>
    <col min="11015" max="11016" width="16.85546875" bestFit="1" customWidth="1"/>
    <col min="11017" max="11017" width="8.85546875" bestFit="1" customWidth="1"/>
    <col min="11018" max="11018" width="16" bestFit="1" customWidth="1"/>
    <col min="11019" max="11019" width="0.28515625" bestFit="1" customWidth="1"/>
    <col min="11020" max="11020" width="16" bestFit="1" customWidth="1"/>
    <col min="11021" max="11021" width="0.7109375" bestFit="1" customWidth="1"/>
    <col min="11022" max="11022" width="16.140625" bestFit="1" customWidth="1"/>
    <col min="11023" max="11023" width="12.5703125" bestFit="1" customWidth="1"/>
    <col min="11024" max="11024" width="4.42578125" bestFit="1" customWidth="1"/>
    <col min="11025" max="11025" width="20.85546875" bestFit="1" customWidth="1"/>
    <col min="11026" max="11026" width="16.85546875" bestFit="1" customWidth="1"/>
    <col min="11027" max="11027" width="17" bestFit="1" customWidth="1"/>
    <col min="11028" max="11028" width="20.85546875" bestFit="1" customWidth="1"/>
    <col min="11029" max="11029" width="22.140625" bestFit="1" customWidth="1"/>
    <col min="11030" max="11030" width="12.5703125" bestFit="1" customWidth="1"/>
    <col min="11031" max="11031" width="55.28515625" bestFit="1" customWidth="1"/>
    <col min="11032" max="11032" width="25.85546875" bestFit="1" customWidth="1"/>
    <col min="11033" max="11033" width="15.85546875" bestFit="1" customWidth="1"/>
    <col min="11034" max="11034" width="18.28515625" bestFit="1" customWidth="1"/>
    <col min="11035" max="11035" width="65.5703125" bestFit="1" customWidth="1"/>
    <col min="11036" max="11036" width="65.7109375" bestFit="1" customWidth="1"/>
    <col min="11037" max="11037" width="4.7109375" bestFit="1" customWidth="1"/>
    <col min="11265" max="11265" width="4.7109375" bestFit="1" customWidth="1"/>
    <col min="11266" max="11266" width="16.85546875" bestFit="1" customWidth="1"/>
    <col min="11267" max="11267" width="8.85546875" bestFit="1" customWidth="1"/>
    <col min="11268" max="11268" width="1.140625" bestFit="1" customWidth="1"/>
    <col min="11269" max="11269" width="25.140625" bestFit="1" customWidth="1"/>
    <col min="11270" max="11270" width="10.85546875" bestFit="1" customWidth="1"/>
    <col min="11271" max="11272" width="16.85546875" bestFit="1" customWidth="1"/>
    <col min="11273" max="11273" width="8.85546875" bestFit="1" customWidth="1"/>
    <col min="11274" max="11274" width="16" bestFit="1" customWidth="1"/>
    <col min="11275" max="11275" width="0.28515625" bestFit="1" customWidth="1"/>
    <col min="11276" max="11276" width="16" bestFit="1" customWidth="1"/>
    <col min="11277" max="11277" width="0.7109375" bestFit="1" customWidth="1"/>
    <col min="11278" max="11278" width="16.140625" bestFit="1" customWidth="1"/>
    <col min="11279" max="11279" width="12.5703125" bestFit="1" customWidth="1"/>
    <col min="11280" max="11280" width="4.42578125" bestFit="1" customWidth="1"/>
    <col min="11281" max="11281" width="20.85546875" bestFit="1" customWidth="1"/>
    <col min="11282" max="11282" width="16.85546875" bestFit="1" customWidth="1"/>
    <col min="11283" max="11283" width="17" bestFit="1" customWidth="1"/>
    <col min="11284" max="11284" width="20.85546875" bestFit="1" customWidth="1"/>
    <col min="11285" max="11285" width="22.140625" bestFit="1" customWidth="1"/>
    <col min="11286" max="11286" width="12.5703125" bestFit="1" customWidth="1"/>
    <col min="11287" max="11287" width="55.28515625" bestFit="1" customWidth="1"/>
    <col min="11288" max="11288" width="25.85546875" bestFit="1" customWidth="1"/>
    <col min="11289" max="11289" width="15.85546875" bestFit="1" customWidth="1"/>
    <col min="11290" max="11290" width="18.28515625" bestFit="1" customWidth="1"/>
    <col min="11291" max="11291" width="65.5703125" bestFit="1" customWidth="1"/>
    <col min="11292" max="11292" width="65.7109375" bestFit="1" customWidth="1"/>
    <col min="11293" max="11293" width="4.7109375" bestFit="1" customWidth="1"/>
    <col min="11521" max="11521" width="4.7109375" bestFit="1" customWidth="1"/>
    <col min="11522" max="11522" width="16.85546875" bestFit="1" customWidth="1"/>
    <col min="11523" max="11523" width="8.85546875" bestFit="1" customWidth="1"/>
    <col min="11524" max="11524" width="1.140625" bestFit="1" customWidth="1"/>
    <col min="11525" max="11525" width="25.140625" bestFit="1" customWidth="1"/>
    <col min="11526" max="11526" width="10.85546875" bestFit="1" customWidth="1"/>
    <col min="11527" max="11528" width="16.85546875" bestFit="1" customWidth="1"/>
    <col min="11529" max="11529" width="8.85546875" bestFit="1" customWidth="1"/>
    <col min="11530" max="11530" width="16" bestFit="1" customWidth="1"/>
    <col min="11531" max="11531" width="0.28515625" bestFit="1" customWidth="1"/>
    <col min="11532" max="11532" width="16" bestFit="1" customWidth="1"/>
    <col min="11533" max="11533" width="0.7109375" bestFit="1" customWidth="1"/>
    <col min="11534" max="11534" width="16.140625" bestFit="1" customWidth="1"/>
    <col min="11535" max="11535" width="12.5703125" bestFit="1" customWidth="1"/>
    <col min="11536" max="11536" width="4.42578125" bestFit="1" customWidth="1"/>
    <col min="11537" max="11537" width="20.85546875" bestFit="1" customWidth="1"/>
    <col min="11538" max="11538" width="16.85546875" bestFit="1" customWidth="1"/>
    <col min="11539" max="11539" width="17" bestFit="1" customWidth="1"/>
    <col min="11540" max="11540" width="20.85546875" bestFit="1" customWidth="1"/>
    <col min="11541" max="11541" width="22.140625" bestFit="1" customWidth="1"/>
    <col min="11542" max="11542" width="12.5703125" bestFit="1" customWidth="1"/>
    <col min="11543" max="11543" width="55.28515625" bestFit="1" customWidth="1"/>
    <col min="11544" max="11544" width="25.85546875" bestFit="1" customWidth="1"/>
    <col min="11545" max="11545" width="15.85546875" bestFit="1" customWidth="1"/>
    <col min="11546" max="11546" width="18.28515625" bestFit="1" customWidth="1"/>
    <col min="11547" max="11547" width="65.5703125" bestFit="1" customWidth="1"/>
    <col min="11548" max="11548" width="65.7109375" bestFit="1" customWidth="1"/>
    <col min="11549" max="11549" width="4.7109375" bestFit="1" customWidth="1"/>
    <col min="11777" max="11777" width="4.7109375" bestFit="1" customWidth="1"/>
    <col min="11778" max="11778" width="16.85546875" bestFit="1" customWidth="1"/>
    <col min="11779" max="11779" width="8.85546875" bestFit="1" customWidth="1"/>
    <col min="11780" max="11780" width="1.140625" bestFit="1" customWidth="1"/>
    <col min="11781" max="11781" width="25.140625" bestFit="1" customWidth="1"/>
    <col min="11782" max="11782" width="10.85546875" bestFit="1" customWidth="1"/>
    <col min="11783" max="11784" width="16.85546875" bestFit="1" customWidth="1"/>
    <col min="11785" max="11785" width="8.85546875" bestFit="1" customWidth="1"/>
    <col min="11786" max="11786" width="16" bestFit="1" customWidth="1"/>
    <col min="11787" max="11787" width="0.28515625" bestFit="1" customWidth="1"/>
    <col min="11788" max="11788" width="16" bestFit="1" customWidth="1"/>
    <col min="11789" max="11789" width="0.7109375" bestFit="1" customWidth="1"/>
    <col min="11790" max="11790" width="16.140625" bestFit="1" customWidth="1"/>
    <col min="11791" max="11791" width="12.5703125" bestFit="1" customWidth="1"/>
    <col min="11792" max="11792" width="4.42578125" bestFit="1" customWidth="1"/>
    <col min="11793" max="11793" width="20.85546875" bestFit="1" customWidth="1"/>
    <col min="11794" max="11794" width="16.85546875" bestFit="1" customWidth="1"/>
    <col min="11795" max="11795" width="17" bestFit="1" customWidth="1"/>
    <col min="11796" max="11796" width="20.85546875" bestFit="1" customWidth="1"/>
    <col min="11797" max="11797" width="22.140625" bestFit="1" customWidth="1"/>
    <col min="11798" max="11798" width="12.5703125" bestFit="1" customWidth="1"/>
    <col min="11799" max="11799" width="55.28515625" bestFit="1" customWidth="1"/>
    <col min="11800" max="11800" width="25.85546875" bestFit="1" customWidth="1"/>
    <col min="11801" max="11801" width="15.85546875" bestFit="1" customWidth="1"/>
    <col min="11802" max="11802" width="18.28515625" bestFit="1" customWidth="1"/>
    <col min="11803" max="11803" width="65.5703125" bestFit="1" customWidth="1"/>
    <col min="11804" max="11804" width="65.7109375" bestFit="1" customWidth="1"/>
    <col min="11805" max="11805" width="4.7109375" bestFit="1" customWidth="1"/>
    <col min="12033" max="12033" width="4.7109375" bestFit="1" customWidth="1"/>
    <col min="12034" max="12034" width="16.85546875" bestFit="1" customWidth="1"/>
    <col min="12035" max="12035" width="8.85546875" bestFit="1" customWidth="1"/>
    <col min="12036" max="12036" width="1.140625" bestFit="1" customWidth="1"/>
    <col min="12037" max="12037" width="25.140625" bestFit="1" customWidth="1"/>
    <col min="12038" max="12038" width="10.85546875" bestFit="1" customWidth="1"/>
    <col min="12039" max="12040" width="16.85546875" bestFit="1" customWidth="1"/>
    <col min="12041" max="12041" width="8.85546875" bestFit="1" customWidth="1"/>
    <col min="12042" max="12042" width="16" bestFit="1" customWidth="1"/>
    <col min="12043" max="12043" width="0.28515625" bestFit="1" customWidth="1"/>
    <col min="12044" max="12044" width="16" bestFit="1" customWidth="1"/>
    <col min="12045" max="12045" width="0.7109375" bestFit="1" customWidth="1"/>
    <col min="12046" max="12046" width="16.140625" bestFit="1" customWidth="1"/>
    <col min="12047" max="12047" width="12.5703125" bestFit="1" customWidth="1"/>
    <col min="12048" max="12048" width="4.42578125" bestFit="1" customWidth="1"/>
    <col min="12049" max="12049" width="20.85546875" bestFit="1" customWidth="1"/>
    <col min="12050" max="12050" width="16.85546875" bestFit="1" customWidth="1"/>
    <col min="12051" max="12051" width="17" bestFit="1" customWidth="1"/>
    <col min="12052" max="12052" width="20.85546875" bestFit="1" customWidth="1"/>
    <col min="12053" max="12053" width="22.140625" bestFit="1" customWidth="1"/>
    <col min="12054" max="12054" width="12.5703125" bestFit="1" customWidth="1"/>
    <col min="12055" max="12055" width="55.28515625" bestFit="1" customWidth="1"/>
    <col min="12056" max="12056" width="25.85546875" bestFit="1" customWidth="1"/>
    <col min="12057" max="12057" width="15.85546875" bestFit="1" customWidth="1"/>
    <col min="12058" max="12058" width="18.28515625" bestFit="1" customWidth="1"/>
    <col min="12059" max="12059" width="65.5703125" bestFit="1" customWidth="1"/>
    <col min="12060" max="12060" width="65.7109375" bestFit="1" customWidth="1"/>
    <col min="12061" max="12061" width="4.7109375" bestFit="1" customWidth="1"/>
    <col min="12289" max="12289" width="4.7109375" bestFit="1" customWidth="1"/>
    <col min="12290" max="12290" width="16.85546875" bestFit="1" customWidth="1"/>
    <col min="12291" max="12291" width="8.85546875" bestFit="1" customWidth="1"/>
    <col min="12292" max="12292" width="1.140625" bestFit="1" customWidth="1"/>
    <col min="12293" max="12293" width="25.140625" bestFit="1" customWidth="1"/>
    <col min="12294" max="12294" width="10.85546875" bestFit="1" customWidth="1"/>
    <col min="12295" max="12296" width="16.85546875" bestFit="1" customWidth="1"/>
    <col min="12297" max="12297" width="8.85546875" bestFit="1" customWidth="1"/>
    <col min="12298" max="12298" width="16" bestFit="1" customWidth="1"/>
    <col min="12299" max="12299" width="0.28515625" bestFit="1" customWidth="1"/>
    <col min="12300" max="12300" width="16" bestFit="1" customWidth="1"/>
    <col min="12301" max="12301" width="0.7109375" bestFit="1" customWidth="1"/>
    <col min="12302" max="12302" width="16.140625" bestFit="1" customWidth="1"/>
    <col min="12303" max="12303" width="12.5703125" bestFit="1" customWidth="1"/>
    <col min="12304" max="12304" width="4.42578125" bestFit="1" customWidth="1"/>
    <col min="12305" max="12305" width="20.85546875" bestFit="1" customWidth="1"/>
    <col min="12306" max="12306" width="16.85546875" bestFit="1" customWidth="1"/>
    <col min="12307" max="12307" width="17" bestFit="1" customWidth="1"/>
    <col min="12308" max="12308" width="20.85546875" bestFit="1" customWidth="1"/>
    <col min="12309" max="12309" width="22.140625" bestFit="1" customWidth="1"/>
    <col min="12310" max="12310" width="12.5703125" bestFit="1" customWidth="1"/>
    <col min="12311" max="12311" width="55.28515625" bestFit="1" customWidth="1"/>
    <col min="12312" max="12312" width="25.85546875" bestFit="1" customWidth="1"/>
    <col min="12313" max="12313" width="15.85546875" bestFit="1" customWidth="1"/>
    <col min="12314" max="12314" width="18.28515625" bestFit="1" customWidth="1"/>
    <col min="12315" max="12315" width="65.5703125" bestFit="1" customWidth="1"/>
    <col min="12316" max="12316" width="65.7109375" bestFit="1" customWidth="1"/>
    <col min="12317" max="12317" width="4.7109375" bestFit="1" customWidth="1"/>
    <col min="12545" max="12545" width="4.7109375" bestFit="1" customWidth="1"/>
    <col min="12546" max="12546" width="16.85546875" bestFit="1" customWidth="1"/>
    <col min="12547" max="12547" width="8.85546875" bestFit="1" customWidth="1"/>
    <col min="12548" max="12548" width="1.140625" bestFit="1" customWidth="1"/>
    <col min="12549" max="12549" width="25.140625" bestFit="1" customWidth="1"/>
    <col min="12550" max="12550" width="10.85546875" bestFit="1" customWidth="1"/>
    <col min="12551" max="12552" width="16.85546875" bestFit="1" customWidth="1"/>
    <col min="12553" max="12553" width="8.85546875" bestFit="1" customWidth="1"/>
    <col min="12554" max="12554" width="16" bestFit="1" customWidth="1"/>
    <col min="12555" max="12555" width="0.28515625" bestFit="1" customWidth="1"/>
    <col min="12556" max="12556" width="16" bestFit="1" customWidth="1"/>
    <col min="12557" max="12557" width="0.7109375" bestFit="1" customWidth="1"/>
    <col min="12558" max="12558" width="16.140625" bestFit="1" customWidth="1"/>
    <col min="12559" max="12559" width="12.5703125" bestFit="1" customWidth="1"/>
    <col min="12560" max="12560" width="4.42578125" bestFit="1" customWidth="1"/>
    <col min="12561" max="12561" width="20.85546875" bestFit="1" customWidth="1"/>
    <col min="12562" max="12562" width="16.85546875" bestFit="1" customWidth="1"/>
    <col min="12563" max="12563" width="17" bestFit="1" customWidth="1"/>
    <col min="12564" max="12564" width="20.85546875" bestFit="1" customWidth="1"/>
    <col min="12565" max="12565" width="22.140625" bestFit="1" customWidth="1"/>
    <col min="12566" max="12566" width="12.5703125" bestFit="1" customWidth="1"/>
    <col min="12567" max="12567" width="55.28515625" bestFit="1" customWidth="1"/>
    <col min="12568" max="12568" width="25.85546875" bestFit="1" customWidth="1"/>
    <col min="12569" max="12569" width="15.85546875" bestFit="1" customWidth="1"/>
    <col min="12570" max="12570" width="18.28515625" bestFit="1" customWidth="1"/>
    <col min="12571" max="12571" width="65.5703125" bestFit="1" customWidth="1"/>
    <col min="12572" max="12572" width="65.7109375" bestFit="1" customWidth="1"/>
    <col min="12573" max="12573" width="4.7109375" bestFit="1" customWidth="1"/>
    <col min="12801" max="12801" width="4.7109375" bestFit="1" customWidth="1"/>
    <col min="12802" max="12802" width="16.85546875" bestFit="1" customWidth="1"/>
    <col min="12803" max="12803" width="8.85546875" bestFit="1" customWidth="1"/>
    <col min="12804" max="12804" width="1.140625" bestFit="1" customWidth="1"/>
    <col min="12805" max="12805" width="25.140625" bestFit="1" customWidth="1"/>
    <col min="12806" max="12806" width="10.85546875" bestFit="1" customWidth="1"/>
    <col min="12807" max="12808" width="16.85546875" bestFit="1" customWidth="1"/>
    <col min="12809" max="12809" width="8.85546875" bestFit="1" customWidth="1"/>
    <col min="12810" max="12810" width="16" bestFit="1" customWidth="1"/>
    <col min="12811" max="12811" width="0.28515625" bestFit="1" customWidth="1"/>
    <col min="12812" max="12812" width="16" bestFit="1" customWidth="1"/>
    <col min="12813" max="12813" width="0.7109375" bestFit="1" customWidth="1"/>
    <col min="12814" max="12814" width="16.140625" bestFit="1" customWidth="1"/>
    <col min="12815" max="12815" width="12.5703125" bestFit="1" customWidth="1"/>
    <col min="12816" max="12816" width="4.42578125" bestFit="1" customWidth="1"/>
    <col min="12817" max="12817" width="20.85546875" bestFit="1" customWidth="1"/>
    <col min="12818" max="12818" width="16.85546875" bestFit="1" customWidth="1"/>
    <col min="12819" max="12819" width="17" bestFit="1" customWidth="1"/>
    <col min="12820" max="12820" width="20.85546875" bestFit="1" customWidth="1"/>
    <col min="12821" max="12821" width="22.140625" bestFit="1" customWidth="1"/>
    <col min="12822" max="12822" width="12.5703125" bestFit="1" customWidth="1"/>
    <col min="12823" max="12823" width="55.28515625" bestFit="1" customWidth="1"/>
    <col min="12824" max="12824" width="25.85546875" bestFit="1" customWidth="1"/>
    <col min="12825" max="12825" width="15.85546875" bestFit="1" customWidth="1"/>
    <col min="12826" max="12826" width="18.28515625" bestFit="1" customWidth="1"/>
    <col min="12827" max="12827" width="65.5703125" bestFit="1" customWidth="1"/>
    <col min="12828" max="12828" width="65.7109375" bestFit="1" customWidth="1"/>
    <col min="12829" max="12829" width="4.7109375" bestFit="1" customWidth="1"/>
    <col min="13057" max="13057" width="4.7109375" bestFit="1" customWidth="1"/>
    <col min="13058" max="13058" width="16.85546875" bestFit="1" customWidth="1"/>
    <col min="13059" max="13059" width="8.85546875" bestFit="1" customWidth="1"/>
    <col min="13060" max="13060" width="1.140625" bestFit="1" customWidth="1"/>
    <col min="13061" max="13061" width="25.140625" bestFit="1" customWidth="1"/>
    <col min="13062" max="13062" width="10.85546875" bestFit="1" customWidth="1"/>
    <col min="13063" max="13064" width="16.85546875" bestFit="1" customWidth="1"/>
    <col min="13065" max="13065" width="8.85546875" bestFit="1" customWidth="1"/>
    <col min="13066" max="13066" width="16" bestFit="1" customWidth="1"/>
    <col min="13067" max="13067" width="0.28515625" bestFit="1" customWidth="1"/>
    <col min="13068" max="13068" width="16" bestFit="1" customWidth="1"/>
    <col min="13069" max="13069" width="0.7109375" bestFit="1" customWidth="1"/>
    <col min="13070" max="13070" width="16.140625" bestFit="1" customWidth="1"/>
    <col min="13071" max="13071" width="12.5703125" bestFit="1" customWidth="1"/>
    <col min="13072" max="13072" width="4.42578125" bestFit="1" customWidth="1"/>
    <col min="13073" max="13073" width="20.85546875" bestFit="1" customWidth="1"/>
    <col min="13074" max="13074" width="16.85546875" bestFit="1" customWidth="1"/>
    <col min="13075" max="13075" width="17" bestFit="1" customWidth="1"/>
    <col min="13076" max="13076" width="20.85546875" bestFit="1" customWidth="1"/>
    <col min="13077" max="13077" width="22.140625" bestFit="1" customWidth="1"/>
    <col min="13078" max="13078" width="12.5703125" bestFit="1" customWidth="1"/>
    <col min="13079" max="13079" width="55.28515625" bestFit="1" customWidth="1"/>
    <col min="13080" max="13080" width="25.85546875" bestFit="1" customWidth="1"/>
    <col min="13081" max="13081" width="15.85546875" bestFit="1" customWidth="1"/>
    <col min="13082" max="13082" width="18.28515625" bestFit="1" customWidth="1"/>
    <col min="13083" max="13083" width="65.5703125" bestFit="1" customWidth="1"/>
    <col min="13084" max="13084" width="65.7109375" bestFit="1" customWidth="1"/>
    <col min="13085" max="13085" width="4.7109375" bestFit="1" customWidth="1"/>
    <col min="13313" max="13313" width="4.7109375" bestFit="1" customWidth="1"/>
    <col min="13314" max="13314" width="16.85546875" bestFit="1" customWidth="1"/>
    <col min="13315" max="13315" width="8.85546875" bestFit="1" customWidth="1"/>
    <col min="13316" max="13316" width="1.140625" bestFit="1" customWidth="1"/>
    <col min="13317" max="13317" width="25.140625" bestFit="1" customWidth="1"/>
    <col min="13318" max="13318" width="10.85546875" bestFit="1" customWidth="1"/>
    <col min="13319" max="13320" width="16.85546875" bestFit="1" customWidth="1"/>
    <col min="13321" max="13321" width="8.85546875" bestFit="1" customWidth="1"/>
    <col min="13322" max="13322" width="16" bestFit="1" customWidth="1"/>
    <col min="13323" max="13323" width="0.28515625" bestFit="1" customWidth="1"/>
    <col min="13324" max="13324" width="16" bestFit="1" customWidth="1"/>
    <col min="13325" max="13325" width="0.7109375" bestFit="1" customWidth="1"/>
    <col min="13326" max="13326" width="16.140625" bestFit="1" customWidth="1"/>
    <col min="13327" max="13327" width="12.5703125" bestFit="1" customWidth="1"/>
    <col min="13328" max="13328" width="4.42578125" bestFit="1" customWidth="1"/>
    <col min="13329" max="13329" width="20.85546875" bestFit="1" customWidth="1"/>
    <col min="13330" max="13330" width="16.85546875" bestFit="1" customWidth="1"/>
    <col min="13331" max="13331" width="17" bestFit="1" customWidth="1"/>
    <col min="13332" max="13332" width="20.85546875" bestFit="1" customWidth="1"/>
    <col min="13333" max="13333" width="22.140625" bestFit="1" customWidth="1"/>
    <col min="13334" max="13334" width="12.5703125" bestFit="1" customWidth="1"/>
    <col min="13335" max="13335" width="55.28515625" bestFit="1" customWidth="1"/>
    <col min="13336" max="13336" width="25.85546875" bestFit="1" customWidth="1"/>
    <col min="13337" max="13337" width="15.85546875" bestFit="1" customWidth="1"/>
    <col min="13338" max="13338" width="18.28515625" bestFit="1" customWidth="1"/>
    <col min="13339" max="13339" width="65.5703125" bestFit="1" customWidth="1"/>
    <col min="13340" max="13340" width="65.7109375" bestFit="1" customWidth="1"/>
    <col min="13341" max="13341" width="4.7109375" bestFit="1" customWidth="1"/>
    <col min="13569" max="13569" width="4.7109375" bestFit="1" customWidth="1"/>
    <col min="13570" max="13570" width="16.85546875" bestFit="1" customWidth="1"/>
    <col min="13571" max="13571" width="8.85546875" bestFit="1" customWidth="1"/>
    <col min="13572" max="13572" width="1.140625" bestFit="1" customWidth="1"/>
    <col min="13573" max="13573" width="25.140625" bestFit="1" customWidth="1"/>
    <col min="13574" max="13574" width="10.85546875" bestFit="1" customWidth="1"/>
    <col min="13575" max="13576" width="16.85546875" bestFit="1" customWidth="1"/>
    <col min="13577" max="13577" width="8.85546875" bestFit="1" customWidth="1"/>
    <col min="13578" max="13578" width="16" bestFit="1" customWidth="1"/>
    <col min="13579" max="13579" width="0.28515625" bestFit="1" customWidth="1"/>
    <col min="13580" max="13580" width="16" bestFit="1" customWidth="1"/>
    <col min="13581" max="13581" width="0.7109375" bestFit="1" customWidth="1"/>
    <col min="13582" max="13582" width="16.140625" bestFit="1" customWidth="1"/>
    <col min="13583" max="13583" width="12.5703125" bestFit="1" customWidth="1"/>
    <col min="13584" max="13584" width="4.42578125" bestFit="1" customWidth="1"/>
    <col min="13585" max="13585" width="20.85546875" bestFit="1" customWidth="1"/>
    <col min="13586" max="13586" width="16.85546875" bestFit="1" customWidth="1"/>
    <col min="13587" max="13587" width="17" bestFit="1" customWidth="1"/>
    <col min="13588" max="13588" width="20.85546875" bestFit="1" customWidth="1"/>
    <col min="13589" max="13589" width="22.140625" bestFit="1" customWidth="1"/>
    <col min="13590" max="13590" width="12.5703125" bestFit="1" customWidth="1"/>
    <col min="13591" max="13591" width="55.28515625" bestFit="1" customWidth="1"/>
    <col min="13592" max="13592" width="25.85546875" bestFit="1" customWidth="1"/>
    <col min="13593" max="13593" width="15.85546875" bestFit="1" customWidth="1"/>
    <col min="13594" max="13594" width="18.28515625" bestFit="1" customWidth="1"/>
    <col min="13595" max="13595" width="65.5703125" bestFit="1" customWidth="1"/>
    <col min="13596" max="13596" width="65.7109375" bestFit="1" customWidth="1"/>
    <col min="13597" max="13597" width="4.7109375" bestFit="1" customWidth="1"/>
    <col min="13825" max="13825" width="4.7109375" bestFit="1" customWidth="1"/>
    <col min="13826" max="13826" width="16.85546875" bestFit="1" customWidth="1"/>
    <col min="13827" max="13827" width="8.85546875" bestFit="1" customWidth="1"/>
    <col min="13828" max="13828" width="1.140625" bestFit="1" customWidth="1"/>
    <col min="13829" max="13829" width="25.140625" bestFit="1" customWidth="1"/>
    <col min="13830" max="13830" width="10.85546875" bestFit="1" customWidth="1"/>
    <col min="13831" max="13832" width="16.85546875" bestFit="1" customWidth="1"/>
    <col min="13833" max="13833" width="8.85546875" bestFit="1" customWidth="1"/>
    <col min="13834" max="13834" width="16" bestFit="1" customWidth="1"/>
    <col min="13835" max="13835" width="0.28515625" bestFit="1" customWidth="1"/>
    <col min="13836" max="13836" width="16" bestFit="1" customWidth="1"/>
    <col min="13837" max="13837" width="0.7109375" bestFit="1" customWidth="1"/>
    <col min="13838" max="13838" width="16.140625" bestFit="1" customWidth="1"/>
    <col min="13839" max="13839" width="12.5703125" bestFit="1" customWidth="1"/>
    <col min="13840" max="13840" width="4.42578125" bestFit="1" customWidth="1"/>
    <col min="13841" max="13841" width="20.85546875" bestFit="1" customWidth="1"/>
    <col min="13842" max="13842" width="16.85546875" bestFit="1" customWidth="1"/>
    <col min="13843" max="13843" width="17" bestFit="1" customWidth="1"/>
    <col min="13844" max="13844" width="20.85546875" bestFit="1" customWidth="1"/>
    <col min="13845" max="13845" width="22.140625" bestFit="1" customWidth="1"/>
    <col min="13846" max="13846" width="12.5703125" bestFit="1" customWidth="1"/>
    <col min="13847" max="13847" width="55.28515625" bestFit="1" customWidth="1"/>
    <col min="13848" max="13848" width="25.85546875" bestFit="1" customWidth="1"/>
    <col min="13849" max="13849" width="15.85546875" bestFit="1" customWidth="1"/>
    <col min="13850" max="13850" width="18.28515625" bestFit="1" customWidth="1"/>
    <col min="13851" max="13851" width="65.5703125" bestFit="1" customWidth="1"/>
    <col min="13852" max="13852" width="65.7109375" bestFit="1" customWidth="1"/>
    <col min="13853" max="13853" width="4.7109375" bestFit="1" customWidth="1"/>
    <col min="14081" max="14081" width="4.7109375" bestFit="1" customWidth="1"/>
    <col min="14082" max="14082" width="16.85546875" bestFit="1" customWidth="1"/>
    <col min="14083" max="14083" width="8.85546875" bestFit="1" customWidth="1"/>
    <col min="14084" max="14084" width="1.140625" bestFit="1" customWidth="1"/>
    <col min="14085" max="14085" width="25.140625" bestFit="1" customWidth="1"/>
    <col min="14086" max="14086" width="10.85546875" bestFit="1" customWidth="1"/>
    <col min="14087" max="14088" width="16.85546875" bestFit="1" customWidth="1"/>
    <col min="14089" max="14089" width="8.85546875" bestFit="1" customWidth="1"/>
    <col min="14090" max="14090" width="16" bestFit="1" customWidth="1"/>
    <col min="14091" max="14091" width="0.28515625" bestFit="1" customWidth="1"/>
    <col min="14092" max="14092" width="16" bestFit="1" customWidth="1"/>
    <col min="14093" max="14093" width="0.7109375" bestFit="1" customWidth="1"/>
    <col min="14094" max="14094" width="16.140625" bestFit="1" customWidth="1"/>
    <col min="14095" max="14095" width="12.5703125" bestFit="1" customWidth="1"/>
    <col min="14096" max="14096" width="4.42578125" bestFit="1" customWidth="1"/>
    <col min="14097" max="14097" width="20.85546875" bestFit="1" customWidth="1"/>
    <col min="14098" max="14098" width="16.85546875" bestFit="1" customWidth="1"/>
    <col min="14099" max="14099" width="17" bestFit="1" customWidth="1"/>
    <col min="14100" max="14100" width="20.85546875" bestFit="1" customWidth="1"/>
    <col min="14101" max="14101" width="22.140625" bestFit="1" customWidth="1"/>
    <col min="14102" max="14102" width="12.5703125" bestFit="1" customWidth="1"/>
    <col min="14103" max="14103" width="55.28515625" bestFit="1" customWidth="1"/>
    <col min="14104" max="14104" width="25.85546875" bestFit="1" customWidth="1"/>
    <col min="14105" max="14105" width="15.85546875" bestFit="1" customWidth="1"/>
    <col min="14106" max="14106" width="18.28515625" bestFit="1" customWidth="1"/>
    <col min="14107" max="14107" width="65.5703125" bestFit="1" customWidth="1"/>
    <col min="14108" max="14108" width="65.7109375" bestFit="1" customWidth="1"/>
    <col min="14109" max="14109" width="4.7109375" bestFit="1" customWidth="1"/>
    <col min="14337" max="14337" width="4.7109375" bestFit="1" customWidth="1"/>
    <col min="14338" max="14338" width="16.85546875" bestFit="1" customWidth="1"/>
    <col min="14339" max="14339" width="8.85546875" bestFit="1" customWidth="1"/>
    <col min="14340" max="14340" width="1.140625" bestFit="1" customWidth="1"/>
    <col min="14341" max="14341" width="25.140625" bestFit="1" customWidth="1"/>
    <col min="14342" max="14342" width="10.85546875" bestFit="1" customWidth="1"/>
    <col min="14343" max="14344" width="16.85546875" bestFit="1" customWidth="1"/>
    <col min="14345" max="14345" width="8.85546875" bestFit="1" customWidth="1"/>
    <col min="14346" max="14346" width="16" bestFit="1" customWidth="1"/>
    <col min="14347" max="14347" width="0.28515625" bestFit="1" customWidth="1"/>
    <col min="14348" max="14348" width="16" bestFit="1" customWidth="1"/>
    <col min="14349" max="14349" width="0.7109375" bestFit="1" customWidth="1"/>
    <col min="14350" max="14350" width="16.140625" bestFit="1" customWidth="1"/>
    <col min="14351" max="14351" width="12.5703125" bestFit="1" customWidth="1"/>
    <col min="14352" max="14352" width="4.42578125" bestFit="1" customWidth="1"/>
    <col min="14353" max="14353" width="20.85546875" bestFit="1" customWidth="1"/>
    <col min="14354" max="14354" width="16.85546875" bestFit="1" customWidth="1"/>
    <col min="14355" max="14355" width="17" bestFit="1" customWidth="1"/>
    <col min="14356" max="14356" width="20.85546875" bestFit="1" customWidth="1"/>
    <col min="14357" max="14357" width="22.140625" bestFit="1" customWidth="1"/>
    <col min="14358" max="14358" width="12.5703125" bestFit="1" customWidth="1"/>
    <col min="14359" max="14359" width="55.28515625" bestFit="1" customWidth="1"/>
    <col min="14360" max="14360" width="25.85546875" bestFit="1" customWidth="1"/>
    <col min="14361" max="14361" width="15.85546875" bestFit="1" customWidth="1"/>
    <col min="14362" max="14362" width="18.28515625" bestFit="1" customWidth="1"/>
    <col min="14363" max="14363" width="65.5703125" bestFit="1" customWidth="1"/>
    <col min="14364" max="14364" width="65.7109375" bestFit="1" customWidth="1"/>
    <col min="14365" max="14365" width="4.7109375" bestFit="1" customWidth="1"/>
    <col min="14593" max="14593" width="4.7109375" bestFit="1" customWidth="1"/>
    <col min="14594" max="14594" width="16.85546875" bestFit="1" customWidth="1"/>
    <col min="14595" max="14595" width="8.85546875" bestFit="1" customWidth="1"/>
    <col min="14596" max="14596" width="1.140625" bestFit="1" customWidth="1"/>
    <col min="14597" max="14597" width="25.140625" bestFit="1" customWidth="1"/>
    <col min="14598" max="14598" width="10.85546875" bestFit="1" customWidth="1"/>
    <col min="14599" max="14600" width="16.85546875" bestFit="1" customWidth="1"/>
    <col min="14601" max="14601" width="8.85546875" bestFit="1" customWidth="1"/>
    <col min="14602" max="14602" width="16" bestFit="1" customWidth="1"/>
    <col min="14603" max="14603" width="0.28515625" bestFit="1" customWidth="1"/>
    <col min="14604" max="14604" width="16" bestFit="1" customWidth="1"/>
    <col min="14605" max="14605" width="0.7109375" bestFit="1" customWidth="1"/>
    <col min="14606" max="14606" width="16.140625" bestFit="1" customWidth="1"/>
    <col min="14607" max="14607" width="12.5703125" bestFit="1" customWidth="1"/>
    <col min="14608" max="14608" width="4.42578125" bestFit="1" customWidth="1"/>
    <col min="14609" max="14609" width="20.85546875" bestFit="1" customWidth="1"/>
    <col min="14610" max="14610" width="16.85546875" bestFit="1" customWidth="1"/>
    <col min="14611" max="14611" width="17" bestFit="1" customWidth="1"/>
    <col min="14612" max="14612" width="20.85546875" bestFit="1" customWidth="1"/>
    <col min="14613" max="14613" width="22.140625" bestFit="1" customWidth="1"/>
    <col min="14614" max="14614" width="12.5703125" bestFit="1" customWidth="1"/>
    <col min="14615" max="14615" width="55.28515625" bestFit="1" customWidth="1"/>
    <col min="14616" max="14616" width="25.85546875" bestFit="1" customWidth="1"/>
    <col min="14617" max="14617" width="15.85546875" bestFit="1" customWidth="1"/>
    <col min="14618" max="14618" width="18.28515625" bestFit="1" customWidth="1"/>
    <col min="14619" max="14619" width="65.5703125" bestFit="1" customWidth="1"/>
    <col min="14620" max="14620" width="65.7109375" bestFit="1" customWidth="1"/>
    <col min="14621" max="14621" width="4.7109375" bestFit="1" customWidth="1"/>
    <col min="14849" max="14849" width="4.7109375" bestFit="1" customWidth="1"/>
    <col min="14850" max="14850" width="16.85546875" bestFit="1" customWidth="1"/>
    <col min="14851" max="14851" width="8.85546875" bestFit="1" customWidth="1"/>
    <col min="14852" max="14852" width="1.140625" bestFit="1" customWidth="1"/>
    <col min="14853" max="14853" width="25.140625" bestFit="1" customWidth="1"/>
    <col min="14854" max="14854" width="10.85546875" bestFit="1" customWidth="1"/>
    <col min="14855" max="14856" width="16.85546875" bestFit="1" customWidth="1"/>
    <col min="14857" max="14857" width="8.85546875" bestFit="1" customWidth="1"/>
    <col min="14858" max="14858" width="16" bestFit="1" customWidth="1"/>
    <col min="14859" max="14859" width="0.28515625" bestFit="1" customWidth="1"/>
    <col min="14860" max="14860" width="16" bestFit="1" customWidth="1"/>
    <col min="14861" max="14861" width="0.7109375" bestFit="1" customWidth="1"/>
    <col min="14862" max="14862" width="16.140625" bestFit="1" customWidth="1"/>
    <col min="14863" max="14863" width="12.5703125" bestFit="1" customWidth="1"/>
    <col min="14864" max="14864" width="4.42578125" bestFit="1" customWidth="1"/>
    <col min="14865" max="14865" width="20.85546875" bestFit="1" customWidth="1"/>
    <col min="14866" max="14866" width="16.85546875" bestFit="1" customWidth="1"/>
    <col min="14867" max="14867" width="17" bestFit="1" customWidth="1"/>
    <col min="14868" max="14868" width="20.85546875" bestFit="1" customWidth="1"/>
    <col min="14869" max="14869" width="22.140625" bestFit="1" customWidth="1"/>
    <col min="14870" max="14870" width="12.5703125" bestFit="1" customWidth="1"/>
    <col min="14871" max="14871" width="55.28515625" bestFit="1" customWidth="1"/>
    <col min="14872" max="14872" width="25.85546875" bestFit="1" customWidth="1"/>
    <col min="14873" max="14873" width="15.85546875" bestFit="1" customWidth="1"/>
    <col min="14874" max="14874" width="18.28515625" bestFit="1" customWidth="1"/>
    <col min="14875" max="14875" width="65.5703125" bestFit="1" customWidth="1"/>
    <col min="14876" max="14876" width="65.7109375" bestFit="1" customWidth="1"/>
    <col min="14877" max="14877" width="4.7109375" bestFit="1" customWidth="1"/>
    <col min="15105" max="15105" width="4.7109375" bestFit="1" customWidth="1"/>
    <col min="15106" max="15106" width="16.85546875" bestFit="1" customWidth="1"/>
    <col min="15107" max="15107" width="8.85546875" bestFit="1" customWidth="1"/>
    <col min="15108" max="15108" width="1.140625" bestFit="1" customWidth="1"/>
    <col min="15109" max="15109" width="25.140625" bestFit="1" customWidth="1"/>
    <col min="15110" max="15110" width="10.85546875" bestFit="1" customWidth="1"/>
    <col min="15111" max="15112" width="16.85546875" bestFit="1" customWidth="1"/>
    <col min="15113" max="15113" width="8.85546875" bestFit="1" customWidth="1"/>
    <col min="15114" max="15114" width="16" bestFit="1" customWidth="1"/>
    <col min="15115" max="15115" width="0.28515625" bestFit="1" customWidth="1"/>
    <col min="15116" max="15116" width="16" bestFit="1" customWidth="1"/>
    <col min="15117" max="15117" width="0.7109375" bestFit="1" customWidth="1"/>
    <col min="15118" max="15118" width="16.140625" bestFit="1" customWidth="1"/>
    <col min="15119" max="15119" width="12.5703125" bestFit="1" customWidth="1"/>
    <col min="15120" max="15120" width="4.42578125" bestFit="1" customWidth="1"/>
    <col min="15121" max="15121" width="20.85546875" bestFit="1" customWidth="1"/>
    <col min="15122" max="15122" width="16.85546875" bestFit="1" customWidth="1"/>
    <col min="15123" max="15123" width="17" bestFit="1" customWidth="1"/>
    <col min="15124" max="15124" width="20.85546875" bestFit="1" customWidth="1"/>
    <col min="15125" max="15125" width="22.140625" bestFit="1" customWidth="1"/>
    <col min="15126" max="15126" width="12.5703125" bestFit="1" customWidth="1"/>
    <col min="15127" max="15127" width="55.28515625" bestFit="1" customWidth="1"/>
    <col min="15128" max="15128" width="25.85546875" bestFit="1" customWidth="1"/>
    <col min="15129" max="15129" width="15.85546875" bestFit="1" customWidth="1"/>
    <col min="15130" max="15130" width="18.28515625" bestFit="1" customWidth="1"/>
    <col min="15131" max="15131" width="65.5703125" bestFit="1" customWidth="1"/>
    <col min="15132" max="15132" width="65.7109375" bestFit="1" customWidth="1"/>
    <col min="15133" max="15133" width="4.7109375" bestFit="1" customWidth="1"/>
    <col min="15361" max="15361" width="4.7109375" bestFit="1" customWidth="1"/>
    <col min="15362" max="15362" width="16.85546875" bestFit="1" customWidth="1"/>
    <col min="15363" max="15363" width="8.85546875" bestFit="1" customWidth="1"/>
    <col min="15364" max="15364" width="1.140625" bestFit="1" customWidth="1"/>
    <col min="15365" max="15365" width="25.140625" bestFit="1" customWidth="1"/>
    <col min="15366" max="15366" width="10.85546875" bestFit="1" customWidth="1"/>
    <col min="15367" max="15368" width="16.85546875" bestFit="1" customWidth="1"/>
    <col min="15369" max="15369" width="8.85546875" bestFit="1" customWidth="1"/>
    <col min="15370" max="15370" width="16" bestFit="1" customWidth="1"/>
    <col min="15371" max="15371" width="0.28515625" bestFit="1" customWidth="1"/>
    <col min="15372" max="15372" width="16" bestFit="1" customWidth="1"/>
    <col min="15373" max="15373" width="0.7109375" bestFit="1" customWidth="1"/>
    <col min="15374" max="15374" width="16.140625" bestFit="1" customWidth="1"/>
    <col min="15375" max="15375" width="12.5703125" bestFit="1" customWidth="1"/>
    <col min="15376" max="15376" width="4.42578125" bestFit="1" customWidth="1"/>
    <col min="15377" max="15377" width="20.85546875" bestFit="1" customWidth="1"/>
    <col min="15378" max="15378" width="16.85546875" bestFit="1" customWidth="1"/>
    <col min="15379" max="15379" width="17" bestFit="1" customWidth="1"/>
    <col min="15380" max="15380" width="20.85546875" bestFit="1" customWidth="1"/>
    <col min="15381" max="15381" width="22.140625" bestFit="1" customWidth="1"/>
    <col min="15382" max="15382" width="12.5703125" bestFit="1" customWidth="1"/>
    <col min="15383" max="15383" width="55.28515625" bestFit="1" customWidth="1"/>
    <col min="15384" max="15384" width="25.85546875" bestFit="1" customWidth="1"/>
    <col min="15385" max="15385" width="15.85546875" bestFit="1" customWidth="1"/>
    <col min="15386" max="15386" width="18.28515625" bestFit="1" customWidth="1"/>
    <col min="15387" max="15387" width="65.5703125" bestFit="1" customWidth="1"/>
    <col min="15388" max="15388" width="65.7109375" bestFit="1" customWidth="1"/>
    <col min="15389" max="15389" width="4.7109375" bestFit="1" customWidth="1"/>
    <col min="15617" max="15617" width="4.7109375" bestFit="1" customWidth="1"/>
    <col min="15618" max="15618" width="16.85546875" bestFit="1" customWidth="1"/>
    <col min="15619" max="15619" width="8.85546875" bestFit="1" customWidth="1"/>
    <col min="15620" max="15620" width="1.140625" bestFit="1" customWidth="1"/>
    <col min="15621" max="15621" width="25.140625" bestFit="1" customWidth="1"/>
    <col min="15622" max="15622" width="10.85546875" bestFit="1" customWidth="1"/>
    <col min="15623" max="15624" width="16.85546875" bestFit="1" customWidth="1"/>
    <col min="15625" max="15625" width="8.85546875" bestFit="1" customWidth="1"/>
    <col min="15626" max="15626" width="16" bestFit="1" customWidth="1"/>
    <col min="15627" max="15627" width="0.28515625" bestFit="1" customWidth="1"/>
    <col min="15628" max="15628" width="16" bestFit="1" customWidth="1"/>
    <col min="15629" max="15629" width="0.7109375" bestFit="1" customWidth="1"/>
    <col min="15630" max="15630" width="16.140625" bestFit="1" customWidth="1"/>
    <col min="15631" max="15631" width="12.5703125" bestFit="1" customWidth="1"/>
    <col min="15632" max="15632" width="4.42578125" bestFit="1" customWidth="1"/>
    <col min="15633" max="15633" width="20.85546875" bestFit="1" customWidth="1"/>
    <col min="15634" max="15634" width="16.85546875" bestFit="1" customWidth="1"/>
    <col min="15635" max="15635" width="17" bestFit="1" customWidth="1"/>
    <col min="15636" max="15636" width="20.85546875" bestFit="1" customWidth="1"/>
    <col min="15637" max="15637" width="22.140625" bestFit="1" customWidth="1"/>
    <col min="15638" max="15638" width="12.5703125" bestFit="1" customWidth="1"/>
    <col min="15639" max="15639" width="55.28515625" bestFit="1" customWidth="1"/>
    <col min="15640" max="15640" width="25.85546875" bestFit="1" customWidth="1"/>
    <col min="15641" max="15641" width="15.85546875" bestFit="1" customWidth="1"/>
    <col min="15642" max="15642" width="18.28515625" bestFit="1" customWidth="1"/>
    <col min="15643" max="15643" width="65.5703125" bestFit="1" customWidth="1"/>
    <col min="15644" max="15644" width="65.7109375" bestFit="1" customWidth="1"/>
    <col min="15645" max="15645" width="4.7109375" bestFit="1" customWidth="1"/>
    <col min="15873" max="15873" width="4.7109375" bestFit="1" customWidth="1"/>
    <col min="15874" max="15874" width="16.85546875" bestFit="1" customWidth="1"/>
    <col min="15875" max="15875" width="8.85546875" bestFit="1" customWidth="1"/>
    <col min="15876" max="15876" width="1.140625" bestFit="1" customWidth="1"/>
    <col min="15877" max="15877" width="25.140625" bestFit="1" customWidth="1"/>
    <col min="15878" max="15878" width="10.85546875" bestFit="1" customWidth="1"/>
    <col min="15879" max="15880" width="16.85546875" bestFit="1" customWidth="1"/>
    <col min="15881" max="15881" width="8.85546875" bestFit="1" customWidth="1"/>
    <col min="15882" max="15882" width="16" bestFit="1" customWidth="1"/>
    <col min="15883" max="15883" width="0.28515625" bestFit="1" customWidth="1"/>
    <col min="15884" max="15884" width="16" bestFit="1" customWidth="1"/>
    <col min="15885" max="15885" width="0.7109375" bestFit="1" customWidth="1"/>
    <col min="15886" max="15886" width="16.140625" bestFit="1" customWidth="1"/>
    <col min="15887" max="15887" width="12.5703125" bestFit="1" customWidth="1"/>
    <col min="15888" max="15888" width="4.42578125" bestFit="1" customWidth="1"/>
    <col min="15889" max="15889" width="20.85546875" bestFit="1" customWidth="1"/>
    <col min="15890" max="15890" width="16.85546875" bestFit="1" customWidth="1"/>
    <col min="15891" max="15891" width="17" bestFit="1" customWidth="1"/>
    <col min="15892" max="15892" width="20.85546875" bestFit="1" customWidth="1"/>
    <col min="15893" max="15893" width="22.140625" bestFit="1" customWidth="1"/>
    <col min="15894" max="15894" width="12.5703125" bestFit="1" customWidth="1"/>
    <col min="15895" max="15895" width="55.28515625" bestFit="1" customWidth="1"/>
    <col min="15896" max="15896" width="25.85546875" bestFit="1" customWidth="1"/>
    <col min="15897" max="15897" width="15.85546875" bestFit="1" customWidth="1"/>
    <col min="15898" max="15898" width="18.28515625" bestFit="1" customWidth="1"/>
    <col min="15899" max="15899" width="65.5703125" bestFit="1" customWidth="1"/>
    <col min="15900" max="15900" width="65.7109375" bestFit="1" customWidth="1"/>
    <col min="15901" max="15901" width="4.7109375" bestFit="1" customWidth="1"/>
    <col min="16129" max="16129" width="4.7109375" bestFit="1" customWidth="1"/>
    <col min="16130" max="16130" width="16.85546875" bestFit="1" customWidth="1"/>
    <col min="16131" max="16131" width="8.85546875" bestFit="1" customWidth="1"/>
    <col min="16132" max="16132" width="1.140625" bestFit="1" customWidth="1"/>
    <col min="16133" max="16133" width="25.140625" bestFit="1" customWidth="1"/>
    <col min="16134" max="16134" width="10.85546875" bestFit="1" customWidth="1"/>
    <col min="16135" max="16136" width="16.85546875" bestFit="1" customWidth="1"/>
    <col min="16137" max="16137" width="8.85546875" bestFit="1" customWidth="1"/>
    <col min="16138" max="16138" width="16" bestFit="1" customWidth="1"/>
    <col min="16139" max="16139" width="0.28515625" bestFit="1" customWidth="1"/>
    <col min="16140" max="16140" width="16" bestFit="1" customWidth="1"/>
    <col min="16141" max="16141" width="0.7109375" bestFit="1" customWidth="1"/>
    <col min="16142" max="16142" width="16.140625" bestFit="1" customWidth="1"/>
    <col min="16143" max="16143" width="12.5703125" bestFit="1" customWidth="1"/>
    <col min="16144" max="16144" width="4.42578125" bestFit="1" customWidth="1"/>
    <col min="16145" max="16145" width="20.85546875" bestFit="1" customWidth="1"/>
    <col min="16146" max="16146" width="16.85546875" bestFit="1" customWidth="1"/>
    <col min="16147" max="16147" width="17" bestFit="1" customWidth="1"/>
    <col min="16148" max="16148" width="20.85546875" bestFit="1" customWidth="1"/>
    <col min="16149" max="16149" width="22.140625" bestFit="1" customWidth="1"/>
    <col min="16150" max="16150" width="12.5703125" bestFit="1" customWidth="1"/>
    <col min="16151" max="16151" width="55.28515625" bestFit="1" customWidth="1"/>
    <col min="16152" max="16152" width="25.85546875" bestFit="1" customWidth="1"/>
    <col min="16153" max="16153" width="15.85546875" bestFit="1" customWidth="1"/>
    <col min="16154" max="16154" width="18.28515625" bestFit="1" customWidth="1"/>
    <col min="16155" max="16155" width="65.5703125" bestFit="1" customWidth="1"/>
    <col min="16156" max="16156" width="65.7109375" bestFit="1" customWidth="1"/>
    <col min="16157" max="16157" width="4.7109375" bestFit="1" customWidth="1"/>
  </cols>
  <sheetData>
    <row r="1" spans="1:29" ht="13.5" thickBot="1">
      <c r="A1" s="76"/>
      <c r="B1" s="609" t="s">
        <v>997</v>
      </c>
      <c r="C1" s="595"/>
      <c r="D1" s="595"/>
      <c r="E1" s="595"/>
      <c r="F1" s="595"/>
      <c r="G1" s="595"/>
      <c r="H1" s="595"/>
      <c r="I1" s="595"/>
      <c r="J1" s="595"/>
      <c r="K1" s="595"/>
      <c r="L1" s="595"/>
      <c r="M1" s="595"/>
      <c r="N1" s="595"/>
      <c r="O1" s="595"/>
      <c r="P1" s="595"/>
      <c r="Q1" s="76"/>
      <c r="R1" s="76"/>
      <c r="S1" s="76"/>
      <c r="T1" s="76"/>
      <c r="U1" s="76"/>
      <c r="V1" s="76"/>
      <c r="W1" s="76"/>
      <c r="X1" s="76"/>
      <c r="Y1" s="76"/>
      <c r="Z1" s="76"/>
      <c r="AA1" s="76"/>
      <c r="AB1" s="76"/>
      <c r="AC1" s="76"/>
    </row>
    <row r="2" spans="1:29" ht="15.75" thickBot="1">
      <c r="A2" s="76"/>
      <c r="B2" s="600" t="s">
        <v>998</v>
      </c>
      <c r="C2" s="595"/>
      <c r="D2" s="610" t="s">
        <v>999</v>
      </c>
      <c r="E2" s="611"/>
      <c r="F2" s="611"/>
      <c r="G2" s="611"/>
      <c r="H2" s="611"/>
      <c r="I2" s="612"/>
      <c r="J2" s="76"/>
      <c r="K2" s="76"/>
      <c r="L2" s="76"/>
      <c r="M2" s="76"/>
      <c r="N2" s="76"/>
      <c r="O2" s="76"/>
      <c r="P2" s="76"/>
      <c r="Q2" s="76"/>
      <c r="R2" s="76"/>
      <c r="S2" s="76"/>
      <c r="T2" s="76"/>
      <c r="U2" s="76"/>
      <c r="V2" s="76"/>
      <c r="W2" s="76"/>
      <c r="X2" s="76"/>
      <c r="Y2" s="76"/>
      <c r="Z2" s="76"/>
      <c r="AA2" s="76"/>
      <c r="AB2" s="76"/>
      <c r="AC2" s="76"/>
    </row>
    <row r="3" spans="1:29" ht="13.5" thickBot="1">
      <c r="A3" s="76"/>
      <c r="B3" s="76"/>
      <c r="C3" s="76"/>
      <c r="D3" s="76"/>
      <c r="E3" s="76"/>
      <c r="F3" s="76"/>
      <c r="G3" s="76"/>
      <c r="H3" s="76"/>
      <c r="I3" s="76"/>
      <c r="J3" s="76"/>
      <c r="K3" s="600" t="s">
        <v>1000</v>
      </c>
      <c r="L3" s="595"/>
      <c r="M3" s="595"/>
      <c r="N3" s="601" t="s">
        <v>1422</v>
      </c>
      <c r="O3" s="602"/>
      <c r="P3" s="603"/>
      <c r="Q3" s="76"/>
      <c r="R3" s="76"/>
      <c r="S3" s="76"/>
      <c r="T3" s="76"/>
      <c r="U3" s="76"/>
      <c r="V3" s="76"/>
      <c r="W3" s="76"/>
      <c r="X3" s="76"/>
      <c r="Y3" s="76"/>
      <c r="Z3" s="76"/>
      <c r="AA3" s="76"/>
      <c r="AB3" s="76"/>
      <c r="AC3" s="76"/>
    </row>
    <row r="4" spans="1:29" ht="13.5" thickBot="1">
      <c r="A4" s="76"/>
      <c r="B4" s="600" t="s">
        <v>1002</v>
      </c>
      <c r="C4" s="595"/>
      <c r="D4" s="601" t="s">
        <v>1421</v>
      </c>
      <c r="E4" s="602"/>
      <c r="F4" s="602"/>
      <c r="G4" s="602"/>
      <c r="H4" s="602"/>
      <c r="I4" s="603"/>
      <c r="J4" s="76"/>
      <c r="K4" s="595"/>
      <c r="L4" s="595"/>
      <c r="M4" s="595"/>
      <c r="N4" s="604"/>
      <c r="O4" s="605"/>
      <c r="P4" s="606"/>
      <c r="Q4" s="76"/>
      <c r="R4" s="76"/>
      <c r="S4" s="76"/>
      <c r="T4" s="76"/>
      <c r="U4" s="76"/>
      <c r="V4" s="76"/>
      <c r="W4" s="76"/>
      <c r="X4" s="76"/>
      <c r="Y4" s="76"/>
      <c r="Z4" s="76"/>
      <c r="AA4" s="76"/>
      <c r="AB4" s="76"/>
      <c r="AC4" s="76"/>
    </row>
    <row r="5" spans="1:29" ht="13.5" thickBot="1">
      <c r="A5" s="76"/>
      <c r="B5" s="595"/>
      <c r="C5" s="595"/>
      <c r="D5" s="604"/>
      <c r="E5" s="605"/>
      <c r="F5" s="605"/>
      <c r="G5" s="605"/>
      <c r="H5" s="605"/>
      <c r="I5" s="606"/>
      <c r="J5" s="76"/>
      <c r="K5" s="76"/>
      <c r="L5" s="76"/>
      <c r="M5" s="76"/>
      <c r="N5" s="76"/>
      <c r="O5" s="76"/>
      <c r="P5" s="76"/>
      <c r="Q5" s="76"/>
      <c r="R5" s="76"/>
      <c r="S5" s="76"/>
      <c r="T5" s="76"/>
      <c r="U5" s="76"/>
      <c r="V5" s="76"/>
      <c r="W5" s="76"/>
      <c r="X5" s="76"/>
      <c r="Y5" s="76"/>
      <c r="Z5" s="76"/>
      <c r="AA5" s="76"/>
      <c r="AB5" s="76"/>
      <c r="AC5" s="76"/>
    </row>
    <row r="6" spans="1:29" ht="13.5" thickBot="1">
      <c r="A6" s="76"/>
      <c r="B6" s="76"/>
      <c r="C6" s="76"/>
      <c r="D6" s="76"/>
      <c r="E6" s="76"/>
      <c r="F6" s="76"/>
      <c r="G6" s="76"/>
      <c r="H6" s="76"/>
      <c r="I6" s="76"/>
      <c r="J6" s="76"/>
      <c r="K6" s="600" t="s">
        <v>1004</v>
      </c>
      <c r="L6" s="595"/>
      <c r="M6" s="595"/>
      <c r="N6" s="601" t="s">
        <v>1420</v>
      </c>
      <c r="O6" s="602"/>
      <c r="P6" s="603"/>
      <c r="Q6" s="76"/>
      <c r="R6" s="76"/>
      <c r="S6" s="76"/>
      <c r="T6" s="76"/>
      <c r="U6" s="76"/>
      <c r="V6" s="76"/>
      <c r="W6" s="76"/>
      <c r="X6" s="76"/>
      <c r="Y6" s="76"/>
      <c r="Z6" s="76"/>
      <c r="AA6" s="76"/>
      <c r="AB6" s="76"/>
      <c r="AC6" s="76"/>
    </row>
    <row r="7" spans="1:29" ht="13.5" thickBot="1">
      <c r="A7" s="76"/>
      <c r="B7" s="600" t="s">
        <v>1006</v>
      </c>
      <c r="C7" s="595"/>
      <c r="D7" s="601" t="s">
        <v>1007</v>
      </c>
      <c r="E7" s="602"/>
      <c r="F7" s="602"/>
      <c r="G7" s="602"/>
      <c r="H7" s="602"/>
      <c r="I7" s="603"/>
      <c r="J7" s="76"/>
      <c r="K7" s="595"/>
      <c r="L7" s="595"/>
      <c r="M7" s="595"/>
      <c r="N7" s="604"/>
      <c r="O7" s="605"/>
      <c r="P7" s="606"/>
      <c r="Q7" s="76"/>
      <c r="R7" s="76"/>
      <c r="S7" s="76"/>
      <c r="T7" s="76"/>
      <c r="U7" s="76"/>
      <c r="V7" s="76"/>
      <c r="W7" s="76"/>
      <c r="X7" s="76"/>
      <c r="Y7" s="76"/>
      <c r="Z7" s="76"/>
      <c r="AA7" s="76"/>
      <c r="AB7" s="76"/>
      <c r="AC7" s="76"/>
    </row>
    <row r="8" spans="1:29">
      <c r="A8" s="76"/>
      <c r="B8" s="595"/>
      <c r="C8" s="595"/>
      <c r="D8" s="607"/>
      <c r="E8" s="595"/>
      <c r="F8" s="595"/>
      <c r="G8" s="595"/>
      <c r="H8" s="595"/>
      <c r="I8" s="608"/>
      <c r="J8" s="76"/>
      <c r="K8" s="76"/>
      <c r="L8" s="76"/>
      <c r="M8" s="76"/>
      <c r="N8" s="76"/>
      <c r="O8" s="76"/>
      <c r="P8" s="76"/>
      <c r="Q8" s="76"/>
      <c r="R8" s="76"/>
      <c r="S8" s="76"/>
      <c r="T8" s="76"/>
      <c r="U8" s="76"/>
      <c r="V8" s="76"/>
      <c r="W8" s="76"/>
      <c r="X8" s="76"/>
      <c r="Y8" s="76"/>
      <c r="Z8" s="76"/>
      <c r="AA8" s="76"/>
      <c r="AB8" s="76"/>
      <c r="AC8" s="76"/>
    </row>
    <row r="9" spans="1:29" ht="13.5" thickBot="1">
      <c r="A9" s="76"/>
      <c r="B9" s="595"/>
      <c r="C9" s="595"/>
      <c r="D9" s="604"/>
      <c r="E9" s="605"/>
      <c r="F9" s="605"/>
      <c r="G9" s="605"/>
      <c r="H9" s="605"/>
      <c r="I9" s="606"/>
      <c r="J9" s="76"/>
      <c r="K9" s="609" t="s">
        <v>997</v>
      </c>
      <c r="L9" s="595"/>
      <c r="M9" s="595"/>
      <c r="N9" s="595"/>
      <c r="O9" s="595"/>
      <c r="P9" s="595"/>
      <c r="Q9" s="76"/>
      <c r="R9" s="76"/>
      <c r="S9" s="76"/>
      <c r="T9" s="76"/>
      <c r="U9" s="76"/>
      <c r="V9" s="76"/>
      <c r="W9" s="76"/>
      <c r="X9" s="76"/>
      <c r="Y9" s="76"/>
      <c r="Z9" s="76"/>
      <c r="AA9" s="76"/>
      <c r="AB9" s="76"/>
      <c r="AC9" s="76"/>
    </row>
    <row r="10" spans="1:29" ht="13.5" thickBot="1">
      <c r="A10" s="76"/>
      <c r="B10" s="76"/>
      <c r="C10" s="76"/>
      <c r="D10" s="76"/>
      <c r="E10" s="76"/>
      <c r="F10" s="76"/>
      <c r="G10" s="76"/>
      <c r="H10" s="76"/>
      <c r="I10" s="76"/>
      <c r="J10" s="76"/>
      <c r="K10" s="595"/>
      <c r="L10" s="595"/>
      <c r="M10" s="595"/>
      <c r="N10" s="595"/>
      <c r="O10" s="595"/>
      <c r="P10" s="595"/>
      <c r="Q10" s="76"/>
      <c r="R10" s="76"/>
      <c r="S10" s="76"/>
      <c r="T10" s="76"/>
      <c r="U10" s="76"/>
      <c r="V10" s="76"/>
      <c r="W10" s="76"/>
      <c r="X10" s="76"/>
      <c r="Y10" s="76"/>
      <c r="Z10" s="76"/>
      <c r="AA10" s="76"/>
      <c r="AB10" s="76"/>
      <c r="AC10" s="76"/>
    </row>
    <row r="11" spans="1:29">
      <c r="A11" s="76"/>
      <c r="B11" s="600" t="s">
        <v>1008</v>
      </c>
      <c r="C11" s="595"/>
      <c r="D11" s="601" t="s">
        <v>1009</v>
      </c>
      <c r="E11" s="602"/>
      <c r="F11" s="602"/>
      <c r="G11" s="602"/>
      <c r="H11" s="602"/>
      <c r="I11" s="603"/>
      <c r="J11" s="76"/>
      <c r="K11" s="595"/>
      <c r="L11" s="595"/>
      <c r="M11" s="595"/>
      <c r="N11" s="595"/>
      <c r="O11" s="595"/>
      <c r="P11" s="595"/>
      <c r="Q11" s="76"/>
      <c r="R11" s="76"/>
      <c r="S11" s="76"/>
      <c r="T11" s="76"/>
      <c r="U11" s="76"/>
      <c r="V11" s="76"/>
      <c r="W11" s="76"/>
      <c r="X11" s="76"/>
      <c r="Y11" s="76"/>
      <c r="Z11" s="76"/>
      <c r="AA11" s="76"/>
      <c r="AB11" s="76"/>
      <c r="AC11" s="76"/>
    </row>
    <row r="12" spans="1:29" ht="13.5" thickBot="1">
      <c r="A12" s="76"/>
      <c r="B12" s="595"/>
      <c r="C12" s="595"/>
      <c r="D12" s="604"/>
      <c r="E12" s="605"/>
      <c r="F12" s="605"/>
      <c r="G12" s="605"/>
      <c r="H12" s="605"/>
      <c r="I12" s="606"/>
      <c r="J12" s="76"/>
      <c r="K12" s="76"/>
      <c r="L12" s="76"/>
      <c r="M12" s="76"/>
      <c r="N12" s="76"/>
      <c r="O12" s="76"/>
      <c r="P12" s="76"/>
      <c r="Q12" s="76"/>
      <c r="R12" s="76"/>
      <c r="S12" s="76"/>
      <c r="T12" s="76"/>
      <c r="U12" s="76"/>
      <c r="V12" s="76"/>
      <c r="W12" s="76"/>
      <c r="X12" s="76"/>
      <c r="Y12" s="76"/>
      <c r="Z12" s="76"/>
      <c r="AA12" s="76"/>
      <c r="AB12" s="76"/>
      <c r="AC12" s="76"/>
    </row>
    <row r="13" spans="1:29" ht="13.5" thickBot="1">
      <c r="A13" s="76"/>
      <c r="B13" s="609" t="s">
        <v>997</v>
      </c>
      <c r="C13" s="595"/>
      <c r="D13" s="595"/>
      <c r="E13" s="595"/>
      <c r="F13" s="595"/>
      <c r="G13" s="595"/>
      <c r="H13" s="595"/>
      <c r="I13" s="595"/>
      <c r="J13" s="595"/>
      <c r="K13" s="595"/>
      <c r="L13" s="595"/>
      <c r="M13" s="595"/>
      <c r="N13" s="595"/>
      <c r="O13" s="595"/>
      <c r="P13" s="595"/>
      <c r="Q13" s="76"/>
      <c r="R13" s="76"/>
      <c r="S13" s="76"/>
      <c r="T13" s="76"/>
      <c r="U13" s="76"/>
      <c r="V13" s="76"/>
      <c r="W13" s="76"/>
      <c r="X13" s="76"/>
      <c r="Y13" s="76"/>
      <c r="Z13" s="76"/>
      <c r="AA13" s="76"/>
      <c r="AB13" s="76"/>
      <c r="AC13" s="76"/>
    </row>
    <row r="14" spans="1:29" ht="13.5" thickBot="1">
      <c r="A14" s="76"/>
      <c r="B14" s="615" t="s">
        <v>1010</v>
      </c>
      <c r="C14" s="617"/>
      <c r="D14" s="617"/>
      <c r="E14" s="617"/>
      <c r="F14" s="616"/>
      <c r="G14" s="615" t="s">
        <v>1011</v>
      </c>
      <c r="H14" s="617"/>
      <c r="I14" s="617"/>
      <c r="J14" s="617"/>
      <c r="K14" s="617"/>
      <c r="L14" s="617"/>
      <c r="M14" s="617"/>
      <c r="N14" s="616"/>
      <c r="O14" s="615" t="s">
        <v>1012</v>
      </c>
      <c r="P14" s="617"/>
      <c r="Q14" s="617"/>
      <c r="R14" s="617"/>
      <c r="S14" s="617"/>
      <c r="T14" s="616"/>
      <c r="U14" s="615" t="s">
        <v>1041</v>
      </c>
      <c r="V14" s="617"/>
      <c r="W14" s="617"/>
      <c r="X14" s="616"/>
      <c r="Y14" s="615" t="s">
        <v>1042</v>
      </c>
      <c r="Z14" s="617"/>
      <c r="AA14" s="617"/>
      <c r="AB14" s="616"/>
      <c r="AC14" s="76"/>
    </row>
    <row r="15" spans="1:29" ht="24.75" thickBot="1">
      <c r="A15" s="76"/>
      <c r="B15" s="349" t="s">
        <v>1013</v>
      </c>
      <c r="C15" s="615" t="s">
        <v>1014</v>
      </c>
      <c r="D15" s="616"/>
      <c r="E15" s="349" t="s">
        <v>1015</v>
      </c>
      <c r="F15" s="349" t="s">
        <v>1016</v>
      </c>
      <c r="G15" s="349" t="s">
        <v>1017</v>
      </c>
      <c r="H15" s="349" t="s">
        <v>1043</v>
      </c>
      <c r="I15" s="615" t="s">
        <v>1044</v>
      </c>
      <c r="J15" s="617"/>
      <c r="K15" s="616"/>
      <c r="L15" s="349" t="s">
        <v>1020</v>
      </c>
      <c r="M15" s="615" t="s">
        <v>1021</v>
      </c>
      <c r="N15" s="616"/>
      <c r="O15" s="349" t="s">
        <v>1045</v>
      </c>
      <c r="P15" s="615" t="s">
        <v>1023</v>
      </c>
      <c r="Q15" s="616"/>
      <c r="R15" s="349" t="s">
        <v>1046</v>
      </c>
      <c r="S15" s="349" t="s">
        <v>504</v>
      </c>
      <c r="T15" s="349" t="s">
        <v>1047</v>
      </c>
      <c r="U15" s="349" t="s">
        <v>1048</v>
      </c>
      <c r="V15" s="349" t="s">
        <v>1049</v>
      </c>
      <c r="W15" s="349" t="s">
        <v>1050</v>
      </c>
      <c r="X15" s="349" t="s">
        <v>1047</v>
      </c>
      <c r="Y15" s="349" t="s">
        <v>1051</v>
      </c>
      <c r="Z15" s="615" t="s">
        <v>1050</v>
      </c>
      <c r="AA15" s="617"/>
      <c r="AB15" s="616"/>
      <c r="AC15" s="76"/>
    </row>
    <row r="16" spans="1:29" ht="13.5" thickBot="1">
      <c r="A16" s="76"/>
      <c r="B16" s="573" t="s">
        <v>1024</v>
      </c>
      <c r="C16" s="582" t="s">
        <v>1419</v>
      </c>
      <c r="D16" s="583"/>
      <c r="E16" s="573" t="s">
        <v>1070</v>
      </c>
      <c r="F16" s="573" t="s">
        <v>1027</v>
      </c>
      <c r="G16" s="573" t="s">
        <v>1418</v>
      </c>
      <c r="H16" s="573" t="s">
        <v>1071</v>
      </c>
      <c r="I16" s="582" t="s">
        <v>1417</v>
      </c>
      <c r="J16" s="594"/>
      <c r="K16" s="583"/>
      <c r="L16" s="579" t="s">
        <v>1729</v>
      </c>
      <c r="M16" s="582" t="s">
        <v>1416</v>
      </c>
      <c r="N16" s="583"/>
      <c r="O16" s="570" t="s">
        <v>1409</v>
      </c>
      <c r="P16" s="588" t="s">
        <v>1408</v>
      </c>
      <c r="Q16" s="589"/>
      <c r="R16" s="573" t="s">
        <v>1052</v>
      </c>
      <c r="S16" s="573" t="s">
        <v>1407</v>
      </c>
      <c r="T16" s="573" t="s">
        <v>1052</v>
      </c>
      <c r="U16" s="570" t="s">
        <v>1053</v>
      </c>
      <c r="V16" s="570">
        <v>20</v>
      </c>
      <c r="W16" s="576" t="s">
        <v>1498</v>
      </c>
      <c r="X16" s="576" t="s">
        <v>997</v>
      </c>
      <c r="Y16" s="570" t="s">
        <v>1053</v>
      </c>
      <c r="Z16" s="77" t="s">
        <v>1055</v>
      </c>
      <c r="AA16" s="77" t="s">
        <v>1056</v>
      </c>
      <c r="AB16" s="77" t="s">
        <v>1057</v>
      </c>
      <c r="AC16" s="76"/>
    </row>
    <row r="17" spans="1:30" ht="24.75" thickBot="1">
      <c r="A17" s="76"/>
      <c r="B17" s="574"/>
      <c r="C17" s="584"/>
      <c r="D17" s="585"/>
      <c r="E17" s="574"/>
      <c r="F17" s="574"/>
      <c r="G17" s="574"/>
      <c r="H17" s="574"/>
      <c r="I17" s="584"/>
      <c r="J17" s="595"/>
      <c r="K17" s="585"/>
      <c r="L17" s="580"/>
      <c r="M17" s="584"/>
      <c r="N17" s="585"/>
      <c r="O17" s="571"/>
      <c r="P17" s="590"/>
      <c r="Q17" s="591"/>
      <c r="R17" s="574"/>
      <c r="S17" s="574"/>
      <c r="T17" s="574"/>
      <c r="U17" s="571"/>
      <c r="V17" s="571"/>
      <c r="W17" s="577"/>
      <c r="X17" s="577"/>
      <c r="Y17" s="571"/>
      <c r="Z17" s="78" t="s">
        <v>1053</v>
      </c>
      <c r="AA17" s="79" t="s">
        <v>1058</v>
      </c>
      <c r="AB17" s="80" t="s">
        <v>1449</v>
      </c>
      <c r="AC17" s="613">
        <f>5/6</f>
        <v>0.83333333333333337</v>
      </c>
      <c r="AD17" s="614">
        <f>10/12</f>
        <v>0.83333333333333337</v>
      </c>
    </row>
    <row r="18" spans="1:30" ht="24.75" thickBot="1">
      <c r="A18" s="76"/>
      <c r="B18" s="574"/>
      <c r="C18" s="584"/>
      <c r="D18" s="585"/>
      <c r="E18" s="574"/>
      <c r="F18" s="574"/>
      <c r="G18" s="574"/>
      <c r="H18" s="574"/>
      <c r="I18" s="584"/>
      <c r="J18" s="595"/>
      <c r="K18" s="585"/>
      <c r="L18" s="580"/>
      <c r="M18" s="584"/>
      <c r="N18" s="585"/>
      <c r="O18" s="571"/>
      <c r="P18" s="590"/>
      <c r="Q18" s="591"/>
      <c r="R18" s="574"/>
      <c r="S18" s="574"/>
      <c r="T18" s="574"/>
      <c r="U18" s="571"/>
      <c r="V18" s="571"/>
      <c r="W18" s="577"/>
      <c r="X18" s="577"/>
      <c r="Y18" s="571"/>
      <c r="Z18" s="78" t="s">
        <v>1053</v>
      </c>
      <c r="AA18" s="79" t="s">
        <v>1059</v>
      </c>
      <c r="AB18" s="80" t="s">
        <v>1730</v>
      </c>
      <c r="AC18" s="613"/>
      <c r="AD18" s="614"/>
    </row>
    <row r="19" spans="1:30" ht="13.5" thickBot="1">
      <c r="A19" s="76"/>
      <c r="B19" s="574"/>
      <c r="C19" s="584"/>
      <c r="D19" s="585"/>
      <c r="E19" s="574"/>
      <c r="F19" s="574"/>
      <c r="G19" s="574"/>
      <c r="H19" s="574"/>
      <c r="I19" s="584"/>
      <c r="J19" s="595"/>
      <c r="K19" s="585"/>
      <c r="L19" s="580"/>
      <c r="M19" s="584"/>
      <c r="N19" s="585"/>
      <c r="O19" s="571"/>
      <c r="P19" s="590"/>
      <c r="Q19" s="591"/>
      <c r="R19" s="574"/>
      <c r="S19" s="574"/>
      <c r="T19" s="574"/>
      <c r="U19" s="571"/>
      <c r="V19" s="571"/>
      <c r="W19" s="577"/>
      <c r="X19" s="577"/>
      <c r="Y19" s="571"/>
      <c r="Z19" s="78" t="s">
        <v>1670</v>
      </c>
      <c r="AA19" s="79" t="s">
        <v>1061</v>
      </c>
      <c r="AB19" s="80" t="s">
        <v>1671</v>
      </c>
      <c r="AC19" s="613"/>
      <c r="AD19" s="614"/>
    </row>
    <row r="20" spans="1:30" ht="24.75" thickBot="1">
      <c r="A20" s="76"/>
      <c r="B20" s="574"/>
      <c r="C20" s="584"/>
      <c r="D20" s="585"/>
      <c r="E20" s="574"/>
      <c r="F20" s="574"/>
      <c r="G20" s="574"/>
      <c r="H20" s="574"/>
      <c r="I20" s="584"/>
      <c r="J20" s="595"/>
      <c r="K20" s="585"/>
      <c r="L20" s="580"/>
      <c r="M20" s="584"/>
      <c r="N20" s="585"/>
      <c r="O20" s="571"/>
      <c r="P20" s="590"/>
      <c r="Q20" s="591"/>
      <c r="R20" s="574"/>
      <c r="S20" s="574"/>
      <c r="T20" s="574"/>
      <c r="U20" s="571"/>
      <c r="V20" s="571"/>
      <c r="W20" s="577"/>
      <c r="X20" s="577"/>
      <c r="Y20" s="571"/>
      <c r="Z20" s="78" t="s">
        <v>1670</v>
      </c>
      <c r="AA20" s="79" t="s">
        <v>1062</v>
      </c>
      <c r="AB20" s="80" t="s">
        <v>1672</v>
      </c>
      <c r="AC20" s="613"/>
      <c r="AD20" s="614"/>
    </row>
    <row r="21" spans="1:30" ht="36.75" thickBot="1">
      <c r="A21" s="76"/>
      <c r="B21" s="574"/>
      <c r="C21" s="584"/>
      <c r="D21" s="585"/>
      <c r="E21" s="574"/>
      <c r="F21" s="574"/>
      <c r="G21" s="574"/>
      <c r="H21" s="574"/>
      <c r="I21" s="584"/>
      <c r="J21" s="595"/>
      <c r="K21" s="585"/>
      <c r="L21" s="580"/>
      <c r="M21" s="584"/>
      <c r="N21" s="585"/>
      <c r="O21" s="571"/>
      <c r="P21" s="590"/>
      <c r="Q21" s="591"/>
      <c r="R21" s="574"/>
      <c r="S21" s="574"/>
      <c r="T21" s="574"/>
      <c r="U21" s="571"/>
      <c r="V21" s="571"/>
      <c r="W21" s="577"/>
      <c r="X21" s="577"/>
      <c r="Y21" s="571"/>
      <c r="Z21" s="78" t="s">
        <v>1670</v>
      </c>
      <c r="AA21" s="79" t="s">
        <v>1063</v>
      </c>
      <c r="AB21" s="80" t="s">
        <v>1673</v>
      </c>
      <c r="AC21" s="613"/>
      <c r="AD21" s="614"/>
    </row>
    <row r="22" spans="1:30" ht="24.75" thickBot="1">
      <c r="A22" s="76"/>
      <c r="B22" s="575"/>
      <c r="C22" s="586"/>
      <c r="D22" s="587"/>
      <c r="E22" s="575"/>
      <c r="F22" s="575"/>
      <c r="G22" s="575"/>
      <c r="H22" s="575"/>
      <c r="I22" s="586"/>
      <c r="J22" s="596"/>
      <c r="K22" s="587"/>
      <c r="L22" s="581"/>
      <c r="M22" s="586"/>
      <c r="N22" s="587"/>
      <c r="O22" s="572"/>
      <c r="P22" s="592"/>
      <c r="Q22" s="593"/>
      <c r="R22" s="575"/>
      <c r="S22" s="575"/>
      <c r="T22" s="575"/>
      <c r="U22" s="572"/>
      <c r="V22" s="572"/>
      <c r="W22" s="578"/>
      <c r="X22" s="578"/>
      <c r="Y22" s="572"/>
      <c r="Z22" s="78" t="s">
        <v>570</v>
      </c>
      <c r="AA22" s="79" t="s">
        <v>1064</v>
      </c>
      <c r="AB22" s="80" t="s">
        <v>1052</v>
      </c>
      <c r="AC22" s="613"/>
      <c r="AD22" s="614"/>
    </row>
    <row r="23" spans="1:30" ht="13.5" thickBot="1">
      <c r="A23" s="76"/>
      <c r="B23" s="573" t="s">
        <v>1024</v>
      </c>
      <c r="C23" s="582" t="s">
        <v>1415</v>
      </c>
      <c r="D23" s="583"/>
      <c r="E23" s="573" t="s">
        <v>1414</v>
      </c>
      <c r="F23" s="573" t="s">
        <v>1027</v>
      </c>
      <c r="G23" s="573" t="s">
        <v>1413</v>
      </c>
      <c r="H23" s="573" t="s">
        <v>1412</v>
      </c>
      <c r="I23" s="582" t="s">
        <v>1411</v>
      </c>
      <c r="J23" s="594"/>
      <c r="K23" s="583"/>
      <c r="L23" s="579" t="s">
        <v>1031</v>
      </c>
      <c r="M23" s="582" t="s">
        <v>1410</v>
      </c>
      <c r="N23" s="583"/>
      <c r="O23" s="570" t="s">
        <v>1409</v>
      </c>
      <c r="P23" s="588" t="s">
        <v>1408</v>
      </c>
      <c r="Q23" s="589"/>
      <c r="R23" s="573" t="s">
        <v>1052</v>
      </c>
      <c r="S23" s="573" t="s">
        <v>1407</v>
      </c>
      <c r="T23" s="573" t="s">
        <v>1052</v>
      </c>
      <c r="U23" s="570" t="s">
        <v>1053</v>
      </c>
      <c r="V23" s="570">
        <v>20</v>
      </c>
      <c r="W23" s="576" t="s">
        <v>1499</v>
      </c>
      <c r="X23" s="576" t="s">
        <v>997</v>
      </c>
      <c r="Y23" s="570" t="s">
        <v>1053</v>
      </c>
      <c r="Z23" s="77" t="s">
        <v>1055</v>
      </c>
      <c r="AA23" s="77" t="s">
        <v>1056</v>
      </c>
      <c r="AB23" s="77" t="s">
        <v>1057</v>
      </c>
      <c r="AC23" s="76"/>
      <c r="AD23" s="614"/>
    </row>
    <row r="24" spans="1:30" ht="24.75" thickBot="1">
      <c r="A24" s="76"/>
      <c r="B24" s="574"/>
      <c r="C24" s="584"/>
      <c r="D24" s="585"/>
      <c r="E24" s="574"/>
      <c r="F24" s="574"/>
      <c r="G24" s="574"/>
      <c r="H24" s="574"/>
      <c r="I24" s="584"/>
      <c r="J24" s="595"/>
      <c r="K24" s="585"/>
      <c r="L24" s="580"/>
      <c r="M24" s="584"/>
      <c r="N24" s="585"/>
      <c r="O24" s="571"/>
      <c r="P24" s="590"/>
      <c r="Q24" s="591"/>
      <c r="R24" s="574"/>
      <c r="S24" s="574"/>
      <c r="T24" s="574"/>
      <c r="U24" s="571"/>
      <c r="V24" s="571"/>
      <c r="W24" s="577"/>
      <c r="X24" s="577"/>
      <c r="Y24" s="571"/>
      <c r="Z24" s="78" t="s">
        <v>1053</v>
      </c>
      <c r="AA24" s="79" t="s">
        <v>1058</v>
      </c>
      <c r="AB24" s="80" t="s">
        <v>1448</v>
      </c>
      <c r="AC24" s="613">
        <f>5/6</f>
        <v>0.83333333333333337</v>
      </c>
      <c r="AD24" s="614"/>
    </row>
    <row r="25" spans="1:30" ht="60.75" thickBot="1">
      <c r="A25" s="76"/>
      <c r="B25" s="574"/>
      <c r="C25" s="584"/>
      <c r="D25" s="585"/>
      <c r="E25" s="574"/>
      <c r="F25" s="574"/>
      <c r="G25" s="574"/>
      <c r="H25" s="574"/>
      <c r="I25" s="584"/>
      <c r="J25" s="595"/>
      <c r="K25" s="585"/>
      <c r="L25" s="580"/>
      <c r="M25" s="584"/>
      <c r="N25" s="585"/>
      <c r="O25" s="571"/>
      <c r="P25" s="590"/>
      <c r="Q25" s="591"/>
      <c r="R25" s="574"/>
      <c r="S25" s="574"/>
      <c r="T25" s="574"/>
      <c r="U25" s="571"/>
      <c r="V25" s="571"/>
      <c r="W25" s="577"/>
      <c r="X25" s="577"/>
      <c r="Y25" s="571"/>
      <c r="Z25" s="78" t="s">
        <v>1053</v>
      </c>
      <c r="AA25" s="79" t="s">
        <v>1059</v>
      </c>
      <c r="AB25" s="80" t="s">
        <v>1500</v>
      </c>
      <c r="AC25" s="613"/>
      <c r="AD25" s="614"/>
    </row>
    <row r="26" spans="1:30" ht="13.5" thickBot="1">
      <c r="A26" s="76"/>
      <c r="B26" s="574"/>
      <c r="C26" s="584"/>
      <c r="D26" s="585"/>
      <c r="E26" s="574"/>
      <c r="F26" s="574"/>
      <c r="G26" s="574"/>
      <c r="H26" s="574"/>
      <c r="I26" s="584"/>
      <c r="J26" s="595"/>
      <c r="K26" s="585"/>
      <c r="L26" s="580"/>
      <c r="M26" s="584"/>
      <c r="N26" s="585"/>
      <c r="O26" s="571"/>
      <c r="P26" s="590"/>
      <c r="Q26" s="591"/>
      <c r="R26" s="574"/>
      <c r="S26" s="574"/>
      <c r="T26" s="574"/>
      <c r="U26" s="571"/>
      <c r="V26" s="571"/>
      <c r="W26" s="577"/>
      <c r="X26" s="577"/>
      <c r="Y26" s="571"/>
      <c r="Z26" s="78" t="s">
        <v>1053</v>
      </c>
      <c r="AA26" s="79" t="s">
        <v>1061</v>
      </c>
      <c r="AB26" s="80" t="s">
        <v>1671</v>
      </c>
      <c r="AC26" s="613"/>
      <c r="AD26" s="614"/>
    </row>
    <row r="27" spans="1:30" ht="24.75" thickBot="1">
      <c r="A27" s="76"/>
      <c r="B27" s="574"/>
      <c r="C27" s="584"/>
      <c r="D27" s="585"/>
      <c r="E27" s="574"/>
      <c r="F27" s="574"/>
      <c r="G27" s="574"/>
      <c r="H27" s="574"/>
      <c r="I27" s="584"/>
      <c r="J27" s="595"/>
      <c r="K27" s="585"/>
      <c r="L27" s="580"/>
      <c r="M27" s="584"/>
      <c r="N27" s="585"/>
      <c r="O27" s="571"/>
      <c r="P27" s="590"/>
      <c r="Q27" s="591"/>
      <c r="R27" s="574"/>
      <c r="S27" s="574"/>
      <c r="T27" s="574"/>
      <c r="U27" s="571"/>
      <c r="V27" s="571"/>
      <c r="W27" s="577"/>
      <c r="X27" s="577"/>
      <c r="Y27" s="571"/>
      <c r="Z27" s="78" t="s">
        <v>1053</v>
      </c>
      <c r="AA27" s="79" t="s">
        <v>1062</v>
      </c>
      <c r="AB27" s="80" t="s">
        <v>1672</v>
      </c>
      <c r="AC27" s="613"/>
      <c r="AD27" s="614"/>
    </row>
    <row r="28" spans="1:30" ht="72.75" thickBot="1">
      <c r="A28" s="76"/>
      <c r="B28" s="574"/>
      <c r="C28" s="584"/>
      <c r="D28" s="585"/>
      <c r="E28" s="574"/>
      <c r="F28" s="574"/>
      <c r="G28" s="574"/>
      <c r="H28" s="574"/>
      <c r="I28" s="584"/>
      <c r="J28" s="595"/>
      <c r="K28" s="585"/>
      <c r="L28" s="580"/>
      <c r="M28" s="584"/>
      <c r="N28" s="585"/>
      <c r="O28" s="571"/>
      <c r="P28" s="590"/>
      <c r="Q28" s="591"/>
      <c r="R28" s="574"/>
      <c r="S28" s="574"/>
      <c r="T28" s="574"/>
      <c r="U28" s="571"/>
      <c r="V28" s="571"/>
      <c r="W28" s="577"/>
      <c r="X28" s="577"/>
      <c r="Y28" s="571"/>
      <c r="Z28" s="78" t="s">
        <v>1053</v>
      </c>
      <c r="AA28" s="79" t="s">
        <v>1063</v>
      </c>
      <c r="AB28" s="80" t="s">
        <v>1674</v>
      </c>
      <c r="AC28" s="613"/>
      <c r="AD28" s="614"/>
    </row>
    <row r="29" spans="1:30" ht="72.75" customHeight="1" thickBot="1">
      <c r="A29" s="76"/>
      <c r="B29" s="575"/>
      <c r="C29" s="586"/>
      <c r="D29" s="587"/>
      <c r="E29" s="575"/>
      <c r="F29" s="575"/>
      <c r="G29" s="575"/>
      <c r="H29" s="575"/>
      <c r="I29" s="586"/>
      <c r="J29" s="596"/>
      <c r="K29" s="587"/>
      <c r="L29" s="581"/>
      <c r="M29" s="586"/>
      <c r="N29" s="587"/>
      <c r="O29" s="572"/>
      <c r="P29" s="592"/>
      <c r="Q29" s="593"/>
      <c r="R29" s="575"/>
      <c r="S29" s="575"/>
      <c r="T29" s="575"/>
      <c r="U29" s="572"/>
      <c r="V29" s="572"/>
      <c r="W29" s="578"/>
      <c r="X29" s="578"/>
      <c r="Y29" s="572"/>
      <c r="Z29" s="78" t="s">
        <v>570</v>
      </c>
      <c r="AA29" s="79" t="s">
        <v>1064</v>
      </c>
      <c r="AB29" s="80" t="s">
        <v>1052</v>
      </c>
      <c r="AC29" s="613"/>
      <c r="AD29" s="614"/>
    </row>
  </sheetData>
  <mergeCells count="66">
    <mergeCell ref="B1:P1"/>
    <mergeCell ref="B2:C2"/>
    <mergeCell ref="D2:I2"/>
    <mergeCell ref="K3:M4"/>
    <mergeCell ref="N3:P4"/>
    <mergeCell ref="B4:C5"/>
    <mergeCell ref="D4:I5"/>
    <mergeCell ref="Y14:AB14"/>
    <mergeCell ref="K6:M7"/>
    <mergeCell ref="N6:P7"/>
    <mergeCell ref="B7:C9"/>
    <mergeCell ref="D7:I9"/>
    <mergeCell ref="K9:P11"/>
    <mergeCell ref="B11:C12"/>
    <mergeCell ref="D11:I12"/>
    <mergeCell ref="B13:P13"/>
    <mergeCell ref="B14:F14"/>
    <mergeCell ref="G14:N14"/>
    <mergeCell ref="O14:T14"/>
    <mergeCell ref="U14:X14"/>
    <mergeCell ref="B16:B22"/>
    <mergeCell ref="C16:D22"/>
    <mergeCell ref="E16:E22"/>
    <mergeCell ref="F16:F22"/>
    <mergeCell ref="G16:G22"/>
    <mergeCell ref="C15:D15"/>
    <mergeCell ref="I15:K15"/>
    <mergeCell ref="M15:N15"/>
    <mergeCell ref="P15:Q15"/>
    <mergeCell ref="Z15:AB15"/>
    <mergeCell ref="U16:U22"/>
    <mergeCell ref="V16:V22"/>
    <mergeCell ref="W16:W22"/>
    <mergeCell ref="H16:H22"/>
    <mergeCell ref="I16:K22"/>
    <mergeCell ref="L16:L22"/>
    <mergeCell ref="M16:N22"/>
    <mergeCell ref="O16:O22"/>
    <mergeCell ref="P16:Q22"/>
    <mergeCell ref="T23:T29"/>
    <mergeCell ref="V23:V29"/>
    <mergeCell ref="X16:X22"/>
    <mergeCell ref="Y16:Y22"/>
    <mergeCell ref="B23:B29"/>
    <mergeCell ref="C23:D29"/>
    <mergeCell ref="E23:E29"/>
    <mergeCell ref="F23:F29"/>
    <mergeCell ref="G23:G29"/>
    <mergeCell ref="H23:H29"/>
    <mergeCell ref="I23:K29"/>
    <mergeCell ref="U23:U29"/>
    <mergeCell ref="L23:L29"/>
    <mergeCell ref="R16:R22"/>
    <mergeCell ref="S16:S22"/>
    <mergeCell ref="T16:T22"/>
    <mergeCell ref="M23:N29"/>
    <mergeCell ref="O23:O29"/>
    <mergeCell ref="P23:Q29"/>
    <mergeCell ref="R23:R29"/>
    <mergeCell ref="S23:S29"/>
    <mergeCell ref="AC17:AC22"/>
    <mergeCell ref="AC24:AC29"/>
    <mergeCell ref="AD17:AD29"/>
    <mergeCell ref="W23:W29"/>
    <mergeCell ref="X23:X29"/>
    <mergeCell ref="Y23:Y29"/>
  </mergeCells>
  <pageMargins left="0.3888888888888889" right="0.3888888888888889" top="0.3888888888888889" bottom="0.3888888888888889" header="0" footer="0"/>
  <pageSetup paperSize="9" firstPageNumber="0" fitToWidth="0" fitToHeight="0" pageOrder="overThenDown"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16"/>
  <sheetViews>
    <sheetView zoomScale="80" zoomScaleNormal="80" workbookViewId="0">
      <selection activeCell="H4" sqref="H4"/>
    </sheetView>
  </sheetViews>
  <sheetFormatPr baseColWidth="10" defaultColWidth="11.42578125" defaultRowHeight="12.75"/>
  <cols>
    <col min="1" max="1" width="1.42578125" style="176" customWidth="1"/>
    <col min="2" max="2" width="29.5703125" style="176" customWidth="1"/>
    <col min="3" max="3" width="7.5703125" style="176" customWidth="1"/>
    <col min="4" max="4" width="24" style="176" customWidth="1"/>
    <col min="5" max="5" width="26.5703125" style="176" customWidth="1"/>
    <col min="6" max="6" width="19.140625" style="176" customWidth="1"/>
    <col min="7" max="7" width="22.85546875" style="176" customWidth="1"/>
    <col min="8" max="8" width="28.5703125" style="177" customWidth="1"/>
    <col min="9" max="9" width="38.5703125" style="176" customWidth="1"/>
    <col min="10" max="10" width="17.5703125" style="176" customWidth="1"/>
    <col min="11" max="11" width="24.5703125" style="176" customWidth="1"/>
    <col min="12" max="12" width="29.140625" style="176" customWidth="1"/>
    <col min="13" max="13" width="15.42578125" style="490" customWidth="1"/>
    <col min="14" max="14" width="27.28515625" style="176" customWidth="1"/>
    <col min="15" max="15" width="14.42578125" style="176" customWidth="1"/>
    <col min="16" max="16" width="14.42578125" style="490" customWidth="1"/>
    <col min="17" max="17" width="17.85546875" style="491" customWidth="1"/>
    <col min="18" max="16384" width="11.42578125" style="176"/>
  </cols>
  <sheetData>
    <row r="1" spans="2:17" ht="13.5" thickBot="1">
      <c r="B1" s="621" t="s">
        <v>1072</v>
      </c>
      <c r="C1" s="621"/>
      <c r="D1" s="621"/>
      <c r="E1" s="621"/>
      <c r="F1" s="621"/>
      <c r="G1" s="621"/>
      <c r="H1" s="621"/>
      <c r="I1" s="621"/>
      <c r="J1" s="621"/>
      <c r="K1" s="621"/>
      <c r="L1" s="621"/>
      <c r="M1" s="621"/>
      <c r="N1" s="621"/>
      <c r="O1" s="621"/>
      <c r="P1" s="621"/>
      <c r="Q1" s="621"/>
    </row>
    <row r="2" spans="2:17">
      <c r="B2" s="634" t="s">
        <v>1073</v>
      </c>
      <c r="C2" s="636" t="s">
        <v>1074</v>
      </c>
      <c r="D2" s="636"/>
      <c r="E2" s="636" t="s">
        <v>1075</v>
      </c>
      <c r="F2" s="636" t="s">
        <v>504</v>
      </c>
      <c r="G2" s="640" t="s">
        <v>1076</v>
      </c>
      <c r="H2" s="622" t="s">
        <v>1077</v>
      </c>
      <c r="I2" s="624" t="s">
        <v>1078</v>
      </c>
      <c r="J2" s="626" t="s">
        <v>1079</v>
      </c>
      <c r="K2" s="628" t="s">
        <v>1080</v>
      </c>
      <c r="L2" s="630" t="s">
        <v>1081</v>
      </c>
      <c r="M2" s="644" t="s">
        <v>1082</v>
      </c>
      <c r="N2" s="632" t="s">
        <v>1083</v>
      </c>
      <c r="O2" s="642" t="s">
        <v>1084</v>
      </c>
      <c r="P2" s="646" t="s">
        <v>1085</v>
      </c>
      <c r="Q2" s="638" t="s">
        <v>1086</v>
      </c>
    </row>
    <row r="3" spans="2:17">
      <c r="B3" s="635"/>
      <c r="C3" s="637"/>
      <c r="D3" s="637"/>
      <c r="E3" s="637"/>
      <c r="F3" s="637"/>
      <c r="G3" s="641"/>
      <c r="H3" s="623"/>
      <c r="I3" s="625"/>
      <c r="J3" s="627"/>
      <c r="K3" s="629"/>
      <c r="L3" s="631"/>
      <c r="M3" s="645"/>
      <c r="N3" s="633"/>
      <c r="O3" s="643"/>
      <c r="P3" s="647"/>
      <c r="Q3" s="639"/>
    </row>
    <row r="4" spans="2:17" ht="177" customHeight="1">
      <c r="B4" s="331" t="s">
        <v>1087</v>
      </c>
      <c r="C4" s="98" t="s">
        <v>1088</v>
      </c>
      <c r="D4" s="99" t="s">
        <v>1089</v>
      </c>
      <c r="E4" s="99" t="s">
        <v>1090</v>
      </c>
      <c r="F4" s="123" t="s">
        <v>1091</v>
      </c>
      <c r="G4" s="198">
        <v>45320</v>
      </c>
      <c r="H4" s="329" t="s">
        <v>1724</v>
      </c>
      <c r="I4" s="188" t="s">
        <v>1450</v>
      </c>
      <c r="J4" s="338">
        <v>0.33300000000000002</v>
      </c>
      <c r="K4" s="329" t="s">
        <v>1489</v>
      </c>
      <c r="L4" s="192" t="s">
        <v>1488</v>
      </c>
      <c r="M4" s="338">
        <v>0.66700000000000004</v>
      </c>
      <c r="N4" s="341" t="s">
        <v>1652</v>
      </c>
      <c r="O4" s="341" t="s">
        <v>1652</v>
      </c>
      <c r="P4" s="338">
        <v>0</v>
      </c>
      <c r="Q4" s="342">
        <f>+M4+J4+P4</f>
        <v>1</v>
      </c>
    </row>
    <row r="5" spans="2:17" ht="165.75" customHeight="1">
      <c r="B5" s="618" t="s">
        <v>1092</v>
      </c>
      <c r="C5" s="98" t="s">
        <v>1093</v>
      </c>
      <c r="D5" s="99" t="s">
        <v>1094</v>
      </c>
      <c r="E5" s="99" t="s">
        <v>1095</v>
      </c>
      <c r="F5" s="99" t="s">
        <v>74</v>
      </c>
      <c r="G5" s="198">
        <v>45320</v>
      </c>
      <c r="H5" s="329" t="s">
        <v>1724</v>
      </c>
      <c r="I5" s="188" t="s">
        <v>1450</v>
      </c>
      <c r="J5" s="338">
        <v>0.33300000000000002</v>
      </c>
      <c r="K5" s="330" t="s">
        <v>1490</v>
      </c>
      <c r="L5" s="111" t="s">
        <v>1488</v>
      </c>
      <c r="M5" s="338">
        <v>0.66700000000000004</v>
      </c>
      <c r="N5" s="341" t="s">
        <v>1652</v>
      </c>
      <c r="O5" s="341" t="s">
        <v>1652</v>
      </c>
      <c r="P5" s="338">
        <v>0</v>
      </c>
      <c r="Q5" s="342">
        <f t="shared" ref="Q5:Q9" si="0">+M5+J5+P5</f>
        <v>1</v>
      </c>
    </row>
    <row r="6" spans="2:17" ht="84" customHeight="1">
      <c r="B6" s="619"/>
      <c r="C6" s="98" t="s">
        <v>1096</v>
      </c>
      <c r="D6" s="99" t="s">
        <v>1097</v>
      </c>
      <c r="E6" s="99" t="s">
        <v>1098</v>
      </c>
      <c r="F6" s="99" t="s">
        <v>74</v>
      </c>
      <c r="G6" s="198">
        <v>45322</v>
      </c>
      <c r="H6" s="213" t="s">
        <v>1451</v>
      </c>
      <c r="I6" s="188" t="s">
        <v>1452</v>
      </c>
      <c r="J6" s="338">
        <v>0.33300000000000002</v>
      </c>
      <c r="K6" s="330" t="s">
        <v>1490</v>
      </c>
      <c r="L6" s="111" t="s">
        <v>1488</v>
      </c>
      <c r="M6" s="338">
        <v>0.66700000000000004</v>
      </c>
      <c r="N6" s="341" t="s">
        <v>1652</v>
      </c>
      <c r="O6" s="341" t="s">
        <v>1652</v>
      </c>
      <c r="P6" s="338">
        <v>0</v>
      </c>
      <c r="Q6" s="342">
        <f t="shared" si="0"/>
        <v>1</v>
      </c>
    </row>
    <row r="7" spans="2:17" ht="82.5" customHeight="1">
      <c r="B7" s="620"/>
      <c r="C7" s="119" t="s">
        <v>1099</v>
      </c>
      <c r="D7" s="115" t="s">
        <v>1100</v>
      </c>
      <c r="E7" s="115" t="s">
        <v>1101</v>
      </c>
      <c r="F7" s="114" t="s">
        <v>74</v>
      </c>
      <c r="G7" s="198">
        <v>45322</v>
      </c>
      <c r="H7" s="213" t="s">
        <v>1453</v>
      </c>
      <c r="I7" s="188" t="s">
        <v>1452</v>
      </c>
      <c r="J7" s="338">
        <v>0.33300000000000002</v>
      </c>
      <c r="K7" s="330" t="s">
        <v>1490</v>
      </c>
      <c r="L7" s="111" t="s">
        <v>1488</v>
      </c>
      <c r="M7" s="338">
        <v>0.66700000000000004</v>
      </c>
      <c r="N7" s="341" t="s">
        <v>1652</v>
      </c>
      <c r="O7" s="341" t="s">
        <v>1652</v>
      </c>
      <c r="P7" s="338">
        <v>0</v>
      </c>
      <c r="Q7" s="342">
        <f t="shared" si="0"/>
        <v>1</v>
      </c>
    </row>
    <row r="8" spans="2:17" ht="162" customHeight="1" thickBot="1">
      <c r="B8" s="332" t="s">
        <v>1102</v>
      </c>
      <c r="C8" s="119" t="s">
        <v>1103</v>
      </c>
      <c r="D8" s="107" t="s">
        <v>1104</v>
      </c>
      <c r="E8" s="115" t="s">
        <v>1105</v>
      </c>
      <c r="F8" s="99" t="s">
        <v>74</v>
      </c>
      <c r="G8" s="333" t="s">
        <v>1106</v>
      </c>
      <c r="H8" s="329" t="s">
        <v>1491</v>
      </c>
      <c r="I8" s="111" t="s">
        <v>1454</v>
      </c>
      <c r="J8" s="338">
        <v>0.33300000000000002</v>
      </c>
      <c r="K8" s="330" t="s">
        <v>1492</v>
      </c>
      <c r="L8" s="111" t="s">
        <v>1488</v>
      </c>
      <c r="M8" s="338">
        <v>0.33300000000000002</v>
      </c>
      <c r="N8" s="485" t="s">
        <v>1655</v>
      </c>
      <c r="O8" s="486" t="s">
        <v>1656</v>
      </c>
      <c r="P8" s="338">
        <v>0.33300000000000002</v>
      </c>
      <c r="Q8" s="342">
        <f t="shared" si="0"/>
        <v>0.99900000000000011</v>
      </c>
    </row>
    <row r="9" spans="2:17" ht="258" customHeight="1" thickBot="1">
      <c r="B9" s="334" t="s">
        <v>1107</v>
      </c>
      <c r="C9" s="335" t="s">
        <v>1108</v>
      </c>
      <c r="D9" s="336" t="s">
        <v>1109</v>
      </c>
      <c r="E9" s="336" t="s">
        <v>1110</v>
      </c>
      <c r="F9" s="337" t="s">
        <v>1111</v>
      </c>
      <c r="G9" s="199" t="s">
        <v>1455</v>
      </c>
      <c r="H9" s="339" t="s">
        <v>1725</v>
      </c>
      <c r="I9" s="261" t="s">
        <v>1726</v>
      </c>
      <c r="J9" s="340">
        <v>0.33300000000000002</v>
      </c>
      <c r="K9" s="350" t="s">
        <v>1727</v>
      </c>
      <c r="L9" s="351" t="s">
        <v>1502</v>
      </c>
      <c r="M9" s="352">
        <v>0.33300000000000002</v>
      </c>
      <c r="N9" s="485" t="s">
        <v>1728</v>
      </c>
      <c r="O9" s="487" t="s">
        <v>1647</v>
      </c>
      <c r="P9" s="488">
        <v>0.27200000000000002</v>
      </c>
      <c r="Q9" s="342">
        <f t="shared" si="0"/>
        <v>0.93800000000000006</v>
      </c>
    </row>
    <row r="10" spans="2:17" ht="18.75" thickBot="1">
      <c r="J10" s="401">
        <f>+AVERAGE(J4:J9)</f>
        <v>0.33300000000000002</v>
      </c>
      <c r="M10" s="401">
        <f>+AVERAGE(M4:M9)</f>
        <v>0.55566666666666675</v>
      </c>
      <c r="P10" s="401">
        <f>+AVERAGE(P4:P9)</f>
        <v>0.10083333333333333</v>
      </c>
      <c r="Q10" s="328">
        <f>AVERAGE(Q4:Q9)</f>
        <v>0.98950000000000005</v>
      </c>
    </row>
    <row r="16" spans="2:17">
      <c r="J16" s="489"/>
    </row>
  </sheetData>
  <mergeCells count="17">
    <mergeCell ref="P2:P3"/>
    <mergeCell ref="B5:B7"/>
    <mergeCell ref="B1:Q1"/>
    <mergeCell ref="H2:H3"/>
    <mergeCell ref="I2:I3"/>
    <mergeCell ref="J2:J3"/>
    <mergeCell ref="K2:K3"/>
    <mergeCell ref="L2:L3"/>
    <mergeCell ref="N2:N3"/>
    <mergeCell ref="B2:B3"/>
    <mergeCell ref="C2:D3"/>
    <mergeCell ref="Q2:Q3"/>
    <mergeCell ref="E2:E3"/>
    <mergeCell ref="F2:F3"/>
    <mergeCell ref="G2:G3"/>
    <mergeCell ref="O2:O3"/>
    <mergeCell ref="M2:M3"/>
  </mergeCells>
  <hyperlinks>
    <hyperlink ref="I4" display="http://intranet/DSS/OAP/DOCS/Documentos/Forms/AllItems.aspx?RootFolder=%2FDSS%2FOAP%2FDOCS%2FDocumentos%2FA%C3%B1o%5F2024%2F03%5FPlanAnticorrupcion%2FEVIDENCIAS%20PRIMER%20CUATRIMESTRE%2FComponente%202%2E%20Gesti%C3%B3n%20de%20riesgos%20de%20corrupci%C3%B" xr:uid="{2FEA82E8-DCEA-49C3-9113-8C2A083052E7}"/>
    <hyperlink ref="I5" display="http://intranet/DSS/OAP/DOCS/Documentos/Forms/AllItems.aspx?RootFolder=%2FDSS%2FOAP%2FDOCS%2FDocumentos%2FA%C3%B1o%5F2024%2F03%5FPlanAnticorrupcion%2FEVIDENCIAS%20PRIMER%20CUATRIMESTRE%2FComponente%202%2E%20Gesti%C3%B3n%20de%20riesgos%20de%20corrupci%C3%B" xr:uid="{F03A14CF-9069-4E61-A241-F922D3768A5D}"/>
    <hyperlink ref="I8" r:id="rId1" display="http://intranet/DSS/OAP/DOCS/Documentos/A%C3%B1o_2024/03_PlanAnticorrupcion/EVIDENCIAS%20PRIMER%20CUATRIMESTRE/Componente%202.%20Gesti%C3%B3n%20de%20riesgos%20de%20corrupci%C3%B3n/IMPORTANTE_%20Seguimiento%20Plan%20Anticorrupci%C3%B3n%20y%20monitoreo%20riesgos.eml" xr:uid="{25C2A3EF-D4C4-4E17-89E9-46952C4FB979}"/>
    <hyperlink ref="L4" display="http://intranet/DSS/OAP/DOCS/Documentos/Forms/AllItems.aspx?RootFolder=%2FDSS%2FOAP%2FDOCS%2FDocumentos%2FA%C3%B1o%5F2024%2F03%5FPlanAnticorrupcion%2FEVIDENCIAS%20SEGUNDO%20CUATRIMESTRE%2FComponente%202%2E%20Gesti%C3%B3n%20de%20riesgos%20de%20corrupci%C3%" xr:uid="{E236504D-8F1C-48BC-A54B-7287B5AE620C}"/>
    <hyperlink ref="L5" display="http://intranet/DSS/OAP/DOCS/Documentos/Forms/AllItems.aspx?RootFolder=%2FDSS%2FOAP%2FDOCS%2FDocumentos%2FA%C3%B1o%5F2024%2F03%5FPlanAnticorrupcion%2FEVIDENCIAS%20SEGUNDO%20CUATRIMESTRE%2FComponente%202%2E%20Gesti%C3%B3n%20de%20riesgos%20de%20corrupci%C3%" xr:uid="{98942FC2-C021-4E79-9EDF-BCE39D3B2DA7}"/>
    <hyperlink ref="L6" display="http://intranet/DSS/OAP/DOCS/Documentos/Forms/AllItems.aspx?RootFolder=%2FDSS%2FOAP%2FDOCS%2FDocumentos%2FA%C3%B1o%5F2024%2F03%5FPlanAnticorrupcion%2FEVIDENCIAS%20SEGUNDO%20CUATRIMESTRE%2FComponente%202%2E%20Gesti%C3%B3n%20de%20riesgos%20de%20corrupci%C3%" xr:uid="{73050061-7725-4F9B-AF93-3CC4A85CD8A2}"/>
    <hyperlink ref="L7" display="http://intranet/DSS/OAP/DOCS/Documentos/Forms/AllItems.aspx?RootFolder=%2FDSS%2FOAP%2FDOCS%2FDocumentos%2FA%C3%B1o%5F2024%2F03%5FPlanAnticorrupcion%2FEVIDENCIAS%20SEGUNDO%20CUATRIMESTRE%2FComponente%202%2E%20Gesti%C3%B3n%20de%20riesgos%20de%20corrupci%C3%" xr:uid="{518A6798-E099-42DD-8742-1CBE5C950300}"/>
    <hyperlink ref="L8" r:id="rId2" display="http://intranet/DSS/OAP/DOCS/Documentos/Forms/AllItems.aspx?RootFolder=%2FDSS%2FOAP%2FDOCS%2FDocumentos%2FA%C3%B1o%5F2024%2F03%5FPlanAnticorrupcion%2FEVIDENCIAS%20SEGUNDO%20CUATRIMESTRE%2FComponente%202%2E%20Gesti%C3%B3n%20de%20riesgos%20de%20corrupci%C3%B3n" xr:uid="{ECBB8343-EA93-4A02-9366-75BEB31C97D2}"/>
    <hyperlink ref="O9" r:id="rId3" display="https://www.supersociedades.gov.co/es/web/nuestra-entidad/plan-anticorrupcion-2024" xr:uid="{4E1270CB-80FF-45DC-9627-9535AC9D7EB7}"/>
    <hyperlink ref="O8" r:id="rId4" display="http://intranet/DSS/OAP/DOCS/Documentos/Forms/AllItems.aspx?RootFolder=%2FDSS%2FOAP%2FDOCS%2FDocumentos%2FA%C3%B1o%5F2024%2F03%5FPlanAnticorrupcion%2FEVIDENCIAS%20TERCER%20CUATRIMESTRE%2FComponente%202%2E%20Gesti%C3%B3n%20de%20riesgos%20de%20corrupci%C3%B3n" xr:uid="{B08F6780-7710-49D1-8789-B06C06DF8101}"/>
  </hyperlinks>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V44"/>
  <sheetViews>
    <sheetView showGridLines="0" topLeftCell="B2" zoomScaleNormal="100" zoomScaleSheetLayoutView="90" workbookViewId="0">
      <pane xSplit="9" ySplit="1" topLeftCell="M18" activePane="bottomRight" state="frozen"/>
      <selection activeCell="B2" sqref="B2"/>
      <selection pane="topRight" activeCell="K2" sqref="K2"/>
      <selection pane="bottomLeft" activeCell="B3" sqref="B3"/>
      <selection pane="bottomRight" activeCell="H30" sqref="H30"/>
    </sheetView>
  </sheetViews>
  <sheetFormatPr baseColWidth="10" defaultColWidth="11.42578125" defaultRowHeight="14.25"/>
  <cols>
    <col min="1" max="1" width="3.28515625" style="417" customWidth="1"/>
    <col min="2" max="2" width="31" style="418" customWidth="1"/>
    <col min="3" max="3" width="5.42578125" style="419" customWidth="1"/>
    <col min="4" max="4" width="47.140625" style="423" customWidth="1"/>
    <col min="5" max="5" width="27.85546875" style="421" customWidth="1"/>
    <col min="6" max="6" width="11.42578125" style="417"/>
    <col min="7" max="7" width="19" style="417" hidden="1" customWidth="1"/>
    <col min="8" max="8" width="19" style="417" customWidth="1"/>
    <col min="9" max="10" width="15.42578125" style="421" customWidth="1"/>
    <col min="11" max="16" width="11.42578125" style="417" customWidth="1"/>
    <col min="17" max="17" width="26.7109375" style="417" customWidth="1"/>
    <col min="18" max="18" width="27.85546875" style="417" customWidth="1"/>
    <col min="19" max="19" width="16.5703125" style="417" bestFit="1" customWidth="1"/>
    <col min="20" max="20" width="23.28515625" style="417" customWidth="1"/>
    <col min="21" max="21" width="46.85546875" style="422" customWidth="1"/>
    <col min="22" max="16384" width="11.42578125" style="417"/>
  </cols>
  <sheetData>
    <row r="1" spans="2:22" s="415" customFormat="1" ht="63" customHeight="1" thickBot="1">
      <c r="B1" s="648" t="s">
        <v>1520</v>
      </c>
      <c r="C1" s="648"/>
      <c r="D1" s="648"/>
      <c r="E1" s="648"/>
      <c r="F1" s="648"/>
      <c r="G1" s="648"/>
      <c r="H1" s="648"/>
      <c r="I1" s="648"/>
      <c r="J1" s="648"/>
      <c r="K1" s="648"/>
      <c r="L1" s="648"/>
      <c r="M1" s="648"/>
      <c r="N1" s="648"/>
      <c r="O1" s="648"/>
      <c r="P1" s="648"/>
      <c r="Q1" s="648"/>
      <c r="R1" s="648"/>
      <c r="S1" s="648"/>
      <c r="T1" s="648"/>
      <c r="U1" s="437" t="s">
        <v>1603</v>
      </c>
    </row>
    <row r="2" spans="2:22" s="416" customFormat="1" ht="57">
      <c r="B2" s="424" t="s">
        <v>1521</v>
      </c>
      <c r="C2" s="649" t="s">
        <v>1113</v>
      </c>
      <c r="D2" s="649"/>
      <c r="E2" s="425" t="s">
        <v>1114</v>
      </c>
      <c r="F2" s="425" t="s">
        <v>1115</v>
      </c>
      <c r="G2" s="425" t="s">
        <v>1116</v>
      </c>
      <c r="H2" s="425" t="s">
        <v>504</v>
      </c>
      <c r="I2" s="425" t="s">
        <v>1076</v>
      </c>
      <c r="J2" s="426" t="s">
        <v>1522</v>
      </c>
      <c r="K2" s="427" t="s">
        <v>1077</v>
      </c>
      <c r="L2" s="428" t="s">
        <v>1078</v>
      </c>
      <c r="M2" s="429" t="s">
        <v>1079</v>
      </c>
      <c r="N2" s="431" t="s">
        <v>1080</v>
      </c>
      <c r="O2" s="432" t="s">
        <v>1081</v>
      </c>
      <c r="P2" s="433" t="s">
        <v>1082</v>
      </c>
      <c r="Q2" s="474" t="s">
        <v>1083</v>
      </c>
      <c r="R2" s="434" t="s">
        <v>1084</v>
      </c>
      <c r="S2" s="435" t="s">
        <v>1085</v>
      </c>
      <c r="T2" s="473" t="s">
        <v>1523</v>
      </c>
      <c r="U2" s="436" t="s">
        <v>1524</v>
      </c>
    </row>
    <row r="3" spans="2:22" s="689" customFormat="1" ht="87.75" customHeight="1">
      <c r="B3" s="672" t="s">
        <v>1525</v>
      </c>
      <c r="C3" s="673" t="s">
        <v>1202</v>
      </c>
      <c r="D3" s="674" t="s">
        <v>1130</v>
      </c>
      <c r="E3" s="675" t="s">
        <v>1526</v>
      </c>
      <c r="F3" s="676">
        <v>1</v>
      </c>
      <c r="G3" s="676" t="s">
        <v>1527</v>
      </c>
      <c r="H3" s="676" t="s">
        <v>74</v>
      </c>
      <c r="I3" s="677">
        <v>45544</v>
      </c>
      <c r="J3" s="678">
        <v>45551</v>
      </c>
      <c r="K3" s="679"/>
      <c r="L3" s="676"/>
      <c r="M3" s="680"/>
      <c r="N3" s="681" t="s">
        <v>1652</v>
      </c>
      <c r="O3" s="682" t="s">
        <v>1652</v>
      </c>
      <c r="P3" s="683">
        <v>0</v>
      </c>
      <c r="Q3" s="684" t="s">
        <v>1503</v>
      </c>
      <c r="R3" s="685" t="s">
        <v>1662</v>
      </c>
      <c r="S3" s="686">
        <v>1</v>
      </c>
      <c r="T3" s="687">
        <f t="shared" ref="T3:T26" si="0">+S3+P3+M3</f>
        <v>1</v>
      </c>
      <c r="U3" s="688" t="s">
        <v>1529</v>
      </c>
    </row>
    <row r="4" spans="2:22" s="689" customFormat="1" ht="71.25" customHeight="1">
      <c r="B4" s="672"/>
      <c r="C4" s="673" t="s">
        <v>1119</v>
      </c>
      <c r="D4" s="690" t="s">
        <v>1530</v>
      </c>
      <c r="E4" s="676" t="s">
        <v>1531</v>
      </c>
      <c r="F4" s="676">
        <v>1</v>
      </c>
      <c r="G4" s="676" t="s">
        <v>1527</v>
      </c>
      <c r="H4" s="675" t="s">
        <v>1532</v>
      </c>
      <c r="I4" s="677">
        <v>45544</v>
      </c>
      <c r="J4" s="678">
        <v>45551</v>
      </c>
      <c r="K4" s="679"/>
      <c r="L4" s="676"/>
      <c r="M4" s="680"/>
      <c r="N4" s="681" t="s">
        <v>1652</v>
      </c>
      <c r="O4" s="682" t="s">
        <v>1652</v>
      </c>
      <c r="P4" s="683">
        <v>0</v>
      </c>
      <c r="Q4" s="684" t="s">
        <v>1533</v>
      </c>
      <c r="R4" s="685" t="s">
        <v>1528</v>
      </c>
      <c r="S4" s="686">
        <v>1</v>
      </c>
      <c r="T4" s="687">
        <f t="shared" si="0"/>
        <v>1</v>
      </c>
      <c r="U4" s="688" t="s">
        <v>1529</v>
      </c>
    </row>
    <row r="5" spans="2:22" s="689" customFormat="1" ht="69" customHeight="1">
      <c r="B5" s="672"/>
      <c r="C5" s="673" t="s">
        <v>1121</v>
      </c>
      <c r="D5" s="674" t="s">
        <v>1534</v>
      </c>
      <c r="E5" s="675" t="s">
        <v>1535</v>
      </c>
      <c r="F5" s="676">
        <v>1</v>
      </c>
      <c r="G5" s="676" t="s">
        <v>1527</v>
      </c>
      <c r="H5" s="676" t="s">
        <v>1135</v>
      </c>
      <c r="I5" s="677">
        <v>45565</v>
      </c>
      <c r="J5" s="678">
        <v>45642</v>
      </c>
      <c r="K5" s="679"/>
      <c r="L5" s="676"/>
      <c r="M5" s="683"/>
      <c r="N5" s="681" t="s">
        <v>1652</v>
      </c>
      <c r="O5" s="682" t="s">
        <v>1652</v>
      </c>
      <c r="P5" s="683">
        <v>0</v>
      </c>
      <c r="Q5" s="691" t="s">
        <v>1604</v>
      </c>
      <c r="R5" s="685" t="s">
        <v>1605</v>
      </c>
      <c r="S5" s="686">
        <v>1</v>
      </c>
      <c r="T5" s="687">
        <f t="shared" si="0"/>
        <v>1</v>
      </c>
      <c r="U5" s="688" t="s">
        <v>1529</v>
      </c>
    </row>
    <row r="6" spans="2:22" s="689" customFormat="1" ht="68.25" customHeight="1">
      <c r="B6" s="672" t="s">
        <v>1536</v>
      </c>
      <c r="C6" s="673" t="s">
        <v>1093</v>
      </c>
      <c r="D6" s="674" t="s">
        <v>1537</v>
      </c>
      <c r="E6" s="675" t="s">
        <v>1538</v>
      </c>
      <c r="F6" s="676">
        <v>1</v>
      </c>
      <c r="G6" s="676" t="s">
        <v>1527</v>
      </c>
      <c r="H6" s="676" t="s">
        <v>74</v>
      </c>
      <c r="I6" s="677">
        <v>45541</v>
      </c>
      <c r="J6" s="678">
        <v>45541</v>
      </c>
      <c r="K6" s="679"/>
      <c r="L6" s="676"/>
      <c r="M6" s="683"/>
      <c r="N6" s="681" t="s">
        <v>1652</v>
      </c>
      <c r="O6" s="682" t="s">
        <v>1652</v>
      </c>
      <c r="P6" s="683">
        <v>0</v>
      </c>
      <c r="Q6" s="691" t="s">
        <v>1657</v>
      </c>
      <c r="R6" s="685" t="s">
        <v>1663</v>
      </c>
      <c r="S6" s="686">
        <v>1</v>
      </c>
      <c r="T6" s="687">
        <f t="shared" si="0"/>
        <v>1</v>
      </c>
      <c r="U6" s="688" t="s">
        <v>1529</v>
      </c>
      <c r="V6" s="692"/>
    </row>
    <row r="7" spans="2:22" s="689" customFormat="1" ht="108.75" customHeight="1">
      <c r="B7" s="672"/>
      <c r="C7" s="673" t="s">
        <v>1096</v>
      </c>
      <c r="D7" s="690" t="s">
        <v>1539</v>
      </c>
      <c r="E7" s="676" t="s">
        <v>1540</v>
      </c>
      <c r="F7" s="676">
        <v>1</v>
      </c>
      <c r="G7" s="676" t="s">
        <v>1527</v>
      </c>
      <c r="H7" s="676" t="s">
        <v>1541</v>
      </c>
      <c r="I7" s="677">
        <v>45544</v>
      </c>
      <c r="J7" s="678">
        <v>45544</v>
      </c>
      <c r="K7" s="679"/>
      <c r="L7" s="676"/>
      <c r="M7" s="693"/>
      <c r="N7" s="681" t="s">
        <v>1652</v>
      </c>
      <c r="O7" s="682" t="s">
        <v>1652</v>
      </c>
      <c r="P7" s="683">
        <v>0</v>
      </c>
      <c r="Q7" s="691" t="s">
        <v>1657</v>
      </c>
      <c r="R7" s="685" t="s">
        <v>1669</v>
      </c>
      <c r="S7" s="686">
        <v>1</v>
      </c>
      <c r="T7" s="687">
        <f t="shared" si="0"/>
        <v>1</v>
      </c>
      <c r="U7" s="694" t="s">
        <v>1529</v>
      </c>
      <c r="V7" s="692"/>
    </row>
    <row r="8" spans="2:22" s="689" customFormat="1" ht="160.5" customHeight="1">
      <c r="B8" s="672"/>
      <c r="C8" s="673" t="s">
        <v>1099</v>
      </c>
      <c r="D8" s="695" t="s">
        <v>1676</v>
      </c>
      <c r="E8" s="676" t="s">
        <v>1542</v>
      </c>
      <c r="F8" s="676">
        <v>1</v>
      </c>
      <c r="G8" s="676" t="s">
        <v>1527</v>
      </c>
      <c r="H8" s="676" t="s">
        <v>74</v>
      </c>
      <c r="I8" s="677">
        <v>45555</v>
      </c>
      <c r="J8" s="678">
        <v>45555</v>
      </c>
      <c r="K8" s="679"/>
      <c r="L8" s="676"/>
      <c r="M8" s="693"/>
      <c r="N8" s="681" t="s">
        <v>1652</v>
      </c>
      <c r="O8" s="682" t="s">
        <v>1652</v>
      </c>
      <c r="P8" s="683">
        <v>0</v>
      </c>
      <c r="Q8" s="691" t="s">
        <v>1681</v>
      </c>
      <c r="R8" s="685" t="s">
        <v>1664</v>
      </c>
      <c r="S8" s="686">
        <v>1</v>
      </c>
      <c r="T8" s="687">
        <f t="shared" si="0"/>
        <v>1</v>
      </c>
      <c r="U8" s="688" t="s">
        <v>1529</v>
      </c>
      <c r="V8" s="692"/>
    </row>
    <row r="9" spans="2:22" s="689" customFormat="1" ht="67.5" customHeight="1">
      <c r="B9" s="672"/>
      <c r="C9" s="673" t="s">
        <v>1133</v>
      </c>
      <c r="D9" s="696" t="s">
        <v>1543</v>
      </c>
      <c r="E9" s="697" t="s">
        <v>1544</v>
      </c>
      <c r="F9" s="697">
        <v>1</v>
      </c>
      <c r="G9" s="676" t="s">
        <v>1527</v>
      </c>
      <c r="H9" s="675" t="s">
        <v>1545</v>
      </c>
      <c r="I9" s="677">
        <v>45555</v>
      </c>
      <c r="J9" s="678">
        <v>45566</v>
      </c>
      <c r="K9" s="679"/>
      <c r="L9" s="676"/>
      <c r="M9" s="680"/>
      <c r="N9" s="681" t="s">
        <v>1652</v>
      </c>
      <c r="O9" s="682" t="s">
        <v>1652</v>
      </c>
      <c r="P9" s="683">
        <v>0</v>
      </c>
      <c r="Q9" s="691" t="s">
        <v>1658</v>
      </c>
      <c r="R9" s="685" t="s">
        <v>1564</v>
      </c>
      <c r="S9" s="686">
        <v>1</v>
      </c>
      <c r="T9" s="687">
        <f t="shared" si="0"/>
        <v>1</v>
      </c>
      <c r="U9" s="688" t="s">
        <v>1529</v>
      </c>
    </row>
    <row r="10" spans="2:22" s="689" customFormat="1" ht="89.25" customHeight="1">
      <c r="B10" s="672"/>
      <c r="C10" s="673" t="s">
        <v>1136</v>
      </c>
      <c r="D10" s="690" t="s">
        <v>1546</v>
      </c>
      <c r="E10" s="676" t="s">
        <v>1117</v>
      </c>
      <c r="F10" s="676">
        <v>1</v>
      </c>
      <c r="G10" s="676" t="s">
        <v>1527</v>
      </c>
      <c r="H10" s="675" t="s">
        <v>1547</v>
      </c>
      <c r="I10" s="698">
        <v>45550</v>
      </c>
      <c r="J10" s="678">
        <v>45626</v>
      </c>
      <c r="K10" s="679"/>
      <c r="L10" s="676"/>
      <c r="M10" s="680"/>
      <c r="N10" s="681" t="s">
        <v>1652</v>
      </c>
      <c r="O10" s="682" t="s">
        <v>1652</v>
      </c>
      <c r="P10" s="683">
        <v>0</v>
      </c>
      <c r="Q10" s="699" t="s">
        <v>1618</v>
      </c>
      <c r="R10" s="685" t="s">
        <v>1605</v>
      </c>
      <c r="S10" s="686">
        <v>1</v>
      </c>
      <c r="T10" s="687">
        <f t="shared" si="0"/>
        <v>1</v>
      </c>
      <c r="U10" s="688" t="s">
        <v>1529</v>
      </c>
    </row>
    <row r="11" spans="2:22" s="704" customFormat="1" ht="84" customHeight="1">
      <c r="B11" s="672"/>
      <c r="C11" s="673" t="s">
        <v>1140</v>
      </c>
      <c r="D11" s="696" t="s">
        <v>1548</v>
      </c>
      <c r="E11" s="700" t="s">
        <v>1549</v>
      </c>
      <c r="F11" s="700">
        <v>1</v>
      </c>
      <c r="G11" s="700" t="s">
        <v>1527</v>
      </c>
      <c r="H11" s="675" t="s">
        <v>1118</v>
      </c>
      <c r="I11" s="698">
        <v>45565</v>
      </c>
      <c r="J11" s="678">
        <v>45642</v>
      </c>
      <c r="K11" s="701"/>
      <c r="L11" s="702"/>
      <c r="M11" s="703"/>
      <c r="N11" s="681" t="s">
        <v>1652</v>
      </c>
      <c r="O11" s="682" t="s">
        <v>1652</v>
      </c>
      <c r="P11" s="683">
        <v>0</v>
      </c>
      <c r="Q11" s="691" t="s">
        <v>1606</v>
      </c>
      <c r="R11" s="685" t="s">
        <v>1608</v>
      </c>
      <c r="S11" s="686">
        <v>1</v>
      </c>
      <c r="T11" s="687">
        <f t="shared" si="0"/>
        <v>1</v>
      </c>
      <c r="U11" s="688" t="s">
        <v>1607</v>
      </c>
    </row>
    <row r="12" spans="2:22" s="692" customFormat="1" ht="84" customHeight="1">
      <c r="B12" s="705" t="s">
        <v>1550</v>
      </c>
      <c r="C12" s="673" t="s">
        <v>1103</v>
      </c>
      <c r="D12" s="690" t="s">
        <v>1551</v>
      </c>
      <c r="E12" s="676" t="s">
        <v>1552</v>
      </c>
      <c r="F12" s="676">
        <v>1</v>
      </c>
      <c r="G12" s="676" t="s">
        <v>1527</v>
      </c>
      <c r="H12" s="676" t="s">
        <v>1553</v>
      </c>
      <c r="I12" s="677">
        <v>45548</v>
      </c>
      <c r="J12" s="678">
        <v>45548</v>
      </c>
      <c r="K12" s="679"/>
      <c r="L12" s="676"/>
      <c r="M12" s="683"/>
      <c r="N12" s="681" t="s">
        <v>1652</v>
      </c>
      <c r="O12" s="682" t="s">
        <v>1652</v>
      </c>
      <c r="P12" s="683">
        <v>0</v>
      </c>
      <c r="Q12" s="691" t="s">
        <v>1659</v>
      </c>
      <c r="R12" s="685" t="s">
        <v>1665</v>
      </c>
      <c r="S12" s="686">
        <v>1</v>
      </c>
      <c r="T12" s="687">
        <f t="shared" si="0"/>
        <v>1</v>
      </c>
      <c r="U12" s="688" t="s">
        <v>1529</v>
      </c>
    </row>
    <row r="13" spans="2:22" s="692" customFormat="1" ht="69" customHeight="1">
      <c r="B13" s="705"/>
      <c r="C13" s="673" t="s">
        <v>1144</v>
      </c>
      <c r="D13" s="690" t="s">
        <v>1554</v>
      </c>
      <c r="E13" s="676" t="s">
        <v>1667</v>
      </c>
      <c r="F13" s="676">
        <v>1</v>
      </c>
      <c r="G13" s="676" t="s">
        <v>1527</v>
      </c>
      <c r="H13" s="676" t="s">
        <v>1555</v>
      </c>
      <c r="I13" s="677">
        <v>45595</v>
      </c>
      <c r="J13" s="678">
        <v>45574</v>
      </c>
      <c r="K13" s="679"/>
      <c r="L13" s="676"/>
      <c r="M13" s="683"/>
      <c r="N13" s="681" t="s">
        <v>1652</v>
      </c>
      <c r="O13" s="682" t="s">
        <v>1652</v>
      </c>
      <c r="P13" s="683">
        <v>0</v>
      </c>
      <c r="Q13" s="691" t="s">
        <v>1682</v>
      </c>
      <c r="R13" s="685" t="s">
        <v>1666</v>
      </c>
      <c r="S13" s="686">
        <v>1</v>
      </c>
      <c r="T13" s="687">
        <f t="shared" si="0"/>
        <v>1</v>
      </c>
      <c r="U13" s="688" t="s">
        <v>1529</v>
      </c>
    </row>
    <row r="14" spans="2:22" s="692" customFormat="1" ht="94.5">
      <c r="B14" s="705"/>
      <c r="C14" s="673" t="s">
        <v>1148</v>
      </c>
      <c r="D14" s="674" t="s">
        <v>1556</v>
      </c>
      <c r="E14" s="675" t="s">
        <v>1120</v>
      </c>
      <c r="F14" s="675">
        <v>1</v>
      </c>
      <c r="G14" s="676" t="s">
        <v>1527</v>
      </c>
      <c r="H14" s="675" t="s">
        <v>74</v>
      </c>
      <c r="I14" s="698">
        <v>45555</v>
      </c>
      <c r="J14" s="706">
        <v>45551</v>
      </c>
      <c r="K14" s="679"/>
      <c r="L14" s="676"/>
      <c r="M14" s="683"/>
      <c r="N14" s="681" t="s">
        <v>1652</v>
      </c>
      <c r="O14" s="682" t="s">
        <v>1652</v>
      </c>
      <c r="P14" s="683">
        <v>0</v>
      </c>
      <c r="Q14" s="691" t="s">
        <v>1683</v>
      </c>
      <c r="R14" s="685" t="s">
        <v>1669</v>
      </c>
      <c r="S14" s="686">
        <v>1</v>
      </c>
      <c r="T14" s="687">
        <f t="shared" si="0"/>
        <v>1</v>
      </c>
      <c r="U14" s="688" t="s">
        <v>1529</v>
      </c>
    </row>
    <row r="15" spans="2:22" s="692" customFormat="1" ht="52.5">
      <c r="B15" s="705"/>
      <c r="C15" s="673" t="s">
        <v>1151</v>
      </c>
      <c r="D15" s="707" t="s">
        <v>1122</v>
      </c>
      <c r="E15" s="675" t="s">
        <v>1557</v>
      </c>
      <c r="F15" s="675">
        <v>1</v>
      </c>
      <c r="G15" s="676" t="s">
        <v>1527</v>
      </c>
      <c r="H15" s="675" t="s">
        <v>74</v>
      </c>
      <c r="I15" s="698">
        <v>45581</v>
      </c>
      <c r="J15" s="706">
        <v>45574</v>
      </c>
      <c r="K15" s="679"/>
      <c r="L15" s="676"/>
      <c r="M15" s="683"/>
      <c r="N15" s="681" t="s">
        <v>1652</v>
      </c>
      <c r="O15" s="682" t="s">
        <v>1652</v>
      </c>
      <c r="P15" s="683">
        <v>0</v>
      </c>
      <c r="Q15" s="691" t="s">
        <v>1668</v>
      </c>
      <c r="R15" s="685" t="s">
        <v>1564</v>
      </c>
      <c r="S15" s="683">
        <v>1</v>
      </c>
      <c r="T15" s="687">
        <f t="shared" si="0"/>
        <v>1</v>
      </c>
      <c r="U15" s="694" t="s">
        <v>1529</v>
      </c>
    </row>
    <row r="16" spans="2:22" s="692" customFormat="1" ht="94.5">
      <c r="B16" s="705"/>
      <c r="C16" s="673" t="s">
        <v>1152</v>
      </c>
      <c r="D16" s="707" t="s">
        <v>1558</v>
      </c>
      <c r="E16" s="675" t="s">
        <v>1557</v>
      </c>
      <c r="F16" s="675">
        <v>1</v>
      </c>
      <c r="G16" s="676" t="s">
        <v>1527</v>
      </c>
      <c r="H16" s="675" t="s">
        <v>1559</v>
      </c>
      <c r="I16" s="698">
        <v>45587</v>
      </c>
      <c r="J16" s="706">
        <v>45574</v>
      </c>
      <c r="K16" s="679"/>
      <c r="L16" s="676"/>
      <c r="M16" s="683"/>
      <c r="N16" s="681" t="s">
        <v>1652</v>
      </c>
      <c r="O16" s="682" t="s">
        <v>1652</v>
      </c>
      <c r="P16" s="683">
        <v>0</v>
      </c>
      <c r="Q16" s="691" t="s">
        <v>1684</v>
      </c>
      <c r="R16" s="685" t="s">
        <v>1669</v>
      </c>
      <c r="S16" s="683">
        <v>1</v>
      </c>
      <c r="T16" s="687">
        <f t="shared" si="0"/>
        <v>1</v>
      </c>
      <c r="U16" s="694" t="s">
        <v>1529</v>
      </c>
    </row>
    <row r="17" spans="2:21" s="692" customFormat="1" ht="68.25" customHeight="1">
      <c r="B17" s="705"/>
      <c r="C17" s="673" t="s">
        <v>1560</v>
      </c>
      <c r="D17" s="674" t="s">
        <v>1561</v>
      </c>
      <c r="E17" s="675" t="s">
        <v>1123</v>
      </c>
      <c r="F17" s="675">
        <v>1</v>
      </c>
      <c r="G17" s="676" t="s">
        <v>1527</v>
      </c>
      <c r="H17" s="675" t="s">
        <v>1562</v>
      </c>
      <c r="I17" s="698">
        <v>45606</v>
      </c>
      <c r="J17" s="706">
        <v>45626</v>
      </c>
      <c r="K17" s="679"/>
      <c r="L17" s="676"/>
      <c r="M17" s="683"/>
      <c r="N17" s="681" t="s">
        <v>1652</v>
      </c>
      <c r="O17" s="682" t="s">
        <v>1652</v>
      </c>
      <c r="P17" s="683">
        <v>0</v>
      </c>
      <c r="Q17" s="691" t="s">
        <v>1685</v>
      </c>
      <c r="R17" s="685" t="s">
        <v>1564</v>
      </c>
      <c r="S17" s="683">
        <v>1</v>
      </c>
      <c r="T17" s="687">
        <f t="shared" si="0"/>
        <v>1</v>
      </c>
      <c r="U17" s="694" t="s">
        <v>1529</v>
      </c>
    </row>
    <row r="18" spans="2:21" s="692" customFormat="1" ht="84">
      <c r="B18" s="705"/>
      <c r="C18" s="673" t="s">
        <v>1563</v>
      </c>
      <c r="D18" s="690" t="s">
        <v>1677</v>
      </c>
      <c r="E18" s="676" t="s">
        <v>1124</v>
      </c>
      <c r="F18" s="676">
        <v>4</v>
      </c>
      <c r="G18" s="676" t="s">
        <v>1527</v>
      </c>
      <c r="H18" s="676" t="s">
        <v>1125</v>
      </c>
      <c r="I18" s="677">
        <v>45599</v>
      </c>
      <c r="J18" s="678">
        <v>45626</v>
      </c>
      <c r="K18" s="679"/>
      <c r="L18" s="676"/>
      <c r="M18" s="693"/>
      <c r="N18" s="681" t="s">
        <v>1652</v>
      </c>
      <c r="O18" s="682" t="s">
        <v>1652</v>
      </c>
      <c r="P18" s="683">
        <v>0</v>
      </c>
      <c r="Q18" s="708" t="s">
        <v>1609</v>
      </c>
      <c r="R18" s="685" t="s">
        <v>1605</v>
      </c>
      <c r="S18" s="693">
        <v>1</v>
      </c>
      <c r="T18" s="687">
        <f t="shared" si="0"/>
        <v>1</v>
      </c>
      <c r="U18" s="694" t="s">
        <v>1607</v>
      </c>
    </row>
    <row r="19" spans="2:21" s="692" customFormat="1" ht="84">
      <c r="B19" s="705"/>
      <c r="C19" s="673" t="s">
        <v>1565</v>
      </c>
      <c r="D19" s="690" t="s">
        <v>1566</v>
      </c>
      <c r="E19" s="676" t="s">
        <v>1134</v>
      </c>
      <c r="F19" s="676">
        <v>2</v>
      </c>
      <c r="G19" s="676" t="s">
        <v>1527</v>
      </c>
      <c r="H19" s="676" t="s">
        <v>1135</v>
      </c>
      <c r="I19" s="677" t="s">
        <v>1567</v>
      </c>
      <c r="J19" s="678">
        <v>45656</v>
      </c>
      <c r="K19" s="679"/>
      <c r="L19" s="676"/>
      <c r="M19" s="693"/>
      <c r="N19" s="681" t="s">
        <v>1652</v>
      </c>
      <c r="O19" s="682" t="s">
        <v>1652</v>
      </c>
      <c r="P19" s="683">
        <v>0</v>
      </c>
      <c r="Q19" s="691" t="s">
        <v>1610</v>
      </c>
      <c r="R19" s="685" t="s">
        <v>1605</v>
      </c>
      <c r="S19" s="693">
        <v>1</v>
      </c>
      <c r="T19" s="687">
        <f t="shared" si="0"/>
        <v>1</v>
      </c>
      <c r="U19" s="694" t="s">
        <v>1607</v>
      </c>
    </row>
    <row r="20" spans="2:21" s="692" customFormat="1" ht="117.75" customHeight="1">
      <c r="B20" s="705"/>
      <c r="C20" s="673" t="s">
        <v>1568</v>
      </c>
      <c r="D20" s="707" t="s">
        <v>1569</v>
      </c>
      <c r="E20" s="675" t="s">
        <v>1126</v>
      </c>
      <c r="F20" s="675">
        <v>3</v>
      </c>
      <c r="G20" s="676" t="s">
        <v>1527</v>
      </c>
      <c r="H20" s="675" t="s">
        <v>1547</v>
      </c>
      <c r="I20" s="698">
        <v>45589</v>
      </c>
      <c r="J20" s="706">
        <v>45594</v>
      </c>
      <c r="K20" s="679"/>
      <c r="L20" s="676"/>
      <c r="M20" s="683"/>
      <c r="N20" s="681" t="s">
        <v>1652</v>
      </c>
      <c r="O20" s="682" t="s">
        <v>1652</v>
      </c>
      <c r="P20" s="683">
        <v>0</v>
      </c>
      <c r="Q20" s="691" t="s">
        <v>1660</v>
      </c>
      <c r="R20" s="685" t="s">
        <v>1564</v>
      </c>
      <c r="S20" s="683">
        <v>1</v>
      </c>
      <c r="T20" s="687">
        <f t="shared" si="0"/>
        <v>1</v>
      </c>
      <c r="U20" s="694" t="s">
        <v>1529</v>
      </c>
    </row>
    <row r="21" spans="2:21" s="692" customFormat="1" ht="142.5" customHeight="1">
      <c r="B21" s="705"/>
      <c r="C21" s="673" t="s">
        <v>1570</v>
      </c>
      <c r="D21" s="690" t="s">
        <v>1571</v>
      </c>
      <c r="E21" s="676" t="s">
        <v>1572</v>
      </c>
      <c r="F21" s="676">
        <v>1</v>
      </c>
      <c r="G21" s="676" t="s">
        <v>1527</v>
      </c>
      <c r="H21" s="676" t="s">
        <v>1559</v>
      </c>
      <c r="I21" s="698">
        <v>45589</v>
      </c>
      <c r="J21" s="678">
        <v>45626</v>
      </c>
      <c r="K21" s="679"/>
      <c r="L21" s="676"/>
      <c r="M21" s="683"/>
      <c r="N21" s="681" t="s">
        <v>1652</v>
      </c>
      <c r="O21" s="682" t="s">
        <v>1652</v>
      </c>
      <c r="P21" s="683">
        <v>0</v>
      </c>
      <c r="Q21" s="691" t="s">
        <v>1686</v>
      </c>
      <c r="R21" s="685" t="s">
        <v>1669</v>
      </c>
      <c r="S21" s="683">
        <v>1</v>
      </c>
      <c r="T21" s="687">
        <f t="shared" si="0"/>
        <v>1</v>
      </c>
      <c r="U21" s="694" t="s">
        <v>1529</v>
      </c>
    </row>
    <row r="22" spans="2:21" s="692" customFormat="1" ht="110.25" customHeight="1">
      <c r="B22" s="705"/>
      <c r="C22" s="673" t="s">
        <v>1573</v>
      </c>
      <c r="D22" s="690" t="s">
        <v>1574</v>
      </c>
      <c r="E22" s="676" t="s">
        <v>1575</v>
      </c>
      <c r="F22" s="676">
        <v>1</v>
      </c>
      <c r="G22" s="676" t="s">
        <v>1527</v>
      </c>
      <c r="H22" s="676" t="s">
        <v>1559</v>
      </c>
      <c r="I22" s="677">
        <v>45566</v>
      </c>
      <c r="J22" s="678">
        <v>45626</v>
      </c>
      <c r="K22" s="679"/>
      <c r="L22" s="676"/>
      <c r="M22" s="693"/>
      <c r="N22" s="681" t="s">
        <v>1652</v>
      </c>
      <c r="O22" s="682" t="s">
        <v>1652</v>
      </c>
      <c r="P22" s="683">
        <v>0</v>
      </c>
      <c r="Q22" s="691" t="s">
        <v>1687</v>
      </c>
      <c r="R22" s="685" t="s">
        <v>1669</v>
      </c>
      <c r="S22" s="693">
        <v>1</v>
      </c>
      <c r="T22" s="687">
        <f t="shared" si="0"/>
        <v>1</v>
      </c>
      <c r="U22" s="694" t="s">
        <v>1529</v>
      </c>
    </row>
    <row r="23" spans="2:21" s="692" customFormat="1" ht="46.5" customHeight="1">
      <c r="B23" s="705" t="s">
        <v>1576</v>
      </c>
      <c r="C23" s="673" t="s">
        <v>1108</v>
      </c>
      <c r="D23" s="709" t="s">
        <v>1577</v>
      </c>
      <c r="E23" s="710" t="s">
        <v>1578</v>
      </c>
      <c r="F23" s="710">
        <v>1</v>
      </c>
      <c r="G23" s="676" t="s">
        <v>1527</v>
      </c>
      <c r="H23" s="676" t="s">
        <v>1135</v>
      </c>
      <c r="I23" s="677">
        <v>45621</v>
      </c>
      <c r="J23" s="678">
        <v>45624</v>
      </c>
      <c r="K23" s="711"/>
      <c r="L23" s="712"/>
      <c r="M23" s="713"/>
      <c r="N23" s="681" t="s">
        <v>1652</v>
      </c>
      <c r="O23" s="682" t="s">
        <v>1652</v>
      </c>
      <c r="P23" s="683">
        <v>0</v>
      </c>
      <c r="Q23" s="714" t="s">
        <v>1688</v>
      </c>
      <c r="R23" s="685" t="s">
        <v>1528</v>
      </c>
      <c r="S23" s="693">
        <v>1</v>
      </c>
      <c r="T23" s="687">
        <f t="shared" si="0"/>
        <v>1</v>
      </c>
      <c r="U23" s="694" t="s">
        <v>1529</v>
      </c>
    </row>
    <row r="24" spans="2:21" s="692" customFormat="1" ht="210">
      <c r="B24" s="705"/>
      <c r="C24" s="673" t="s">
        <v>1579</v>
      </c>
      <c r="D24" s="709" t="s">
        <v>1580</v>
      </c>
      <c r="E24" s="710" t="s">
        <v>1581</v>
      </c>
      <c r="F24" s="710">
        <v>1</v>
      </c>
      <c r="G24" s="676" t="s">
        <v>1527</v>
      </c>
      <c r="H24" s="676" t="s">
        <v>1582</v>
      </c>
      <c r="I24" s="677">
        <v>45604</v>
      </c>
      <c r="J24" s="678">
        <v>45611</v>
      </c>
      <c r="K24" s="711"/>
      <c r="L24" s="712"/>
      <c r="M24" s="713"/>
      <c r="N24" s="681" t="s">
        <v>1652</v>
      </c>
      <c r="O24" s="682" t="s">
        <v>1652</v>
      </c>
      <c r="P24" s="683">
        <v>0</v>
      </c>
      <c r="Q24" s="714" t="s">
        <v>1689</v>
      </c>
      <c r="R24" s="685" t="s">
        <v>1622</v>
      </c>
      <c r="S24" s="693">
        <v>1</v>
      </c>
      <c r="T24" s="687">
        <f t="shared" si="0"/>
        <v>1</v>
      </c>
      <c r="U24" s="694" t="s">
        <v>1529</v>
      </c>
    </row>
    <row r="25" spans="2:21" s="692" customFormat="1" ht="63">
      <c r="B25" s="705"/>
      <c r="C25" s="673" t="s">
        <v>1583</v>
      </c>
      <c r="D25" s="709" t="s">
        <v>1584</v>
      </c>
      <c r="E25" s="710" t="s">
        <v>1585</v>
      </c>
      <c r="F25" s="710">
        <v>1</v>
      </c>
      <c r="G25" s="676" t="s">
        <v>1527</v>
      </c>
      <c r="H25" s="676" t="s">
        <v>1586</v>
      </c>
      <c r="I25" s="715">
        <v>45620</v>
      </c>
      <c r="J25" s="716">
        <v>45625</v>
      </c>
      <c r="K25" s="711"/>
      <c r="L25" s="712"/>
      <c r="M25" s="713"/>
      <c r="N25" s="681" t="s">
        <v>1652</v>
      </c>
      <c r="O25" s="682" t="s">
        <v>1652</v>
      </c>
      <c r="P25" s="683">
        <v>0</v>
      </c>
      <c r="Q25" s="714" t="s">
        <v>1661</v>
      </c>
      <c r="R25" s="685" t="s">
        <v>1528</v>
      </c>
      <c r="S25" s="693">
        <v>1</v>
      </c>
      <c r="T25" s="687">
        <f t="shared" si="0"/>
        <v>1</v>
      </c>
      <c r="U25" s="694" t="s">
        <v>1529</v>
      </c>
    </row>
    <row r="26" spans="2:21" s="720" customFormat="1" ht="66.75" customHeight="1">
      <c r="B26" s="705"/>
      <c r="C26" s="673" t="s">
        <v>1587</v>
      </c>
      <c r="D26" s="709" t="s">
        <v>1137</v>
      </c>
      <c r="E26" s="710" t="s">
        <v>1138</v>
      </c>
      <c r="F26" s="710">
        <v>1</v>
      </c>
      <c r="G26" s="676" t="s">
        <v>1527</v>
      </c>
      <c r="H26" s="676" t="s">
        <v>1139</v>
      </c>
      <c r="I26" s="677">
        <v>45625</v>
      </c>
      <c r="J26" s="716">
        <v>45625</v>
      </c>
      <c r="K26" s="717"/>
      <c r="L26" s="718"/>
      <c r="M26" s="719"/>
      <c r="N26" s="681" t="s">
        <v>1652</v>
      </c>
      <c r="O26" s="682" t="s">
        <v>1652</v>
      </c>
      <c r="P26" s="683">
        <v>0</v>
      </c>
      <c r="Q26" s="691" t="s">
        <v>1690</v>
      </c>
      <c r="R26" s="685" t="s">
        <v>1564</v>
      </c>
      <c r="S26" s="693">
        <v>1</v>
      </c>
      <c r="T26" s="687">
        <f t="shared" si="0"/>
        <v>1</v>
      </c>
      <c r="U26" s="694" t="s">
        <v>1529</v>
      </c>
    </row>
    <row r="27" spans="2:21" s="692" customFormat="1" ht="60.75" customHeight="1">
      <c r="B27" s="705"/>
      <c r="C27" s="673" t="s">
        <v>1588</v>
      </c>
      <c r="D27" s="690" t="s">
        <v>1589</v>
      </c>
      <c r="E27" s="676" t="s">
        <v>1141</v>
      </c>
      <c r="F27" s="676">
        <v>1</v>
      </c>
      <c r="G27" s="676" t="s">
        <v>1527</v>
      </c>
      <c r="H27" s="676" t="s">
        <v>1142</v>
      </c>
      <c r="I27" s="677">
        <v>45656</v>
      </c>
      <c r="J27" s="678">
        <v>45656</v>
      </c>
      <c r="K27" s="721" t="s">
        <v>1425</v>
      </c>
      <c r="L27" s="722" t="s">
        <v>1424</v>
      </c>
      <c r="M27" s="723">
        <v>1</v>
      </c>
      <c r="N27" s="681" t="s">
        <v>1652</v>
      </c>
      <c r="O27" s="682" t="s">
        <v>1652</v>
      </c>
      <c r="P27" s="683">
        <v>0</v>
      </c>
      <c r="Q27" s="681" t="s">
        <v>1652</v>
      </c>
      <c r="R27" s="682" t="s">
        <v>1652</v>
      </c>
      <c r="S27" s="683">
        <v>0</v>
      </c>
      <c r="T27" s="687">
        <f>+S27+P27+M27</f>
        <v>1</v>
      </c>
      <c r="U27" s="694" t="s">
        <v>1529</v>
      </c>
    </row>
    <row r="28" spans="2:21" s="692" customFormat="1" ht="60.75" customHeight="1">
      <c r="B28" s="705"/>
      <c r="C28" s="673" t="s">
        <v>1590</v>
      </c>
      <c r="D28" s="690" t="s">
        <v>1127</v>
      </c>
      <c r="E28" s="676" t="s">
        <v>1128</v>
      </c>
      <c r="F28" s="676">
        <v>2</v>
      </c>
      <c r="G28" s="676" t="s">
        <v>1527</v>
      </c>
      <c r="H28" s="676" t="s">
        <v>1142</v>
      </c>
      <c r="I28" s="677" t="s">
        <v>1129</v>
      </c>
      <c r="J28" s="678">
        <v>45667</v>
      </c>
      <c r="K28" s="721"/>
      <c r="L28" s="722"/>
      <c r="M28" s="723"/>
      <c r="N28" s="679" t="s">
        <v>1473</v>
      </c>
      <c r="O28" s="724" t="s">
        <v>1474</v>
      </c>
      <c r="P28" s="725">
        <v>0.5</v>
      </c>
      <c r="Q28" s="691" t="s">
        <v>1623</v>
      </c>
      <c r="R28" s="685" t="s">
        <v>1624</v>
      </c>
      <c r="S28" s="683">
        <v>0.5</v>
      </c>
      <c r="T28" s="687">
        <f t="shared" ref="T28:T35" si="1">+S28+P28+M28</f>
        <v>1</v>
      </c>
      <c r="U28" s="694" t="s">
        <v>1529</v>
      </c>
    </row>
    <row r="29" spans="2:21" s="692" customFormat="1" ht="105">
      <c r="B29" s="705" t="s">
        <v>1591</v>
      </c>
      <c r="C29" s="673" t="s">
        <v>1266</v>
      </c>
      <c r="D29" s="690" t="s">
        <v>1592</v>
      </c>
      <c r="E29" s="676" t="s">
        <v>1143</v>
      </c>
      <c r="F29" s="676">
        <v>1</v>
      </c>
      <c r="G29" s="676" t="s">
        <v>1527</v>
      </c>
      <c r="H29" s="676" t="s">
        <v>74</v>
      </c>
      <c r="I29" s="677">
        <v>45480</v>
      </c>
      <c r="J29" s="678">
        <v>45656</v>
      </c>
      <c r="K29" s="679"/>
      <c r="L29" s="676"/>
      <c r="M29" s="683"/>
      <c r="N29" s="681" t="s">
        <v>1652</v>
      </c>
      <c r="O29" s="682" t="s">
        <v>1652</v>
      </c>
      <c r="P29" s="683">
        <v>0</v>
      </c>
      <c r="Q29" s="691" t="s">
        <v>1493</v>
      </c>
      <c r="R29" s="685" t="s">
        <v>1528</v>
      </c>
      <c r="S29" s="683">
        <v>1</v>
      </c>
      <c r="T29" s="687">
        <f t="shared" si="1"/>
        <v>1</v>
      </c>
      <c r="U29" s="694" t="s">
        <v>1529</v>
      </c>
    </row>
    <row r="30" spans="2:21" s="692" customFormat="1" ht="63">
      <c r="B30" s="705"/>
      <c r="C30" s="673" t="s">
        <v>1593</v>
      </c>
      <c r="D30" s="690" t="s">
        <v>1691</v>
      </c>
      <c r="E30" s="676" t="s">
        <v>1594</v>
      </c>
      <c r="F30" s="676">
        <v>1</v>
      </c>
      <c r="G30" s="676" t="s">
        <v>1527</v>
      </c>
      <c r="H30" s="676" t="s">
        <v>74</v>
      </c>
      <c r="I30" s="677">
        <v>45601</v>
      </c>
      <c r="J30" s="678">
        <v>45574</v>
      </c>
      <c r="K30" s="679"/>
      <c r="L30" s="676"/>
      <c r="M30" s="683"/>
      <c r="N30" s="681" t="s">
        <v>1652</v>
      </c>
      <c r="O30" s="682" t="s">
        <v>1652</v>
      </c>
      <c r="P30" s="683">
        <v>0</v>
      </c>
      <c r="Q30" s="691" t="s">
        <v>1692</v>
      </c>
      <c r="R30" s="685" t="s">
        <v>1528</v>
      </c>
      <c r="S30" s="683">
        <v>1</v>
      </c>
      <c r="T30" s="687">
        <f t="shared" si="1"/>
        <v>1</v>
      </c>
      <c r="U30" s="694" t="s">
        <v>1529</v>
      </c>
    </row>
    <row r="31" spans="2:21" s="692" customFormat="1" ht="63">
      <c r="B31" s="705"/>
      <c r="C31" s="673" t="s">
        <v>1595</v>
      </c>
      <c r="D31" s="690" t="s">
        <v>1145</v>
      </c>
      <c r="E31" s="676" t="s">
        <v>1146</v>
      </c>
      <c r="F31" s="676">
        <v>1</v>
      </c>
      <c r="G31" s="676" t="s">
        <v>1527</v>
      </c>
      <c r="H31" s="676" t="s">
        <v>1147</v>
      </c>
      <c r="I31" s="677">
        <v>45625</v>
      </c>
      <c r="J31" s="678">
        <v>45641</v>
      </c>
      <c r="K31" s="691"/>
      <c r="L31" s="676"/>
      <c r="M31" s="693"/>
      <c r="N31" s="681" t="s">
        <v>1652</v>
      </c>
      <c r="O31" s="682" t="s">
        <v>1652</v>
      </c>
      <c r="P31" s="683">
        <v>0</v>
      </c>
      <c r="Q31" s="691" t="s">
        <v>1693</v>
      </c>
      <c r="R31" s="685" t="s">
        <v>1528</v>
      </c>
      <c r="S31" s="693">
        <v>1</v>
      </c>
      <c r="T31" s="687">
        <f t="shared" si="1"/>
        <v>1</v>
      </c>
      <c r="U31" s="694" t="s">
        <v>1529</v>
      </c>
    </row>
    <row r="32" spans="2:21" s="692" customFormat="1" ht="84">
      <c r="B32" s="705"/>
      <c r="C32" s="673" t="s">
        <v>1596</v>
      </c>
      <c r="D32" s="690" t="s">
        <v>1149</v>
      </c>
      <c r="E32" s="676" t="s">
        <v>1150</v>
      </c>
      <c r="F32" s="676">
        <v>1</v>
      </c>
      <c r="G32" s="676" t="s">
        <v>1527</v>
      </c>
      <c r="H32" s="676" t="s">
        <v>1147</v>
      </c>
      <c r="I32" s="677">
        <v>45656</v>
      </c>
      <c r="J32" s="678">
        <v>45670</v>
      </c>
      <c r="K32" s="691"/>
      <c r="L32" s="676"/>
      <c r="M32" s="693"/>
      <c r="N32" s="681" t="s">
        <v>1652</v>
      </c>
      <c r="O32" s="682" t="s">
        <v>1652</v>
      </c>
      <c r="P32" s="683">
        <v>0</v>
      </c>
      <c r="Q32" s="691" t="s">
        <v>1694</v>
      </c>
      <c r="R32" s="685" t="s">
        <v>1650</v>
      </c>
      <c r="S32" s="693">
        <v>1</v>
      </c>
      <c r="T32" s="687">
        <f t="shared" si="1"/>
        <v>1</v>
      </c>
      <c r="U32" s="694" t="s">
        <v>1529</v>
      </c>
    </row>
    <row r="33" spans="2:21" s="692" customFormat="1" ht="52.5">
      <c r="B33" s="705"/>
      <c r="C33" s="673" t="s">
        <v>1597</v>
      </c>
      <c r="D33" s="690" t="s">
        <v>1153</v>
      </c>
      <c r="E33" s="676" t="s">
        <v>1154</v>
      </c>
      <c r="F33" s="676">
        <v>3</v>
      </c>
      <c r="G33" s="676" t="s">
        <v>1527</v>
      </c>
      <c r="H33" s="676" t="s">
        <v>1147</v>
      </c>
      <c r="I33" s="677">
        <v>45673</v>
      </c>
      <c r="J33" s="678"/>
      <c r="K33" s="679"/>
      <c r="L33" s="726"/>
      <c r="M33" s="727"/>
      <c r="N33" s="681" t="s">
        <v>1652</v>
      </c>
      <c r="O33" s="682" t="s">
        <v>1652</v>
      </c>
      <c r="P33" s="683">
        <v>0</v>
      </c>
      <c r="Q33" s="691" t="s">
        <v>1649</v>
      </c>
      <c r="R33" s="685" t="s">
        <v>1648</v>
      </c>
      <c r="S33" s="728">
        <v>1</v>
      </c>
      <c r="T33" s="687">
        <f t="shared" si="1"/>
        <v>1</v>
      </c>
      <c r="U33" s="694" t="s">
        <v>1529</v>
      </c>
    </row>
    <row r="34" spans="2:21" s="692" customFormat="1" ht="84">
      <c r="B34" s="705"/>
      <c r="C34" s="673" t="s">
        <v>1598</v>
      </c>
      <c r="D34" s="729" t="s">
        <v>1599</v>
      </c>
      <c r="E34" s="676" t="s">
        <v>1600</v>
      </c>
      <c r="F34" s="676">
        <v>1</v>
      </c>
      <c r="G34" s="676" t="s">
        <v>1527</v>
      </c>
      <c r="H34" s="676" t="s">
        <v>1545</v>
      </c>
      <c r="I34" s="677">
        <v>45656</v>
      </c>
      <c r="J34" s="678">
        <v>45656</v>
      </c>
      <c r="K34" s="679"/>
      <c r="L34" s="726"/>
      <c r="M34" s="727"/>
      <c r="N34" s="681" t="s">
        <v>1652</v>
      </c>
      <c r="O34" s="682" t="s">
        <v>1652</v>
      </c>
      <c r="P34" s="683">
        <v>0</v>
      </c>
      <c r="Q34" s="691" t="s">
        <v>1611</v>
      </c>
      <c r="R34" s="722" t="s">
        <v>1650</v>
      </c>
      <c r="S34" s="728">
        <v>1</v>
      </c>
      <c r="T34" s="687">
        <f t="shared" si="1"/>
        <v>1</v>
      </c>
      <c r="U34" s="694" t="s">
        <v>1529</v>
      </c>
    </row>
    <row r="35" spans="2:21" s="692" customFormat="1" ht="196.5" customHeight="1" thickBot="1">
      <c r="B35" s="730"/>
      <c r="C35" s="731" t="s">
        <v>1601</v>
      </c>
      <c r="D35" s="732" t="s">
        <v>1679</v>
      </c>
      <c r="E35" s="733" t="s">
        <v>1602</v>
      </c>
      <c r="F35" s="733">
        <v>1</v>
      </c>
      <c r="G35" s="733" t="s">
        <v>1527</v>
      </c>
      <c r="H35" s="733" t="s">
        <v>1680</v>
      </c>
      <c r="I35" s="734">
        <v>45687</v>
      </c>
      <c r="J35" s="735"/>
      <c r="K35" s="736"/>
      <c r="L35" s="733"/>
      <c r="M35" s="737"/>
      <c r="N35" s="738" t="s">
        <v>1652</v>
      </c>
      <c r="O35" s="739" t="s">
        <v>1652</v>
      </c>
      <c r="P35" s="740">
        <v>0</v>
      </c>
      <c r="Q35" s="736" t="s">
        <v>1678</v>
      </c>
      <c r="R35" s="741" t="s">
        <v>1675</v>
      </c>
      <c r="S35" s="742">
        <v>1</v>
      </c>
      <c r="T35" s="743">
        <v>1</v>
      </c>
      <c r="U35" s="694" t="s">
        <v>1529</v>
      </c>
    </row>
    <row r="36" spans="2:21">
      <c r="D36" s="420"/>
      <c r="S36" s="417" t="s">
        <v>1646</v>
      </c>
      <c r="T36" s="484">
        <f>AVERAGE(T29:T35)</f>
        <v>1</v>
      </c>
    </row>
    <row r="37" spans="2:21">
      <c r="D37" s="420"/>
    </row>
    <row r="38" spans="2:21">
      <c r="D38" s="420"/>
    </row>
    <row r="39" spans="2:21">
      <c r="D39" s="420"/>
    </row>
    <row r="40" spans="2:21">
      <c r="D40" s="420"/>
    </row>
    <row r="41" spans="2:21">
      <c r="D41" s="420"/>
    </row>
    <row r="42" spans="2:21">
      <c r="D42" s="420"/>
    </row>
    <row r="43" spans="2:21">
      <c r="D43" s="420"/>
    </row>
    <row r="44" spans="2:21">
      <c r="D44" s="420"/>
    </row>
  </sheetData>
  <autoFilter ref="B2:Q35" xr:uid="{00000000-0009-0000-0000-000008000000}">
    <filterColumn colId="1" showButton="0"/>
  </autoFilter>
  <mergeCells count="7">
    <mergeCell ref="B23:B28"/>
    <mergeCell ref="B29:B35"/>
    <mergeCell ref="B1:T1"/>
    <mergeCell ref="C2:D2"/>
    <mergeCell ref="B3:B5"/>
    <mergeCell ref="B6:B11"/>
    <mergeCell ref="B12:B22"/>
  </mergeCells>
  <phoneticPr fontId="27" type="noConversion"/>
  <hyperlinks>
    <hyperlink ref="R4" r:id="rId1" xr:uid="{F3A25BDF-E9CB-4D7B-B78D-407CC1A30BB6}"/>
    <hyperlink ref="R3" r:id="rId2" xr:uid="{7FC1DD76-5448-4D69-99A8-4D40D4D42FE9}"/>
    <hyperlink ref="R20" r:id="rId3" xr:uid="{C811EA93-F429-48F8-8062-53D642D4196C}"/>
    <hyperlink ref="L27" display="http://intranet/DSS/OAP/DOCS/Documentos/Forms/AllItems.aspx?RootFolder=%2FDSS%2FOAP%2FDOCS%2FDocumentos%2FA%C3%B1o_2024%2F03_PlanAnticorrupcion%2FEVIDENCIAS%20PRIMER%20CUATRIMESTRE%2FComponente%203%2E%20Rendici%C3%B3n%20de%20cuentas&amp;InitialTabId=Ribbon%2E" xr:uid="{11F958F3-2D88-45EB-B0E9-F4431F4F6E6C}"/>
    <hyperlink ref="O28" display="http://intranet/DSS/OAP/DOCS/Documentos/Forms/AllItems.aspx?RootFolder=%2FDSS%2FOAP%2FDOCS%2FDocumentos%2FA%C3%B1o%5F2024%2F03%5FPlanAnticorrupcion%2FEVIDENCIAS%20SEGUNDO%20CUATRIMESTRE%2FComponente%206%2E%20Participaci%C3%B3n%20ciudadana%2F6%2E%20Seguimi" xr:uid="{365428FB-5916-491E-BDA5-EB3360474861}"/>
    <hyperlink ref="R5" r:id="rId4" xr:uid="{09D8DCA8-153E-4541-BC6B-61E24818BA6A}"/>
    <hyperlink ref="R11" r:id="rId5" xr:uid="{3D587C85-F404-4CE5-9FDE-232B4283C30E}"/>
    <hyperlink ref="R18" r:id="rId6" xr:uid="{D6A7FE3E-2FB1-4D92-A702-07CF999D3BD4}"/>
    <hyperlink ref="R19" r:id="rId7" xr:uid="{74CFCEC6-E210-40BB-B41F-7965C3FE262B}"/>
    <hyperlink ref="R10" r:id="rId8" xr:uid="{20E74955-0F54-4B91-8414-76989C4C0704}"/>
    <hyperlink ref="R9" r:id="rId9" xr:uid="{130A10F9-8A3E-43FC-B10E-B4AA00FF5211}"/>
    <hyperlink ref="R24" r:id="rId10" display="http://intranet/DSS/OAP/DOCS/Documentos/Forms/AllItems.aspx?RootFolder=%2FDSS%2FOAP%2FDOCS%2FDocumentos%2FA%C3%B1o%5F2024%2F12%5FRendicion%5FCuentas_x000a__x000a_" xr:uid="{D1DD5D7C-0270-46CD-BA3E-63CE0871658C}"/>
    <hyperlink ref="R28" r:id="rId11" xr:uid="{3846CA81-D22F-48A9-91C1-2AEB0FA66069}"/>
    <hyperlink ref="R33" r:id="rId12" xr:uid="{A8B21F07-6977-4343-B1C6-B7A5694EC1C5}"/>
    <hyperlink ref="R32" r:id="rId13" xr:uid="{5DFCBD0C-A4C9-4A83-890B-0FF2F8392B98}"/>
    <hyperlink ref="R34" r:id="rId14" tooltip="https://www.supersociedades.gov.co/documents/107391/7995399/evaluacion-audiencia-publica-de-rendicion-de-cuentas+2024.pdf/0c5b9da7-b989-1985-d5a3-81de70d11c05?version=1.0&amp;t=1736860739237" xr:uid="{E77B3F2B-96B0-4500-B4E4-63D3EFC3EA60}"/>
    <hyperlink ref="R6" r:id="rId15" xr:uid="{F10C87FF-3208-4EFB-A73F-94E4BBAA955E}"/>
    <hyperlink ref="R12" r:id="rId16" xr:uid="{CF342994-63C6-4C2E-BE74-900052370E75}"/>
    <hyperlink ref="R8" r:id="rId17" xr:uid="{E162BCAE-5EEA-4331-87CE-2A0F4BF96CD8}"/>
    <hyperlink ref="R13" r:id="rId18" xr:uid="{D1200A93-2A1B-4464-88E0-570551C46470}"/>
    <hyperlink ref="R14" r:id="rId19" xr:uid="{E16695AA-6C68-474E-A21E-E81C2C91E033}"/>
    <hyperlink ref="R15" r:id="rId20" xr:uid="{7EEAD8E2-EE42-4E14-BB8D-4FAA5B8637DD}"/>
    <hyperlink ref="R17" r:id="rId21" xr:uid="{9CFA8E50-ABAD-42C7-9EC0-BCAB5272309A}"/>
    <hyperlink ref="R21" r:id="rId22" xr:uid="{913322AD-52B0-4621-9AF0-68DEABA90945}"/>
    <hyperlink ref="R16" r:id="rId23" xr:uid="{99619A3D-E1F2-439C-AD06-DD6FFD7807FC}"/>
    <hyperlink ref="R22" r:id="rId24" xr:uid="{50CF52EF-26BD-484E-86C2-71637D148BDF}"/>
    <hyperlink ref="R35" r:id="rId25" xr:uid="{1CCA6725-9EF0-447A-9A2F-7D0A94EA6033}"/>
  </hyperlinks>
  <pageMargins left="0.7" right="0.7" top="0.75" bottom="0.75" header="0.3" footer="0.3"/>
  <pageSetup paperSize="14" scale="44" orientation="landscape" horizontalDpi="4294967295" verticalDpi="4294967295" r:id="rId26"/>
  <drawing r:id="rId27"/>
  <legacyDrawing r:id="rId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FCEE762D-C8FC-4321-B3F3-DF6632ACF414}">
  <ds:schemaRefs>
    <ds:schemaRef ds:uri="http://schemas.microsoft.com/office/2006/metadata/customXsn"/>
  </ds:schemaRefs>
</ds:datastoreItem>
</file>

<file path=customXml/itemProps2.xml><?xml version="1.0" encoding="utf-8"?>
<ds:datastoreItem xmlns:ds="http://schemas.openxmlformats.org/officeDocument/2006/customXml" ds:itemID="{4BBB451F-2426-4C58-B6BC-CA612A9A6EC5}">
  <ds:schemaRefs>
    <ds:schemaRef ds:uri="http://schemas.microsoft.com/sharepoint/v3/contenttype/forms"/>
  </ds:schemaRefs>
</ds:datastoreItem>
</file>

<file path=customXml/itemProps3.xml><?xml version="1.0" encoding="utf-8"?>
<ds:datastoreItem xmlns:ds="http://schemas.openxmlformats.org/officeDocument/2006/customXml" ds:itemID="{6EF700CE-118E-4D27-A145-9DD64CE248BF}">
  <ds:schemaRefs>
    <ds:schemaRef ds:uri="office.server.policy"/>
  </ds:schemaRefs>
</ds:datastoreItem>
</file>

<file path=customXml/itemProps4.xml><?xml version="1.0" encoding="utf-8"?>
<ds:datastoreItem xmlns:ds="http://schemas.openxmlformats.org/officeDocument/2006/customXml" ds:itemID="{359B9873-BB78-43C4-8D0D-60717633C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0C021D2-7B0D-41AB-A04F-4D727FFEE1E0}">
  <ds:schemaRefs>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ff8e3638-9d45-4162-afb4-6d390653d547"/>
    <ds:schemaRef ds:uri="http://schemas.microsoft.com/sharepoint/v4"/>
    <ds:schemaRef ds:uri="http://schemas.microsoft.com/sharepoint/v3"/>
    <ds:schemaRef ds:uri="http://www.w3.org/XML/1998/namespace"/>
    <ds:schemaRef ds:uri="http://schemas.microsoft.com/office/infopath/2007/PartnerControls"/>
    <ds:schemaRef ds:uri="http://schemas.microsoft.com/office/2006/metadata/properties"/>
  </ds:schemaRefs>
</ds:datastoreItem>
</file>

<file path=customXml/itemProps6.xml><?xml version="1.0" encoding="utf-8"?>
<ds:datastoreItem xmlns:ds="http://schemas.openxmlformats.org/officeDocument/2006/customXml" ds:itemID="{19EF0666-54E0-4071-A90C-75FA6036A9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8</vt:i4>
      </vt:variant>
    </vt:vector>
  </HeadingPairs>
  <TitlesOfParts>
    <vt:vector size="23" baseType="lpstr">
      <vt:lpstr>Plan Anticorrupción 2024</vt:lpstr>
      <vt:lpstr>Mapa Riesgo Corrupción</vt:lpstr>
      <vt:lpstr>Mapa de Riesgos</vt:lpstr>
      <vt:lpstr>Racionalización trámites</vt:lpstr>
      <vt:lpstr>Racionalización trámites2</vt:lpstr>
      <vt:lpstr>Racionalización trámites1</vt:lpstr>
      <vt:lpstr>Racionalización de Trámites</vt:lpstr>
      <vt:lpstr>Gestión riesgo de corrupción </vt:lpstr>
      <vt:lpstr>Rendición de cuentas </vt:lpstr>
      <vt:lpstr>Atención al Ciudadano</vt:lpstr>
      <vt:lpstr>Transparencia y acceso a la in</vt:lpstr>
      <vt:lpstr>Participación ciudadana</vt:lpstr>
      <vt:lpstr>Iniciativas adicionales</vt:lpstr>
      <vt:lpstr>Avance Consolidado</vt:lpstr>
      <vt:lpstr>Tipo</vt:lpstr>
      <vt:lpstr>administrativa</vt:lpstr>
      <vt:lpstr>Administrativas</vt:lpstr>
      <vt:lpstr>normativa</vt:lpstr>
      <vt:lpstr>Normativas</vt:lpstr>
      <vt:lpstr>tecnologica</vt:lpstr>
      <vt:lpstr>Tecnologicas</vt:lpstr>
      <vt:lpstr>tipo</vt:lpstr>
      <vt:lpstr>Tipos</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Atención al Ciudadano 2022</dc:title>
  <dc:subject/>
  <dc:creator>SUPERSOCIEDADES</dc:creator>
  <cp:keywords/>
  <dc:description/>
  <cp:lastModifiedBy>Bibiana Coy Paez</cp:lastModifiedBy>
  <cp:revision/>
  <dcterms:created xsi:type="dcterms:W3CDTF">2013-04-18T21:03:58Z</dcterms:created>
  <dcterms:modified xsi:type="dcterms:W3CDTF">2025-01-31T17:38:33Z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ontentTypeId">
    <vt:lpwstr>0x010100DAE502E0AF30B84A96E60AFD0F2E04C4</vt:lpwstr>
  </property>
  <property fmtid="{D5CDD505-2E9C-101B-9397-08002B2CF9AE}" pid="5" name="eDOCS AutoSave">
    <vt:lpwstr/>
  </property>
  <property fmtid="{D5CDD505-2E9C-101B-9397-08002B2CF9AE}" pid="6" name="_dlc_DocId">
    <vt:lpwstr>NV5X2DCNMZXR-1875432990-93</vt:lpwstr>
  </property>
  <property fmtid="{D5CDD505-2E9C-101B-9397-08002B2CF9AE}" pid="7" name="_dlc_DocIdItemGuid">
    <vt:lpwstr>a9d7d9a3-7263-495c-8edf-7575236bddaa</vt:lpwstr>
  </property>
  <property fmtid="{D5CDD505-2E9C-101B-9397-08002B2CF9AE}" pid="8" name="_dlc_DocIdUrl">
    <vt:lpwstr>https://www.supersociedades.gov.co/Servicio_Ciudadano/anticorrupcion_atencion_ciudadano/_layouts/15/DocIdRedir.aspx?ID=NV5X2DCNMZXR-1875432990-93, NV5X2DCNMZXR-1875432990-93</vt:lpwstr>
  </property>
</Properties>
</file>