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blanco\Downloads\"/>
    </mc:Choice>
  </mc:AlternateContent>
  <bookViews>
    <workbookView xWindow="0" yWindow="0" windowWidth="28800" windowHeight="12300" activeTab="1"/>
  </bookViews>
  <sheets>
    <sheet name="BaseDetalle" sheetId="1" r:id="rId1"/>
    <sheet name="AUSTERIDAD 2024.-" sheetId="3" r:id="rId2"/>
  </sheets>
  <definedNames>
    <definedName name="_xlnm._FilterDatabase" localSheetId="1" hidden="1">'AUSTERIDAD 2024.-'!$A$21:$U$43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2" i="3" l="1"/>
  <c r="T41" i="3"/>
  <c r="T32" i="3"/>
  <c r="T28" i="3"/>
  <c r="T24" i="3"/>
  <c r="T26" i="3"/>
  <c r="T23" i="3"/>
  <c r="T25" i="3"/>
  <c r="T27" i="3"/>
  <c r="T29" i="3"/>
  <c r="T30" i="3"/>
  <c r="T31" i="3"/>
  <c r="T33" i="3"/>
  <c r="T34" i="3"/>
  <c r="T35" i="3"/>
  <c r="T36" i="3"/>
  <c r="T37" i="3"/>
  <c r="T38" i="3"/>
  <c r="T39" i="3"/>
  <c r="T40" i="3"/>
  <c r="T22" i="3" l="1"/>
  <c r="D43" i="3" l="1"/>
  <c r="C43" i="3"/>
  <c r="E43" i="3" l="1"/>
</calcChain>
</file>

<file path=xl/sharedStrings.xml><?xml version="1.0" encoding="utf-8"?>
<sst xmlns="http://schemas.openxmlformats.org/spreadsheetml/2006/main" count="310" uniqueCount="193">
  <si>
    <t>UEJ</t>
  </si>
  <si>
    <t>RUBRO COMPLETO</t>
  </si>
  <si>
    <t>A-01-01-03-001-002</t>
  </si>
  <si>
    <t>A-02-02-02-008-009-01</t>
  </si>
  <si>
    <t>CATEGORÍA AUSTERIDAD GASTO</t>
  </si>
  <si>
    <t>HORAS EXTRAS Y VACACIONES</t>
  </si>
  <si>
    <t>PAPELERÍA Y TELEFONÍA</t>
  </si>
  <si>
    <t>EVENTOS</t>
  </si>
  <si>
    <t>Total EVENTOS</t>
  </si>
  <si>
    <t>Total HORAS EXTRAS Y VACACIONES</t>
  </si>
  <si>
    <t>Total PAPELERÍA Y TELEFONÍA</t>
  </si>
  <si>
    <t>CONSUMO DE AGUA</t>
  </si>
  <si>
    <t>Total CONSUMO DE AGUA</t>
  </si>
  <si>
    <t>CONSUMO DE ENERGÍA</t>
  </si>
  <si>
    <t>A-02-02-02-006-009-01</t>
  </si>
  <si>
    <t>Total CONSUMO DE ENERGÍA</t>
  </si>
  <si>
    <t>A-02-02-02-008-004-01</t>
  </si>
  <si>
    <t>RECONOCIMIENTO DE VIÁTICOS</t>
  </si>
  <si>
    <t>Total RECONOCIMIENTO DE VIÁTICOS</t>
  </si>
  <si>
    <t>CONTRATACION DE PERSONAL PARA LA PRESTACION DE SERVICIOS Y APOYO A LA GESTIÓN</t>
  </si>
  <si>
    <t>Código</t>
  </si>
  <si>
    <t>SERVICIO DE SEGURIDAD Y VIGILANCIA</t>
  </si>
  <si>
    <t>A-02-02-02-008-005-02</t>
  </si>
  <si>
    <t>Total SERVICIO DE SEGURIDAD Y VIGILANCIA</t>
  </si>
  <si>
    <t>MANTENIMIENTO DE BIENES INMUEBLES, CAMBIO DE SEDE Y ADQUISIÓN DE BIENES MUEBLES</t>
  </si>
  <si>
    <t>Total MANTENIMIENTO DE BIENES INMUEBLES, CAMBIO DE SEDE Y ADQUISIÓN DE BIENES MUEBLES</t>
  </si>
  <si>
    <t>SUSCRIPCIÓN A PERIÓDICOS Y REVISTAS, PUBLICACIONES Y BASES DE DATOS</t>
  </si>
  <si>
    <t>A-02-02-01-003-002-01</t>
  </si>
  <si>
    <t>Total SUSCRIPCIÓN A PERIÓDICOS Y REVISTAS, PUBLICACIONES Y BASES DE DATOS</t>
  </si>
  <si>
    <t>ARRENDAMIENTO DE BIENES INMUEBLES</t>
  </si>
  <si>
    <t>A-02-02-02-007-002-01-1</t>
  </si>
  <si>
    <t>A-02-02-02-007-002-02-2</t>
  </si>
  <si>
    <t>Total ARRENDAMIENTO DE BIENES INMUEBLES</t>
  </si>
  <si>
    <t>A-02-02-02-009-004-01</t>
  </si>
  <si>
    <t>A-02-02-02-008-005-09-6</t>
  </si>
  <si>
    <t>A-02-02-02-009-006-09</t>
  </si>
  <si>
    <t>A-02-01-01-004-005-02</t>
  </si>
  <si>
    <t>A-02-02-01-004-005-02</t>
  </si>
  <si>
    <t>A-02-02-02-010</t>
  </si>
  <si>
    <t>SUMINISTRO DE TIQUETES</t>
  </si>
  <si>
    <t>A-02-02-02-006-004</t>
  </si>
  <si>
    <t>Total SUMINISTRO DE TIQUETES</t>
  </si>
  <si>
    <t>AHORRO EN PUBLICIDAD ESTATAL</t>
  </si>
  <si>
    <t>A-02-02-02-008-003-06</t>
  </si>
  <si>
    <t>Total AHORRO EN PUBLICIDAD ESTATAL</t>
  </si>
  <si>
    <t>A-02-02-02-008-004-03</t>
  </si>
  <si>
    <t>VEHÍCULOS OFICIALES</t>
  </si>
  <si>
    <t>Total VEHÍCULOS OFICIALES</t>
  </si>
  <si>
    <t>CONDECORACIONES</t>
  </si>
  <si>
    <t>A-02-02-02-009-006-05</t>
  </si>
  <si>
    <t>A-01-01-01-001-008</t>
  </si>
  <si>
    <t>35-02-00</t>
  </si>
  <si>
    <t>A-02-02-02-006-009-02</t>
  </si>
  <si>
    <t>A-01-02-03-001-002</t>
  </si>
  <si>
    <t>A-02-01-01-003-008-01-2</t>
  </si>
  <si>
    <t>A-02-01-01-003-008-01-4</t>
  </si>
  <si>
    <t>A-02-02-01-004-003-09</t>
  </si>
  <si>
    <t>A-02-02-01-004-004-01</t>
  </si>
  <si>
    <t>A-02-02-01-004-006-01</t>
  </si>
  <si>
    <t>A-02-02-01-004-006-02</t>
  </si>
  <si>
    <t>A-02-02-01-004-006-03</t>
  </si>
  <si>
    <t>A-02-02-01-004-006-09</t>
  </si>
  <si>
    <t>A-02-02-01-004-008-01</t>
  </si>
  <si>
    <t>A-02-02-01-004-005-01</t>
  </si>
  <si>
    <t>A-02-02-02-008-005-05</t>
  </si>
  <si>
    <t>A-02-02-01-003-002-03</t>
  </si>
  <si>
    <t>A-02-02-01-003-002-04</t>
  </si>
  <si>
    <t>A-02-02-01-004-009-01</t>
  </si>
  <si>
    <t>Total 35-02-00</t>
  </si>
  <si>
    <t>TOTAL</t>
  </si>
  <si>
    <t>INVENTARIO MEDIDAS DE AUSTERIDAD</t>
  </si>
  <si>
    <t>Racionalizar y reconocer el valor de las horas extras al personal de la entidad y establecer el plan de vacaciones de la vigencia, dando cumplimiento a las medidas de austeridad.</t>
  </si>
  <si>
    <t>Minimizar los gastos y propender porque los tiquetes aéreos, viáticos, y comisiones autorizadas sean las estrictamente las necesarias, intentando siempre priorizar los espacios virtuales, haciendo uso de los medios tecnológicos.</t>
  </si>
  <si>
    <t>RUBRO PRIORIZADO</t>
  </si>
  <si>
    <t>GASTO 2022</t>
  </si>
  <si>
    <t>GASTO 2023</t>
  </si>
  <si>
    <t>AHORRO</t>
  </si>
  <si>
    <t>OBJETIVO SEGUIMIENTO</t>
  </si>
  <si>
    <t>ACCIONES PARA DISMINUIR GASTOS</t>
  </si>
  <si>
    <t>INDICADORES</t>
  </si>
  <si>
    <t>RESPONSABLE</t>
  </si>
  <si>
    <t>OFICINA COMUNICACIONES</t>
  </si>
  <si>
    <t>DIRECCIÓN ADMTIVA</t>
  </si>
  <si>
    <t xml:space="preserve">DIR. TALENTO HUMANO </t>
  </si>
  <si>
    <t>DIRECCIÓN TALENTO HUMANO 
DIRECCIÓN ADMTIVA</t>
  </si>
  <si>
    <t xml:space="preserve">DIRECCIÓN TALENTO HUMANO </t>
  </si>
  <si>
    <t>OBSERVACIONES ADICIONALES</t>
  </si>
  <si>
    <t>AVANCE META</t>
  </si>
  <si>
    <t>AVANCE CUALITATIVO</t>
  </si>
  <si>
    <t xml:space="preserve">GASTO 2024- ACUMULADO </t>
  </si>
  <si>
    <t>VARIACIÓN VS 2023</t>
  </si>
  <si>
    <t>Reducir el incrementoo del consumo de agua m3/persona.</t>
  </si>
  <si>
    <t>Reducir el incremento del consumo de energía kwh/persona de la Entidad.</t>
  </si>
  <si>
    <t>▪ Reducir el incremento del consumo de kwh/persona en 2%. en el periodo anterior.
▪ Ejecución del 100% de las estrategias de promoción de cultura ambiental relacionadas con los programas ambientales de ahorro de Energía</t>
  </si>
  <si>
    <t xml:space="preserve">▪ Reducir el incremento del consumo de m3/persona en 0,5%. en el periodo anterior.
▪ Ejecución del 100% de las estrategias de promoción de cultura ambiental relacionadas con los programas ambientales de ahorro de agua.
</t>
  </si>
  <si>
    <t>PLAN DE AUSTERIDAD 2024 - SUPERINTENDENCIA DE SOCIEDADES</t>
  </si>
  <si>
    <t>No invertir recursos de la entidad en condecoraciones de cualquier tipo que generen erogación.</t>
  </si>
  <si>
    <t>(Presupuesto invertido en condecoraciones / Presupuesto total de la entidad)*100.</t>
  </si>
  <si>
    <t xml:space="preserve"> Hacer uso eficientede los recursos públicos frente a los contratos de prestación de servicios que requiera la entidad para la operación misional.</t>
  </si>
  <si>
    <t>▪ Cantidad de elementos  entregados a las dependencias  /  el número total  de elementos solicitados por las dependencias.</t>
  </si>
  <si>
    <t>(Estrategias de promoción de cultura ambiental ejecutadas/ Estrategias de promoción de cultura ambiental programadas)*100</t>
  </si>
  <si>
    <t>Programar y ejecutar aquellos mantenimientos estrictamente indispensables que requiera el inmueble, y evitar adelantar obras o trabajos suntuarios y ostentosos. Con el fin de garantizar el correcto funcionamiento de la Entidad y no generar un impacto presupuestal a largo plazo. Incluye el mantenimiento físico, de instalaciones técnicas, ascensores, muebles y vehículos.</t>
  </si>
  <si>
    <t>((Valor suscripciones de revistas y periódicos del periodo actual - Valor total de suscripciones de revistas y periódicos del periodo anterior con el IPC) / Valor total de suscripciones de revistas y periódicos del periodo anterior con el IPC))*100.</t>
  </si>
  <si>
    <t>Reducir los gastos de este rubro en un 1 % anual.</t>
  </si>
  <si>
    <t>Reducir el valor pagado por concepto de suscripciones a revistas y/o periodicos</t>
  </si>
  <si>
    <t>No capacitaciones realizadas PESV / No Capacitaciones programadas PESV</t>
  </si>
  <si>
    <t>• Realizar el 100% de las capacitaciones programadas en marco del Plan Estratégico  de seguridad vial para</t>
  </si>
  <si>
    <t xml:space="preserve">
- Hacer mayor cantidad de mantenimientos preventivos y predictivos que los mantenimientos correctivos, reduciendo en un 5% los mantenimientos correctivos</t>
  </si>
  <si>
    <t>(Número de reportes de movimiento vehículos fin de semana y festivos/ Número total de vehículos autorizados para uso de fin de semana y festivos)*100.</t>
  </si>
  <si>
    <t xml:space="preserve">Nro Mantenimiento Correctvos / Nro manteminientos preventivos sobre los vehiculos oficiales.
</t>
  </si>
  <si>
    <t>Garantizar que el 100% de vehículos oficiales en los fines de semana y días festivos solo se desplazaran por razones estrictamente necesarias atinentes a las necesidades del servicio.</t>
  </si>
  <si>
    <t>▪Cumplir la programación anual de vacaciones en la Entidad.
▪ Desarrollar estrategias que fomenten la racionalización en el reconocimiento y pago de horas extras.
a) Expedición circular relacionada con el reconocimiento y pago de horas extras (relación entre la necesidad y la programación de horas extras)
b)  Desarrollo de video informativo o reunión informativa sobre reconocimiento y pago de horas extras.</t>
  </si>
  <si>
    <t>1. NOMBRE DEL PLAN</t>
  </si>
  <si>
    <t>3. TIPO DE POLÍTICA</t>
  </si>
  <si>
    <t>4. POLITICA</t>
  </si>
  <si>
    <t>5. OBJETIVO DEL PLAN</t>
  </si>
  <si>
    <t>6. ALCANCE DEL PLAN</t>
  </si>
  <si>
    <t xml:space="preserve">Austeridad: </t>
  </si>
  <si>
    <t>En términos generales hace referencia a una política económica basada en la reducción de gasto público y el aumento de la presión fiscal sobre los contribuyentos. Para el caso puntual de la entidad se refiere a las políticas internas para administrar y/o mantener los gastos de manera inteligente, de tal forma que no afecten el funcionamiento de la entidad y contribuya a la eficiencia y trasnparencia administrativa mediante la definición e implementación de políticas y medidas restrictivas.</t>
  </si>
  <si>
    <t xml:space="preserve">Cero Papel: </t>
  </si>
  <si>
    <t xml:space="preserve">Iniciativa en la administración pública que está relacionado con la reducción y uso eficiente del cosumo de papel mediante la formación de nuevos hábitos en los servidores públicos con ayuda de las tecnologias de la información,  las comunicaciones y control del uso racional de los servicios de fotocopiado e impresión. </t>
  </si>
  <si>
    <t xml:space="preserve">Principio de Economía: </t>
  </si>
  <si>
    <t>Hace referencia a que todas las actuaciones derivadas de la actividad administrativa de una entidad, se realicen de forma eficiente y buscando los mejores resultados en el menor tiempo posible, con la menor cantidad de recursos y los menores costos.</t>
  </si>
  <si>
    <t>Principio de Responsabilidad:</t>
  </si>
  <si>
    <t>Su finalidad es la de conservar la articulación y armonía para garantizar la efectividad y cumplimiento de los principios de transparencia, economía, del mantenimiento del equilibrio financiero del contrato y del deber de selección objetiva, con el fin de asegurar un balance entre la mayor autonomía y libertad de gestión contractual, y la de satisfacer las necesidades, bajo una gestión eficiente, económica, celera y bajo criterios de moralidad, que garantice no solo los intereses de la Entidad, sino de los contratistas que intervienen en la gestión contractual.</t>
  </si>
  <si>
    <t xml:space="preserve">Eficiencia: </t>
  </si>
  <si>
    <t>A) La eficiencia busca evaluar el manejo de los recursos para ser orientados al cumplimiento de metas con los mejores resultados, aplicando el principio de economia; en otras palabras,  se busca determinar si los bienes y servicios adquiridos por la Entidad se obtienen al mejor costo, encontrándose estos en las mismas condiciones de calidad. B) Se trata de la máxima racionalidad de la relación costos-beneficios, de manera que la administración pública tiene el deber de maximizar el rendimiento o losresultados, con costos menores, por cuanto los recursos financieros de Hacienda, que tienden a limitados, deben ser bien planificados por el Estado para que tengan como fin satisfacer las necesidades prioritarias de la comunidad sin el despilfarro del gasto público (Sentencia C-826 de 2013 de la Corte Constitucional).</t>
  </si>
  <si>
    <t>Eficacia:</t>
  </si>
  <si>
    <t xml:space="preserve">Optimizar: </t>
  </si>
  <si>
    <t>A) Busca mejorar el estado actual de una actividad, proceso o elemento para obtener resultados superiores al estado anterior. B) Acción designada para buscar la mejor forma de hacer algo para obtener buenos resultados.</t>
  </si>
  <si>
    <t xml:space="preserve">Racionalizar: </t>
  </si>
  <si>
    <t xml:space="preserve">2. RESPONSABLE DEL SEGUIMIENTO AL PLAN </t>
  </si>
  <si>
    <t xml:space="preserve">Materializar las disposiciones legales en materia de austeridad y transparencia en el gasto público, fortaleciendo su uso racional  y la aplicación de los lineamientos y controles que permitan a la superosciedades,  ser una entidad eficiente, eficaz y responsable en la administración  de los recursos que le son asignados.                                                     </t>
  </si>
  <si>
    <t>Hacer relación al cumplimiento de las determinaciones de la administración y la eficiencia a la elección de los medios más adecuados para el cumplimiento de los objetivos (Sentencia C-826 de 2013 de la Corte Constitucional).</t>
  </si>
  <si>
    <t>A) Conjunto de medidas adoptadas para alcanzar un objetivo determinado y con el menor costo posible. B) El concepto de "racionalización" del gasto público es bastante amplio y, dentro de el caben todos aquellos aspectos atinentes a la creación, organización, ejecución, manejo, control, etc. del mismo, con miras a lograr su optimización y el mejoramiento de las finanzas públicas (Sentencia C-017 de 1998 de la Corte Constitucional).</t>
  </si>
  <si>
    <t>7. DEFINICIONES</t>
  </si>
  <si>
    <t xml:space="preserve">• Constitución Politica, Articulo 209: la función administrativa debe estar al servicio de los intereses generales en observancia, entre otros, de los principios de eficacia y economía.                   
• Ley 617 de 2000, estableció criterios de racionalidad del gasto público, en particular, el Capítulo VI hace referencia a la financiación de los gastos de funcionamiento a partir de los ingresos corrientes de libre destinación de Bogotá, D.C.    
• Decreto  1068 de 2015 del Sector Hacienda y Crédito Público, reglamenta en la Parte 8, Título 4, medidas de austeridad del gasto público, facultando a las entidades territoriales a adoptar medidas equivalentes a las allí dispuestas en sus organizaciones administrativas.
• Decreto 111 de 1996 “Por el cual se compilan la Ley 38 de 1989, la Ley 179 de 1994 y la Ley 225 de 1995 que conforman el estatuto orgánico del presupuesto". 
• Decreto 1737 DE 1998 “Por el cual se expiden medidas de austeridad y eficiencia y se someten a condiciones especiales la asunción de compromisos por parte de las entidades públicas que manejan recursos del Tesoro Público”.
• Ley 1473 de 2011, modificada por la Ley 2155 de 2021, la cual estableció normas quegarantizan la sostenibilidad de largo plazo de las finanzas públicas y la consecución yconsolidación macroeconómica del país, mediante instrumentos presupuestales como la Regla Fiscal y el Marco de gasto de Mediano Plazo.
• DecretoDecreto 2295 de 2023 "Por el cual se líquida el Presupuesto General de la Nación para la vigencia fiscal de 2024, se detallan las apropiaciones y se clasifican y definen los gastos.
• Decreto 0199 de 2024, por el cual se estableció el Plan de Austeridad del Gasto 2024 para los órganos que hacen parte del Presupuesto General de la Nación. 
• Decreto 0312 de 2024 Por el cual se modifica el Decreto 2295 de 2023 "Por el cual se líquida el Presupuesto General de la Nación para la vigencia fiscal de 2024, se detallan las apropiaciones y se clasifican y definen los gastos", y se derogan los Decretos 103 y 163 de 2024. 
</t>
  </si>
  <si>
    <t>La SUPERINTENDNECIA DE SOCIEDADES, se compromete a reforzar en su gestión , buenas prácticas administrativas y ambientales que permitan la optimización en el uso de los recursos públicos en el marco de la eficiencia y la transparencia institucional. Los presentes lineamientos permitirán racionalizar y hacer uso responsable del gasto destinado a las actividades misionales y de apoyo en la Entidad.</t>
  </si>
  <si>
    <t xml:space="preserve">8. DOCUMENTOS DE REFERENCIA </t>
  </si>
  <si>
    <t>9. PLAN A DESARROLLAR</t>
  </si>
  <si>
    <t xml:space="preserve">Procurar una reducción de metros lineales frente a los contratados en la vigencia 2023.
</t>
  </si>
  <si>
    <t>Despacho Secretaría General.</t>
  </si>
  <si>
    <t>Eficiencia y Transparencia Administrativa.</t>
  </si>
  <si>
    <t>El Plan de Austeridad del Gasto es de obligatorio cumplimiento por parte de todas (os) las (os) servidoras (es) públicos, contratistas y demas colaboradoras (es) de la Superintendencia de Sociedades.</t>
  </si>
  <si>
    <t>PLAN DE AUSTERIDAD EN EL GASTO 2024</t>
  </si>
  <si>
    <t xml:space="preserve">
▪ (Estrategias de promoción de cultura ambiental desarrolladas de los programas ambientales de
ahorro de agua y energía /estrategias de promoción de cultura ambiental programadas de los
programas ambientales de ahorro de agua y energía) * 100.</t>
  </si>
  <si>
    <t>▪ (Consumo m3/persona actual – Consumo m3/persona periodo anterior) / consumo m3/persona anterior) * 100.</t>
  </si>
  <si>
    <t xml:space="preserve">▪ (Consumo kwh/persona actual – Consumo kwh/persona periodo anterior) / consumo mkwh/persona anterior) * 100.
</t>
  </si>
  <si>
    <t>Reducir el numero de contratistas vinculados a la Entidad.</t>
  </si>
  <si>
    <t xml:space="preserve">
• (Estrategias de promoción de cultura ambiental desarrolladas de los programas ambientales de ahorro de agua y energía /estrategias de promoción de cultura ambiental programadas de los programas ambientales de ahorro de agua y energía) * 100</t>
  </si>
  <si>
    <t xml:space="preserve">▪ Verificar y/o priorizar su realización en instalaciones de la Entidad cuando aplique.
▪ Validar si se pueden realizar actividades de promoción, difusión y socialización en región. de manera conjunta con aliados internos / externos.
</t>
  </si>
  <si>
    <t>(Valor total de contratos de mantenimiento del periodo actual - Valor total de contratos de mantenimiento del periodo anterior con el IPC) / Valor total de contratos de mantenimiento del periodo anterior con el IPC))*100.</t>
  </si>
  <si>
    <r>
      <t>Reducir consumo de papel utilizado en la Entidad</t>
    </r>
    <r>
      <rPr>
        <sz val="12"/>
        <color rgb="FFFF0000"/>
        <rFont val="Verdana"/>
        <family val="2"/>
      </rPr>
      <t xml:space="preserve">, </t>
    </r>
    <r>
      <rPr>
        <sz val="12"/>
        <rFont val="Verdana"/>
        <family val="2"/>
      </rPr>
      <t>fortalecimiendo la sensibili</t>
    </r>
    <r>
      <rPr>
        <sz val="12"/>
        <color theme="1"/>
        <rFont val="Verdana"/>
        <family val="2"/>
      </rPr>
      <t xml:space="preserve">zación de su uso y promoviendo buenas prácticas, incentivando la reutilización y la cultura de consumo eficiente de los elementos de papelería.
</t>
    </r>
  </si>
  <si>
    <t xml:space="preserve">▪Expedir la circular que contribuya en la disminución de gastos en el suministro de tiquetes y el reconocimiento de viaticos: 
a) En la Promoción de visitas, tomas de datos e información y otras actividades misionales o admtivas de la entidad se asignará 1 funcioanrio de la sede de Bogotá y un funcioanrio de la Delegatura con mayor cercanía geográfica y se dará prelación a las herramientas virtuales de las que dispone la Entidad. 
b) En los casos en que mas de dos servidores de una misma area soliciten comisión de servicios, se documentara y justificara la razonabilidad y necesidad del numero de assitentes (invididualziada por cada uno) en caso de no encontrarse una justificación debidamente soportada, se otorgará comisión de servicios a uno de los servidores.
</t>
  </si>
  <si>
    <t>▪  Hacer mayor cantidad de mantenimientos preventivos y predictivos que los mantenimientos correctivos, reduciendo elos mantenimientos correctivos.
Reducir los costos de mantenimiento en un 2 % anual con respecto a la vigencia anterior, teniendo en cuenta el incremento del IPC autorizado por el Gobierno Nacional.</t>
  </si>
  <si>
    <t>▪ ((Valor del gasto en tiquetes y viaticos en la vigencia 2024 - valor en gasto en tiquetes y viaticos en la vigencia 2023 indexado ipc 2024) / valor en gasto en tiquetes y viaticos en la vigencia 2023 indexado IPC 2024)) * 100.</t>
  </si>
  <si>
    <t>Reducir los gastos de publicidad tanto en medios escritos como otros medios de comunicación asociados, dando prioridad a las publicaciones por medio de la página web de la Entidad, con excepción de los que la Ley o reglamento indique que deba circular en medios masivos.</t>
  </si>
  <si>
    <t xml:space="preserve">META CUMPLIMIENTO </t>
  </si>
  <si>
    <t>DIRECCIÓN FINANCIERA</t>
  </si>
  <si>
    <t>(Número de encuentros virtuales o presenciales en las instalaciones de la Entidad / Número de encuentros programados en el periodo)*100
(Num eventos con aliados internos y externo / conjun por distintas / Número de encuentros programados en el periodo)*100</t>
  </si>
  <si>
    <t>La entidad nNo realiza publicidad, no obstante el valor que se reporta en vigencias anteriores, obedece a un error en la clasificación del rubro de rendición de cuentas. La Entidad realizará el respectivo ajuste del rubro, haciendo enfásis que la Supersociedades siempre a privilegiado el uso de medios eléctrónicos  para la difusión, promoción, y socialización de los programas, proyectos y servicios misionales y de apoyo.</t>
  </si>
  <si>
    <t xml:space="preserve">(Costo de rubros de publicidad estatal vigencia actual - Costo de rubros de publicidad estatal vigencia 2023 )/ Costo de rubros de publicidad estatal vigencia 2023. 
</t>
  </si>
  <si>
    <t>Reducir en lo posible los  m2 de area de arrendamiento que tenga la Entidad.</t>
  </si>
  <si>
    <t>Reducir los costos de arrendamiento  en un 1 % anual con respecto a la vigencia anterior, teniendo en cuenta el incremento del IPC autorizado por el Gobierno Nacional.</t>
  </si>
  <si>
    <t>100% AHORRO</t>
  </si>
  <si>
    <t>Invertir el $0.0 del presupuesto de la entidad en condecoraciones con cargo a los recursos del Presupuesto General de la Nación.</t>
  </si>
  <si>
    <t>0,5% AHORRO</t>
  </si>
  <si>
    <t>100% CUMPLIMIENTO</t>
  </si>
  <si>
    <t>2% AHORRO</t>
  </si>
  <si>
    <t>▪ (N° contratistas contratados en la vigencia actual - N° de contratistas  contratados en la vigencia 2023 ) / (total de contratistas vigencia 2023 )*100.</t>
  </si>
  <si>
    <t>promover e incentivar que las áreas de la Entidad prioricen sus encuentros a través de espacios virtuales, para  así no incurrir en gastos de desplazamiento, y los que por fuerza mayor deban ser presenciales para las actividades de promoción, difusión y socialización de los programas, proyectos y servicios, deben ser justificados adecuadamente.</t>
  </si>
  <si>
    <t>20% AHORRO</t>
  </si>
  <si>
    <t>5% AHORRO</t>
  </si>
  <si>
    <t xml:space="preserve">
▪ (N° de estrategias realizadas que fomentan la racionalización en el reconocimiento y pago de horas extras / N° de estrategias formuladas que fomentan la racionalización en el reconocimiento y pago de horas extras) *100.</t>
  </si>
  <si>
    <t>▪ (N° de funcionarios que disfrutaron periodos de vacaciones en la vigencia 2024/ N° de funcionarios que programaron vacaciones en la vigencia 2024)*100.</t>
  </si>
  <si>
    <t>3% AHORRO</t>
  </si>
  <si>
    <t>1% AHORRO</t>
  </si>
  <si>
    <t>2%  AHORRO</t>
  </si>
  <si>
    <t>5%  AHORRO</t>
  </si>
  <si>
    <t>100%CUMPLIMIENTO</t>
  </si>
  <si>
    <t>▪ Utilizar preferentemente los medios digitales, evitando así, llevar a cabo impresiones  innecesarias a la luz de la política de cero papel adoptada por la Entidad.
▪ Racionalizar los elementos de oficina.
▪ Realizar campañas que fomenten el uso racional del papel y la reutilización del mismo (OAP)
▪ Revisar nuevas opciones de telefonía integral (fijo + celular)
- Racionalizar numero de lineas fijas de los puestos de trabajo.</t>
  </si>
  <si>
    <t>Grantizr el mínimo de costo del servicio de seguridad y vigilancia de las sedes de Bogotá.</t>
  </si>
  <si>
    <t xml:space="preserve">Mantener el mínimo de personal requerido en las sedes de la Entidad, dando importancia los medios tecnológicos </t>
  </si>
  <si>
    <t>0% AHORRO</t>
  </si>
  <si>
    <t>(Valor del servicio de vigilancia del periodo actual - Valor del servicio de vigilancia  del periodo anterior con el IPC) / Valor del servicio de vigilancia del periodo anterior con el IPC))*100.</t>
  </si>
  <si>
    <t>6% AHORRO</t>
  </si>
  <si>
    <t>Art. 13 VEHÍCULOS OFICIALES</t>
  </si>
  <si>
    <t>Seguimiento 1er Trimestre</t>
  </si>
  <si>
    <t>Seguimiento 2do Trimestre</t>
  </si>
  <si>
    <t>Seguimiento 3er Trimestre</t>
  </si>
  <si>
    <t>Seguimiento 4to Trimestre</t>
  </si>
  <si>
    <r>
      <t>Aprobado por la alta Dirección</t>
    </r>
    <r>
      <rPr>
        <sz val="11"/>
        <rFont val="Arial"/>
        <family val="2"/>
      </rPr>
      <t xml:space="preserve"> (Superintendente de Sociedades - Secretario General - Director Financiero-Directora Adminsitrativa - Director de Talento Humano- Jefe oficina Asesora de Planeación) - Versión: 01 -Fecha de aprobación:  21/Marzo/2024</t>
    </r>
  </si>
  <si>
    <t>Pendiente Socialización ante el Comité Institucional de Gestión y Desempeño de la Entidad - Abril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</si>
</sst>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 #,##0_-;\-&quot;$&quot;\ * #,##0_-;_-&quot;$&quot;\ * &quot;-&quot;_-;_-@_-"/>
    <numFmt numFmtId="164" formatCode="_-* #,##0_-;\-* #,##0_-;_-* &quot;-&quot;??_-;_-@_-"/>
    <numFmt numFmtId="165" formatCode="&quot;$&quot;\ #,##0"/>
    <numFmt numFmtId="166" formatCode="[&lt;=9999999]###\-####;\(###\)\ ###\-####"/>
    <numFmt numFmtId="167" formatCode="_-&quot;$&quot;\ * #,##0.00000_-;\-&quot;$&quot;\ * #,##0.00000_-;_-&quot;$&quot;\ * &quot;-&quot;_-;_-@_-"/>
    <numFmt numFmtId="168" formatCode="_-* #,##0_-;\-* #,##0_-;_-* &quot;-&quot;??_-;_-@"/>
  </numFmts>
  <fonts count="30" x14ac:knownFonts="1">
    <font>
      <sz val="11"/>
      <color theme="1"/>
      <name val="Calibri"/>
      <family val="2"/>
      <scheme val="minor"/>
    </font>
    <font>
      <sz val="8"/>
      <color theme="1"/>
      <name val="Arial Narrow"/>
      <family val="2"/>
    </font>
    <font>
      <sz val="11"/>
      <color rgb="FF000000"/>
      <name val="Calibri"/>
      <family val="2"/>
      <scheme val="minor"/>
    </font>
    <font>
      <sz val="11"/>
      <color theme="1"/>
      <name val="Calibri"/>
      <family val="2"/>
      <scheme val="minor"/>
    </font>
    <font>
      <b/>
      <sz val="8"/>
      <color theme="0"/>
      <name val="Arial Narrow"/>
      <family val="2"/>
    </font>
    <font>
      <b/>
      <sz val="8"/>
      <color theme="1"/>
      <name val="Arial Narrow"/>
      <family val="2"/>
    </font>
    <font>
      <sz val="8"/>
      <color theme="1"/>
      <name val="Arial Narrow"/>
      <family val="2"/>
    </font>
    <font>
      <sz val="18"/>
      <color theme="3"/>
      <name val="Calibri Light"/>
      <family val="2"/>
      <scheme val="major"/>
    </font>
    <font>
      <b/>
      <sz val="15"/>
      <color theme="3"/>
      <name val="Calibri"/>
      <family val="2"/>
      <scheme val="minor"/>
    </font>
    <font>
      <sz val="11"/>
      <color theme="0"/>
      <name val="Calibri"/>
      <family val="2"/>
      <scheme val="minor"/>
    </font>
    <font>
      <b/>
      <sz val="16"/>
      <color theme="2" tint="-0.749961851863155"/>
      <name val="Calibri Light"/>
      <family val="2"/>
      <scheme val="major"/>
    </font>
    <font>
      <b/>
      <sz val="16"/>
      <color theme="4"/>
      <name val="Calibri"/>
      <family val="2"/>
      <scheme val="minor"/>
    </font>
    <font>
      <sz val="11"/>
      <color theme="1"/>
      <name val="Verdana"/>
      <family val="2"/>
    </font>
    <font>
      <b/>
      <u/>
      <sz val="10"/>
      <color theme="3"/>
      <name val="Verdana"/>
      <family val="2"/>
    </font>
    <font>
      <sz val="10"/>
      <color theme="1"/>
      <name val="Verdana"/>
      <family val="2"/>
    </font>
    <font>
      <b/>
      <sz val="10"/>
      <color theme="3"/>
      <name val="Verdana"/>
      <family val="2"/>
    </font>
    <font>
      <b/>
      <sz val="10"/>
      <color theme="1"/>
      <name val="Verdana"/>
      <family val="2"/>
    </font>
    <font>
      <b/>
      <sz val="20"/>
      <color theme="3"/>
      <name val="Verdana"/>
      <family val="2"/>
    </font>
    <font>
      <b/>
      <sz val="11"/>
      <color theme="0"/>
      <name val="Verdana"/>
      <family val="2"/>
    </font>
    <font>
      <sz val="12"/>
      <name val="Verdana"/>
      <family val="2"/>
    </font>
    <font>
      <sz val="12"/>
      <color rgb="FFFF0000"/>
      <name val="Verdana"/>
      <family val="2"/>
    </font>
    <font>
      <b/>
      <sz val="12"/>
      <color theme="1"/>
      <name val="Verdana"/>
      <family val="2"/>
    </font>
    <font>
      <sz val="12"/>
      <color theme="1"/>
      <name val="Verdana"/>
      <family val="2"/>
    </font>
    <font>
      <b/>
      <sz val="12"/>
      <color theme="0"/>
      <name val="Verdana"/>
      <family val="2"/>
    </font>
    <font>
      <b/>
      <sz val="12"/>
      <color rgb="FFC00000"/>
      <name val="Verdana"/>
      <family val="2"/>
    </font>
    <font>
      <b/>
      <u/>
      <sz val="12"/>
      <color theme="1"/>
      <name val="Verdana"/>
      <family val="2"/>
    </font>
    <font>
      <sz val="12"/>
      <color rgb="FF000000"/>
      <name val="Verdana"/>
      <family val="2"/>
    </font>
    <font>
      <b/>
      <sz val="11"/>
      <name val="Arial"/>
      <family val="2"/>
    </font>
    <font>
      <sz val="11"/>
      <name val="Arial"/>
      <family val="2"/>
    </font>
    <font>
      <b/>
      <u/>
      <sz val="12"/>
      <name val="Verdana"/>
      <family val="2"/>
    </font>
  </fonts>
  <fills count="15">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rgb="FF9FC5E8"/>
        <bgColor indexed="64"/>
      </patternFill>
    </fill>
    <fill>
      <patternFill patternType="solid">
        <fgColor theme="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49998474074526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s>
  <cellStyleXfs count="10">
    <xf numFmtId="0" fontId="0" fillId="0" borderId="0"/>
    <xf numFmtId="0" fontId="2" fillId="0" borderId="0"/>
    <xf numFmtId="9" fontId="3" fillId="0" borderId="0" applyFont="0" applyFill="0" applyBorder="0" applyAlignment="0" applyProtection="0"/>
    <xf numFmtId="0" fontId="7" fillId="0" borderId="0" applyNumberFormat="0" applyFill="0" applyBorder="0" applyAlignment="0" applyProtection="0"/>
    <xf numFmtId="0" fontId="8" fillId="0" borderId="2" applyNumberFormat="0" applyFill="0" applyAlignment="0" applyProtection="0"/>
    <xf numFmtId="0" fontId="9" fillId="0" borderId="0">
      <alignment vertical="center" wrapText="1"/>
    </xf>
    <xf numFmtId="0" fontId="10" fillId="6" borderId="3" applyAlignment="0">
      <alignment horizontal="left" vertical="center" indent="1"/>
    </xf>
    <xf numFmtId="14" fontId="11" fillId="0" borderId="0" applyFill="0" applyBorder="0" applyAlignment="0">
      <alignment horizontal="right" vertical="center"/>
    </xf>
    <xf numFmtId="166" fontId="3" fillId="0" borderId="0" applyFont="0" applyFill="0" applyBorder="0" applyAlignment="0">
      <alignment wrapText="1"/>
    </xf>
    <xf numFmtId="42" fontId="3" fillId="0" borderId="0" applyFont="0" applyFill="0" applyBorder="0" applyAlignment="0" applyProtection="0"/>
  </cellStyleXfs>
  <cellXfs count="171">
    <xf numFmtId="0" fontId="0" fillId="0" borderId="0" xfId="0"/>
    <xf numFmtId="0" fontId="4" fillId="2" borderId="0" xfId="0" applyFont="1" applyFill="1"/>
    <xf numFmtId="0" fontId="5" fillId="3" borderId="0" xfId="0" applyFont="1" applyFill="1"/>
    <xf numFmtId="0" fontId="5" fillId="0" borderId="0" xfId="0" applyFont="1"/>
    <xf numFmtId="0" fontId="6" fillId="0" borderId="0" xfId="0" applyFont="1"/>
    <xf numFmtId="164" fontId="6" fillId="0" borderId="0" xfId="0" applyNumberFormat="1" applyFont="1"/>
    <xf numFmtId="164" fontId="5" fillId="0" borderId="0" xfId="0" applyNumberFormat="1" applyFont="1"/>
    <xf numFmtId="0" fontId="5" fillId="4" borderId="0" xfId="0" applyFont="1" applyFill="1"/>
    <xf numFmtId="164" fontId="5" fillId="4" borderId="0" xfId="0" applyNumberFormat="1" applyFont="1" applyFill="1"/>
    <xf numFmtId="0" fontId="1" fillId="0" borderId="0" xfId="0" applyFont="1"/>
    <xf numFmtId="0" fontId="5" fillId="10" borderId="0" xfId="0" applyFont="1" applyFill="1"/>
    <xf numFmtId="164" fontId="5" fillId="10" borderId="0" xfId="0" applyNumberFormat="1" applyFont="1" applyFill="1"/>
    <xf numFmtId="0" fontId="14" fillId="9" borderId="0" xfId="0" applyFont="1" applyFill="1" applyAlignment="1">
      <alignment horizontal="left" vertical="center" wrapText="1"/>
    </xf>
    <xf numFmtId="0" fontId="14" fillId="9" borderId="0" xfId="0" applyFont="1" applyFill="1" applyAlignment="1">
      <alignment horizontal="center" vertical="center" wrapText="1"/>
    </xf>
    <xf numFmtId="0" fontId="14" fillId="0" borderId="0" xfId="0" applyFont="1" applyAlignment="1">
      <alignment horizontal="left" vertical="center" wrapText="1"/>
    </xf>
    <xf numFmtId="0" fontId="14" fillId="12" borderId="0" xfId="0" applyFont="1" applyFill="1" applyAlignment="1">
      <alignment horizontal="center" vertical="center" wrapText="1"/>
    </xf>
    <xf numFmtId="0" fontId="14" fillId="12" borderId="0" xfId="0" applyFont="1" applyFill="1" applyAlignment="1">
      <alignment horizontal="left" vertical="center" wrapText="1"/>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horizontal="center" vertical="center" wrapText="1"/>
    </xf>
    <xf numFmtId="0" fontId="14" fillId="13" borderId="0" xfId="0" applyFont="1" applyFill="1" applyAlignment="1">
      <alignment horizontal="center" vertical="center" wrapText="1"/>
    </xf>
    <xf numFmtId="0" fontId="14" fillId="13" borderId="0" xfId="0" applyFont="1" applyFill="1" applyAlignment="1">
      <alignment horizontal="left" vertical="center" wrapText="1"/>
    </xf>
    <xf numFmtId="0" fontId="15" fillId="12" borderId="0" xfId="4" applyFont="1" applyFill="1" applyBorder="1" applyAlignment="1">
      <alignment horizontal="left"/>
    </xf>
    <xf numFmtId="0" fontId="16" fillId="0" borderId="15" xfId="0" applyFont="1" applyBorder="1" applyAlignment="1">
      <alignment vertical="center" wrapText="1"/>
    </xf>
    <xf numFmtId="0" fontId="16" fillId="0" borderId="17" xfId="0" applyFont="1" applyBorder="1" applyAlignment="1">
      <alignment vertical="center" wrapText="1"/>
    </xf>
    <xf numFmtId="0" fontId="12" fillId="13" borderId="0" xfId="0" applyFont="1" applyFill="1" applyAlignment="1">
      <alignment horizontal="left" vertical="center" wrapText="1"/>
    </xf>
    <xf numFmtId="0" fontId="12" fillId="13" borderId="0" xfId="0" applyFont="1" applyFill="1" applyAlignment="1">
      <alignment horizontal="center" vertical="center" wrapText="1"/>
    </xf>
    <xf numFmtId="0" fontId="18" fillId="14" borderId="10" xfId="0" applyFont="1" applyFill="1" applyBorder="1" applyAlignment="1">
      <alignment horizontal="left" vertical="center" wrapText="1"/>
    </xf>
    <xf numFmtId="0" fontId="18" fillId="14" borderId="11" xfId="0" applyFont="1" applyFill="1" applyBorder="1" applyAlignment="1">
      <alignment horizontal="left" vertical="center" wrapText="1"/>
    </xf>
    <xf numFmtId="0" fontId="18" fillId="14" borderId="14" xfId="0" applyFont="1" applyFill="1" applyBorder="1" applyAlignment="1">
      <alignment horizontal="left" vertical="center" wrapText="1"/>
    </xf>
    <xf numFmtId="0" fontId="16" fillId="0" borderId="22" xfId="0" applyFont="1" applyBorder="1" applyAlignment="1">
      <alignment vertical="center" wrapText="1"/>
    </xf>
    <xf numFmtId="0" fontId="22" fillId="13" borderId="0" xfId="0" applyFont="1" applyFill="1" applyAlignment="1">
      <alignment horizontal="left" vertical="center" wrapText="1"/>
    </xf>
    <xf numFmtId="0" fontId="23" fillId="14" borderId="1" xfId="0" applyFont="1" applyFill="1" applyBorder="1" applyAlignment="1">
      <alignment horizontal="center" vertical="center" wrapText="1"/>
    </xf>
    <xf numFmtId="0" fontId="23" fillId="14" borderId="4"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2" fillId="0" borderId="0" xfId="0" applyFont="1" applyAlignment="1">
      <alignment vertical="center"/>
    </xf>
    <xf numFmtId="0" fontId="22" fillId="0" borderId="1" xfId="0" quotePrefix="1" applyFont="1" applyBorder="1" applyAlignment="1">
      <alignment horizontal="center" vertical="center" wrapText="1"/>
    </xf>
    <xf numFmtId="0" fontId="22" fillId="0" borderId="1" xfId="0" applyFont="1" applyBorder="1" applyAlignment="1">
      <alignment vertical="center" wrapText="1"/>
    </xf>
    <xf numFmtId="165" fontId="22" fillId="0" borderId="1" xfId="0" applyNumberFormat="1" applyFont="1" applyBorder="1" applyAlignment="1">
      <alignment horizontal="center" vertical="center" wrapText="1"/>
    </xf>
    <xf numFmtId="165" fontId="24"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justify" vertical="center"/>
    </xf>
    <xf numFmtId="0" fontId="22" fillId="0" borderId="1" xfId="0" applyFont="1" applyBorder="1" applyAlignment="1">
      <alignment horizontal="justify" vertical="center" wrapText="1"/>
    </xf>
    <xf numFmtId="9" fontId="22" fillId="0" borderId="1" xfId="0" applyNumberFormat="1" applyFont="1" applyBorder="1" applyAlignment="1">
      <alignment horizontal="center" vertical="center"/>
    </xf>
    <xf numFmtId="0" fontId="22" fillId="12" borderId="1" xfId="0" applyFont="1" applyFill="1" applyBorder="1" applyAlignment="1">
      <alignment horizontal="justify" vertical="center"/>
    </xf>
    <xf numFmtId="0" fontId="22" fillId="12" borderId="1" xfId="0" applyFont="1" applyFill="1" applyBorder="1" applyAlignment="1">
      <alignment horizontal="center" vertical="center"/>
    </xf>
    <xf numFmtId="0" fontId="22" fillId="7" borderId="1" xfId="0" applyFont="1" applyFill="1" applyBorder="1" applyAlignment="1">
      <alignment horizontal="justify" vertical="center"/>
    </xf>
    <xf numFmtId="0" fontId="22" fillId="7" borderId="1" xfId="0" applyFont="1" applyFill="1" applyBorder="1" applyAlignment="1">
      <alignment horizontal="center" vertical="center"/>
    </xf>
    <xf numFmtId="0" fontId="22" fillId="0" borderId="1" xfId="0" applyFont="1" applyBorder="1" applyAlignment="1">
      <alignment horizontal="center" vertical="center"/>
    </xf>
    <xf numFmtId="9" fontId="22" fillId="0" borderId="1" xfId="2" applyFont="1" applyBorder="1" applyAlignment="1">
      <alignment horizontal="center" vertical="center"/>
    </xf>
    <xf numFmtId="0" fontId="25" fillId="0" borderId="1" xfId="0" applyFont="1" applyBorder="1" applyAlignment="1">
      <alignment horizontal="center" vertical="center"/>
    </xf>
    <xf numFmtId="0" fontId="22" fillId="0" borderId="1" xfId="0" quotePrefix="1" applyFont="1" applyBorder="1" applyAlignment="1">
      <alignment horizontal="justify" vertical="center"/>
    </xf>
    <xf numFmtId="9" fontId="22" fillId="0" borderId="1" xfId="0" quotePrefix="1" applyNumberFormat="1" applyFont="1" applyBorder="1" applyAlignment="1">
      <alignment horizontal="center" vertical="center"/>
    </xf>
    <xf numFmtId="0" fontId="26" fillId="0" borderId="1" xfId="0" applyFont="1" applyBorder="1" applyAlignment="1">
      <alignment horizontal="justify" vertical="center"/>
    </xf>
    <xf numFmtId="10" fontId="22" fillId="0" borderId="1" xfId="0" applyNumberFormat="1" applyFont="1" applyBorder="1" applyAlignment="1">
      <alignment horizontal="center" vertical="center" wrapText="1"/>
    </xf>
    <xf numFmtId="0" fontId="22" fillId="12" borderId="1" xfId="0" applyFont="1" applyFill="1" applyBorder="1" applyAlignment="1">
      <alignment horizontal="center" vertical="center" wrapText="1"/>
    </xf>
    <xf numFmtId="0" fontId="22" fillId="7" borderId="1" xfId="0" applyFont="1" applyFill="1" applyBorder="1" applyAlignment="1">
      <alignment horizontal="center" vertical="center" wrapText="1"/>
    </xf>
    <xf numFmtId="9" fontId="22" fillId="0" borderId="1" xfId="0" applyNumberFormat="1" applyFont="1" applyBorder="1" applyAlignment="1">
      <alignment horizontal="center" vertical="center" wrapText="1"/>
    </xf>
    <xf numFmtId="0" fontId="22" fillId="0" borderId="4" xfId="0" applyFont="1" applyBorder="1" applyAlignment="1">
      <alignment horizontal="justify" vertical="center" wrapText="1"/>
    </xf>
    <xf numFmtId="0" fontId="19" fillId="0" borderId="1" xfId="0" applyFont="1" applyBorder="1" applyAlignment="1">
      <alignment horizontal="justify" vertical="center" wrapText="1"/>
    </xf>
    <xf numFmtId="0" fontId="22" fillId="12" borderId="1" xfId="0" applyFont="1" applyFill="1" applyBorder="1" applyAlignment="1">
      <alignment vertical="center" wrapText="1"/>
    </xf>
    <xf numFmtId="0" fontId="22" fillId="7" borderId="1" xfId="0" applyFont="1" applyFill="1" applyBorder="1" applyAlignment="1">
      <alignment vertical="center" wrapText="1"/>
    </xf>
    <xf numFmtId="165" fontId="25" fillId="0" borderId="1" xfId="0" applyNumberFormat="1" applyFont="1" applyBorder="1" applyAlignment="1">
      <alignment horizontal="center" vertical="center"/>
    </xf>
    <xf numFmtId="165" fontId="25" fillId="8" borderId="1" xfId="0" applyNumberFormat="1" applyFont="1" applyFill="1" applyBorder="1" applyAlignment="1">
      <alignment horizontal="center" vertical="center"/>
    </xf>
    <xf numFmtId="0" fontId="25" fillId="6" borderId="1" xfId="0" applyFont="1" applyFill="1" applyBorder="1" applyAlignment="1">
      <alignment horizontal="center" vertical="center"/>
    </xf>
    <xf numFmtId="0" fontId="25" fillId="0" borderId="1" xfId="0" applyFont="1" applyBorder="1" applyAlignment="1">
      <alignment horizontal="justify" vertical="center"/>
    </xf>
    <xf numFmtId="0" fontId="25" fillId="0" borderId="4" xfId="0" applyFont="1" applyBorder="1" applyAlignment="1">
      <alignment horizontal="justify" vertical="justify"/>
    </xf>
    <xf numFmtId="0" fontId="25" fillId="0" borderId="1" xfId="0" applyFont="1" applyBorder="1" applyAlignment="1">
      <alignment vertical="center" wrapText="1"/>
    </xf>
    <xf numFmtId="0" fontId="25" fillId="0" borderId="0" xfId="0" applyFont="1" applyAlignment="1">
      <alignment vertical="center"/>
    </xf>
    <xf numFmtId="0" fontId="19" fillId="0" borderId="4" xfId="0" applyFont="1" applyBorder="1" applyAlignment="1">
      <alignment horizontal="justify" vertical="center" wrapText="1"/>
    </xf>
    <xf numFmtId="9" fontId="19" fillId="0" borderId="1" xfId="0" applyNumberFormat="1" applyFont="1" applyBorder="1" applyAlignment="1">
      <alignment horizontal="center" vertical="center"/>
    </xf>
    <xf numFmtId="9" fontId="22" fillId="0" borderId="6" xfId="0" applyNumberFormat="1" applyFont="1" applyBorder="1" applyAlignment="1">
      <alignment horizontal="center" vertical="center" wrapText="1"/>
    </xf>
    <xf numFmtId="42" fontId="14" fillId="0" borderId="0" xfId="9" applyFont="1" applyAlignment="1">
      <alignment horizontal="center" vertical="center"/>
    </xf>
    <xf numFmtId="167" fontId="14" fillId="0" borderId="0" xfId="0" applyNumberFormat="1" applyFont="1" applyAlignment="1">
      <alignment horizontal="center" vertical="center"/>
    </xf>
    <xf numFmtId="9" fontId="14" fillId="0" borderId="0" xfId="2" applyFont="1" applyAlignment="1">
      <alignment horizontal="center" vertical="center"/>
    </xf>
    <xf numFmtId="0" fontId="22" fillId="0" borderId="1" xfId="0" applyFont="1" applyBorder="1" applyAlignment="1">
      <alignment horizontal="center" vertical="center" wrapText="1"/>
    </xf>
    <xf numFmtId="9" fontId="22" fillId="0" borderId="1" xfId="0" applyNumberFormat="1" applyFont="1" applyBorder="1" applyAlignment="1">
      <alignment horizontal="center" vertical="center" wrapText="1"/>
    </xf>
    <xf numFmtId="0" fontId="22" fillId="0" borderId="1" xfId="0" applyFont="1" applyBorder="1" applyAlignment="1">
      <alignment horizontal="justify" vertical="center" wrapText="1"/>
    </xf>
    <xf numFmtId="0" fontId="22" fillId="0" borderId="1" xfId="0" applyFont="1" applyBorder="1" applyAlignment="1">
      <alignment horizontal="justify" vertical="center"/>
    </xf>
    <xf numFmtId="0" fontId="25" fillId="0" borderId="1" xfId="0" applyFont="1" applyBorder="1" applyAlignment="1">
      <alignment horizontal="center" vertical="center"/>
    </xf>
    <xf numFmtId="164" fontId="6" fillId="11" borderId="0" xfId="0" applyNumberFormat="1" applyFont="1" applyFill="1"/>
    <xf numFmtId="0" fontId="5" fillId="11" borderId="0" xfId="0" applyFont="1" applyFill="1"/>
    <xf numFmtId="0" fontId="6" fillId="11" borderId="0" xfId="0" applyFont="1" applyFill="1"/>
    <xf numFmtId="164" fontId="5" fillId="11" borderId="0" xfId="0" applyNumberFormat="1" applyFont="1" applyFill="1"/>
    <xf numFmtId="9" fontId="22" fillId="0" borderId="1" xfId="0" applyNumberFormat="1" applyFont="1" applyFill="1" applyBorder="1" applyAlignment="1">
      <alignment horizontal="center" vertical="center"/>
    </xf>
    <xf numFmtId="0" fontId="22" fillId="0" borderId="0" xfId="0" applyFont="1" applyAlignment="1">
      <alignment horizontal="center" vertical="center" wrapText="1"/>
    </xf>
    <xf numFmtId="0" fontId="22" fillId="0" borderId="1" xfId="2" applyNumberFormat="1" applyFont="1" applyBorder="1" applyAlignment="1">
      <alignment horizontal="center" vertical="center"/>
    </xf>
    <xf numFmtId="0" fontId="29" fillId="0" borderId="1" xfId="0" applyFont="1" applyBorder="1" applyAlignment="1">
      <alignment horizontal="center" vertical="center" wrapText="1"/>
    </xf>
    <xf numFmtId="0" fontId="14"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vertical="center" wrapText="1"/>
    </xf>
    <xf numFmtId="0" fontId="16" fillId="0" borderId="0" xfId="0" applyFont="1" applyAlignment="1">
      <alignment horizontal="center" vertical="center" wrapText="1"/>
    </xf>
    <xf numFmtId="168" fontId="27" fillId="13" borderId="0" xfId="1" applyNumberFormat="1" applyFont="1" applyFill="1" applyBorder="1" applyAlignment="1">
      <alignment horizontal="left" vertical="center"/>
    </xf>
    <xf numFmtId="0" fontId="25" fillId="0" borderId="1" xfId="0" applyFont="1" applyBorder="1" applyAlignment="1">
      <alignment horizontal="center" vertical="center"/>
    </xf>
    <xf numFmtId="0" fontId="19" fillId="0" borderId="8" xfId="0" applyFont="1" applyBorder="1" applyAlignment="1">
      <alignment horizontal="center" vertical="justify" wrapText="1"/>
    </xf>
    <xf numFmtId="0" fontId="19" fillId="0" borderId="6" xfId="0" applyFont="1" applyBorder="1" applyAlignment="1">
      <alignment horizontal="center" vertical="justify"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2" fillId="0" borderId="5" xfId="0" quotePrefix="1" applyFont="1" applyBorder="1" applyAlignment="1">
      <alignment horizontal="center" vertical="center" wrapText="1"/>
    </xf>
    <xf numFmtId="0" fontId="22" fillId="0" borderId="6" xfId="0" quotePrefix="1"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165" fontId="22" fillId="0" borderId="5" xfId="0" applyNumberFormat="1" applyFont="1" applyBorder="1" applyAlignment="1">
      <alignment horizontal="center" vertical="center" wrapText="1"/>
    </xf>
    <xf numFmtId="165" fontId="22" fillId="0" borderId="6" xfId="0" applyNumberFormat="1" applyFont="1" applyBorder="1" applyAlignment="1">
      <alignment horizontal="center" vertical="center" wrapText="1"/>
    </xf>
    <xf numFmtId="165" fontId="24" fillId="0" borderId="5" xfId="0" applyNumberFormat="1" applyFont="1" applyBorder="1" applyAlignment="1">
      <alignment horizontal="center" vertical="center" wrapText="1"/>
    </xf>
    <xf numFmtId="165" fontId="24" fillId="0" borderId="6" xfId="0" applyNumberFormat="1" applyFont="1" applyBorder="1" applyAlignment="1">
      <alignment horizontal="center" vertical="center" wrapText="1"/>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2" fillId="0" borderId="8" xfId="0" applyFont="1" applyBorder="1" applyAlignment="1">
      <alignment horizontal="center" vertical="center" wrapText="1"/>
    </xf>
    <xf numFmtId="165" fontId="22" fillId="0" borderId="8" xfId="0" applyNumberFormat="1" applyFont="1" applyBorder="1" applyAlignment="1">
      <alignment horizontal="center" vertical="center" wrapText="1"/>
    </xf>
    <xf numFmtId="0" fontId="25" fillId="0" borderId="8" xfId="0" applyFont="1" applyBorder="1" applyAlignment="1">
      <alignment horizontal="center" vertical="center"/>
    </xf>
    <xf numFmtId="0" fontId="22" fillId="0" borderId="5" xfId="0" applyFont="1" applyBorder="1" applyAlignment="1">
      <alignment horizontal="center" vertical="center"/>
    </xf>
    <xf numFmtId="0" fontId="22" fillId="0" borderId="8" xfId="0" applyFont="1" applyBorder="1" applyAlignment="1">
      <alignment horizontal="center" vertical="center"/>
    </xf>
    <xf numFmtId="0" fontId="22" fillId="0" borderId="6" xfId="0" applyFont="1" applyBorder="1" applyAlignment="1">
      <alignment horizontal="center" vertical="center"/>
    </xf>
    <xf numFmtId="0" fontId="22" fillId="0" borderId="5" xfId="0" applyFont="1" applyBorder="1" applyAlignment="1">
      <alignment horizontal="justify" vertical="center"/>
    </xf>
    <xf numFmtId="0" fontId="22" fillId="0" borderId="6" xfId="0" applyFont="1" applyBorder="1" applyAlignment="1">
      <alignment horizontal="justify" vertical="center"/>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23" fillId="14" borderId="11" xfId="0" applyFont="1" applyFill="1" applyBorder="1" applyAlignment="1">
      <alignment horizontal="center" vertical="center"/>
    </xf>
    <xf numFmtId="0" fontId="23" fillId="14" borderId="12" xfId="0" applyFont="1" applyFill="1" applyBorder="1" applyAlignment="1">
      <alignment horizontal="center" vertical="center"/>
    </xf>
    <xf numFmtId="0" fontId="23" fillId="14" borderId="13" xfId="0" applyFont="1" applyFill="1" applyBorder="1" applyAlignment="1">
      <alignment horizontal="center" vertical="center"/>
    </xf>
    <xf numFmtId="9" fontId="22" fillId="0" borderId="5" xfId="0" applyNumberFormat="1" applyFont="1" applyBorder="1" applyAlignment="1">
      <alignment horizontal="center" vertical="center"/>
    </xf>
    <xf numFmtId="0" fontId="17" fillId="12" borderId="24" xfId="4" applyFont="1" applyFill="1" applyBorder="1" applyAlignment="1">
      <alignment horizontal="center" vertical="center"/>
    </xf>
    <xf numFmtId="0" fontId="22" fillId="0" borderId="5" xfId="0" applyFont="1" applyBorder="1" applyAlignment="1">
      <alignment horizontal="justify" vertical="center" wrapText="1"/>
    </xf>
    <xf numFmtId="0" fontId="22" fillId="0" borderId="6" xfId="0" applyFont="1" applyBorder="1" applyAlignment="1">
      <alignment horizontal="justify"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2" fillId="0" borderId="13" xfId="0" applyFont="1" applyBorder="1" applyAlignment="1">
      <alignment horizontal="left" vertical="center"/>
    </xf>
    <xf numFmtId="0" fontId="22" fillId="0" borderId="11" xfId="0" applyFont="1" applyBorder="1" applyAlignment="1">
      <alignment horizontal="left" vertical="center" wrapText="1"/>
    </xf>
    <xf numFmtId="0" fontId="22" fillId="0" borderId="8" xfId="0" quotePrefix="1" applyFont="1" applyBorder="1" applyAlignment="1">
      <alignment horizontal="center" vertical="center" wrapText="1"/>
    </xf>
    <xf numFmtId="0" fontId="13" fillId="9" borderId="0" xfId="3" applyFont="1" applyFill="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2" fillId="0" borderId="9" xfId="0" applyFont="1" applyBorder="1" applyAlignment="1">
      <alignment horizontal="justify" vertical="center"/>
    </xf>
    <xf numFmtId="0" fontId="22" fillId="0" borderId="23" xfId="0" applyFont="1" applyBorder="1" applyAlignment="1">
      <alignment horizontal="justify" vertical="center"/>
    </xf>
    <xf numFmtId="0" fontId="22" fillId="0" borderId="1" xfId="0" applyFont="1" applyBorder="1" applyAlignment="1">
      <alignment horizontal="justify" vertical="center" wrapText="1"/>
    </xf>
    <xf numFmtId="0" fontId="22" fillId="0" borderId="7" xfId="0" applyFont="1" applyBorder="1" applyAlignment="1">
      <alignment horizontal="justify" vertical="center" wrapText="1"/>
    </xf>
    <xf numFmtId="0" fontId="22" fillId="0" borderId="16" xfId="0" applyFont="1" applyBorder="1" applyAlignment="1">
      <alignment horizontal="justify" vertical="center" wrapText="1"/>
    </xf>
    <xf numFmtId="0" fontId="22" fillId="0" borderId="1" xfId="0" applyFont="1" applyBorder="1" applyAlignment="1">
      <alignment horizontal="left" vertical="center"/>
    </xf>
    <xf numFmtId="0" fontId="22" fillId="0" borderId="7" xfId="0" applyFont="1" applyBorder="1" applyAlignment="1">
      <alignment horizontal="left" vertical="center"/>
    </xf>
    <xf numFmtId="0" fontId="22" fillId="0" borderId="16" xfId="0" applyFont="1" applyBorder="1" applyAlignment="1">
      <alignment horizontal="left" vertical="center"/>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2" fillId="0" borderId="1" xfId="0" applyFont="1" applyBorder="1" applyAlignment="1">
      <alignment horizontal="justify" vertical="center"/>
    </xf>
    <xf numFmtId="0" fontId="22" fillId="0" borderId="7" xfId="0" applyFont="1" applyBorder="1" applyAlignment="1">
      <alignment horizontal="justify" vertical="center"/>
    </xf>
    <xf numFmtId="0" fontId="22" fillId="0" borderId="16" xfId="0" applyFont="1" applyBorder="1" applyAlignment="1">
      <alignment horizontal="justify" vertical="center"/>
    </xf>
    <xf numFmtId="0" fontId="22" fillId="13" borderId="1" xfId="0" applyFont="1" applyFill="1" applyBorder="1" applyAlignment="1">
      <alignment horizontal="center" vertical="center" wrapText="1"/>
    </xf>
    <xf numFmtId="168" fontId="27" fillId="13" borderId="26" xfId="1" applyNumberFormat="1" applyFont="1" applyFill="1" applyBorder="1" applyAlignment="1">
      <alignment horizontal="center" vertical="center"/>
    </xf>
    <xf numFmtId="168" fontId="27" fillId="13" borderId="0" xfId="1" applyNumberFormat="1" applyFont="1" applyFill="1" applyBorder="1" applyAlignment="1">
      <alignment horizontal="center" vertical="center"/>
    </xf>
    <xf numFmtId="0" fontId="28" fillId="13" borderId="27" xfId="1" applyFont="1" applyFill="1" applyBorder="1" applyAlignment="1">
      <alignment horizontal="left" vertical="center" wrapText="1"/>
    </xf>
    <xf numFmtId="0" fontId="28" fillId="13" borderId="28" xfId="1" applyFont="1" applyFill="1" applyBorder="1" applyAlignment="1">
      <alignment horizontal="left" vertical="center" wrapText="1"/>
    </xf>
    <xf numFmtId="0" fontId="28" fillId="13" borderId="29" xfId="1" applyFont="1" applyFill="1" applyBorder="1" applyAlignment="1">
      <alignment horizontal="left" vertical="center" wrapText="1"/>
    </xf>
    <xf numFmtId="0" fontId="28" fillId="13" borderId="30" xfId="1" applyFont="1" applyFill="1" applyBorder="1" applyAlignment="1">
      <alignment horizontal="left" vertical="center" wrapText="1"/>
    </xf>
    <xf numFmtId="0" fontId="27" fillId="13" borderId="25" xfId="1" applyFont="1" applyFill="1" applyBorder="1" applyAlignment="1">
      <alignment horizontal="left" vertical="center" wrapText="1"/>
    </xf>
    <xf numFmtId="0" fontId="14" fillId="0" borderId="0" xfId="0" applyFont="1" applyBorder="1" applyAlignment="1">
      <alignment horizontal="center" vertical="center"/>
    </xf>
    <xf numFmtId="9" fontId="22" fillId="0" borderId="1" xfId="0" applyNumberFormat="1" applyFont="1" applyBorder="1" applyAlignment="1">
      <alignment horizontal="center" vertical="center" wrapText="1"/>
    </xf>
  </cellXfs>
  <cellStyles count="10">
    <cellStyle name="Encabezado 1" xfId="4" builtinId="16"/>
    <cellStyle name="Encabezado 2" xfId="6"/>
    <cellStyle name="Fecha de inventario" xfId="7"/>
    <cellStyle name="Moneda [0]" xfId="9" builtinId="7"/>
    <cellStyle name="Normal" xfId="0" builtinId="0"/>
    <cellStyle name="Normal 2" xfId="1"/>
    <cellStyle name="Porcentaje" xfId="2" builtinId="5"/>
    <cellStyle name="Teléfono" xfId="8"/>
    <cellStyle name="Texto oculto" xfId="5"/>
    <cellStyle name="Título" xfId="3"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27215</xdr:colOff>
      <xdr:row>0</xdr:row>
      <xdr:rowOff>1</xdr:rowOff>
    </xdr:from>
    <xdr:to>
      <xdr:col>0</xdr:col>
      <xdr:colOff>2517321</xdr:colOff>
      <xdr:row>1</xdr:row>
      <xdr:rowOff>718707</xdr:rowOff>
    </xdr:to>
    <xdr:pic>
      <xdr:nvPicPr>
        <xdr:cNvPr id="11" name="Imagen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15" y="1"/>
          <a:ext cx="2490106" cy="71870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workbookViewId="0">
      <selection activeCell="E2" sqref="E2"/>
    </sheetView>
  </sheetViews>
  <sheetFormatPr baseColWidth="10" defaultRowHeight="15" x14ac:dyDescent="0.25"/>
  <cols>
    <col min="1" max="1" width="5.7109375" bestFit="1" customWidth="1"/>
    <col min="2" max="2" width="74" customWidth="1"/>
    <col min="3" max="3" width="24.28515625" customWidth="1"/>
    <col min="4" max="5" width="10.7109375" bestFit="1" customWidth="1"/>
  </cols>
  <sheetData>
    <row r="1" spans="1:5" x14ac:dyDescent="0.25">
      <c r="A1" s="1" t="s">
        <v>0</v>
      </c>
      <c r="B1" s="1" t="s">
        <v>4</v>
      </c>
      <c r="C1" s="1" t="s">
        <v>1</v>
      </c>
      <c r="D1" s="1">
        <v>2022</v>
      </c>
      <c r="E1" s="1">
        <v>2023</v>
      </c>
    </row>
    <row r="2" spans="1:5" x14ac:dyDescent="0.25">
      <c r="A2" s="2" t="s">
        <v>51</v>
      </c>
      <c r="B2" s="84" t="s">
        <v>42</v>
      </c>
      <c r="C2" s="85" t="s">
        <v>43</v>
      </c>
      <c r="D2" s="83"/>
      <c r="E2" s="83">
        <v>116817753</v>
      </c>
    </row>
    <row r="3" spans="1:5" x14ac:dyDescent="0.25">
      <c r="A3" s="2" t="s">
        <v>51</v>
      </c>
      <c r="B3" s="3" t="s">
        <v>44</v>
      </c>
      <c r="C3" s="3"/>
      <c r="D3" s="6"/>
      <c r="E3" s="6">
        <v>116817753</v>
      </c>
    </row>
    <row r="4" spans="1:5" x14ac:dyDescent="0.25">
      <c r="A4" s="2" t="s">
        <v>51</v>
      </c>
      <c r="B4" s="3" t="s">
        <v>29</v>
      </c>
      <c r="C4" s="4" t="s">
        <v>30</v>
      </c>
      <c r="D4" s="5">
        <v>19805286.23</v>
      </c>
      <c r="E4" s="5">
        <v>27425149.280000001</v>
      </c>
    </row>
    <row r="5" spans="1:5" x14ac:dyDescent="0.25">
      <c r="A5" s="2" t="s">
        <v>51</v>
      </c>
      <c r="B5" s="3" t="s">
        <v>29</v>
      </c>
      <c r="C5" s="4" t="s">
        <v>31</v>
      </c>
      <c r="D5" s="5">
        <v>185663</v>
      </c>
      <c r="E5" s="5">
        <v>1802674.2</v>
      </c>
    </row>
    <row r="6" spans="1:5" x14ac:dyDescent="0.25">
      <c r="A6" s="2" t="s">
        <v>51</v>
      </c>
      <c r="B6" s="10" t="s">
        <v>32</v>
      </c>
      <c r="C6" s="10"/>
      <c r="D6" s="11">
        <v>19990949.23</v>
      </c>
      <c r="E6" s="11">
        <v>29227823.48</v>
      </c>
    </row>
    <row r="7" spans="1:5" x14ac:dyDescent="0.25">
      <c r="A7" s="2" t="s">
        <v>51</v>
      </c>
      <c r="B7" s="3" t="s">
        <v>11</v>
      </c>
      <c r="C7" s="4" t="s">
        <v>52</v>
      </c>
      <c r="D7" s="5">
        <v>49418842.130000003</v>
      </c>
      <c r="E7" s="5">
        <v>55781731.119999997</v>
      </c>
    </row>
    <row r="8" spans="1:5" x14ac:dyDescent="0.25">
      <c r="A8" s="2" t="s">
        <v>51</v>
      </c>
      <c r="B8" s="3" t="s">
        <v>11</v>
      </c>
      <c r="C8" s="4" t="s">
        <v>33</v>
      </c>
      <c r="D8" s="5">
        <v>3535900</v>
      </c>
      <c r="E8" s="5">
        <v>7243440</v>
      </c>
    </row>
    <row r="9" spans="1:5" x14ac:dyDescent="0.25">
      <c r="A9" s="2" t="s">
        <v>51</v>
      </c>
      <c r="B9" s="10" t="s">
        <v>12</v>
      </c>
      <c r="C9" s="10"/>
      <c r="D9" s="11">
        <v>52954742.130000003</v>
      </c>
      <c r="E9" s="11">
        <v>63025171.119999997</v>
      </c>
    </row>
    <row r="10" spans="1:5" x14ac:dyDescent="0.25">
      <c r="A10" s="2" t="s">
        <v>51</v>
      </c>
      <c r="B10" s="3" t="s">
        <v>13</v>
      </c>
      <c r="C10" s="4" t="s">
        <v>14</v>
      </c>
      <c r="D10" s="5">
        <v>606885987.87</v>
      </c>
      <c r="E10" s="5">
        <v>755864305.38</v>
      </c>
    </row>
    <row r="11" spans="1:5" x14ac:dyDescent="0.25">
      <c r="A11" s="2" t="s">
        <v>51</v>
      </c>
      <c r="B11" s="10" t="s">
        <v>15</v>
      </c>
      <c r="C11" s="10"/>
      <c r="D11" s="11">
        <v>606885987.87</v>
      </c>
      <c r="E11" s="11">
        <v>755864305.38</v>
      </c>
    </row>
    <row r="12" spans="1:5" x14ac:dyDescent="0.25">
      <c r="A12" s="2" t="s">
        <v>51</v>
      </c>
      <c r="B12" s="3" t="s">
        <v>7</v>
      </c>
      <c r="C12" s="4" t="s">
        <v>34</v>
      </c>
      <c r="D12" s="5"/>
      <c r="E12" s="83">
        <v>92314120.5</v>
      </c>
    </row>
    <row r="13" spans="1:5" x14ac:dyDescent="0.25">
      <c r="A13" s="2" t="s">
        <v>51</v>
      </c>
      <c r="B13" s="3" t="s">
        <v>7</v>
      </c>
      <c r="C13" s="4" t="s">
        <v>49</v>
      </c>
      <c r="D13" s="5">
        <v>207470593</v>
      </c>
      <c r="E13" s="83">
        <v>157538731</v>
      </c>
    </row>
    <row r="14" spans="1:5" x14ac:dyDescent="0.25">
      <c r="A14" s="2" t="s">
        <v>51</v>
      </c>
      <c r="B14" s="3" t="s">
        <v>7</v>
      </c>
      <c r="C14" s="4" t="s">
        <v>35</v>
      </c>
      <c r="D14" s="5">
        <v>129766922</v>
      </c>
      <c r="E14" s="83">
        <v>209459194</v>
      </c>
    </row>
    <row r="15" spans="1:5" x14ac:dyDescent="0.25">
      <c r="A15" s="2" t="s">
        <v>51</v>
      </c>
      <c r="B15" s="3" t="s">
        <v>8</v>
      </c>
      <c r="C15" s="3"/>
      <c r="D15" s="6">
        <v>337237515</v>
      </c>
      <c r="E15" s="86">
        <v>459312045.5</v>
      </c>
    </row>
    <row r="16" spans="1:5" x14ac:dyDescent="0.25">
      <c r="A16" s="2" t="s">
        <v>51</v>
      </c>
      <c r="B16" s="3" t="s">
        <v>5</v>
      </c>
      <c r="C16" s="4" t="s">
        <v>50</v>
      </c>
      <c r="D16" s="5">
        <v>71674568</v>
      </c>
      <c r="E16" s="5">
        <v>83534814</v>
      </c>
    </row>
    <row r="17" spans="1:5" x14ac:dyDescent="0.25">
      <c r="A17" s="2" t="s">
        <v>51</v>
      </c>
      <c r="B17" s="3" t="s">
        <v>5</v>
      </c>
      <c r="C17" s="4" t="s">
        <v>2</v>
      </c>
      <c r="D17" s="5">
        <v>318164333</v>
      </c>
      <c r="E17" s="5">
        <v>279010634</v>
      </c>
    </row>
    <row r="18" spans="1:5" x14ac:dyDescent="0.25">
      <c r="A18" s="2" t="s">
        <v>51</v>
      </c>
      <c r="B18" s="3" t="s">
        <v>5</v>
      </c>
      <c r="C18" s="4" t="s">
        <v>53</v>
      </c>
      <c r="D18" s="5">
        <v>1396763</v>
      </c>
      <c r="E18" s="5">
        <v>2851829</v>
      </c>
    </row>
    <row r="19" spans="1:5" x14ac:dyDescent="0.25">
      <c r="A19" s="2" t="s">
        <v>51</v>
      </c>
      <c r="B19" s="10" t="s">
        <v>9</v>
      </c>
      <c r="C19" s="10"/>
      <c r="D19" s="11">
        <v>391235664</v>
      </c>
      <c r="E19" s="11">
        <v>365397277</v>
      </c>
    </row>
    <row r="20" spans="1:5" x14ac:dyDescent="0.25">
      <c r="A20" s="2" t="s">
        <v>51</v>
      </c>
      <c r="B20" s="3" t="s">
        <v>24</v>
      </c>
      <c r="C20" s="4" t="s">
        <v>54</v>
      </c>
      <c r="D20" s="5">
        <v>18029083.34</v>
      </c>
      <c r="E20" s="5"/>
    </row>
    <row r="21" spans="1:5" x14ac:dyDescent="0.25">
      <c r="A21" s="2" t="s">
        <v>51</v>
      </c>
      <c r="B21" s="3" t="s">
        <v>24</v>
      </c>
      <c r="C21" s="4" t="s">
        <v>55</v>
      </c>
      <c r="D21" s="5"/>
      <c r="E21" s="5">
        <v>147000000</v>
      </c>
    </row>
    <row r="22" spans="1:5" x14ac:dyDescent="0.25">
      <c r="A22" s="2" t="s">
        <v>51</v>
      </c>
      <c r="B22" s="3" t="s">
        <v>24</v>
      </c>
      <c r="C22" s="9" t="s">
        <v>36</v>
      </c>
      <c r="D22" s="5">
        <v>4079360201.1700001</v>
      </c>
      <c r="E22" s="5">
        <v>509565328.79000002</v>
      </c>
    </row>
    <row r="23" spans="1:5" x14ac:dyDescent="0.25">
      <c r="A23" s="2" t="s">
        <v>51</v>
      </c>
      <c r="B23" s="3" t="s">
        <v>24</v>
      </c>
      <c r="C23" s="4" t="s">
        <v>56</v>
      </c>
      <c r="D23" s="5">
        <v>9716200</v>
      </c>
      <c r="E23" s="5"/>
    </row>
    <row r="24" spans="1:5" x14ac:dyDescent="0.25">
      <c r="A24" s="2" t="s">
        <v>51</v>
      </c>
      <c r="B24" s="3" t="s">
        <v>24</v>
      </c>
      <c r="C24" s="4" t="s">
        <v>57</v>
      </c>
      <c r="D24" s="5"/>
      <c r="E24" s="5">
        <v>21139248.449999999</v>
      </c>
    </row>
    <row r="25" spans="1:5" x14ac:dyDescent="0.25">
      <c r="A25" s="2" t="s">
        <v>51</v>
      </c>
      <c r="B25" s="3" t="s">
        <v>24</v>
      </c>
      <c r="C25" s="4" t="s">
        <v>37</v>
      </c>
      <c r="D25" s="5">
        <v>1823635694.8800001</v>
      </c>
      <c r="E25" s="5">
        <v>131155343.7</v>
      </c>
    </row>
    <row r="26" spans="1:5" x14ac:dyDescent="0.25">
      <c r="A26" s="2" t="s">
        <v>51</v>
      </c>
      <c r="B26" s="3" t="s">
        <v>24</v>
      </c>
      <c r="C26" s="4" t="s">
        <v>58</v>
      </c>
      <c r="D26" s="5"/>
      <c r="E26" s="5">
        <v>3670570.56</v>
      </c>
    </row>
    <row r="27" spans="1:5" x14ac:dyDescent="0.25">
      <c r="A27" s="2" t="s">
        <v>51</v>
      </c>
      <c r="B27" s="3" t="s">
        <v>24</v>
      </c>
      <c r="C27" s="4" t="s">
        <v>59</v>
      </c>
      <c r="D27" s="5">
        <v>3883240.13</v>
      </c>
      <c r="E27" s="5"/>
    </row>
    <row r="28" spans="1:5" x14ac:dyDescent="0.25">
      <c r="A28" s="2" t="s">
        <v>51</v>
      </c>
      <c r="B28" s="3" t="s">
        <v>24</v>
      </c>
      <c r="C28" s="4" t="s">
        <v>60</v>
      </c>
      <c r="D28" s="5">
        <v>22432280.25</v>
      </c>
      <c r="E28" s="5"/>
    </row>
    <row r="29" spans="1:5" x14ac:dyDescent="0.25">
      <c r="A29" s="2" t="s">
        <v>51</v>
      </c>
      <c r="B29" s="3" t="s">
        <v>24</v>
      </c>
      <c r="C29" s="4" t="s">
        <v>61</v>
      </c>
      <c r="D29" s="5">
        <v>1112800.42</v>
      </c>
      <c r="E29" s="5">
        <v>64979545.060000002</v>
      </c>
    </row>
    <row r="30" spans="1:5" x14ac:dyDescent="0.25">
      <c r="A30" s="2" t="s">
        <v>51</v>
      </c>
      <c r="B30" s="3" t="s">
        <v>24</v>
      </c>
      <c r="C30" s="4" t="s">
        <v>62</v>
      </c>
      <c r="D30" s="5">
        <v>16735230.130000001</v>
      </c>
      <c r="E30" s="5"/>
    </row>
    <row r="31" spans="1:5" x14ac:dyDescent="0.25">
      <c r="A31" s="2" t="s">
        <v>51</v>
      </c>
      <c r="B31" s="10" t="s">
        <v>25</v>
      </c>
      <c r="C31" s="10"/>
      <c r="D31" s="11">
        <v>5974904730.3200006</v>
      </c>
      <c r="E31" s="11">
        <v>877510036.56000006</v>
      </c>
    </row>
    <row r="32" spans="1:5" x14ac:dyDescent="0.25">
      <c r="A32" s="2" t="s">
        <v>51</v>
      </c>
      <c r="B32" s="3" t="s">
        <v>6</v>
      </c>
      <c r="C32" s="4" t="s">
        <v>27</v>
      </c>
      <c r="D32" s="5">
        <v>28789189</v>
      </c>
      <c r="E32" s="83">
        <v>98080638.989999995</v>
      </c>
    </row>
    <row r="33" spans="1:5" x14ac:dyDescent="0.25">
      <c r="A33" s="2" t="s">
        <v>51</v>
      </c>
      <c r="B33" s="3" t="s">
        <v>6</v>
      </c>
      <c r="C33" s="4" t="s">
        <v>63</v>
      </c>
      <c r="D33" s="5"/>
      <c r="E33" s="83">
        <v>89669510</v>
      </c>
    </row>
    <row r="34" spans="1:5" x14ac:dyDescent="0.25">
      <c r="A34" s="2" t="s">
        <v>51</v>
      </c>
      <c r="B34" s="3" t="s">
        <v>6</v>
      </c>
      <c r="C34" s="4" t="s">
        <v>16</v>
      </c>
      <c r="D34" s="5">
        <v>148677709.87</v>
      </c>
      <c r="E34" s="83">
        <v>324764188.98000002</v>
      </c>
    </row>
    <row r="35" spans="1:5" x14ac:dyDescent="0.25">
      <c r="A35" s="2" t="s">
        <v>51</v>
      </c>
      <c r="B35" s="3" t="s">
        <v>6</v>
      </c>
      <c r="C35" s="4" t="s">
        <v>3</v>
      </c>
      <c r="D35" s="5">
        <v>34230169.359999999</v>
      </c>
      <c r="E35" s="83">
        <v>29137372.920000002</v>
      </c>
    </row>
    <row r="36" spans="1:5" x14ac:dyDescent="0.25">
      <c r="A36" s="2" t="s">
        <v>51</v>
      </c>
      <c r="B36" s="10" t="s">
        <v>10</v>
      </c>
      <c r="C36" s="10"/>
      <c r="D36" s="11">
        <v>211697068.23000002</v>
      </c>
      <c r="E36" s="11">
        <v>541651710.8900001</v>
      </c>
    </row>
    <row r="37" spans="1:5" x14ac:dyDescent="0.25">
      <c r="A37" s="2" t="s">
        <v>51</v>
      </c>
      <c r="B37" s="3" t="s">
        <v>17</v>
      </c>
      <c r="C37" s="4" t="s">
        <v>38</v>
      </c>
      <c r="D37" s="5">
        <v>273194140</v>
      </c>
      <c r="E37" s="5">
        <v>391735898.23000002</v>
      </c>
    </row>
    <row r="38" spans="1:5" x14ac:dyDescent="0.25">
      <c r="A38" s="2" t="s">
        <v>51</v>
      </c>
      <c r="B38" s="10" t="s">
        <v>18</v>
      </c>
      <c r="C38" s="10"/>
      <c r="D38" s="11">
        <v>273194140</v>
      </c>
      <c r="E38" s="11">
        <v>391735898.23000002</v>
      </c>
    </row>
    <row r="39" spans="1:5" x14ac:dyDescent="0.25">
      <c r="A39" s="2" t="s">
        <v>51</v>
      </c>
      <c r="B39" s="3" t="s">
        <v>21</v>
      </c>
      <c r="C39" s="4" t="s">
        <v>22</v>
      </c>
      <c r="D39" s="5">
        <v>653880886</v>
      </c>
      <c r="E39" s="5">
        <v>808489775</v>
      </c>
    </row>
    <row r="40" spans="1:5" x14ac:dyDescent="0.25">
      <c r="A40" s="2" t="s">
        <v>51</v>
      </c>
      <c r="B40" s="10" t="s">
        <v>23</v>
      </c>
      <c r="C40" s="10"/>
      <c r="D40" s="11">
        <v>653880886</v>
      </c>
      <c r="E40" s="11">
        <v>808489775</v>
      </c>
    </row>
    <row r="41" spans="1:5" x14ac:dyDescent="0.25">
      <c r="A41" s="2" t="s">
        <v>51</v>
      </c>
      <c r="B41" s="3" t="s">
        <v>39</v>
      </c>
      <c r="C41" s="4" t="s">
        <v>40</v>
      </c>
      <c r="D41" s="5">
        <v>47756546</v>
      </c>
      <c r="E41" s="5">
        <v>53385201</v>
      </c>
    </row>
    <row r="42" spans="1:5" x14ac:dyDescent="0.25">
      <c r="A42" s="2" t="s">
        <v>51</v>
      </c>
      <c r="B42" s="3" t="s">
        <v>39</v>
      </c>
      <c r="C42" s="4" t="s">
        <v>64</v>
      </c>
      <c r="D42" s="5">
        <v>252598919.93000001</v>
      </c>
      <c r="E42" s="5">
        <v>339832623.37</v>
      </c>
    </row>
    <row r="43" spans="1:5" x14ac:dyDescent="0.25">
      <c r="A43" s="2" t="s">
        <v>51</v>
      </c>
      <c r="B43" s="10" t="s">
        <v>41</v>
      </c>
      <c r="C43" s="10"/>
      <c r="D43" s="11">
        <v>300355465.93000001</v>
      </c>
      <c r="E43" s="11">
        <v>393217824.37</v>
      </c>
    </row>
    <row r="44" spans="1:5" x14ac:dyDescent="0.25">
      <c r="A44" s="2" t="s">
        <v>51</v>
      </c>
      <c r="B44" s="3" t="s">
        <v>26</v>
      </c>
      <c r="C44" s="4" t="s">
        <v>65</v>
      </c>
      <c r="D44" s="5">
        <v>2195000</v>
      </c>
      <c r="E44" s="5">
        <v>2747400</v>
      </c>
    </row>
    <row r="45" spans="1:5" x14ac:dyDescent="0.25">
      <c r="A45" s="2" t="s">
        <v>51</v>
      </c>
      <c r="B45" s="3" t="s">
        <v>26</v>
      </c>
      <c r="C45" s="4" t="s">
        <v>66</v>
      </c>
      <c r="D45" s="5"/>
      <c r="E45" s="5">
        <v>232526</v>
      </c>
    </row>
    <row r="46" spans="1:5" x14ac:dyDescent="0.25">
      <c r="A46" s="2" t="s">
        <v>51</v>
      </c>
      <c r="B46" s="3" t="s">
        <v>26</v>
      </c>
      <c r="C46" s="4" t="s">
        <v>45</v>
      </c>
      <c r="D46" s="5">
        <v>9874854</v>
      </c>
      <c r="E46" s="5">
        <v>4386333.32</v>
      </c>
    </row>
    <row r="47" spans="1:5" x14ac:dyDescent="0.25">
      <c r="A47" s="2" t="s">
        <v>51</v>
      </c>
      <c r="B47" s="10" t="s">
        <v>28</v>
      </c>
      <c r="C47" s="10"/>
      <c r="D47" s="11">
        <v>12069854</v>
      </c>
      <c r="E47" s="11">
        <v>7366259.3200000003</v>
      </c>
    </row>
    <row r="48" spans="1:5" x14ac:dyDescent="0.25">
      <c r="A48" s="2" t="s">
        <v>51</v>
      </c>
      <c r="B48" s="3" t="s">
        <v>46</v>
      </c>
      <c r="C48" s="4" t="s">
        <v>67</v>
      </c>
      <c r="D48" s="5"/>
      <c r="E48" s="5">
        <v>303891464</v>
      </c>
    </row>
    <row r="49" spans="1:5" x14ac:dyDescent="0.25">
      <c r="A49" s="2" t="s">
        <v>51</v>
      </c>
      <c r="B49" s="3" t="s">
        <v>47</v>
      </c>
      <c r="C49" s="3"/>
      <c r="D49" s="6"/>
      <c r="E49" s="6">
        <v>303891464</v>
      </c>
    </row>
    <row r="50" spans="1:5" x14ac:dyDescent="0.25">
      <c r="A50" s="7" t="s">
        <v>68</v>
      </c>
      <c r="B50" s="7"/>
      <c r="C50" s="7"/>
      <c r="D50" s="8">
        <v>8834407002.7099991</v>
      </c>
      <c r="E50" s="8">
        <v>5113507343.8500004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
  <sheetViews>
    <sheetView showGridLines="0" tabSelected="1" topLeftCell="A38" zoomScale="60" zoomScaleNormal="60" workbookViewId="0">
      <selection activeCell="H42" sqref="H42"/>
    </sheetView>
  </sheetViews>
  <sheetFormatPr baseColWidth="10" defaultRowHeight="12.75" x14ac:dyDescent="0.25"/>
  <cols>
    <col min="1" max="1" width="39.7109375" style="17" customWidth="1"/>
    <col min="2" max="2" width="57.42578125" style="18" bestFit="1" customWidth="1"/>
    <col min="3" max="3" width="49" style="18" hidden="1" customWidth="1"/>
    <col min="4" max="4" width="30" style="18" hidden="1" customWidth="1"/>
    <col min="5" max="5" width="29.28515625" style="18" hidden="1" customWidth="1"/>
    <col min="6" max="6" width="32.42578125" style="18" customWidth="1"/>
    <col min="7" max="7" width="46.7109375" style="17" customWidth="1"/>
    <col min="8" max="8" width="59" style="17" customWidth="1"/>
    <col min="9" max="9" width="50.85546875" style="19" customWidth="1"/>
    <col min="10" max="10" width="30.85546875" style="20" customWidth="1"/>
    <col min="11" max="11" width="19.42578125" style="19" customWidth="1"/>
    <col min="12" max="12" width="30.42578125" style="18" customWidth="1"/>
    <col min="13" max="14" width="19.42578125" style="17" customWidth="1"/>
    <col min="15" max="15" width="19.42578125" style="19" customWidth="1"/>
    <col min="16" max="16" width="19.42578125" style="18" customWidth="1"/>
    <col min="17" max="18" width="19.42578125" style="17" customWidth="1"/>
    <col min="19" max="20" width="30.85546875" style="19" customWidth="1"/>
    <col min="21" max="21" width="25.7109375" style="17" customWidth="1"/>
    <col min="22" max="16384" width="11.42578125" style="17"/>
  </cols>
  <sheetData>
    <row r="1" spans="1:20" s="14" customFormat="1" ht="65.099999999999994" hidden="1" customHeight="1" x14ac:dyDescent="0.25">
      <c r="A1" s="143" t="s">
        <v>70</v>
      </c>
      <c r="B1" s="143"/>
      <c r="C1" s="143"/>
      <c r="D1" s="143"/>
      <c r="E1" s="143"/>
      <c r="F1" s="143"/>
      <c r="G1" s="12"/>
      <c r="H1" s="12"/>
      <c r="I1" s="12"/>
      <c r="J1" s="13"/>
      <c r="K1" s="12"/>
      <c r="L1" s="13"/>
      <c r="O1" s="12"/>
      <c r="P1" s="13"/>
      <c r="S1" s="12"/>
      <c r="T1" s="12"/>
    </row>
    <row r="2" spans="1:20" s="16" customFormat="1" ht="65.099999999999994" customHeight="1" thickBot="1" x14ac:dyDescent="0.25">
      <c r="A2" s="23"/>
      <c r="B2" s="128" t="s">
        <v>95</v>
      </c>
      <c r="C2" s="128"/>
      <c r="D2" s="128"/>
      <c r="E2" s="128"/>
      <c r="F2" s="128"/>
      <c r="G2" s="128"/>
      <c r="H2" s="128"/>
      <c r="I2" s="128"/>
      <c r="J2" s="15"/>
      <c r="L2" s="15"/>
      <c r="P2" s="15"/>
    </row>
    <row r="3" spans="1:20" s="26" customFormat="1" ht="28.5" customHeight="1" thickBot="1" x14ac:dyDescent="0.3">
      <c r="A3" s="28" t="s">
        <v>112</v>
      </c>
      <c r="B3" s="133" t="s">
        <v>144</v>
      </c>
      <c r="C3" s="134"/>
      <c r="D3" s="134"/>
      <c r="E3" s="134"/>
      <c r="F3" s="134"/>
      <c r="G3" s="134"/>
      <c r="H3" s="134"/>
      <c r="I3" s="134"/>
      <c r="J3" s="135"/>
      <c r="L3" s="27"/>
      <c r="P3" s="27"/>
    </row>
    <row r="4" spans="1:20" s="26" customFormat="1" ht="42" customHeight="1" thickBot="1" x14ac:dyDescent="0.3">
      <c r="A4" s="29" t="s">
        <v>131</v>
      </c>
      <c r="B4" s="121" t="s">
        <v>141</v>
      </c>
      <c r="C4" s="136"/>
      <c r="D4" s="136"/>
      <c r="E4" s="136"/>
      <c r="F4" s="136"/>
      <c r="G4" s="136"/>
      <c r="H4" s="136"/>
      <c r="I4" s="136"/>
      <c r="J4" s="137"/>
      <c r="L4" s="27"/>
      <c r="P4" s="27"/>
    </row>
    <row r="5" spans="1:20" s="26" customFormat="1" ht="28.5" customHeight="1" thickBot="1" x14ac:dyDescent="0.3">
      <c r="A5" s="29" t="s">
        <v>113</v>
      </c>
      <c r="B5" s="138" t="s">
        <v>142</v>
      </c>
      <c r="C5" s="139"/>
      <c r="D5" s="139"/>
      <c r="E5" s="139"/>
      <c r="F5" s="139"/>
      <c r="G5" s="139"/>
      <c r="H5" s="139"/>
      <c r="I5" s="139"/>
      <c r="J5" s="140"/>
      <c r="L5" s="27"/>
      <c r="P5" s="27"/>
    </row>
    <row r="6" spans="1:20" s="26" customFormat="1" ht="48.75" customHeight="1" thickBot="1" x14ac:dyDescent="0.3">
      <c r="A6" s="29" t="s">
        <v>114</v>
      </c>
      <c r="B6" s="141" t="s">
        <v>137</v>
      </c>
      <c r="C6" s="139"/>
      <c r="D6" s="139"/>
      <c r="E6" s="139"/>
      <c r="F6" s="139"/>
      <c r="G6" s="139"/>
      <c r="H6" s="139"/>
      <c r="I6" s="139"/>
      <c r="J6" s="140"/>
      <c r="L6" s="27"/>
      <c r="P6" s="27"/>
    </row>
    <row r="7" spans="1:20" s="26" customFormat="1" ht="39" customHeight="1" thickBot="1" x14ac:dyDescent="0.3">
      <c r="A7" s="29" t="s">
        <v>115</v>
      </c>
      <c r="B7" s="121" t="s">
        <v>132</v>
      </c>
      <c r="C7" s="122"/>
      <c r="D7" s="122"/>
      <c r="E7" s="122"/>
      <c r="F7" s="122"/>
      <c r="G7" s="122"/>
      <c r="H7" s="122"/>
      <c r="I7" s="122"/>
      <c r="J7" s="123"/>
      <c r="L7" s="27"/>
      <c r="P7" s="27"/>
    </row>
    <row r="8" spans="1:20" s="26" customFormat="1" ht="54" customHeight="1" thickBot="1" x14ac:dyDescent="0.3">
      <c r="A8" s="30" t="s">
        <v>116</v>
      </c>
      <c r="B8" s="121" t="s">
        <v>143</v>
      </c>
      <c r="C8" s="122"/>
      <c r="D8" s="122"/>
      <c r="E8" s="122"/>
      <c r="F8" s="122"/>
      <c r="G8" s="122"/>
      <c r="H8" s="122"/>
      <c r="I8" s="122"/>
      <c r="J8" s="123"/>
      <c r="L8" s="27"/>
      <c r="P8" s="27"/>
    </row>
    <row r="9" spans="1:20" s="22" customFormat="1" ht="21" customHeight="1" thickBot="1" x14ac:dyDescent="0.3">
      <c r="A9" s="124" t="s">
        <v>135</v>
      </c>
      <c r="B9" s="125"/>
      <c r="C9" s="125"/>
      <c r="D9" s="125"/>
      <c r="E9" s="125"/>
      <c r="F9" s="125"/>
      <c r="G9" s="125"/>
      <c r="H9" s="125"/>
      <c r="I9" s="125"/>
      <c r="J9" s="126"/>
      <c r="L9" s="21"/>
      <c r="P9" s="21"/>
    </row>
    <row r="10" spans="1:20" s="22" customFormat="1" ht="39.75" customHeight="1" x14ac:dyDescent="0.25">
      <c r="A10" s="31" t="s">
        <v>117</v>
      </c>
      <c r="B10" s="120" t="s">
        <v>118</v>
      </c>
      <c r="C10" s="120"/>
      <c r="D10" s="120"/>
      <c r="E10" s="120"/>
      <c r="F10" s="120"/>
      <c r="G10" s="146"/>
      <c r="H10" s="146"/>
      <c r="I10" s="146"/>
      <c r="J10" s="147"/>
      <c r="L10" s="21"/>
      <c r="P10" s="21"/>
    </row>
    <row r="11" spans="1:20" s="22" customFormat="1" ht="39.75" customHeight="1" x14ac:dyDescent="0.25">
      <c r="A11" s="24" t="s">
        <v>119</v>
      </c>
      <c r="B11" s="148" t="s">
        <v>120</v>
      </c>
      <c r="C11" s="148"/>
      <c r="D11" s="148"/>
      <c r="E11" s="148"/>
      <c r="F11" s="148"/>
      <c r="G11" s="149"/>
      <c r="H11" s="149"/>
      <c r="I11" s="149"/>
      <c r="J11" s="150"/>
      <c r="L11" s="21"/>
      <c r="P11" s="21"/>
    </row>
    <row r="12" spans="1:20" s="22" customFormat="1" ht="39.75" customHeight="1" x14ac:dyDescent="0.25">
      <c r="A12" s="24" t="s">
        <v>121</v>
      </c>
      <c r="B12" s="148" t="s">
        <v>122</v>
      </c>
      <c r="C12" s="148"/>
      <c r="D12" s="148"/>
      <c r="E12" s="148"/>
      <c r="F12" s="148"/>
      <c r="G12" s="149"/>
      <c r="H12" s="149"/>
      <c r="I12" s="149"/>
      <c r="J12" s="150"/>
      <c r="L12" s="21"/>
      <c r="P12" s="21"/>
    </row>
    <row r="13" spans="1:20" s="22" customFormat="1" ht="39.75" customHeight="1" x14ac:dyDescent="0.25">
      <c r="A13" s="24" t="s">
        <v>123</v>
      </c>
      <c r="B13" s="148" t="s">
        <v>124</v>
      </c>
      <c r="C13" s="148"/>
      <c r="D13" s="148"/>
      <c r="E13" s="148"/>
      <c r="F13" s="148"/>
      <c r="G13" s="149"/>
      <c r="H13" s="149"/>
      <c r="I13" s="149"/>
      <c r="J13" s="150"/>
      <c r="L13" s="21"/>
      <c r="P13" s="21"/>
    </row>
    <row r="14" spans="1:20" s="22" customFormat="1" ht="57.75" customHeight="1" x14ac:dyDescent="0.25">
      <c r="A14" s="24" t="s">
        <v>125</v>
      </c>
      <c r="B14" s="158" t="s">
        <v>126</v>
      </c>
      <c r="C14" s="158"/>
      <c r="D14" s="158"/>
      <c r="E14" s="158"/>
      <c r="F14" s="158"/>
      <c r="G14" s="159"/>
      <c r="H14" s="159"/>
      <c r="I14" s="159"/>
      <c r="J14" s="160"/>
      <c r="L14" s="21"/>
      <c r="P14" s="21"/>
    </row>
    <row r="15" spans="1:20" s="22" customFormat="1" ht="39.75" customHeight="1" x14ac:dyDescent="0.25">
      <c r="A15" s="24" t="s">
        <v>127</v>
      </c>
      <c r="B15" s="148" t="s">
        <v>133</v>
      </c>
      <c r="C15" s="148"/>
      <c r="D15" s="148"/>
      <c r="E15" s="148"/>
      <c r="F15" s="148"/>
      <c r="G15" s="149"/>
      <c r="H15" s="149"/>
      <c r="I15" s="149"/>
      <c r="J15" s="150"/>
      <c r="L15" s="21"/>
      <c r="P15" s="21"/>
    </row>
    <row r="16" spans="1:20" s="22" customFormat="1" ht="39.75" customHeight="1" x14ac:dyDescent="0.25">
      <c r="A16" s="24" t="s">
        <v>128</v>
      </c>
      <c r="B16" s="148" t="s">
        <v>129</v>
      </c>
      <c r="C16" s="148"/>
      <c r="D16" s="148"/>
      <c r="E16" s="148"/>
      <c r="F16" s="148"/>
      <c r="G16" s="149"/>
      <c r="H16" s="149"/>
      <c r="I16" s="149"/>
      <c r="J16" s="150"/>
      <c r="L16" s="21"/>
      <c r="P16" s="21"/>
    </row>
    <row r="17" spans="1:21" s="22" customFormat="1" ht="60.75" customHeight="1" thickBot="1" x14ac:dyDescent="0.3">
      <c r="A17" s="25" t="s">
        <v>130</v>
      </c>
      <c r="B17" s="151" t="s">
        <v>134</v>
      </c>
      <c r="C17" s="151"/>
      <c r="D17" s="151"/>
      <c r="E17" s="151"/>
      <c r="F17" s="151"/>
      <c r="G17" s="152"/>
      <c r="H17" s="152"/>
      <c r="I17" s="152"/>
      <c r="J17" s="153"/>
      <c r="L17" s="21"/>
      <c r="P17" s="21"/>
    </row>
    <row r="18" spans="1:21" s="22" customFormat="1" ht="25.5" customHeight="1" thickBot="1" x14ac:dyDescent="0.3">
      <c r="A18" s="124" t="s">
        <v>138</v>
      </c>
      <c r="B18" s="125"/>
      <c r="C18" s="125"/>
      <c r="D18" s="125"/>
      <c r="E18" s="125"/>
      <c r="F18" s="125"/>
      <c r="G18" s="125"/>
      <c r="H18" s="125"/>
      <c r="I18" s="125"/>
      <c r="J18" s="126"/>
      <c r="L18" s="21"/>
      <c r="P18" s="21"/>
    </row>
    <row r="19" spans="1:21" s="22" customFormat="1" ht="195" customHeight="1" thickBot="1" x14ac:dyDescent="0.3">
      <c r="A19" s="154" t="s">
        <v>136</v>
      </c>
      <c r="B19" s="155"/>
      <c r="C19" s="155"/>
      <c r="D19" s="155"/>
      <c r="E19" s="155"/>
      <c r="F19" s="155"/>
      <c r="G19" s="156"/>
      <c r="H19" s="156"/>
      <c r="I19" s="156"/>
      <c r="J19" s="157"/>
      <c r="L19" s="21"/>
      <c r="P19" s="21"/>
    </row>
    <row r="20" spans="1:21" s="32" customFormat="1" ht="25.5" customHeight="1" thickBot="1" x14ac:dyDescent="0.3">
      <c r="A20" s="124" t="s">
        <v>139</v>
      </c>
      <c r="B20" s="125"/>
      <c r="C20" s="125"/>
      <c r="D20" s="125"/>
      <c r="E20" s="125"/>
      <c r="F20" s="125"/>
      <c r="G20" s="125"/>
      <c r="H20" s="125"/>
      <c r="I20" s="125"/>
      <c r="J20" s="125"/>
      <c r="K20" s="161" t="s">
        <v>187</v>
      </c>
      <c r="L20" s="161"/>
      <c r="M20" s="161" t="s">
        <v>188</v>
      </c>
      <c r="N20" s="161"/>
      <c r="O20" s="161" t="s">
        <v>189</v>
      </c>
      <c r="P20" s="161"/>
      <c r="Q20" s="161" t="s">
        <v>190</v>
      </c>
      <c r="R20" s="161"/>
    </row>
    <row r="21" spans="1:21" s="38" customFormat="1" ht="30" x14ac:dyDescent="0.25">
      <c r="A21" s="33" t="s">
        <v>20</v>
      </c>
      <c r="B21" s="33" t="s">
        <v>73</v>
      </c>
      <c r="C21" s="33" t="s">
        <v>74</v>
      </c>
      <c r="D21" s="33" t="s">
        <v>75</v>
      </c>
      <c r="E21" s="33" t="s">
        <v>76</v>
      </c>
      <c r="F21" s="33" t="s">
        <v>80</v>
      </c>
      <c r="G21" s="33" t="s">
        <v>77</v>
      </c>
      <c r="H21" s="34" t="s">
        <v>78</v>
      </c>
      <c r="I21" s="33" t="s">
        <v>79</v>
      </c>
      <c r="J21" s="33" t="s">
        <v>157</v>
      </c>
      <c r="K21" s="35" t="s">
        <v>87</v>
      </c>
      <c r="L21" s="35" t="s">
        <v>88</v>
      </c>
      <c r="M21" s="36" t="s">
        <v>87</v>
      </c>
      <c r="N21" s="36" t="s">
        <v>88</v>
      </c>
      <c r="O21" s="35" t="s">
        <v>87</v>
      </c>
      <c r="P21" s="35" t="s">
        <v>88</v>
      </c>
      <c r="Q21" s="36" t="s">
        <v>87</v>
      </c>
      <c r="R21" s="36" t="s">
        <v>88</v>
      </c>
      <c r="S21" s="37" t="s">
        <v>89</v>
      </c>
      <c r="T21" s="37" t="s">
        <v>90</v>
      </c>
      <c r="U21" s="37" t="s">
        <v>86</v>
      </c>
    </row>
    <row r="22" spans="1:21" s="38" customFormat="1" ht="135.75" customHeight="1" x14ac:dyDescent="0.25">
      <c r="A22" s="39" t="s">
        <v>51</v>
      </c>
      <c r="B22" s="78" t="s">
        <v>42</v>
      </c>
      <c r="C22" s="41">
        <v>0</v>
      </c>
      <c r="D22" s="41">
        <v>116817753</v>
      </c>
      <c r="E22" s="42">
        <v>-116817753</v>
      </c>
      <c r="F22" s="90" t="s">
        <v>158</v>
      </c>
      <c r="G22" s="44" t="s">
        <v>156</v>
      </c>
      <c r="H22" s="44" t="s">
        <v>160</v>
      </c>
      <c r="I22" s="45" t="s">
        <v>161</v>
      </c>
      <c r="J22" s="46" t="s">
        <v>164</v>
      </c>
      <c r="K22" s="47"/>
      <c r="L22" s="48"/>
      <c r="M22" s="49"/>
      <c r="N22" s="50"/>
      <c r="O22" s="47"/>
      <c r="P22" s="48"/>
      <c r="Q22" s="50"/>
      <c r="R22" s="50"/>
      <c r="S22" s="51">
        <v>0</v>
      </c>
      <c r="T22" s="52">
        <f>+(S22-D22)/D22</f>
        <v>-1</v>
      </c>
      <c r="U22" s="44"/>
    </row>
    <row r="23" spans="1:21" s="38" customFormat="1" ht="108" customHeight="1" x14ac:dyDescent="0.25">
      <c r="A23" s="39" t="s">
        <v>51</v>
      </c>
      <c r="B23" s="78" t="s">
        <v>29</v>
      </c>
      <c r="C23" s="41">
        <v>19990949.23</v>
      </c>
      <c r="D23" s="41">
        <v>29227823.48</v>
      </c>
      <c r="E23" s="42">
        <v>-9236874.25</v>
      </c>
      <c r="F23" s="53" t="s">
        <v>82</v>
      </c>
      <c r="G23" s="44" t="s">
        <v>162</v>
      </c>
      <c r="H23" s="44" t="s">
        <v>140</v>
      </c>
      <c r="I23" s="45" t="s">
        <v>163</v>
      </c>
      <c r="J23" s="55" t="s">
        <v>176</v>
      </c>
      <c r="K23" s="47"/>
      <c r="L23" s="48"/>
      <c r="M23" s="49"/>
      <c r="N23" s="50"/>
      <c r="O23" s="47"/>
      <c r="P23" s="48"/>
      <c r="Q23" s="50"/>
      <c r="R23" s="50"/>
      <c r="S23" s="51">
        <v>0</v>
      </c>
      <c r="T23" s="52">
        <f t="shared" ref="T23:T40" si="0">+(S23-D23)/D23</f>
        <v>-1</v>
      </c>
      <c r="U23" s="54"/>
    </row>
    <row r="24" spans="1:21" s="38" customFormat="1" ht="51.75" customHeight="1" x14ac:dyDescent="0.25">
      <c r="A24" s="39" t="s">
        <v>51</v>
      </c>
      <c r="B24" s="78" t="s">
        <v>48</v>
      </c>
      <c r="C24" s="41">
        <v>208841</v>
      </c>
      <c r="D24" s="41">
        <v>0</v>
      </c>
      <c r="E24" s="41">
        <v>208841</v>
      </c>
      <c r="F24" s="53" t="s">
        <v>83</v>
      </c>
      <c r="G24" s="44" t="s">
        <v>96</v>
      </c>
      <c r="H24" s="56" t="s">
        <v>165</v>
      </c>
      <c r="I24" s="56" t="s">
        <v>97</v>
      </c>
      <c r="J24" s="46" t="s">
        <v>164</v>
      </c>
      <c r="K24" s="47"/>
      <c r="L24" s="48"/>
      <c r="M24" s="49"/>
      <c r="N24" s="50"/>
      <c r="O24" s="47"/>
      <c r="P24" s="48"/>
      <c r="Q24" s="50"/>
      <c r="R24" s="50"/>
      <c r="S24" s="51">
        <v>0</v>
      </c>
      <c r="T24" s="52" t="e">
        <f>+(S24-D24)/D24</f>
        <v>#DIV/0!</v>
      </c>
      <c r="U24" s="44"/>
    </row>
    <row r="25" spans="1:21" s="38" customFormat="1" ht="82.5" customHeight="1" x14ac:dyDescent="0.25">
      <c r="A25" s="107" t="s">
        <v>51</v>
      </c>
      <c r="B25" s="107" t="s">
        <v>11</v>
      </c>
      <c r="C25" s="107">
        <v>52954742.130000003</v>
      </c>
      <c r="D25" s="107">
        <v>63025171.119999997</v>
      </c>
      <c r="E25" s="109">
        <v>-10070428.989999995</v>
      </c>
      <c r="F25" s="131" t="s">
        <v>82</v>
      </c>
      <c r="G25" s="116" t="s">
        <v>91</v>
      </c>
      <c r="H25" s="129" t="s">
        <v>94</v>
      </c>
      <c r="I25" s="45" t="s">
        <v>146</v>
      </c>
      <c r="J25" s="57" t="s">
        <v>166</v>
      </c>
      <c r="K25" s="47"/>
      <c r="L25" s="58"/>
      <c r="M25" s="49"/>
      <c r="N25" s="59"/>
      <c r="O25" s="47"/>
      <c r="P25" s="58"/>
      <c r="Q25" s="59"/>
      <c r="R25" s="59"/>
      <c r="S25" s="51">
        <v>0</v>
      </c>
      <c r="T25" s="52">
        <f t="shared" si="0"/>
        <v>-1</v>
      </c>
      <c r="U25" s="44"/>
    </row>
    <row r="26" spans="1:21" s="38" customFormat="1" ht="135" x14ac:dyDescent="0.25">
      <c r="A26" s="108"/>
      <c r="B26" s="108"/>
      <c r="C26" s="108"/>
      <c r="D26" s="108"/>
      <c r="E26" s="110"/>
      <c r="F26" s="132"/>
      <c r="G26" s="118"/>
      <c r="H26" s="130"/>
      <c r="I26" s="45" t="s">
        <v>145</v>
      </c>
      <c r="J26" s="79" t="s">
        <v>167</v>
      </c>
      <c r="K26" s="47"/>
      <c r="L26" s="58"/>
      <c r="M26" s="49"/>
      <c r="N26" s="59"/>
      <c r="O26" s="47"/>
      <c r="P26" s="58"/>
      <c r="Q26" s="59"/>
      <c r="R26" s="59"/>
      <c r="S26" s="51"/>
      <c r="T26" s="52">
        <f>+(S26-D25/D25)</f>
        <v>-1</v>
      </c>
      <c r="U26" s="44"/>
    </row>
    <row r="27" spans="1:21" s="38" customFormat="1" ht="105" customHeight="1" x14ac:dyDescent="0.25">
      <c r="A27" s="107" t="s">
        <v>51</v>
      </c>
      <c r="B27" s="107" t="s">
        <v>13</v>
      </c>
      <c r="C27" s="107">
        <v>606885987.87</v>
      </c>
      <c r="D27" s="107">
        <v>755864305.38</v>
      </c>
      <c r="E27" s="109">
        <v>-148978317.50999999</v>
      </c>
      <c r="F27" s="144" t="s">
        <v>82</v>
      </c>
      <c r="G27" s="105" t="s">
        <v>92</v>
      </c>
      <c r="H27" s="129" t="s">
        <v>93</v>
      </c>
      <c r="I27" s="45" t="s">
        <v>147</v>
      </c>
      <c r="J27" s="57" t="s">
        <v>168</v>
      </c>
      <c r="K27" s="47"/>
      <c r="L27" s="58"/>
      <c r="M27" s="49"/>
      <c r="N27" s="59"/>
      <c r="O27" s="47"/>
      <c r="P27" s="58"/>
      <c r="Q27" s="59"/>
      <c r="R27" s="59"/>
      <c r="S27" s="51">
        <v>0</v>
      </c>
      <c r="T27" s="52">
        <f t="shared" si="0"/>
        <v>-1</v>
      </c>
      <c r="U27" s="44"/>
    </row>
    <row r="28" spans="1:21" s="38" customFormat="1" ht="135" x14ac:dyDescent="0.25">
      <c r="A28" s="108"/>
      <c r="B28" s="108"/>
      <c r="C28" s="108"/>
      <c r="D28" s="108"/>
      <c r="E28" s="110"/>
      <c r="F28" s="145"/>
      <c r="G28" s="106"/>
      <c r="H28" s="130"/>
      <c r="I28" s="62" t="s">
        <v>149</v>
      </c>
      <c r="J28" s="79" t="s">
        <v>167</v>
      </c>
      <c r="K28" s="47"/>
      <c r="L28" s="58"/>
      <c r="M28" s="49"/>
      <c r="N28" s="59"/>
      <c r="O28" s="47"/>
      <c r="P28" s="58"/>
      <c r="Q28" s="59"/>
      <c r="R28" s="59"/>
      <c r="S28" s="51"/>
      <c r="T28" s="52">
        <f>+(S28-D27)/D27</f>
        <v>-1</v>
      </c>
      <c r="U28" s="44"/>
    </row>
    <row r="29" spans="1:21" s="38" customFormat="1" ht="75" x14ac:dyDescent="0.25">
      <c r="A29" s="39" t="s">
        <v>51</v>
      </c>
      <c r="B29" s="78" t="s">
        <v>19</v>
      </c>
      <c r="C29" s="41">
        <v>7353154605</v>
      </c>
      <c r="D29" s="41">
        <v>7980587277</v>
      </c>
      <c r="E29" s="42">
        <v>-627432672</v>
      </c>
      <c r="F29" s="43" t="s">
        <v>84</v>
      </c>
      <c r="G29" s="44" t="s">
        <v>98</v>
      </c>
      <c r="H29" s="62" t="s">
        <v>148</v>
      </c>
      <c r="I29" s="62" t="s">
        <v>169</v>
      </c>
      <c r="J29" s="87" t="s">
        <v>171</v>
      </c>
      <c r="K29" s="47"/>
      <c r="L29" s="58"/>
      <c r="M29" s="49"/>
      <c r="N29" s="59"/>
      <c r="O29" s="47"/>
      <c r="P29" s="58"/>
      <c r="Q29" s="59"/>
      <c r="R29" s="59"/>
      <c r="S29" s="51">
        <v>0</v>
      </c>
      <c r="T29" s="52">
        <f t="shared" si="0"/>
        <v>-1</v>
      </c>
      <c r="U29" s="44"/>
    </row>
    <row r="30" spans="1:21" s="38" customFormat="1" ht="144.75" customHeight="1" x14ac:dyDescent="0.25">
      <c r="A30" s="39" t="s">
        <v>51</v>
      </c>
      <c r="B30" s="78" t="s">
        <v>7</v>
      </c>
      <c r="C30" s="41">
        <v>337237515</v>
      </c>
      <c r="D30" s="41">
        <v>459312045.5</v>
      </c>
      <c r="E30" s="42">
        <v>-122074530.5</v>
      </c>
      <c r="F30" s="43" t="s">
        <v>81</v>
      </c>
      <c r="G30" s="44" t="s">
        <v>170</v>
      </c>
      <c r="H30" s="72" t="s">
        <v>150</v>
      </c>
      <c r="I30" s="62" t="s">
        <v>159</v>
      </c>
      <c r="J30" s="73" t="s">
        <v>172</v>
      </c>
      <c r="K30" s="47"/>
      <c r="L30" s="48"/>
      <c r="M30" s="49"/>
      <c r="N30" s="50"/>
      <c r="O30" s="47"/>
      <c r="P30" s="48"/>
      <c r="Q30" s="50"/>
      <c r="R30" s="50"/>
      <c r="S30" s="51">
        <v>0</v>
      </c>
      <c r="T30" s="52">
        <f t="shared" si="0"/>
        <v>-1</v>
      </c>
      <c r="U30" s="44"/>
    </row>
    <row r="31" spans="1:21" s="38" customFormat="1" ht="144.75" customHeight="1" x14ac:dyDescent="0.25">
      <c r="A31" s="103" t="s">
        <v>51</v>
      </c>
      <c r="B31" s="105" t="s">
        <v>5</v>
      </c>
      <c r="C31" s="107">
        <v>391235664</v>
      </c>
      <c r="D31" s="107">
        <v>365397277</v>
      </c>
      <c r="E31" s="107">
        <v>25838387</v>
      </c>
      <c r="F31" s="131" t="s">
        <v>85</v>
      </c>
      <c r="G31" s="116" t="s">
        <v>71</v>
      </c>
      <c r="H31" s="105" t="s">
        <v>111</v>
      </c>
      <c r="I31" s="62" t="s">
        <v>174</v>
      </c>
      <c r="J31" s="73" t="s">
        <v>175</v>
      </c>
      <c r="K31" s="47"/>
      <c r="L31" s="48"/>
      <c r="M31" s="49"/>
      <c r="N31" s="50"/>
      <c r="O31" s="47"/>
      <c r="P31" s="48"/>
      <c r="Q31" s="50"/>
      <c r="R31" s="50"/>
      <c r="S31" s="51"/>
      <c r="T31" s="52">
        <f t="shared" si="0"/>
        <v>-1</v>
      </c>
      <c r="U31" s="81"/>
    </row>
    <row r="32" spans="1:21" s="38" customFormat="1" ht="197.25" customHeight="1" x14ac:dyDescent="0.25">
      <c r="A32" s="104"/>
      <c r="B32" s="106"/>
      <c r="C32" s="108"/>
      <c r="D32" s="108"/>
      <c r="E32" s="108"/>
      <c r="F32" s="132"/>
      <c r="G32" s="118"/>
      <c r="H32" s="106"/>
      <c r="I32" s="62" t="s">
        <v>173</v>
      </c>
      <c r="J32" s="87" t="s">
        <v>167</v>
      </c>
      <c r="K32" s="47"/>
      <c r="L32" s="58"/>
      <c r="M32" s="49"/>
      <c r="N32" s="59"/>
      <c r="O32" s="47"/>
      <c r="P32" s="58"/>
      <c r="Q32" s="59"/>
      <c r="R32" s="59"/>
      <c r="S32" s="51">
        <v>0</v>
      </c>
      <c r="T32" s="52">
        <f>+(S32-D31)/D31</f>
        <v>-1</v>
      </c>
      <c r="U32" s="44"/>
    </row>
    <row r="33" spans="1:21" s="38" customFormat="1" ht="198" customHeight="1" x14ac:dyDescent="0.25">
      <c r="A33" s="39" t="s">
        <v>51</v>
      </c>
      <c r="B33" s="78" t="s">
        <v>24</v>
      </c>
      <c r="C33" s="41">
        <v>5974904730.3200006</v>
      </c>
      <c r="D33" s="41">
        <v>877510036.56000006</v>
      </c>
      <c r="E33" s="41">
        <v>5097394693.7600002</v>
      </c>
      <c r="F33" s="53" t="s">
        <v>82</v>
      </c>
      <c r="G33" s="44" t="s">
        <v>101</v>
      </c>
      <c r="H33" s="61" t="s">
        <v>154</v>
      </c>
      <c r="I33" s="62" t="s">
        <v>151</v>
      </c>
      <c r="J33" s="46" t="s">
        <v>177</v>
      </c>
      <c r="K33" s="47"/>
      <c r="L33" s="48"/>
      <c r="M33" s="49"/>
      <c r="N33" s="50"/>
      <c r="O33" s="47"/>
      <c r="P33" s="48"/>
      <c r="Q33" s="50"/>
      <c r="R33" s="50"/>
      <c r="S33" s="51"/>
      <c r="T33" s="52">
        <f t="shared" si="0"/>
        <v>-1</v>
      </c>
      <c r="U33" s="44"/>
    </row>
    <row r="34" spans="1:21" s="38" customFormat="1" ht="135" customHeight="1" x14ac:dyDescent="0.25">
      <c r="A34" s="103" t="s">
        <v>51</v>
      </c>
      <c r="B34" s="105" t="s">
        <v>6</v>
      </c>
      <c r="C34" s="107">
        <v>211697068.23000002</v>
      </c>
      <c r="D34" s="107">
        <v>541651710.8900001</v>
      </c>
      <c r="E34" s="109">
        <v>-329954642.66000009</v>
      </c>
      <c r="F34" s="111" t="s">
        <v>82</v>
      </c>
      <c r="G34" s="105" t="s">
        <v>152</v>
      </c>
      <c r="H34" s="105" t="s">
        <v>180</v>
      </c>
      <c r="I34" s="45" t="s">
        <v>99</v>
      </c>
      <c r="J34" s="46" t="s">
        <v>178</v>
      </c>
      <c r="K34" s="47"/>
      <c r="L34" s="48"/>
      <c r="M34" s="49"/>
      <c r="N34" s="50"/>
      <c r="O34" s="47"/>
      <c r="P34" s="48"/>
      <c r="Q34" s="50"/>
      <c r="R34" s="50"/>
      <c r="S34" s="51"/>
      <c r="T34" s="52">
        <f t="shared" si="0"/>
        <v>-1</v>
      </c>
      <c r="U34" s="44"/>
    </row>
    <row r="35" spans="1:21" s="38" customFormat="1" ht="121.5" customHeight="1" x14ac:dyDescent="0.25">
      <c r="A35" s="104"/>
      <c r="B35" s="106"/>
      <c r="C35" s="108"/>
      <c r="D35" s="108"/>
      <c r="E35" s="110"/>
      <c r="F35" s="112"/>
      <c r="G35" s="106"/>
      <c r="H35" s="113"/>
      <c r="I35" s="45" t="s">
        <v>100</v>
      </c>
      <c r="J35" s="46" t="s">
        <v>179</v>
      </c>
      <c r="K35" s="47"/>
      <c r="L35" s="48"/>
      <c r="M35" s="49"/>
      <c r="N35" s="50"/>
      <c r="O35" s="47"/>
      <c r="P35" s="48"/>
      <c r="Q35" s="50"/>
      <c r="R35" s="50"/>
      <c r="S35" s="51"/>
      <c r="T35" s="52" t="e">
        <f t="shared" si="0"/>
        <v>#DIV/0!</v>
      </c>
      <c r="U35" s="44"/>
    </row>
    <row r="36" spans="1:21" s="38" customFormat="1" ht="142.5" customHeight="1" x14ac:dyDescent="0.25">
      <c r="A36" s="39" t="s">
        <v>51</v>
      </c>
      <c r="B36" s="78" t="s">
        <v>21</v>
      </c>
      <c r="C36" s="41">
        <v>653880886</v>
      </c>
      <c r="D36" s="41">
        <v>808489775</v>
      </c>
      <c r="E36" s="42">
        <v>-154608889</v>
      </c>
      <c r="F36" s="53" t="s">
        <v>82</v>
      </c>
      <c r="G36" s="88" t="s">
        <v>181</v>
      </c>
      <c r="H36" s="80" t="s">
        <v>182</v>
      </c>
      <c r="I36" s="62" t="s">
        <v>184</v>
      </c>
      <c r="J36" s="46" t="s">
        <v>183</v>
      </c>
      <c r="K36" s="47"/>
      <c r="L36" s="48"/>
      <c r="M36" s="49"/>
      <c r="N36" s="50"/>
      <c r="O36" s="47"/>
      <c r="P36" s="48"/>
      <c r="Q36" s="50"/>
      <c r="R36" s="50"/>
      <c r="S36" s="51"/>
      <c r="T36" s="52">
        <f t="shared" si="0"/>
        <v>-1</v>
      </c>
      <c r="U36" s="44"/>
    </row>
    <row r="37" spans="1:21" s="38" customFormat="1" ht="148.5" customHeight="1" x14ac:dyDescent="0.25">
      <c r="A37" s="39" t="s">
        <v>51</v>
      </c>
      <c r="B37" s="78" t="s">
        <v>39</v>
      </c>
      <c r="C37" s="41">
        <v>300355465.93000001</v>
      </c>
      <c r="D37" s="41">
        <v>393217824.37</v>
      </c>
      <c r="E37" s="42">
        <v>-92862358.439999998</v>
      </c>
      <c r="F37" s="43" t="s">
        <v>85</v>
      </c>
      <c r="G37" s="119" t="s">
        <v>72</v>
      </c>
      <c r="H37" s="99" t="s">
        <v>153</v>
      </c>
      <c r="I37" s="101" t="s">
        <v>155</v>
      </c>
      <c r="J37" s="127" t="s">
        <v>185</v>
      </c>
      <c r="K37" s="47"/>
      <c r="L37" s="58"/>
      <c r="M37" s="49"/>
      <c r="N37" s="59"/>
      <c r="O37" s="47"/>
      <c r="P37" s="58"/>
      <c r="Q37" s="59"/>
      <c r="R37" s="59"/>
      <c r="S37" s="51">
        <v>0</v>
      </c>
      <c r="T37" s="52">
        <f t="shared" si="0"/>
        <v>-1</v>
      </c>
      <c r="U37" s="44"/>
    </row>
    <row r="38" spans="1:21" s="38" customFormat="1" ht="165" customHeight="1" x14ac:dyDescent="0.25">
      <c r="A38" s="39" t="s">
        <v>51</v>
      </c>
      <c r="B38" s="78" t="s">
        <v>17</v>
      </c>
      <c r="C38" s="41">
        <v>273194140</v>
      </c>
      <c r="D38" s="41">
        <v>391735898.23000002</v>
      </c>
      <c r="E38" s="42">
        <v>-118541758.23000002</v>
      </c>
      <c r="F38" s="43" t="s">
        <v>85</v>
      </c>
      <c r="G38" s="120"/>
      <c r="H38" s="100"/>
      <c r="I38" s="102"/>
      <c r="J38" s="118"/>
      <c r="K38" s="47"/>
      <c r="L38" s="58"/>
      <c r="M38" s="49"/>
      <c r="N38" s="59"/>
      <c r="O38" s="47"/>
      <c r="P38" s="58"/>
      <c r="Q38" s="59"/>
      <c r="R38" s="59"/>
      <c r="S38" s="51">
        <v>0</v>
      </c>
      <c r="T38" s="52">
        <f t="shared" si="0"/>
        <v>-1</v>
      </c>
      <c r="U38" s="44"/>
    </row>
    <row r="39" spans="1:21" s="38" customFormat="1" ht="105" customHeight="1" x14ac:dyDescent="0.25">
      <c r="A39" s="39" t="s">
        <v>51</v>
      </c>
      <c r="B39" s="78" t="s">
        <v>26</v>
      </c>
      <c r="C39" s="41">
        <v>12069854</v>
      </c>
      <c r="D39" s="41">
        <v>7366259.3200000003</v>
      </c>
      <c r="E39" s="41">
        <v>4703594.68</v>
      </c>
      <c r="F39" s="43" t="s">
        <v>82</v>
      </c>
      <c r="G39" s="44" t="s">
        <v>104</v>
      </c>
      <c r="H39" s="44" t="s">
        <v>103</v>
      </c>
      <c r="I39" s="56" t="s">
        <v>102</v>
      </c>
      <c r="J39" s="60" t="s">
        <v>176</v>
      </c>
      <c r="K39" s="63"/>
      <c r="L39" s="48"/>
      <c r="M39" s="64"/>
      <c r="N39" s="50"/>
      <c r="O39" s="63"/>
      <c r="P39" s="48"/>
      <c r="Q39" s="50"/>
      <c r="R39" s="50"/>
      <c r="S39" s="51">
        <v>0</v>
      </c>
      <c r="T39" s="52">
        <f t="shared" si="0"/>
        <v>-1</v>
      </c>
      <c r="U39" s="40"/>
    </row>
    <row r="40" spans="1:21" s="38" customFormat="1" ht="89.25" customHeight="1" x14ac:dyDescent="0.25">
      <c r="A40" s="103" t="s">
        <v>51</v>
      </c>
      <c r="B40" s="105" t="s">
        <v>186</v>
      </c>
      <c r="C40" s="107"/>
      <c r="D40" s="107">
        <v>303891464</v>
      </c>
      <c r="E40" s="107">
        <v>-303891464</v>
      </c>
      <c r="F40" s="111" t="s">
        <v>82</v>
      </c>
      <c r="G40" s="116"/>
      <c r="H40" s="45" t="s">
        <v>110</v>
      </c>
      <c r="I40" s="56" t="s">
        <v>108</v>
      </c>
      <c r="J40" s="170" t="s">
        <v>172</v>
      </c>
      <c r="K40" s="63"/>
      <c r="L40" s="48"/>
      <c r="M40" s="64"/>
      <c r="N40" s="50"/>
      <c r="O40" s="63"/>
      <c r="P40" s="48"/>
      <c r="Q40" s="50"/>
      <c r="R40" s="50"/>
      <c r="S40" s="51"/>
      <c r="T40" s="52">
        <f t="shared" si="0"/>
        <v>-1</v>
      </c>
      <c r="U40" s="40"/>
    </row>
    <row r="41" spans="1:21" s="38" customFormat="1" ht="90" customHeight="1" x14ac:dyDescent="0.25">
      <c r="A41" s="142"/>
      <c r="B41" s="113"/>
      <c r="C41" s="114"/>
      <c r="D41" s="114"/>
      <c r="E41" s="114"/>
      <c r="F41" s="115"/>
      <c r="G41" s="117"/>
      <c r="H41" s="45" t="s">
        <v>107</v>
      </c>
      <c r="I41" s="45" t="s">
        <v>109</v>
      </c>
      <c r="J41" s="170"/>
      <c r="K41" s="63"/>
      <c r="L41" s="48"/>
      <c r="M41" s="64"/>
      <c r="N41" s="50"/>
      <c r="O41" s="63"/>
      <c r="P41" s="48"/>
      <c r="Q41" s="50"/>
      <c r="R41" s="50"/>
      <c r="S41" s="51">
        <v>0</v>
      </c>
      <c r="T41" s="52">
        <f>+(S41-D40)/D40</f>
        <v>-1</v>
      </c>
      <c r="U41" s="40"/>
    </row>
    <row r="42" spans="1:21" s="38" customFormat="1" ht="74.25" customHeight="1" x14ac:dyDescent="0.25">
      <c r="A42" s="104"/>
      <c r="B42" s="106"/>
      <c r="C42" s="108"/>
      <c r="D42" s="108"/>
      <c r="E42" s="108"/>
      <c r="F42" s="112"/>
      <c r="G42" s="118"/>
      <c r="H42" s="45" t="s">
        <v>106</v>
      </c>
      <c r="I42" s="45" t="s">
        <v>105</v>
      </c>
      <c r="J42" s="74" t="s">
        <v>167</v>
      </c>
      <c r="K42" s="63"/>
      <c r="L42" s="48"/>
      <c r="M42" s="64"/>
      <c r="N42" s="50"/>
      <c r="O42" s="63"/>
      <c r="P42" s="48"/>
      <c r="Q42" s="50"/>
      <c r="R42" s="50"/>
      <c r="S42" s="51"/>
      <c r="T42" s="89" t="e">
        <f>+(S42-D41)/D41</f>
        <v>#DIV/0!</v>
      </c>
      <c r="U42" s="40"/>
    </row>
    <row r="43" spans="1:21" s="71" customFormat="1" ht="15" x14ac:dyDescent="0.25">
      <c r="A43" s="98" t="s">
        <v>69</v>
      </c>
      <c r="B43" s="98"/>
      <c r="C43" s="65">
        <f>SUM(C22:C40)</f>
        <v>16187770448.709999</v>
      </c>
      <c r="D43" s="65">
        <f>SUM(D22:D40)</f>
        <v>13094094620.849998</v>
      </c>
      <c r="E43" s="66">
        <f>+D43-C43</f>
        <v>-3093675827.8600006</v>
      </c>
      <c r="F43" s="67"/>
      <c r="G43" s="68"/>
      <c r="H43" s="69"/>
      <c r="I43" s="70"/>
      <c r="J43" s="43"/>
      <c r="K43" s="70"/>
      <c r="L43" s="53"/>
      <c r="M43" s="70"/>
      <c r="N43" s="53"/>
      <c r="O43" s="70"/>
      <c r="P43" s="82"/>
      <c r="Q43" s="82"/>
      <c r="R43" s="82"/>
      <c r="S43" s="70"/>
      <c r="T43" s="70"/>
      <c r="U43" s="70"/>
    </row>
    <row r="45" spans="1:21" ht="15" customHeight="1" x14ac:dyDescent="0.25">
      <c r="A45" s="168" t="s">
        <v>191</v>
      </c>
      <c r="B45" s="168"/>
      <c r="D45" s="17"/>
      <c r="E45" s="75"/>
      <c r="F45" s="75"/>
    </row>
    <row r="46" spans="1:21" x14ac:dyDescent="0.25">
      <c r="A46" s="168"/>
      <c r="B46" s="168"/>
      <c r="C46" s="91"/>
      <c r="D46" s="169"/>
      <c r="E46" s="75"/>
      <c r="F46" s="77"/>
    </row>
    <row r="47" spans="1:21" ht="15" customHeight="1" x14ac:dyDescent="0.25">
      <c r="A47" s="168"/>
      <c r="B47" s="168"/>
      <c r="C47" s="91"/>
      <c r="D47" s="169"/>
      <c r="E47" s="76"/>
    </row>
    <row r="48" spans="1:21" x14ac:dyDescent="0.25">
      <c r="A48" s="168"/>
      <c r="B48" s="168"/>
      <c r="C48" s="91"/>
      <c r="D48" s="91"/>
    </row>
    <row r="49" spans="1:20" ht="15" x14ac:dyDescent="0.25">
      <c r="A49" s="162"/>
      <c r="B49" s="163"/>
      <c r="C49" s="91"/>
      <c r="D49" s="91"/>
    </row>
    <row r="50" spans="1:20" ht="12.75" customHeight="1" x14ac:dyDescent="0.25">
      <c r="C50" s="91"/>
      <c r="D50" s="91"/>
    </row>
    <row r="51" spans="1:20" s="94" customFormat="1" ht="25.5" customHeight="1" x14ac:dyDescent="0.25">
      <c r="A51" s="164" t="s">
        <v>192</v>
      </c>
      <c r="B51" s="165"/>
      <c r="C51" s="92"/>
      <c r="D51" s="92"/>
      <c r="E51" s="93"/>
      <c r="F51" s="93"/>
      <c r="I51" s="95"/>
      <c r="J51" s="96"/>
      <c r="K51" s="95"/>
      <c r="L51" s="93"/>
      <c r="O51" s="95"/>
      <c r="P51" s="93"/>
      <c r="S51" s="95"/>
      <c r="T51" s="95"/>
    </row>
    <row r="52" spans="1:20" s="94" customFormat="1" ht="25.5" customHeight="1" x14ac:dyDescent="0.25">
      <c r="A52" s="166"/>
      <c r="B52" s="167"/>
      <c r="C52" s="97"/>
      <c r="D52" s="92"/>
      <c r="E52" s="93"/>
      <c r="F52" s="93"/>
      <c r="I52" s="95"/>
      <c r="J52" s="96"/>
      <c r="K52" s="95"/>
      <c r="L52" s="93"/>
      <c r="O52" s="95"/>
      <c r="P52" s="93"/>
      <c r="S52" s="95"/>
      <c r="T52" s="95"/>
    </row>
    <row r="53" spans="1:20" x14ac:dyDescent="0.25">
      <c r="C53" s="91"/>
      <c r="D53" s="91"/>
    </row>
  </sheetData>
  <autoFilter ref="A21:U43"/>
  <mergeCells count="73">
    <mergeCell ref="O20:P20"/>
    <mergeCell ref="Q20:R20"/>
    <mergeCell ref="A49:B49"/>
    <mergeCell ref="A51:B52"/>
    <mergeCell ref="G31:G32"/>
    <mergeCell ref="H31:H32"/>
    <mergeCell ref="K20:L20"/>
    <mergeCell ref="M20:N20"/>
    <mergeCell ref="A45:B48"/>
    <mergeCell ref="D46:D47"/>
    <mergeCell ref="A31:A32"/>
    <mergeCell ref="B31:B32"/>
    <mergeCell ref="C31:C32"/>
    <mergeCell ref="D31:D32"/>
    <mergeCell ref="J40:J41"/>
    <mergeCell ref="A20:J20"/>
    <mergeCell ref="B11:J11"/>
    <mergeCell ref="B17:J17"/>
    <mergeCell ref="A18:J18"/>
    <mergeCell ref="A19:J19"/>
    <mergeCell ref="B12:J12"/>
    <mergeCell ref="B13:J13"/>
    <mergeCell ref="B14:J14"/>
    <mergeCell ref="B15:J15"/>
    <mergeCell ref="B16:J16"/>
    <mergeCell ref="A40:A42"/>
    <mergeCell ref="B40:B42"/>
    <mergeCell ref="E31:E32"/>
    <mergeCell ref="F31:F32"/>
    <mergeCell ref="A1:F1"/>
    <mergeCell ref="B7:J7"/>
    <mergeCell ref="A25:A26"/>
    <mergeCell ref="H27:H28"/>
    <mergeCell ref="G27:G28"/>
    <mergeCell ref="F27:F28"/>
    <mergeCell ref="E27:E28"/>
    <mergeCell ref="D27:D28"/>
    <mergeCell ref="C27:C28"/>
    <mergeCell ref="B27:B28"/>
    <mergeCell ref="A27:A28"/>
    <mergeCell ref="B10:J10"/>
    <mergeCell ref="G37:G38"/>
    <mergeCell ref="B8:J8"/>
    <mergeCell ref="A9:J9"/>
    <mergeCell ref="J37:J38"/>
    <mergeCell ref="B2:I2"/>
    <mergeCell ref="H25:H26"/>
    <mergeCell ref="G25:G26"/>
    <mergeCell ref="F25:F26"/>
    <mergeCell ref="E25:E26"/>
    <mergeCell ref="D25:D26"/>
    <mergeCell ref="C25:C26"/>
    <mergeCell ref="B25:B26"/>
    <mergeCell ref="B3:J3"/>
    <mergeCell ref="B4:J4"/>
    <mergeCell ref="B5:J5"/>
    <mergeCell ref="B6:J6"/>
    <mergeCell ref="A43:B43"/>
    <mergeCell ref="H37:H38"/>
    <mergeCell ref="I37:I38"/>
    <mergeCell ref="A34:A35"/>
    <mergeCell ref="B34:B35"/>
    <mergeCell ref="C34:C35"/>
    <mergeCell ref="D34:D35"/>
    <mergeCell ref="E34:E35"/>
    <mergeCell ref="F34:F35"/>
    <mergeCell ref="G34:G35"/>
    <mergeCell ref="H34:H35"/>
    <mergeCell ref="C40:C42"/>
    <mergeCell ref="D40:D42"/>
    <mergeCell ref="E40:E42"/>
    <mergeCell ref="F40:F42"/>
    <mergeCell ref="G40:G42"/>
  </mergeCells>
  <dataValidations count="4">
    <dataValidation allowBlank="1" showInputMessage="1" showErrorMessage="1" prompt="Escriba la fecha de inventario en esta celda" sqref="I3:I20"/>
    <dataValidation allowBlank="1" showInputMessage="1" showErrorMessage="1" prompt="El título de esta hoja de cálculo ocupa las celdas de B1 a D1." sqref="A1:A20"/>
    <dataValidation allowBlank="1" showInputMessage="1" showErrorMessage="1" prompt="Escriba la fecha de inventario en la celda de la derecha" sqref="H3:H20"/>
    <dataValidation allowBlank="1" showInputMessage="1" showErrorMessage="1" prompt="El valor estimado total de todos los elementos se calcula automáticamente en la celda de la derecha. Escriba la fecha de inventario en la celda I2." sqref="B2:B20"/>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938779218A1A941AB2F06BDF5BA1616" ma:contentTypeVersion="18" ma:contentTypeDescription="Crear nuevo documento." ma:contentTypeScope="" ma:versionID="f8db5ea5b3ddfcc80fce9b1581417caf">
  <xsd:schema xmlns:xsd="http://www.w3.org/2001/XMLSchema" xmlns:xs="http://www.w3.org/2001/XMLSchema" xmlns:p="http://schemas.microsoft.com/office/2006/metadata/properties" xmlns:ns3="d2ce075d-a782-4628-868e-4f512ef8682c" xmlns:ns4="a6ed35ad-b648-4d91-9d53-a982ab0d360f" targetNamespace="http://schemas.microsoft.com/office/2006/metadata/properties" ma:root="true" ma:fieldsID="20b8dc36be434f25a570d6e28da082e0" ns3:_="" ns4:_="">
    <xsd:import namespace="d2ce075d-a782-4628-868e-4f512ef8682c"/>
    <xsd:import namespace="a6ed35ad-b648-4d91-9d53-a982ab0d360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e075d-a782-4628-868e-4f512ef868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ed35ad-b648-4d91-9d53-a982ab0d360f"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2ce075d-a782-4628-868e-4f512ef8682c" xsi:nil="true"/>
  </documentManagement>
</p:properties>
</file>

<file path=customXml/itemProps1.xml><?xml version="1.0" encoding="utf-8"?>
<ds:datastoreItem xmlns:ds="http://schemas.openxmlformats.org/officeDocument/2006/customXml" ds:itemID="{B22DA11E-AC4F-4C1C-836A-7E47842AA8E0}">
  <ds:schemaRefs>
    <ds:schemaRef ds:uri="http://schemas.microsoft.com/sharepoint/v3/contenttype/forms"/>
  </ds:schemaRefs>
</ds:datastoreItem>
</file>

<file path=customXml/itemProps2.xml><?xml version="1.0" encoding="utf-8"?>
<ds:datastoreItem xmlns:ds="http://schemas.openxmlformats.org/officeDocument/2006/customXml" ds:itemID="{15A78F83-92F8-430D-88D6-57773BF7F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e075d-a782-4628-868e-4f512ef8682c"/>
    <ds:schemaRef ds:uri="a6ed35ad-b648-4d91-9d53-a982ab0d36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8C684F-6038-4222-9C10-23AC5598F110}">
  <ds:schemaRefs>
    <ds:schemaRef ds:uri="http://purl.org/dc/elements/1.1/"/>
    <ds:schemaRef ds:uri="http://schemas.microsoft.com/office/2006/metadata/properties"/>
    <ds:schemaRef ds:uri="a6ed35ad-b648-4d91-9d53-a982ab0d360f"/>
    <ds:schemaRef ds:uri="http://purl.org/dc/terms/"/>
    <ds:schemaRef ds:uri="http://schemas.openxmlformats.org/package/2006/metadata/core-properties"/>
    <ds:schemaRef ds:uri="d2ce075d-a782-4628-868e-4f512ef8682c"/>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BaseDetalle</vt:lpstr>
      <vt:lpstr>AUSTERIDAD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Fassel Buitrago Gil</dc:creator>
  <cp:lastModifiedBy>Gleidys Margoth Blanco Cordoba</cp:lastModifiedBy>
  <dcterms:created xsi:type="dcterms:W3CDTF">2023-02-09T16:05:08Z</dcterms:created>
  <dcterms:modified xsi:type="dcterms:W3CDTF">2024-03-22T23:39:43Z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0x010100E938779218A1A941AB2F06BDF5BA1616</vt:lpwstr>
  </property>
</Properties>
</file>