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4\"/>
    </mc:Choice>
  </mc:AlternateContent>
  <bookViews>
    <workbookView xWindow="0" yWindow="0" windowWidth="28800" windowHeight="10500" tabRatio="812" firstSheet="3" activeTab="9"/>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externalReferences>
    <externalReference r:id="rId14"/>
    <externalReference r:id="rId15"/>
  </externalReferences>
  <definedNames>
    <definedName name="_xlnm._FilterDatabase" localSheetId="10" hidden="1">'EDT- Actividades'!$B$9:$AN$9</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10">'EDT- Actividades'!$B$1:$BF$23</definedName>
    <definedName name="_xlnm.Print_Area" localSheetId="2">Indicadores!$B$2:$I$13</definedName>
    <definedName name="_xlnm.Print_Area" localSheetId="6">Interesados!$B$2:$H$21</definedName>
    <definedName name="_xlnm.Print_Area" localSheetId="7">'Plan de comunicaciones'!$B$2:$H$21</definedName>
    <definedName name="_xlnm.Print_Area" localSheetId="4">'Recursos Humanos'!$B$2:$G$14</definedName>
    <definedName name="_xlnm.Print_Area" localSheetId="8">Requerimientos!$B$2:$H$12</definedName>
    <definedName name="_xlnm.Print_Area" localSheetId="11">Riesgos!$B$2:$P$17</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 i="11" l="1"/>
  <c r="AJ16" i="11"/>
  <c r="AI16" i="11"/>
  <c r="AH16" i="11"/>
  <c r="AG16" i="11"/>
  <c r="AF16" i="11"/>
  <c r="AE16" i="11"/>
  <c r="AD16" i="11"/>
  <c r="AC16" i="11"/>
  <c r="AB16" i="11"/>
  <c r="AA16" i="11"/>
  <c r="Z16" i="11"/>
  <c r="Y16" i="11"/>
  <c r="X16" i="11"/>
  <c r="W16" i="11"/>
  <c r="V16" i="11"/>
  <c r="U16" i="11"/>
  <c r="T16" i="11"/>
  <c r="S16" i="11"/>
  <c r="R16" i="11"/>
  <c r="Q16" i="11"/>
  <c r="P16" i="11"/>
  <c r="O16" i="11"/>
  <c r="N16" i="11"/>
  <c r="M15" i="11"/>
  <c r="M14" i="11"/>
  <c r="M13" i="11"/>
  <c r="M12" i="11"/>
  <c r="M11" i="11"/>
  <c r="M10" i="11"/>
  <c r="AM10" i="11"/>
  <c r="AM11" i="11"/>
  <c r="AM12" i="11"/>
  <c r="AM13" i="11"/>
  <c r="AM14" i="11"/>
  <c r="AM15" i="11"/>
  <c r="M16" i="11" l="1"/>
  <c r="AM16" i="11"/>
  <c r="J15" i="11" l="1"/>
  <c r="J14" i="11"/>
  <c r="J13" i="11"/>
  <c r="J10" i="11"/>
  <c r="J11" i="11"/>
  <c r="J12" i="11"/>
  <c r="F16" i="11"/>
  <c r="B17" i="16"/>
  <c r="B16" i="16"/>
  <c r="B15" i="16"/>
  <c r="B14" i="16"/>
  <c r="D7" i="9"/>
  <c r="D7" i="2"/>
  <c r="L2" i="11"/>
  <c r="L3" i="11"/>
  <c r="L4" i="11"/>
  <c r="D7" i="11"/>
  <c r="M4" i="9"/>
  <c r="M3" i="9"/>
  <c r="M2" i="9"/>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<sst xmlns="http://schemas.openxmlformats.org/spreadsheetml/2006/main" count="413" uniqueCount="263">
  <si>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</si>
  <si>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</si>
  <si>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</si>
  <si>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</si>
  <si>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</si>
  <si>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</si>
  <si>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</si>
  <si>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</si>
  <si>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</si>
  <si>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Transparencia, integridad y ética en las sociedades colombianas 2024</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</si>
  <si>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</si>
  <si>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</si>
  <si>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</si>
  <si>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</si>
  <si>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</si>
  <si>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</si>
  <si>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</si>
  <si>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</si>
  <si>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</si>
  <si>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</si>
  <si>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</si>
  <si>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</si>
  <si>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</si>
  <si>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</si>
  <si>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Promover la adopción de prácticas empresariales, responsables y sostenibles que contribuyan al desarrollo social, ambiental y económico en las empresas y los diferentes grupos de interés</t>
  </si>
  <si>
    <t>ESTRATEGIA</t>
  </si>
  <si>
    <t>Responsabilidad Social</t>
  </si>
  <si>
    <t>OBJETIVO DEL PROYECTO (Generales y específicos)</t>
  </si>
  <si>
    <t>TIPO</t>
  </si>
  <si>
    <t>Desarrollar una estrategia para la prevención y detección de la corrupción y promoción de una cultura de transparencia, integridad y ética en las empresas, en consonancia con estándares internacionales y la realidad socio económica colombiana, con especial énfasis en las PYMES  en todas las regiones del país</t>
  </si>
  <si>
    <t>GENERAL</t>
  </si>
  <si>
    <t>ESPECIFICO</t>
  </si>
  <si>
    <t xml:space="preserve"> Cumplir con las exigencias pactadas en las convenciones internacionales ratificadas por Colombia. </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</si>
  <si>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</si>
  <si>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</si>
  <si>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</si>
  <si>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</si>
  <si>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</si>
  <si>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</si>
  <si>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</si>
  <si>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</si>
  <si>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</si>
  <si>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</si>
  <si>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</si>
  <si>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</si>
  <si>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</si>
  <si>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</si>
  <si>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</si>
  <si>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</si>
  <si>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</si>
  <si>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</si>
  <si>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PRESUPUESTO DE INVERSIÓN</t>
  </si>
  <si>
    <t>NUMERO DE CDP</t>
  </si>
  <si>
    <t>N/A</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</si>
  <si>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</si>
  <si>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</si>
  <si>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</si>
  <si>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</si>
  <si>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</si>
  <si>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</si>
  <si>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</si>
  <si>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</si>
  <si>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</si>
  <si>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</si>
  <si>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</si>
  <si>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</si>
  <si>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Superintendente de Sociedades</t>
  </si>
  <si>
    <t>Responsable por el desarrollo exitoso del proyecto
Toma decisiones claves en el proyecto
Realizar gestión y ayuda en la solución imprevistos con las partes interesadas y el equipo del proyecto</t>
  </si>
  <si>
    <t>Interno</t>
  </si>
  <si>
    <t>El Patrocinador asignará un Gerente de proyecto, quien liderará el proyecto.</t>
  </si>
  <si>
    <t>Gerente</t>
  </si>
  <si>
    <t>Delegado de Asuntos Económicos y Societarios</t>
  </si>
  <si>
    <t>Definir los Objetivos del Proyecto
Define Plan de Trabajo
Realiza seguimiento al plan de trabajo
Coordinar equipo de proyecto
Realizar gestión sobre los recursos del proyecto 
Punto de contacto con el implementador externo y fábrica de Software
Gestiona los riesgos del proyecto
Elabora los estudios previos cuando aplique
Liderar la gestión del cambio del proyecto</t>
  </si>
  <si>
    <t>El Gerente de Proyecto liderará la ejecución y seguimiento del proyecto. Tomará decisiones respecto al proyecto. Debe tener una comunicación asertiva y manejo eficiente del tiempo.</t>
  </si>
  <si>
    <t>Líder funcional</t>
  </si>
  <si>
    <t>Director de Informes Empresariales y Estudios Económicos y Contables
Directora de Cumplimiento</t>
  </si>
  <si>
    <t>Específica las necesidades técnicas de la solución
Participa en el diseño de la solución
Participa en las pruebas de la solución
Verifica que la dependencia usuaria aprueba la solución</t>
  </si>
  <si>
    <t>Coordinará que las actividades programadas se ejecuten en los plazos definidos.</t>
  </si>
  <si>
    <t>Líder Técnico</t>
  </si>
  <si>
    <t xml:space="preserve">Coordinador de Grupo de Análisis y Regulación Contable
Coordinador Grupo de Investigaciones de Soborno Transnacional y otros Delitos
Coordinador Grupo de Supervisión de Programas y Riesgos Especiales </t>
  </si>
  <si>
    <t>Encargados de ejecutar las actividades programadas en los plazos definidos.</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</si>
  <si>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</si>
  <si>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</si>
  <si>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</si>
  <si>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</si>
  <si>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</si>
  <si>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</si>
  <si>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</si>
  <si>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Por definir</t>
  </si>
  <si>
    <t>Proveedor</t>
  </si>
  <si>
    <t>Lider funcional</t>
  </si>
  <si>
    <t>Página 7 de 12</t>
  </si>
  <si>
    <t>CARGO</t>
  </si>
  <si>
    <t>TELEFONO</t>
  </si>
  <si>
    <t>CORREO ELECTRONICO</t>
  </si>
  <si>
    <t>INTERNO - EXTERNO</t>
  </si>
  <si>
    <t>POSICION FRENTE AL PROYECTO</t>
  </si>
  <si>
    <t xml:space="preserve">Billy Escobar Pérez </t>
  </si>
  <si>
    <t xml:space="preserve"> Superintendente de Sociedades</t>
  </si>
  <si>
    <t>bescobar@supersociedades.gov.co</t>
  </si>
  <si>
    <t xml:space="preserve">INTERNO </t>
  </si>
  <si>
    <t>A favor</t>
  </si>
  <si>
    <t>Jorge Eduardo Cabrera Jaramillo</t>
  </si>
  <si>
    <t>Superintendente Delegado de Asuntos Económicos y Societarios</t>
  </si>
  <si>
    <t>ECabrera@SUPERSOCIEDADES.GOV.CO</t>
  </si>
  <si>
    <t>Carlos Iván Romero Bateman</t>
  </si>
  <si>
    <t>CarlosR@SUPERSOCIEDADES.GOV.CO</t>
  </si>
  <si>
    <t>Mery Angélica Mantilla Garcia</t>
  </si>
  <si>
    <t>Director de Cumplimiento</t>
  </si>
  <si>
    <t>MMantilla@SUPERSOCIEDADES.GOV.CO</t>
  </si>
  <si>
    <t xml:space="preserve">Amanda Fernandez </t>
  </si>
  <si>
    <t>Coordinador Grupo de Informes Empresariales</t>
  </si>
  <si>
    <t>amandaf@supersociedades.gov.co</t>
  </si>
  <si>
    <t>Mauricio Español</t>
  </si>
  <si>
    <t>Coordinador Análisis y Regulación Contable</t>
  </si>
  <si>
    <t>mespañol@supersociedades.gov.co</t>
  </si>
  <si>
    <t>Tatiana Cecilia Mesa Salamanca</t>
  </si>
  <si>
    <t>Yhon Faiver Cardona Ciceri</t>
  </si>
  <si>
    <t>Coordinadora Grupo de Supervisión de Programas y Riesgos Especiales</t>
  </si>
  <si>
    <t>YhonC@SUPERSOCIEDADES.GOV.CO</t>
  </si>
  <si>
    <t>Página 8 de 12</t>
  </si>
  <si>
    <t>PLAN DE COMUNICACIÓN</t>
  </si>
  <si>
    <t>NOMBRE DE INTERESADO</t>
  </si>
  <si>
    <t>TIPO DE COMUNICACIÓN</t>
  </si>
  <si>
    <t>OBJETIVO</t>
  </si>
  <si>
    <t>FRECUENCIA</t>
  </si>
  <si>
    <t>RESPONSABLE</t>
  </si>
  <si>
    <t>ENTREGABLE</t>
  </si>
  <si>
    <t>Reunión</t>
  </si>
  <si>
    <t>Reporta Información sobre gestión y avance de entregables del proyecto</t>
  </si>
  <si>
    <t>Trimestral</t>
  </si>
  <si>
    <t xml:space="preserve">Correo y presentación de avances </t>
  </si>
  <si>
    <t>según requerimiento</t>
  </si>
  <si>
    <t xml:space="preserve">Correo presentación de avances </t>
  </si>
  <si>
    <t>Conforme al cronograma de trabajo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</si>
  <si>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</si>
  <si>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</si>
  <si>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</si>
  <si>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</si>
  <si>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</si>
  <si>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</si>
  <si>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</si>
  <si>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</si>
  <si>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NO APLICA</t>
  </si>
  <si>
    <t>Página 10 de 12</t>
  </si>
  <si>
    <t>DESCRIPCIÓN DEL ALCANCE</t>
  </si>
  <si>
    <t>Desarrollo de pedagogía en la prevención riesgos y promoción de una cultura de transparencia, integridad y ética en las empresas, en consonancia con estándares internacionales y la realidad socio económica colombiana, con especial énfasis en las PYMES  en todas las regiones del país.</t>
  </si>
  <si>
    <t>EXCLUSIONES DEL PROYECTO</t>
  </si>
  <si>
    <t>No aplica</t>
  </si>
  <si>
    <t>RESTRICCIONES DEL PROYECTO</t>
  </si>
  <si>
    <t xml:space="preserve">Cargas dinámicas en las competencias de los funcionarios y presupuesto excedido. </t>
  </si>
  <si>
    <t>SUPUESTOS DEL PROYECTO</t>
  </si>
  <si>
    <t xml:space="preserve">No contar con el recurso humano necesario </t>
  </si>
  <si>
    <t>ENTREGABLES DEL PROYECTO</t>
  </si>
  <si>
    <t>CRITERIOS DE ACEPTACIÓN DEL PRODUCTO</t>
  </si>
  <si>
    <t>Los criterios de aceptación de los productos esta dado en términos de cumplimiento de los plazos previstos en el EDT y del cumplimiento de los atributos de calidad definidos por el Gerente del Proyecto durante su ejecución.</t>
  </si>
  <si>
    <t>Página 11 de 12</t>
  </si>
  <si>
    <t>NOMBRE DEL PROYECTO :</t>
  </si>
  <si>
    <t>FEBRERO</t>
  </si>
  <si>
    <t>MARZO</t>
  </si>
  <si>
    <t>ABRIL</t>
  </si>
  <si>
    <t>MAYO</t>
  </si>
  <si>
    <t>JUNIO</t>
  </si>
  <si>
    <t>JULIO</t>
  </si>
  <si>
    <t>AGOSTO</t>
  </si>
  <si>
    <t>SEPTIEMBRE</t>
  </si>
  <si>
    <t>OCTUBRE</t>
  </si>
  <si>
    <t>NOVIEMBRE</t>
  </si>
  <si>
    <t>DICIEMBRE</t>
  </si>
  <si>
    <t>N°</t>
  </si>
  <si>
    <t>ACTIVIDADES</t>
  </si>
  <si>
    <t xml:space="preserve">ENTREGABLES </t>
  </si>
  <si>
    <t>METAS</t>
  </si>
  <si>
    <t>PESO DE 
LA ACTIVIDAD</t>
  </si>
  <si>
    <t>RESPONSABLES</t>
  </si>
  <si>
    <t xml:space="preserve">FECHA PROGRAMADA DE INICIO </t>
  </si>
  <si>
    <t>FECHA PROGRAMADA DE FINALIZACIÓN</t>
  </si>
  <si>
    <t>DURACIÓN DE LA ACTIVIDAD (Semanas)</t>
  </si>
  <si>
    <t>EVIDENCIA O AVANCES  DE LOS ENTREGABLES</t>
  </si>
  <si>
    <t>FECHA CIERRE ACTIVIDAD/FECHA SEGUIMIENTO</t>
  </si>
  <si>
    <t>PORCENTAJE DE CUMPLIMIENTO/AVANCE</t>
  </si>
  <si>
    <t>% programado</t>
  </si>
  <si>
    <t>% ejecutado</t>
  </si>
  <si>
    <t>Análisis del comportamiento del sector agrícola y sector ganadero, frente a la prevención del lavado de activos, con énfasis en las zonas con mayor nivel de deforestación en el país.</t>
  </si>
  <si>
    <t>2 análisis del comportamiento del sector agrícola y sector ganadero.</t>
  </si>
  <si>
    <t>Dirección de Cumplimiento y Grupo de Investigaciones de Soborno Transnacional y otros Delitos</t>
  </si>
  <si>
    <t xml:space="preserve">Agenda de las Sesiones de cátedra de cumplimiento o foto noticia. </t>
  </si>
  <si>
    <t>Delegatura AES, Dirección de Cumplimiento</t>
  </si>
  <si>
    <t>Nueva versión de matriz de supervisión con enfoque basado en riesgos a partir de criterios según informe 75.</t>
  </si>
  <si>
    <t>Matriz de supervisión (archivo excel)</t>
  </si>
  <si>
    <t>Dirección de Cumplimiento, Grupo de Supervisión de Programas y Riesgos Especiales y Dirección de Información Empresarial y Estudios Económicos y Contables</t>
  </si>
  <si>
    <t>Estrategia de cooperación con entidades y organismos nacionales e internacionales.</t>
  </si>
  <si>
    <t>Memorandos de Entendimiento</t>
  </si>
  <si>
    <t>Jornadas de Consultorio Jurídico Regional en sistema de prevención de riesgos con enfoque en Mypimes.</t>
  </si>
  <si>
    <t>Jornadas de Consultorio Jurídico Regional - Correo electrónico, planillas de asistencia.</t>
  </si>
  <si>
    <t>Dirección de Cumplimiento y Grupo de Supervisión de Programas y Riesgos Especiales</t>
  </si>
  <si>
    <t>Eventos de construcción conjunta -Transparencia en la información financiera y rendición de cuentas (presencia en diferentes regiones).</t>
  </si>
  <si>
    <t>Eventos realizados de construcción conjunta - Foto noticia</t>
  </si>
  <si>
    <t>Dirección de Información Empresarial y Estudios Económicos y Contables y Grupo de Análisis y Regulación Contable</t>
  </si>
  <si>
    <t>Bajo</t>
  </si>
  <si>
    <t>Medio</t>
  </si>
  <si>
    <t>Alto</t>
  </si>
  <si>
    <t>Página 12 de 12</t>
  </si>
  <si>
    <t>Extremo</t>
  </si>
  <si>
    <t>GESTION DE RIESGOS DEL PROYECTO</t>
  </si>
  <si>
    <t>DESCRIPCION</t>
  </si>
  <si>
    <t>EVALUACION</t>
  </si>
  <si>
    <t>ACTIVIDADES DE MITIGACION</t>
  </si>
  <si>
    <t>RESPONSABLE DE GESTIONAR EL RIESGO</t>
  </si>
  <si>
    <t>Cambio en la estructura organizacional de la entidad (movimiento de personal de planta)</t>
  </si>
  <si>
    <t>Establecer pautas para realizar un debido empalme y entrega de cargo.
Realizar seguimiento a la gestión realizada y asegurar la trazabilidad de los soportes de todas las actividades</t>
  </si>
  <si>
    <t>No contar con los recursos financieros requeridos para adelantar el proyecto estratégico.</t>
  </si>
  <si>
    <t xml:space="preserve">Priorización de requerimientos
Seguimiento frecuente a la ejecución de los recursos y generar alertas en caso de materialización del riesgo. </t>
  </si>
  <si>
    <t xml:space="preserve">Falla tecnológica, ransomware, indisponibilidad de servicios tecnológicos. </t>
  </si>
  <si>
    <t>CRONOGRAMA DE ACTIVIDADES</t>
  </si>
  <si>
    <t>Tipo de objetivo</t>
  </si>
  <si>
    <t>Tipos de indicadores</t>
  </si>
  <si>
    <t>Tendencia de indicador</t>
  </si>
  <si>
    <t>Roles</t>
  </si>
  <si>
    <t>interno - externo</t>
  </si>
  <si>
    <t>Posicion en el proyecto</t>
  </si>
  <si>
    <t>Tipo de comunicación</t>
  </si>
  <si>
    <t>Mail</t>
  </si>
  <si>
    <t>Diario</t>
  </si>
  <si>
    <t>Eficiencia</t>
  </si>
  <si>
    <t>Descendente</t>
  </si>
  <si>
    <t>Externo</t>
  </si>
  <si>
    <t>Neutral</t>
  </si>
  <si>
    <t>Oficio</t>
  </si>
  <si>
    <t>Semanal</t>
  </si>
  <si>
    <t>Efectividad</t>
  </si>
  <si>
    <t>En contra</t>
  </si>
  <si>
    <t>Memorando</t>
  </si>
  <si>
    <t>Quincenal</t>
  </si>
  <si>
    <t>Telefónica</t>
  </si>
  <si>
    <t>Bimensual</t>
  </si>
  <si>
    <t>Electrónica</t>
  </si>
  <si>
    <t>Acto administrativo</t>
  </si>
  <si>
    <t>Semestral</t>
  </si>
  <si>
    <t>Anual</t>
  </si>
  <si>
    <t>FRECUENCIA DE COMUNICACIÓN</t>
  </si>
  <si>
    <t>Según requerimiento</t>
  </si>
  <si>
    <t>ENERO</t>
  </si>
  <si>
    <r>
      <t xml:space="preserve">Superintendente de Sociedades
</t>
    </r>
    <r>
      <rPr>
        <b/>
        <sz val="10"/>
        <rFont val="Arial"/>
        <family val="2"/>
      </rPr>
      <t>Patrocinador</t>
    </r>
  </si>
  <si>
    <r>
      <t xml:space="preserve">Superintendente Delegado de Asuntos Económicos y Societarios
</t>
    </r>
    <r>
      <rPr>
        <b/>
        <sz val="10"/>
        <rFont val="Arial"/>
        <family val="2"/>
      </rPr>
      <t>Gerente del Proyecto</t>
    </r>
  </si>
  <si>
    <t xml:space="preserve"> Promover y fortalecer la pedagogía cpn el fin de mantener una cultura de transparencia, integridad y ética en cada Sujeto Obligado a nivel nacional.</t>
  </si>
  <si>
    <t>Director Información Empresarial y Estudios Económicos Contables</t>
  </si>
  <si>
    <t>Coordinadora Grupo Investigaciones de Soborno Transnacional y otros delitos</t>
  </si>
  <si>
    <t>Seguimiento y necesidades del proyecto que requieren intervención por parte del Superintendente Delegado de Asuntos Económicos y Societarios</t>
  </si>
  <si>
    <r>
      <t xml:space="preserve">Director de Cumplimiento
Director Información Empresarial y Estudios Económicos Contables
</t>
    </r>
    <r>
      <rPr>
        <b/>
        <sz val="10"/>
        <rFont val="Arial"/>
        <family val="2"/>
      </rPr>
      <t>Líder Funcional</t>
    </r>
  </si>
  <si>
    <t>Avances del proyecto, junto con los productos resultantes de la gestión realizada</t>
  </si>
  <si>
    <r>
      <t xml:space="preserve">
Coordinador Grupo Investigaciones de Soborno Transnacional y otros delitos
Coordinador Grupo de Supervisión de Programas y Riesgos Especiales
Coordinador Análisis y Regulación Contable
</t>
    </r>
    <r>
      <rPr>
        <b/>
        <sz val="10"/>
        <rFont val="Arial"/>
        <family val="2"/>
      </rPr>
      <t>Líder Técnico</t>
    </r>
  </si>
  <si>
    <t>1. Análisis del comportamiento del sector agrícola y sector ganadero, frente a la prevención del lavado de activos, con énfasis en las zonas con mayor nivel de deforestación en el país.
2. Cátedra en materia de cumplimiento y evento 1000 empresarios éticos.
3. Nueva versión de matriz de supervisión con enfoque basado en riesgos a partir de criterios según informe 75
4. Estrategia de cooperación con entidades y organismos nacionales e internacionales.
5. Jornadas de Consultorio Jurídico Regional en sistema de prevención de riesgos con enfoque en Mypimes.
6. Eventos de construcción conjunta -Transparencia en la información financiera y rendición de cuentas (presencia en diferentes regiones).</t>
  </si>
  <si>
    <t>Tener back up de todas las tareas realizadas.
Seguir todos los protocolos de seguridad establecidos por la entidad.</t>
  </si>
  <si>
    <t>Cátedra en materia de cumplimiento y evento 1000 empresarios éticos.</t>
  </si>
  <si>
    <r>
      <rPr>
        <b/>
        <sz val="10"/>
        <color rgb="FF0000FF"/>
        <rFont val="Calibri Light"/>
        <family val="2"/>
      </rPr>
      <t xml:space="preserve">Mayo: </t>
    </r>
    <r>
      <rPr>
        <sz val="10"/>
        <color rgb="FF0000FF"/>
        <rFont val="Calibri Light"/>
        <family val="2"/>
      </rPr>
      <t xml:space="preserve">Se realizó el evento "1.000 Empresario Éticos" el día 8 de mayo, con una asistencia  de 120 personas presenciales y 461 por YouTube, se adjunta lista de asistencia y encuesta de satisfacción realizada. En el siguiente enlace se puede ver el video del evento:  https://www.youtube.com/live/oyAz0goEzqE?si=sfN9DwbY_yRHiPb </t>
    </r>
    <r>
      <rPr>
        <b/>
        <sz val="10"/>
        <color rgb="FF0000FF"/>
        <rFont val="Calibri Light"/>
        <family val="2"/>
      </rPr>
      <t xml:space="preserve">
Abril: </t>
    </r>
    <r>
      <rPr>
        <sz val="10"/>
        <color rgb="FF0000FF"/>
        <rFont val="Calibri Light"/>
        <family val="2"/>
      </rPr>
      <t xml:space="preserve">El día 10 de abril se envío invitación a dos mil sociedades supervisadas con domicilio en la ciudad de Bogotá, invitándolos al evento "1.000 Empresario Éticos" a realizarse el 8 de mayo; se evidencia con base de radicados y el mailing que se envió por correo electrónico.
Para la Cátedra de Cumplimiento se realizó invitación a la Unidad de Información y Análisis Financiero- UIAF con oficio 2024-01-171354 del 2 de abril, se recibe repuesta por parte de la UIAF el día 25 de abril; se acuerda prorrogar la realización de la Cátedra para el 12 o 13 de junio de 2024.  </t>
    </r>
    <r>
      <rPr>
        <b/>
        <sz val="10"/>
        <color rgb="FF0000FF"/>
        <rFont val="Calibri Light"/>
        <family val="2"/>
      </rPr>
      <t xml:space="preserve">
Marzo: </t>
    </r>
    <r>
      <rPr>
        <sz val="10"/>
        <color rgb="FF0000FF"/>
        <rFont val="Calibri Light"/>
        <family val="2"/>
      </rPr>
      <t xml:space="preserve">El 5 de marzo se realizó reunión con el decano de derecho y profesores de la Universidad Nacional, con el fin de estrechar el relacionamiento para la invitación a participar como panelista a las Cátedras de Cumplimiento. 
Para el mes de marzo se consolida la base de datos para enviar la invitación para el evento de 1000 empresarios éticos.  </t>
    </r>
    <r>
      <rPr>
        <b/>
        <sz val="10"/>
        <color rgb="FF0000FF"/>
        <rFont val="Calibri Light"/>
        <family val="2"/>
      </rPr>
      <t xml:space="preserve">
Febrero: </t>
    </r>
    <r>
      <rPr>
        <sz val="10"/>
        <color rgb="FF0000FF"/>
        <rFont val="Calibri Light"/>
        <family val="2"/>
      </rPr>
      <t xml:space="preserve">Se proyecta un cronograma tentativo para la realización de las cátedras de cumplimiento durante el 2024. </t>
    </r>
    <r>
      <rPr>
        <b/>
        <sz val="10"/>
        <color rgb="FF0000FF"/>
        <rFont val="Calibri Light"/>
        <family val="2"/>
      </rPr>
      <t xml:space="preserve">
Enero:</t>
    </r>
    <r>
      <rPr>
        <sz val="10"/>
        <color rgb="FF0000FF"/>
        <rFont val="Calibri Light"/>
        <family val="2"/>
      </rPr>
      <t xml:space="preserve"> Se realizó Cátedra Compliance: Sesión 6 "La Jurisdicción Especial para la Paz y la investigación de la criminalidad de sistema", con el panelista invitado Dr. Oscar Parra Vera, con una participación de 30 personas de manera presencial y 74 en YouTube; se puede evidenciar en el siguiente enlace: </t>
    </r>
    <r>
      <rPr>
        <u/>
        <sz val="10"/>
        <color rgb="FF0000FF"/>
        <rFont val="Calibri Light"/>
        <family val="2"/>
      </rPr>
      <t>https://www.youtube.com/watch?v=OG9ZiU9vrj8</t>
    </r>
    <r>
      <rPr>
        <sz val="10"/>
        <color rgb="FF0000FF"/>
        <rFont val="Calibri Light"/>
        <family val="2"/>
      </rPr>
      <t xml:space="preserve"> 
</t>
    </r>
  </si>
  <si>
    <r>
      <rPr>
        <b/>
        <sz val="10"/>
        <color rgb="FF0000FF"/>
        <rFont val="Calibri Light"/>
        <family val="2"/>
      </rPr>
      <t xml:space="preserve">Junio: </t>
    </r>
    <r>
      <rPr>
        <sz val="10"/>
        <color rgb="FF0000FF"/>
        <rFont val="Calibri Light"/>
        <family val="2"/>
      </rPr>
      <t xml:space="preserve">El día 5 de junio se realizó el Consultorio Jurídico con las Cámaras de Comercio, jornada que se llevó en su mayoría de manera virtual, con una participación de 32 Cámaras de Comercio, atendiendo a 70 personas, sobre temas de los programas SAGRILAFT y PTEE. 
El día 20 de junio se realizó el Consultorio Jurídico Regional – Eje Cafetero, sobre los programas de SAGRILAFT y PTEE; donde durante todo el día se atendió a 31 personas de manera presencial a oficiales de cumplimiento y asesores de las sociedades supervisadas por la Superintendencia ubicadas en la región, Consultorio que se realizó en las instalaciones de la Intendencia de Manizales. </t>
    </r>
    <r>
      <rPr>
        <b/>
        <sz val="10"/>
        <color rgb="FF0000FF"/>
        <rFont val="Calibri Light"/>
        <family val="2"/>
      </rPr>
      <t xml:space="preserve">
Mayo: </t>
    </r>
    <r>
      <rPr>
        <sz val="10"/>
        <color rgb="FF0000FF"/>
        <rFont val="Calibri Light"/>
        <family val="2"/>
      </rPr>
      <t xml:space="preserve">Se envió invitación a las Cámaras de Comercio el día 23 de mayo y se reitera el 30 de mayo; con el fin de participar en el Consultorio Jurídico a realizarse el día 5 de junio de 2024. </t>
    </r>
    <r>
      <rPr>
        <b/>
        <sz val="10"/>
        <color rgb="FF0000FF"/>
        <rFont val="Calibri Light"/>
        <family val="2"/>
      </rPr>
      <t xml:space="preserve">
Abril: </t>
    </r>
    <r>
      <rPr>
        <sz val="10"/>
        <color rgb="FF0000FF"/>
        <rFont val="Calibri Light"/>
        <family val="2"/>
      </rPr>
      <t xml:space="preserve">se realiza Consultorio Jurídico Regional el día 26 de abril de 2024, con 49 asistentes durante toda la jornada; se soporta con dos masivos de invitación que se enviaron a los sujetos obligados de Antioquia.  </t>
    </r>
    <r>
      <rPr>
        <b/>
        <sz val="10"/>
        <color rgb="FF0000FF"/>
        <rFont val="Calibri Light"/>
        <family val="2"/>
      </rPr>
      <t xml:space="preserve">
Marzo:  </t>
    </r>
    <r>
      <rPr>
        <sz val="10"/>
        <color rgb="FF0000FF"/>
        <rFont val="Calibri Light"/>
        <family val="2"/>
      </rPr>
      <t xml:space="preserve">se consolida la base de datos de las sociedades invitadas al Consultorio Jurídico Regional a realizarse el 26 de abril en la ciudad de Medellín. </t>
    </r>
    <r>
      <rPr>
        <b/>
        <sz val="10"/>
        <color rgb="FF0000FF"/>
        <rFont val="Calibri Light"/>
        <family val="2"/>
      </rPr>
      <t xml:space="preserve">
Febrero:</t>
    </r>
    <r>
      <rPr>
        <sz val="10"/>
        <color rgb="FF0000FF"/>
        <rFont val="Calibri Light"/>
        <family val="2"/>
      </rPr>
      <t xml:space="preserve"> Consultorio Jurídico Regional – en la ciudad de Cartagena sobre programas de prevención de Lavado de Activos, Financiación de Terrorismo y Corrupción; el día 16 de febrero de 2024, donde durante todo el día se atendió a 45 personas, oficiales de cumplimiento y asesores de la región. </t>
    </r>
  </si>
  <si>
    <r>
      <rPr>
        <b/>
        <sz val="10"/>
        <color rgb="FF0000FF"/>
        <rFont val="Calibri Light"/>
        <family val="2"/>
      </rPr>
      <t xml:space="preserve">Junio: </t>
    </r>
    <r>
      <rPr>
        <sz val="10"/>
        <color rgb="FF0000FF"/>
        <rFont val="Calibri Light"/>
        <family val="2"/>
      </rPr>
      <t>Para el mes de junio y como consta en los oficios 2024-01-545145 del 05/06/2024 y 2024-01-597208 del 27/06/2024, se evidencia el envío de información solicitada por DAPRE y SIJIN respectivamente, ello bajo el principio de colaboración armónica; en marco de nuestra Estrategia de cooperación con entidades y organismos nacionales.</t>
    </r>
    <r>
      <rPr>
        <b/>
        <sz val="10"/>
        <color rgb="FF0000FF"/>
        <rFont val="Calibri Light"/>
        <family val="2"/>
      </rPr>
      <t xml:space="preserve"> 
Mayo: </t>
    </r>
    <r>
      <rPr>
        <sz val="10"/>
        <color rgb="FF0000FF"/>
        <rFont val="Calibri Light"/>
        <family val="2"/>
      </rPr>
      <t>En el mes de mayo se acordaron reuniones a celebrarse en junio sobre con los grupos de trabajo de la Convención de las UNTOC y UNCAC. 
Se tiene el texto para el video que el Señor Superintendente con hará con destino a la sesión de UNCAC que se realizará del 12 al 14 de junio de 2024 en Viena.</t>
    </r>
    <r>
      <rPr>
        <b/>
        <sz val="10"/>
        <color rgb="FF0000FF"/>
        <rFont val="Calibri Light"/>
        <family val="2"/>
      </rPr>
      <t xml:space="preserve">
Abril:</t>
    </r>
    <r>
      <rPr>
        <sz val="10"/>
        <color rgb="FF0000FF"/>
        <rFont val="Calibri Light"/>
        <family val="2"/>
      </rPr>
      <t xml:space="preserve"> Con reunión protocolaria el día 12 de abril entre la Superintendencia de Sociedades y la Superintendencia de Sujetos No Financieros de Panamá, se dio inicio de manera formal al Memorando de Entendimiento. 
El día 18 de abril se envió correo con el fin de hacer seguimiento al MOU con el país de Costa Rica. 
El día 5 de abril se realizó sesión informativa sobre Plataforma SHERLOC por parte de la ONUDD, el portal fue desarrollado para facilitar la difusión de información sobre la implementación de la Convención de las Naciones Unidas contra la Delincuencia Organizada Transnacional (UNTOC) y sus tres Protocolos. Así mismo, alberga un directorio de las autoridades centrales competentes bajo la UNTOC, la Convención de 1988 contra el tráfico ilícito de estupefacientes, entre otros. 
</t>
    </r>
    <r>
      <rPr>
        <b/>
        <sz val="10"/>
        <color rgb="FF0000FF"/>
        <rFont val="Calibri Light"/>
        <family val="2"/>
      </rPr>
      <t>Marzo:</t>
    </r>
    <r>
      <rPr>
        <sz val="10"/>
        <color rgb="FF0000FF"/>
        <rFont val="Calibri Light"/>
        <family val="2"/>
      </rPr>
      <t xml:space="preserve"> el 22 de marzo se recibió firmado el Memorando de Entendimiento entre la Superintendencia de Sociedades de Colombia y la Superintendencia de Sujetos No Financieros de Panamá; se preparará el acto protocolario para darle continuidad al acuerdo. 
Adicionalmente, se otorgó el reconocimiento a la SuperSociedades como Autoridad Central por las Naciones Unidas para el ejercicio de las facultades en materia de investigación de Soborno Trasnacional.
</t>
    </r>
    <r>
      <rPr>
        <b/>
        <sz val="10"/>
        <color rgb="FF0000FF"/>
        <rFont val="Calibri Light"/>
        <family val="2"/>
      </rPr>
      <t>Febrero:</t>
    </r>
    <r>
      <rPr>
        <sz val="10"/>
        <color rgb="FF0000FF"/>
        <rFont val="Calibri Light"/>
        <family val="2"/>
      </rPr>
      <t xml:space="preserve"> se tiene versión final por parte de la Superintendencia de Sujetos no Financieros de Panamá del Memorando de Entendimiento. </t>
    </r>
  </si>
  <si>
    <r>
      <rPr>
        <b/>
        <sz val="10"/>
        <color rgb="FF0000FF"/>
        <rFont val="Calibri Light"/>
        <family val="2"/>
      </rPr>
      <t xml:space="preserve">Junio: </t>
    </r>
    <r>
      <rPr>
        <sz val="10"/>
        <color rgb="FF0000FF"/>
        <rFont val="Calibri Light"/>
        <family val="2"/>
      </rPr>
      <t>El equipo de la UNODC estuvo realizando misiones en terreno, durante las cuales recopiló información sobre el comportamiento del sector ganadero, particularmente en relación con la adopción de medidas para la prevención del lavado de activos y el impacto en áreas con alto nivel de deforestación. Las visitas permitieron observar cómo diferentes actores locales desempeñan un papel central en la implementación de prácticas ganaderas sostenibles y en la lucha contra la deforestación.</t>
    </r>
    <r>
      <rPr>
        <b/>
        <sz val="10"/>
        <color rgb="FF0000FF"/>
        <rFont val="Calibri Light"/>
        <family val="2"/>
      </rPr>
      <t xml:space="preserve">
Mayo: </t>
    </r>
    <r>
      <rPr>
        <sz val="10"/>
        <color rgb="FF0000FF"/>
        <rFont val="Calibri Light"/>
        <family val="2"/>
      </rPr>
      <t>el equipo de la UNODC en el marco del proyecto de la referencia se desplazó a los departamentos de Guaviare y Meta con el fin de recolectar información con organizaciones locales, líderes comunitarios y representantes de organizaciones gubernamentales para mapear y priorizar la taxonomía de empresas agrícolas y ganaderas.</t>
    </r>
    <r>
      <rPr>
        <b/>
        <sz val="10"/>
        <color rgb="FF0000FF"/>
        <rFont val="Calibri Light"/>
        <family val="2"/>
      </rPr>
      <t xml:space="preserve">
Abril:</t>
    </r>
    <r>
      <rPr>
        <sz val="10"/>
        <color rgb="FF0000FF"/>
        <rFont val="Calibri Light"/>
        <family val="2"/>
      </rPr>
      <t xml:space="preserve">  -Recibimos a los dos colaboradores de la UNODC. Inicialmente, estarán una vez por semana en la Entidad. 
-El tema de lucha contra la deforestación será tema del Grupo de Sostenibilidad.
-Se revisa y ajusta la versión final de la Guía de Ganadería para el sector Ganadero.
-Se indican los nombres de los funcionarios de la Entidad que deben aparecer en la Guía de Debida Diligencia para el sector Ganadero.
-Se reciben los primeros documentos técnicos para el desarrollo de las taxonomías del sector ganaderos y agroindustrial: i) informe de comportamiento financiero del sector ganadero y ii) inventario y mapeo de las empresas forestales.
-Se incluye en el informe 75, tres preguntas relacionadas con la realización de procesos de Debida Diligencia que garanticen que los productos que venden o distribuyen no tienen relación con la deforestación.
</t>
    </r>
    <r>
      <rPr>
        <b/>
        <sz val="10"/>
        <color rgb="FF0000FF"/>
        <rFont val="Calibri Light"/>
        <family val="2"/>
      </rPr>
      <t xml:space="preserve">Marzo: </t>
    </r>
    <r>
      <rPr>
        <sz val="10"/>
        <color rgb="FF0000FF"/>
        <rFont val="Calibri Light"/>
        <family val="2"/>
      </rPr>
      <t>UNODC nos comparte una serie de documentos sobre riesgos de LA/FT, sector agrícola y sector ganadero; con el fin de establecer la relación jurídica que les permite su interacción con la SuperSociedades.
El 21 de marzo se realizó reunión sobre "Plan de acción Superintendencia de Sociedades - UNODC".</t>
    </r>
    <r>
      <rPr>
        <b/>
        <sz val="10"/>
        <color rgb="FF0000FF"/>
        <rFont val="Calibri Light"/>
        <family val="2"/>
      </rPr>
      <t xml:space="preserve">
Febrero:</t>
    </r>
    <r>
      <rPr>
        <sz val="10"/>
        <color rgb="FF0000FF"/>
        <rFont val="Calibri Light"/>
        <family val="2"/>
      </rPr>
      <t xml:space="preserve"> Se tuvo un acercamiento con la Oficina de las Naciones Unidas contra la Droga y el Delito (UNODC) para la Región Andina y el Cono Sur, con una propuesta de actividades para el proceso de planificación del proyecto TEFOS Pilar II para la vigencia 2024-2025.</t>
    </r>
  </si>
  <si>
    <r>
      <rPr>
        <b/>
        <sz val="10"/>
        <color rgb="FF0000FF"/>
        <rFont val="Calibri Light"/>
        <family val="2"/>
      </rPr>
      <t xml:space="preserve">Junio: </t>
    </r>
    <r>
      <rPr>
        <sz val="10"/>
        <color rgb="FF0000FF"/>
        <rFont val="Calibri Light"/>
        <family val="2"/>
      </rPr>
      <t>El día 20 de junio se realizó la entrega de la nueva versión de matriz de supervisión con enfoque basado en riesgos, por parte de la Dirección de Información Empresarial y Estudios Económicos y Contables, con la información de los estados financieros corte 2021, el día 24 de junio se hizo la entrega de la matriz con corte 2022 y el día 25 de junio se cuenta con la matriz con corte 2023. 
Se adelantaron gestiones, optimizando recursos con el fin de contar con el producto referido; por cuanto la matriz es el insumo esencial para el proceso de supervisión de los programas SAGRILAFT y PTEE que realiza el Grupo de Supervisión de Programas y Riesgos Especiales, entre ellas el requerimiento del Informe 75, el cual se debe requerir en el mes de junio por vencimiento a mediados de julio como lo indica la Circular 100-000003 de 2023. Por lo anterior, se cierra esta actividad.</t>
    </r>
    <r>
      <rPr>
        <b/>
        <sz val="10"/>
        <color rgb="FF0000FF"/>
        <rFont val="Calibri Light"/>
        <family val="2"/>
      </rPr>
      <t xml:space="preserve">
Mayo: </t>
    </r>
    <r>
      <rPr>
        <sz val="10"/>
        <color rgb="FF0000FF"/>
        <rFont val="Calibri Light"/>
        <family val="2"/>
      </rPr>
      <t xml:space="preserve">Para el mes de mayo se realizaron ajustes en cuanto, a estructura y descripción para modificación del  informe 75, el 15 de mayo se informa el resultado de las pruebas realizadas por el grupo de Supervisión de Programas a los cambios del Informe 75. </t>
    </r>
    <r>
      <rPr>
        <b/>
        <sz val="10"/>
        <color rgb="FF0000FF"/>
        <rFont val="Calibri Light"/>
        <family val="2"/>
      </rPr>
      <t xml:space="preserve">
Abril: </t>
    </r>
    <r>
      <rPr>
        <sz val="10"/>
        <color rgb="FF0000FF"/>
        <rFont val="Calibri Light"/>
        <family val="2"/>
      </rPr>
      <t xml:space="preserve">Con el fin de obtener uniformidad entre la matriz de supervisión con enfoque basado en riesgos y el Informe 75 SAGRILAFT y PTEE, se solicitó al Grupo de Informes Empresariales algunos ajustes al mencionado informe y se sostuvo reunión el día 15 de abril para tener claro los cambios a realizar. </t>
    </r>
    <r>
      <rPr>
        <b/>
        <sz val="10"/>
        <color rgb="FF0000FF"/>
        <rFont val="Calibri Light"/>
        <family val="2"/>
      </rPr>
      <t xml:space="preserve">
Marzo:</t>
    </r>
    <r>
      <rPr>
        <sz val="10"/>
        <color rgb="FF0000FF"/>
        <rFont val="Calibri Light"/>
        <family val="2"/>
      </rPr>
      <t xml:space="preserve"> Se hace la correlativa de las sociedades APNFD para el Capítulo X.
</t>
    </r>
    <r>
      <rPr>
        <b/>
        <sz val="10"/>
        <color rgb="FF0000FF"/>
        <rFont val="Calibri Light"/>
        <family val="2"/>
      </rPr>
      <t>Febrero:</t>
    </r>
    <r>
      <rPr>
        <sz val="10"/>
        <color rgb="FF0000FF"/>
        <rFont val="Calibri Light"/>
        <family val="2"/>
      </rPr>
      <t xml:space="preserve"> El grupo de Supervisión de Programas y Riesgos Especiales trabaja de la mano con la Dirección de Información Empresarial y Estudios Económicos y Contables, con el fin de contar con una nueva versión de matriz de supervisión con enfoque basado en riesgos; para el mes de febrero se cuenta con un documento con ajustes para ser aplicados a la matriz de los Capítulos X y XIII. Se sostuvieron tres reuniones los días 9, 23 y 26 de febrero, indicando nuevos parámetros a incluir en la matriz.</t>
    </r>
  </si>
  <si>
    <t>30 de junio de 2024</t>
  </si>
  <si>
    <t>TMesa@supersociedades.gov.co</t>
  </si>
  <si>
    <r>
      <rPr>
        <b/>
        <sz val="10"/>
        <color rgb="FF0000FF"/>
        <rFont val="Calibri Light"/>
        <family val="2"/>
      </rPr>
      <t>Julio</t>
    </r>
    <r>
      <rPr>
        <sz val="10"/>
        <color rgb="FF0000FF"/>
        <rFont val="Calibri Light"/>
        <family val="2"/>
      </rPr>
      <t xml:space="preserve">: Se realizo reunión con los encargados de los ejes tematicos para revisar los avances del taller y revision de los forms. Se realizo el primer envio de invitaciones para la ciudad de bogota para inscripciones al evento teniendo en cuenta la base de datos  entregadas por cada eje tematico. Realizamos reunión con la camara de comercio de bogota para temas de logistica.                                                                                                           </t>
    </r>
    <r>
      <rPr>
        <b/>
        <sz val="10"/>
        <color rgb="FF0000FF"/>
        <rFont val="Calibri Light"/>
        <family val="2"/>
      </rPr>
      <t xml:space="preserve">Junio: </t>
    </r>
    <r>
      <rPr>
        <sz val="10"/>
        <color rgb="FF0000FF"/>
        <rFont val="Calibri Light"/>
        <family val="2"/>
      </rPr>
      <t xml:space="preserve">Se recibió el material (800 escarapelas con las respectivas cintas, 20 habladores en acrílico y el material impreso para identificar las mesas de trabajo. Luego de finiquitar y ajustar el contenido del taller, como prueba piloto del eje temático número 1 se adelantó su aplicación en una sesión de capacitación con los funcionarios de la Delegatura de insolvencia e Intendencias Regionales.
</t>
    </r>
    <r>
      <rPr>
        <b/>
        <sz val="10"/>
        <color rgb="FF0000FF"/>
        <rFont val="Calibri Light"/>
        <family val="2"/>
      </rPr>
      <t xml:space="preserve">Mayo:  </t>
    </r>
    <r>
      <rPr>
        <sz val="10"/>
        <color rgb="FF0000FF"/>
        <rFont val="Calibri Light"/>
        <family val="2"/>
      </rPr>
      <t xml:space="preserve">Los aliados estratégicos aprobaron la utilización de su logo en el material y dimos inicio a su elaboración. El taller de los ejes temáticos se presentará para una primera revisión en la primera semana del mes de junio, se elaboró y envió el memorando que justifica la asignación de viáticos y pasajes, para aprobación. Se propuso el diseño del micro sitio para incluir en la página Web el VII Encuentro.
</t>
    </r>
    <r>
      <rPr>
        <b/>
        <sz val="10"/>
        <color rgb="FF0000FF"/>
        <rFont val="Calibri Light"/>
        <family val="2"/>
      </rPr>
      <t>Abri</t>
    </r>
    <r>
      <rPr>
        <sz val="10"/>
        <color rgb="FF0000FF"/>
        <rFont val="Calibri Light"/>
        <family val="2"/>
      </rPr>
      <t xml:space="preserve">l: Se elaboró la propuesta final del material (Invitación, escarapela y certificado digital) Se corre traslado para aprobación de los aliados estratégicos. Una vez definidos los ejes temáticos se avanza en su estructuración.
</t>
    </r>
    <r>
      <rPr>
        <b/>
        <sz val="10"/>
        <color rgb="FF0000FF"/>
        <rFont val="Calibri Light"/>
        <family val="2"/>
      </rPr>
      <t>Marzo:</t>
    </r>
    <r>
      <rPr>
        <sz val="10"/>
        <color rgb="FF0000FF"/>
        <rFont val="Calibri Light"/>
        <family val="2"/>
      </rPr>
      <t xml:space="preserve"> en cada una de las ciudades se confirmó el Aliado Estratégico: Cámara de Comercio de Bogotá, Universidad  Autónoma de Bucaramanga y Cámara de Comercio de Pereira, dando inicio al intercambio de información para elaborar material y piezas publicitarias. Confirmamos los temas de los tres ejes temáticos.
</t>
    </r>
    <r>
      <rPr>
        <b/>
        <sz val="10"/>
        <color rgb="FF0000FF"/>
        <rFont val="Calibri Light"/>
        <family val="2"/>
      </rPr>
      <t xml:space="preserve">Febrero: </t>
    </r>
    <r>
      <rPr>
        <sz val="10"/>
        <color rgb="FF0000FF"/>
        <rFont val="Calibri Light"/>
        <family val="2"/>
      </rPr>
      <t>se estableció que el VII Encuentro Nacional de Construcción Conjunta tendrá lugar en las ciudades de Bogotá D.C., Bucaramanga y Pereira. Damos inicio a la conformación de agenda de acuerdo con los ejes temáticos que se determinen por las dos direcciones, así como la elaboración de agenda.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</si>
</sst>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Red]\-&quot;$&quot;\ #,##0"/>
    <numFmt numFmtId="41" formatCode="_-* #,##0_-;\-* #,##0_-;_-* &quot;-&quot;_-;_-@_-"/>
    <numFmt numFmtId="164" formatCode="dd/mm/yyyy;@"/>
    <numFmt numFmtId="165" formatCode="[$$-240A]#,##0"/>
    <numFmt numFmtId="166" formatCode="dd\-mm\-yy"/>
    <numFmt numFmtId="167" formatCode="0.0"/>
    <numFmt numFmtId="168" formatCode="[$-240A]d&quot; de &quot;mmmm&quot; de &quot;yyyy;@"/>
    <numFmt numFmtId="169" formatCode="0.0%"/>
    <numFmt numFmtId="170" formatCode="_-* #,##0.000_-;\-* #,##0.000_-;_-* &quot;-&quot;_-;_-@_-"/>
    <numFmt numFmtId="171" formatCode="0.000%"/>
    <numFmt numFmtId="172" formatCode="0.0000%"/>
  </numFmts>
  <fonts count="46"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0"/>
      <color rgb="FF002060"/>
      <name val="Arial"/>
      <family val="2"/>
    </font>
    <font>
      <b/>
      <sz val="10"/>
      <color rgb="FF002060"/>
      <name val="Arial"/>
      <family val="2"/>
    </font>
    <font>
      <sz val="10"/>
      <name val="Arial"/>
      <family val="2"/>
    </font>
    <font>
      <sz val="10"/>
      <color rgb="FF0000FF"/>
      <name val="Arial"/>
      <family val="2"/>
    </font>
    <font>
      <b/>
      <sz val="9"/>
      <color rgb="FF000000"/>
      <name val="Tahoma"/>
      <family val="2"/>
    </font>
    <font>
      <sz val="9"/>
      <color rgb="FF000000"/>
      <name val="Tahoma"/>
      <family val="2"/>
    </font>
    <font>
      <sz val="12"/>
      <name val="Calibri Light"/>
      <family val="2"/>
    </font>
    <font>
      <sz val="14"/>
      <name val="Calibri Light"/>
      <family val="2"/>
    </font>
    <font>
      <sz val="11"/>
      <color theme="9" tint="-0.249977111117893"/>
      <name val="Arial"/>
      <family val="2"/>
    </font>
    <font>
      <b/>
      <sz val="11"/>
      <color theme="9" tint="-0.249977111117893"/>
      <name val="Arial"/>
      <family val="2"/>
    </font>
    <font>
      <sz val="12"/>
      <name val="Candara Light"/>
      <family val="2"/>
    </font>
    <font>
      <b/>
      <sz val="12"/>
      <name val="Calibri Light"/>
      <family val="2"/>
    </font>
    <font>
      <b/>
      <sz val="12"/>
      <color theme="9" tint="-0.249977111117893"/>
      <name val="Calibri Light"/>
      <family val="2"/>
    </font>
    <font>
      <sz val="12"/>
      <color rgb="FF002060"/>
      <name val="Calibri Light"/>
      <family val="2"/>
    </font>
    <font>
      <sz val="18"/>
      <name val="Calibri Light"/>
      <family val="2"/>
    </font>
    <font>
      <sz val="12"/>
      <color rgb="FF0000FF"/>
      <name val="Calibri Light"/>
      <family val="2"/>
    </font>
    <font>
      <b/>
      <sz val="16"/>
      <name val="Calibri Light"/>
      <family val="2"/>
    </font>
    <font>
      <sz val="10"/>
      <color rgb="FF002060"/>
      <name val="Calibri Light"/>
      <family val="2"/>
    </font>
    <font>
      <b/>
      <sz val="10"/>
      <name val="Calibri Light"/>
      <family val="2"/>
    </font>
    <font>
      <b/>
      <sz val="12"/>
      <color rgb="FFFF0000"/>
      <name val="Calibri Light"/>
      <family val="2"/>
    </font>
    <font>
      <b/>
      <sz val="16"/>
      <name val="Arial"/>
      <family val="2"/>
    </font>
    <font>
      <sz val="8"/>
      <name val="Arial"/>
      <family val="2"/>
    </font>
    <font>
      <b/>
      <sz val="8"/>
      <name val="Arial"/>
      <family val="2"/>
    </font>
    <font>
      <b/>
      <sz val="8"/>
      <color theme="0"/>
      <name val="Arial"/>
      <family val="2"/>
    </font>
    <font>
      <sz val="8"/>
      <color rgb="FF002060"/>
      <name val="Arial"/>
      <family val="2"/>
    </font>
    <font>
      <b/>
      <sz val="10"/>
      <color rgb="FF0000FF"/>
      <name val="Calibri Light"/>
      <family val="2"/>
    </font>
    <font>
      <sz val="10"/>
      <color rgb="FF0000FF"/>
      <name val="Calibri Light"/>
      <family val="2"/>
    </font>
    <font>
      <u/>
      <sz val="10"/>
      <color rgb="FF0000FF"/>
      <name val="Calibri Light"/>
      <family val="2"/>
    </font>
    <font>
      <sz val="10"/>
      <name val="Calibri Light"/>
      <family val="2"/>
    </font>
    <font>
      <b/>
      <sz val="14"/>
      <name val="Calibri Light"/>
      <family val="2"/>
    </font>
  </fonts>
  <fills count="14">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s>
  <borders count="66">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9">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18"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cellStyleXfs>
  <cellXfs count="406">
    <xf numFmtId="0" fontId="0" fillId="0" borderId="0" xfId="0"/>
    <xf numFmtId="0" fontId="4" fillId="0" borderId="0" xfId="0" applyFont="1" applyAlignment="1">
      <alignment horizontal="center" vertical="center" wrapText="1"/>
    </xf>
    <xf numFmtId="0" fontId="4" fillId="0" borderId="0" xfId="0" applyFont="1"/>
    <xf numFmtId="0" fontId="6" fillId="4" borderId="0" xfId="0" applyFont="1" applyFill="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4" borderId="0" xfId="0" applyFont="1" applyFill="1" applyAlignment="1">
      <alignment horizontal="left" vertical="center" wrapText="1"/>
    </xf>
    <xf numFmtId="0" fontId="8" fillId="0" borderId="0" xfId="0" applyFont="1" applyAlignment="1">
      <alignment horizontal="center" vertical="center"/>
    </xf>
    <xf numFmtId="0" fontId="12" fillId="5" borderId="6" xfId="4" applyFont="1" applyFill="1" applyBorder="1" applyAlignment="1">
      <alignment horizontal="center" vertical="center"/>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14" fillId="3" borderId="2" xfId="0" applyFont="1" applyFill="1" applyBorder="1" applyAlignment="1">
      <alignment horizontal="center" vertical="center"/>
    </xf>
    <xf numFmtId="0" fontId="6" fillId="0" borderId="0" xfId="2" applyFont="1" applyAlignment="1">
      <alignment horizontal="center" vertical="center"/>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2" xfId="0" applyFont="1" applyFill="1" applyBorder="1" applyAlignment="1">
      <alignment vertical="center" wrapText="1"/>
    </xf>
    <xf numFmtId="0" fontId="4" fillId="4" borderId="14" xfId="0" applyFont="1" applyFill="1" applyBorder="1" applyAlignment="1">
      <alignment vertical="center" wrapText="1"/>
    </xf>
    <xf numFmtId="0" fontId="4" fillId="4" borderId="0" xfId="0" applyFont="1" applyFill="1" applyAlignment="1">
      <alignment vertical="center" wrapText="1"/>
    </xf>
    <xf numFmtId="0" fontId="7" fillId="0" borderId="0" xfId="2" applyFont="1" applyAlignment="1">
      <alignment vertical="center"/>
    </xf>
    <xf numFmtId="0" fontId="7" fillId="0" borderId="10" xfId="2" applyFont="1" applyBorder="1" applyAlignment="1">
      <alignment vertical="center"/>
    </xf>
    <xf numFmtId="0" fontId="7" fillId="0" borderId="15" xfId="2" applyFont="1" applyBorder="1" applyAlignment="1">
      <alignment vertical="center"/>
    </xf>
    <xf numFmtId="0" fontId="0" fillId="4" borderId="0" xfId="0" applyFill="1" applyAlignment="1">
      <alignment vertical="center" wrapText="1"/>
    </xf>
    <xf numFmtId="0" fontId="11" fillId="4" borderId="2" xfId="4"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6" fontId="4" fillId="0" borderId="0" xfId="0" applyNumberFormat="1" applyFont="1" applyAlignment="1">
      <alignment horizontal="center" vertical="center" wrapText="1"/>
    </xf>
    <xf numFmtId="0" fontId="2" fillId="4" borderId="2" xfId="0" applyFont="1" applyFill="1" applyBorder="1"/>
    <xf numFmtId="0" fontId="0" fillId="0" borderId="2" xfId="0" applyBorder="1" applyAlignment="1">
      <alignment vertical="center"/>
    </xf>
    <xf numFmtId="0" fontId="2" fillId="0" borderId="2" xfId="0" applyFont="1" applyBorder="1" applyAlignment="1">
      <alignment vertical="center"/>
    </xf>
    <xf numFmtId="0" fontId="4" fillId="0" borderId="0" xfId="0" applyFont="1" applyAlignment="1">
      <alignment horizontal="left" vertical="center" wrapText="1"/>
    </xf>
    <xf numFmtId="0" fontId="2" fillId="0" borderId="0" xfId="0" applyFont="1" applyAlignment="1">
      <alignment vertical="center"/>
    </xf>
    <xf numFmtId="0" fontId="2" fillId="0" borderId="0" xfId="0" applyFont="1" applyAlignment="1">
      <alignment horizontal="justify" vertical="center"/>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0" fontId="26" fillId="0" borderId="2" xfId="0" applyFont="1" applyBorder="1" applyAlignment="1">
      <alignment horizontal="center" vertical="center" wrapText="1"/>
    </xf>
    <xf numFmtId="0" fontId="26" fillId="0" borderId="2" xfId="0" applyFont="1" applyBorder="1" applyAlignment="1">
      <alignment horizontal="left" vertical="center" wrapText="1"/>
    </xf>
    <xf numFmtId="0" fontId="26" fillId="0" borderId="2" xfId="0" applyFont="1" applyBorder="1" applyAlignment="1">
      <alignment vertical="center"/>
    </xf>
    <xf numFmtId="0" fontId="22" fillId="0" borderId="2" xfId="0" applyFont="1" applyBorder="1" applyAlignment="1">
      <alignment vertical="center"/>
    </xf>
    <xf numFmtId="0" fontId="14" fillId="3" borderId="2" xfId="0" applyFont="1" applyFill="1" applyBorder="1" applyAlignment="1">
      <alignment horizontal="center" vertical="center" wrapText="1"/>
    </xf>
    <xf numFmtId="9" fontId="2" fillId="4"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4" borderId="0" xfId="0" applyFont="1" applyFill="1" applyAlignment="1">
      <alignment vertical="center" wrapText="1"/>
    </xf>
    <xf numFmtId="0" fontId="2" fillId="4" borderId="8" xfId="0" applyFont="1" applyFill="1" applyBorder="1" applyAlignment="1">
      <alignment vertical="center" wrapText="1"/>
    </xf>
    <xf numFmtId="0" fontId="2" fillId="4" borderId="8"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2" xfId="0" applyFont="1" applyFill="1" applyBorder="1" applyAlignment="1">
      <alignment vertical="center" wrapText="1"/>
    </xf>
    <xf numFmtId="0" fontId="11" fillId="4" borderId="2" xfId="4" applyFont="1" applyFill="1" applyBorder="1" applyAlignment="1">
      <alignment horizontal="center" vertical="center" wrapText="1"/>
    </xf>
    <xf numFmtId="0" fontId="2" fillId="0" borderId="2" xfId="0" applyFont="1" applyBorder="1" applyAlignment="1">
      <alignment vertical="center" wrapText="1"/>
    </xf>
    <xf numFmtId="0" fontId="2" fillId="4" borderId="2" xfId="0" applyFont="1" applyFill="1" applyBorder="1" applyAlignment="1">
      <alignment horizontal="center" vertical="center"/>
    </xf>
    <xf numFmtId="0" fontId="2" fillId="4" borderId="2" xfId="0" applyFont="1" applyFill="1" applyBorder="1" applyAlignment="1">
      <alignment horizontal="left" vertical="center" wrapText="1"/>
    </xf>
    <xf numFmtId="0" fontId="11" fillId="0" borderId="2" xfId="4" applyFont="1" applyFill="1" applyBorder="1" applyAlignment="1">
      <alignment horizontal="center" vertical="center" wrapText="1"/>
    </xf>
    <xf numFmtId="0" fontId="11" fillId="0" borderId="2" xfId="4" applyFont="1" applyBorder="1" applyAlignment="1">
      <alignment horizontal="center" vertical="center" wrapText="1"/>
    </xf>
    <xf numFmtId="0" fontId="2" fillId="0" borderId="5" xfId="0" applyFont="1" applyBorder="1" applyAlignment="1">
      <alignment vertical="center" wrapText="1"/>
    </xf>
    <xf numFmtId="0" fontId="2" fillId="0" borderId="5"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justify" vertical="center" wrapText="1"/>
    </xf>
    <xf numFmtId="164" fontId="2" fillId="0" borderId="2" xfId="0" applyNumberFormat="1"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2" xfId="0" applyFont="1" applyFill="1" applyBorder="1" applyAlignment="1">
      <alignment vertical="center" wrapText="1"/>
    </xf>
    <xf numFmtId="0" fontId="14" fillId="3" borderId="2" xfId="0" applyFont="1" applyFill="1" applyBorder="1" applyAlignment="1">
      <alignment vertical="center" wrapText="1"/>
    </xf>
    <xf numFmtId="0" fontId="2" fillId="0" borderId="0" xfId="0" applyFont="1" applyAlignment="1">
      <alignment horizontal="left" vertical="center"/>
    </xf>
    <xf numFmtId="0" fontId="2" fillId="0" borderId="4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23" xfId="0" applyFont="1" applyBorder="1" applyAlignment="1">
      <alignment horizontal="center" vertical="center" wrapText="1"/>
    </xf>
    <xf numFmtId="0" fontId="13" fillId="0" borderId="0" xfId="2" applyFont="1" applyAlignment="1">
      <alignment horizontal="center" vertical="center"/>
    </xf>
    <xf numFmtId="0" fontId="14" fillId="3" borderId="2" xfId="0" applyFont="1" applyFill="1" applyBorder="1" applyAlignment="1">
      <alignment vertical="center"/>
    </xf>
    <xf numFmtId="0" fontId="2" fillId="4" borderId="51" xfId="0" applyFont="1" applyFill="1" applyBorder="1" applyAlignment="1">
      <alignment vertical="center" wrapText="1"/>
    </xf>
    <xf numFmtId="0" fontId="2" fillId="4" borderId="6" xfId="0" applyFont="1" applyFill="1" applyBorder="1" applyAlignment="1">
      <alignment vertical="center" wrapText="1"/>
    </xf>
    <xf numFmtId="0" fontId="2" fillId="4" borderId="52" xfId="0" applyFont="1" applyFill="1" applyBorder="1" applyAlignment="1">
      <alignment vertical="center" wrapText="1"/>
    </xf>
    <xf numFmtId="0" fontId="14" fillId="3" borderId="2" xfId="0" applyFont="1" applyFill="1" applyBorder="1" applyAlignment="1">
      <alignment horizontal="left" vertical="center"/>
    </xf>
    <xf numFmtId="0" fontId="2" fillId="4" borderId="11" xfId="0" applyFont="1" applyFill="1" applyBorder="1" applyAlignment="1">
      <alignment vertical="center" wrapText="1"/>
    </xf>
    <xf numFmtId="0" fontId="2" fillId="4" borderId="13" xfId="0" applyFont="1" applyFill="1" applyBorder="1" applyAlignment="1">
      <alignment vertical="center" wrapText="1"/>
    </xf>
    <xf numFmtId="0" fontId="2" fillId="0" borderId="36" xfId="0" applyFont="1" applyBorder="1" applyAlignment="1">
      <alignment vertical="center" wrapText="1"/>
    </xf>
    <xf numFmtId="0" fontId="2" fillId="0" borderId="37" xfId="0" applyFont="1" applyBorder="1" applyAlignment="1">
      <alignment vertical="center" wrapText="1"/>
    </xf>
    <xf numFmtId="0" fontId="2" fillId="0" borderId="38" xfId="0" applyFont="1" applyBorder="1" applyAlignment="1">
      <alignment vertical="center" wrapText="1"/>
    </xf>
    <xf numFmtId="0" fontId="2" fillId="4" borderId="0" xfId="0" applyFont="1" applyFill="1" applyAlignment="1">
      <alignment horizontal="left" vertical="center" wrapText="1"/>
    </xf>
    <xf numFmtId="1" fontId="42" fillId="0" borderId="2" xfId="5" applyNumberFormat="1" applyFont="1" applyFill="1" applyBorder="1" applyAlignment="1" applyProtection="1">
      <alignment horizontal="center" vertical="center" wrapText="1"/>
    </xf>
    <xf numFmtId="169" fontId="42" fillId="0" borderId="2" xfId="5" applyNumberFormat="1" applyFont="1" applyFill="1" applyBorder="1" applyAlignment="1" applyProtection="1">
      <alignment horizontal="center" vertical="center" wrapText="1"/>
    </xf>
    <xf numFmtId="169" fontId="42" fillId="12" borderId="21" xfId="0" applyNumberFormat="1" applyFont="1" applyFill="1" applyBorder="1" applyAlignment="1" applyProtection="1">
      <alignment horizontal="center" vertical="center" wrapText="1"/>
    </xf>
    <xf numFmtId="169" fontId="42" fillId="13" borderId="20" xfId="0" applyNumberFormat="1" applyFont="1" applyFill="1" applyBorder="1" applyAlignment="1" applyProtection="1">
      <alignment horizontal="center" vertical="center" wrapText="1"/>
    </xf>
    <xf numFmtId="10" fontId="42" fillId="13" borderId="3" xfId="7" applyNumberFormat="1" applyFont="1" applyFill="1" applyBorder="1" applyAlignment="1" applyProtection="1">
      <alignment horizontal="center" vertical="center" wrapText="1"/>
    </xf>
    <xf numFmtId="10" fontId="42" fillId="13" borderId="20" xfId="7" applyNumberFormat="1" applyFont="1" applyFill="1" applyBorder="1" applyAlignment="1" applyProtection="1">
      <alignment horizontal="center" vertical="center" wrapText="1"/>
    </xf>
    <xf numFmtId="10" fontId="42" fillId="13" borderId="20" xfId="0" applyNumberFormat="1" applyFont="1" applyFill="1" applyBorder="1" applyAlignment="1" applyProtection="1">
      <alignment horizontal="center" vertical="center" wrapText="1"/>
    </xf>
    <xf numFmtId="1" fontId="42" fillId="0" borderId="23" xfId="5" applyNumberFormat="1" applyFont="1" applyFill="1" applyBorder="1" applyAlignment="1" applyProtection="1">
      <alignment horizontal="center" vertical="center" wrapText="1"/>
    </xf>
    <xf numFmtId="169" fontId="42" fillId="0" borderId="23" xfId="5" applyNumberFormat="1" applyFont="1" applyFill="1" applyBorder="1" applyAlignment="1" applyProtection="1">
      <alignment horizontal="center" vertical="center" wrapText="1"/>
    </xf>
    <xf numFmtId="169" fontId="42" fillId="12" borderId="24" xfId="0" applyNumberFormat="1" applyFont="1" applyFill="1" applyBorder="1" applyAlignment="1" applyProtection="1">
      <alignment horizontal="center" vertical="center" wrapText="1"/>
    </xf>
    <xf numFmtId="10" fontId="45" fillId="11" borderId="61" xfId="0" applyNumberFormat="1" applyFont="1" applyFill="1" applyBorder="1" applyAlignment="1" applyProtection="1">
      <alignment horizontal="center" vertical="center" wrapText="1"/>
    </xf>
    <xf numFmtId="10" fontId="34" fillId="11" borderId="63" xfId="0" applyNumberFormat="1" applyFont="1" applyFill="1" applyBorder="1" applyAlignment="1" applyProtection="1">
      <alignment horizontal="center" vertical="center" wrapText="1"/>
    </xf>
    <xf numFmtId="10" fontId="34" fillId="11" borderId="64" xfId="0" applyNumberFormat="1" applyFont="1" applyFill="1" applyBorder="1" applyAlignment="1" applyProtection="1">
      <alignment horizontal="center" vertical="center" wrapText="1"/>
    </xf>
    <xf numFmtId="10" fontId="34" fillId="11" borderId="65" xfId="0" applyNumberFormat="1" applyFont="1" applyFill="1" applyBorder="1" applyAlignment="1" applyProtection="1">
      <alignment horizontal="center" vertical="center" wrapText="1"/>
    </xf>
    <xf numFmtId="0" fontId="11" fillId="0" borderId="2" xfId="4" applyFill="1" applyBorder="1" applyAlignment="1">
      <alignment horizontal="center" vertical="center" wrapText="1"/>
    </xf>
    <xf numFmtId="0" fontId="5"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25" xfId="2" applyFont="1" applyBorder="1" applyAlignment="1">
      <alignment horizontal="center" vertical="center"/>
    </xf>
    <xf numFmtId="0" fontId="6" fillId="0" borderId="20" xfId="2" applyFont="1" applyBorder="1" applyAlignment="1">
      <alignment horizontal="center" vertical="center"/>
    </xf>
    <xf numFmtId="0" fontId="6" fillId="0" borderId="2" xfId="2" applyFont="1" applyBorder="1" applyAlignment="1">
      <alignment horizontal="center" vertical="center"/>
    </xf>
    <xf numFmtId="0" fontId="6" fillId="0" borderId="5"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26" xfId="2" applyFont="1" applyBorder="1" applyAlignment="1">
      <alignment horizontal="center" vertical="center"/>
    </xf>
    <xf numFmtId="0" fontId="7" fillId="0" borderId="0" xfId="0" applyFont="1" applyAlignment="1">
      <alignment horizontal="left" vertical="center" wrapText="1"/>
    </xf>
    <xf numFmtId="0" fontId="23" fillId="0" borderId="2" xfId="0" applyFont="1" applyBorder="1" applyAlignment="1">
      <alignment horizontal="left" vertical="center" wrapText="1"/>
    </xf>
    <xf numFmtId="0" fontId="24" fillId="0" borderId="0" xfId="0" applyFont="1" applyAlignment="1">
      <alignment horizontal="justify" vertical="center" wrapText="1"/>
    </xf>
    <xf numFmtId="0" fontId="25" fillId="0" borderId="0" xfId="0" applyFont="1" applyAlignment="1">
      <alignment horizontal="justify"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14" fillId="3" borderId="8" xfId="0" applyFont="1" applyFill="1" applyBorder="1" applyAlignment="1">
      <alignment horizontal="left" vertical="center" wrapText="1"/>
    </xf>
    <xf numFmtId="0" fontId="14" fillId="3" borderId="0" xfId="0" applyFont="1" applyFill="1" applyAlignment="1">
      <alignment horizontal="left" vertical="center" wrapText="1"/>
    </xf>
    <xf numFmtId="0" fontId="2" fillId="0" borderId="2" xfId="0" applyFont="1" applyBorder="1" applyAlignment="1">
      <alignment horizontal="justify" vertical="center"/>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7"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14" fillId="3" borderId="5"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2" fillId="0" borderId="59" xfId="0" applyFont="1" applyBorder="1" applyAlignment="1">
      <alignment horizontal="left" vertical="center" wrapText="1"/>
    </xf>
    <xf numFmtId="0" fontId="2" fillId="0" borderId="8" xfId="0" applyFont="1" applyBorder="1" applyAlignment="1">
      <alignment horizontal="left" vertical="center" wrapText="1"/>
    </xf>
    <xf numFmtId="0" fontId="2" fillId="0" borderId="60" xfId="0" applyFont="1" applyBorder="1" applyAlignment="1">
      <alignment horizontal="left" vertical="center" wrapText="1"/>
    </xf>
    <xf numFmtId="0" fontId="2" fillId="0" borderId="61" xfId="0" applyFont="1" applyBorder="1" applyAlignment="1">
      <alignment horizontal="left" vertical="center" wrapText="1"/>
    </xf>
    <xf numFmtId="0" fontId="2" fillId="0" borderId="33" xfId="0" applyFont="1" applyBorder="1" applyAlignment="1">
      <alignment horizontal="left" vertical="center" wrapText="1"/>
    </xf>
    <xf numFmtId="0" fontId="2" fillId="0" borderId="62" xfId="0" applyFont="1" applyBorder="1" applyAlignment="1">
      <alignment horizontal="left" vertical="center" wrapText="1"/>
    </xf>
    <xf numFmtId="0" fontId="4" fillId="0" borderId="26" xfId="0" applyFont="1" applyBorder="1" applyAlignment="1">
      <alignment horizontal="left" vertical="center" wrapText="1"/>
    </xf>
    <xf numFmtId="0" fontId="6" fillId="0" borderId="27" xfId="2" applyFont="1" applyBorder="1" applyAlignment="1">
      <alignment horizontal="center" vertical="center"/>
    </xf>
    <xf numFmtId="0" fontId="6" fillId="0" borderId="29" xfId="2" applyFont="1" applyBorder="1" applyAlignment="1">
      <alignment horizontal="center" vertical="center"/>
    </xf>
    <xf numFmtId="0" fontId="6" fillId="0" borderId="28" xfId="2" applyFont="1" applyBorder="1" applyAlignment="1">
      <alignment horizontal="center" vertical="center"/>
    </xf>
    <xf numFmtId="0" fontId="6" fillId="0" borderId="30" xfId="2" applyFont="1" applyBorder="1" applyAlignment="1">
      <alignment horizontal="center" vertical="center"/>
    </xf>
    <xf numFmtId="0" fontId="6" fillId="0" borderId="39" xfId="2" applyFont="1" applyBorder="1" applyAlignment="1">
      <alignment horizontal="center" vertical="center"/>
    </xf>
    <xf numFmtId="0" fontId="6" fillId="0" borderId="31" xfId="2" applyFont="1" applyBorder="1" applyAlignment="1">
      <alignment horizontal="center" vertical="center"/>
    </xf>
    <xf numFmtId="0" fontId="14" fillId="3" borderId="2" xfId="0" applyFont="1" applyFill="1" applyBorder="1" applyAlignment="1">
      <alignment horizontal="left" vertical="center"/>
    </xf>
    <xf numFmtId="0" fontId="7" fillId="0" borderId="2" xfId="0" applyFont="1" applyBorder="1" applyAlignment="1">
      <alignment horizontal="left" vertical="center"/>
    </xf>
    <xf numFmtId="0" fontId="14"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14" fillId="3" borderId="2" xfId="0" applyFont="1" applyFill="1" applyBorder="1" applyAlignment="1">
      <alignment horizontal="center" vertical="center"/>
    </xf>
    <xf numFmtId="0" fontId="2" fillId="0" borderId="2" xfId="0" applyFont="1" applyBorder="1" applyAlignment="1">
      <alignment horizontal="left" vertical="center"/>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27" fillId="0" borderId="2" xfId="0" applyFont="1" applyBorder="1" applyAlignment="1">
      <alignment horizontal="center" vertical="center"/>
    </xf>
    <xf numFmtId="0" fontId="6" fillId="4" borderId="30" xfId="2" applyFont="1" applyFill="1" applyBorder="1" applyAlignment="1">
      <alignment horizontal="center" vertical="center"/>
    </xf>
    <xf numFmtId="0" fontId="6" fillId="4" borderId="39" xfId="2" applyFont="1" applyFill="1" applyBorder="1" applyAlignment="1">
      <alignment horizontal="center" vertical="center"/>
    </xf>
    <xf numFmtId="0" fontId="2" fillId="0" borderId="2" xfId="0" applyFont="1" applyBorder="1" applyAlignment="1">
      <alignment horizontal="left" vertical="center" wrapText="1"/>
    </xf>
    <xf numFmtId="0" fontId="13" fillId="0" borderId="30" xfId="2" applyFont="1" applyBorder="1" applyAlignment="1">
      <alignment horizontal="center" vertical="center"/>
    </xf>
    <xf numFmtId="0" fontId="13" fillId="0" borderId="39" xfId="2" applyFont="1" applyBorder="1" applyAlignment="1">
      <alignment horizontal="center" vertical="center"/>
    </xf>
    <xf numFmtId="0" fontId="13" fillId="0" borderId="31" xfId="2" applyFont="1" applyBorder="1" applyAlignment="1">
      <alignment horizontal="center" vertical="center"/>
    </xf>
    <xf numFmtId="0" fontId="5" fillId="3" borderId="2"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0" xfId="0" applyFont="1" applyFill="1" applyAlignment="1">
      <alignment horizontal="center" vertical="center"/>
    </xf>
    <xf numFmtId="0" fontId="2" fillId="4" borderId="2" xfId="0" applyFont="1" applyFill="1" applyBorder="1" applyAlignment="1">
      <alignment horizontal="left" vertical="center" wrapText="1"/>
    </xf>
    <xf numFmtId="0" fontId="2"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2" fillId="4" borderId="40" xfId="0" applyFont="1" applyFill="1" applyBorder="1" applyAlignment="1">
      <alignment horizontal="left" vertical="center" wrapText="1"/>
    </xf>
    <xf numFmtId="0" fontId="2" fillId="4" borderId="41" xfId="0" applyFont="1" applyFill="1" applyBorder="1" applyAlignment="1">
      <alignment horizontal="left" vertical="center" wrapText="1"/>
    </xf>
    <xf numFmtId="0" fontId="2" fillId="4" borderId="42" xfId="0" applyFont="1" applyFill="1" applyBorder="1" applyAlignment="1">
      <alignment horizontal="left" vertical="center" wrapText="1"/>
    </xf>
    <xf numFmtId="0" fontId="2" fillId="4" borderId="43" xfId="0" applyFont="1" applyFill="1" applyBorder="1" applyAlignment="1">
      <alignment horizontal="left" vertical="center" wrapText="1"/>
    </xf>
    <xf numFmtId="0" fontId="2" fillId="4" borderId="44" xfId="0" applyFont="1" applyFill="1" applyBorder="1" applyAlignment="1">
      <alignment horizontal="left" vertical="center" wrapText="1"/>
    </xf>
    <xf numFmtId="0" fontId="2" fillId="4" borderId="45" xfId="0" applyFont="1" applyFill="1" applyBorder="1" applyAlignment="1">
      <alignment horizontal="left" vertical="center" wrapText="1"/>
    </xf>
    <xf numFmtId="0" fontId="13" fillId="4" borderId="30" xfId="2" applyFont="1" applyFill="1" applyBorder="1" applyAlignment="1">
      <alignment horizontal="center" vertical="center"/>
    </xf>
    <xf numFmtId="0" fontId="13" fillId="4" borderId="39" xfId="2" applyFont="1" applyFill="1" applyBorder="1" applyAlignment="1">
      <alignment horizontal="center" vertical="center"/>
    </xf>
    <xf numFmtId="0" fontId="32" fillId="0" borderId="2" xfId="0" applyFont="1" applyBorder="1" applyAlignment="1">
      <alignment horizontal="left" vertical="center"/>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2" fillId="0" borderId="2" xfId="0" applyFont="1" applyBorder="1" applyAlignment="1">
      <alignment horizontal="center" vertical="center"/>
    </xf>
    <xf numFmtId="0" fontId="2" fillId="4" borderId="0" xfId="0" applyFont="1" applyFill="1" applyAlignment="1">
      <alignment horizontal="center" vertical="center" wrapText="1"/>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xf>
    <xf numFmtId="0" fontId="13" fillId="4" borderId="40" xfId="2" applyFont="1" applyFill="1" applyBorder="1" applyAlignment="1">
      <alignment horizontal="center" vertical="center"/>
    </xf>
    <xf numFmtId="0" fontId="13" fillId="4" borderId="46" xfId="2" applyFont="1" applyFill="1" applyBorder="1" applyAlignment="1">
      <alignment horizontal="center" vertical="center"/>
    </xf>
    <xf numFmtId="0" fontId="13" fillId="4" borderId="41" xfId="2" applyFont="1" applyFill="1" applyBorder="1" applyAlignment="1">
      <alignment horizontal="center" vertical="center"/>
    </xf>
    <xf numFmtId="0" fontId="13" fillId="4" borderId="42" xfId="2" applyFont="1" applyFill="1" applyBorder="1" applyAlignment="1">
      <alignment horizontal="center" vertical="center"/>
    </xf>
    <xf numFmtId="0" fontId="13" fillId="4" borderId="47" xfId="2" applyFont="1" applyFill="1" applyBorder="1" applyAlignment="1">
      <alignment horizontal="center" vertical="center"/>
    </xf>
    <xf numFmtId="0" fontId="13" fillId="4" borderId="43" xfId="2" applyFont="1" applyFill="1" applyBorder="1" applyAlignment="1">
      <alignment horizontal="center" vertical="center"/>
    </xf>
    <xf numFmtId="0" fontId="13" fillId="4" borderId="44" xfId="2" applyFont="1" applyFill="1" applyBorder="1" applyAlignment="1">
      <alignment horizontal="center" vertical="center"/>
    </xf>
    <xf numFmtId="0" fontId="13" fillId="4" borderId="48" xfId="2" applyFont="1" applyFill="1" applyBorder="1" applyAlignment="1">
      <alignment horizontal="center" vertical="center"/>
    </xf>
    <xf numFmtId="0" fontId="13" fillId="4" borderId="45" xfId="2"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4" fillId="3" borderId="4" xfId="0" applyFont="1" applyFill="1" applyBorder="1" applyAlignment="1">
      <alignment horizontal="center" vertical="center"/>
    </xf>
    <xf numFmtId="0" fontId="2" fillId="0" borderId="4" xfId="0" applyFont="1" applyBorder="1" applyAlignment="1">
      <alignment horizontal="left" vertical="center"/>
    </xf>
    <xf numFmtId="0" fontId="34" fillId="0" borderId="2" xfId="0" applyFont="1" applyBorder="1" applyAlignment="1">
      <alignment horizontal="left" vertical="center"/>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8" fillId="0" borderId="0" xfId="0" applyFont="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left" vertical="center"/>
    </xf>
    <xf numFmtId="0" fontId="14" fillId="3" borderId="2" xfId="0" applyFont="1" applyFill="1" applyBorder="1" applyAlignment="1">
      <alignment horizontal="left" vertical="center" wrapText="1"/>
    </xf>
    <xf numFmtId="0" fontId="13" fillId="4" borderId="17" xfId="2" applyFont="1" applyFill="1" applyBorder="1" applyAlignment="1">
      <alignment horizontal="center" vertical="center"/>
    </xf>
    <xf numFmtId="0" fontId="13" fillId="4" borderId="18" xfId="2" applyFont="1" applyFill="1" applyBorder="1" applyAlignment="1">
      <alignment horizontal="center" vertical="center"/>
    </xf>
    <xf numFmtId="0" fontId="13" fillId="4" borderId="19" xfId="2" applyFont="1" applyFill="1" applyBorder="1" applyAlignment="1">
      <alignment horizontal="center" vertical="center"/>
    </xf>
    <xf numFmtId="0" fontId="13" fillId="4" borderId="20" xfId="2" applyFont="1" applyFill="1" applyBorder="1" applyAlignment="1">
      <alignment horizontal="center" vertical="center"/>
    </xf>
    <xf numFmtId="0" fontId="13" fillId="4" borderId="2" xfId="2" applyFont="1" applyFill="1" applyBorder="1" applyAlignment="1">
      <alignment horizontal="center" vertical="center"/>
    </xf>
    <xf numFmtId="0" fontId="13" fillId="4" borderId="21" xfId="2" applyFont="1" applyFill="1" applyBorder="1" applyAlignment="1">
      <alignment horizontal="center" vertical="center"/>
    </xf>
    <xf numFmtId="0" fontId="13" fillId="4" borderId="22" xfId="2" applyFont="1" applyFill="1" applyBorder="1" applyAlignment="1">
      <alignment horizontal="center" vertical="center"/>
    </xf>
    <xf numFmtId="0" fontId="13" fillId="4" borderId="23" xfId="2" applyFont="1" applyFill="1" applyBorder="1" applyAlignment="1">
      <alignment horizontal="center" vertical="center"/>
    </xf>
    <xf numFmtId="0" fontId="13" fillId="4" borderId="24" xfId="2" applyFont="1" applyFill="1" applyBorder="1" applyAlignment="1">
      <alignment horizontal="center" vertical="center"/>
    </xf>
    <xf numFmtId="0" fontId="2" fillId="4" borderId="18" xfId="0" applyFont="1" applyFill="1" applyBorder="1" applyAlignment="1">
      <alignment horizontal="left" vertical="center" wrapText="1"/>
    </xf>
    <xf numFmtId="0" fontId="2" fillId="4" borderId="19"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0" borderId="2"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0" borderId="3" xfId="0" applyFont="1" applyFill="1" applyBorder="1" applyAlignment="1">
      <alignment horizontal="justify"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4" borderId="49" xfId="2" applyFont="1" applyFill="1" applyBorder="1" applyAlignment="1">
      <alignment horizontal="center" vertical="center"/>
    </xf>
    <xf numFmtId="0" fontId="6" fillId="4" borderId="18" xfId="2" applyFont="1" applyFill="1" applyBorder="1" applyAlignment="1">
      <alignment horizontal="center" vertical="center"/>
    </xf>
    <xf numFmtId="0" fontId="6" fillId="4" borderId="3" xfId="2" applyFont="1" applyFill="1" applyBorder="1" applyAlignment="1">
      <alignment horizontal="center" vertical="center"/>
    </xf>
    <xf numFmtId="0" fontId="6" fillId="4" borderId="2" xfId="2" applyFont="1" applyFill="1" applyBorder="1" applyAlignment="1">
      <alignment horizontal="center" vertical="center"/>
    </xf>
    <xf numFmtId="0" fontId="6" fillId="4" borderId="50" xfId="2" applyFont="1" applyFill="1" applyBorder="1" applyAlignment="1">
      <alignment horizontal="center" vertical="center"/>
    </xf>
    <xf numFmtId="0" fontId="6" fillId="4" borderId="23" xfId="2" applyFont="1" applyFill="1" applyBorder="1" applyAlignment="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2" fillId="4" borderId="0" xfId="0" applyFont="1" applyFill="1" applyAlignment="1" applyProtection="1">
      <alignment horizontal="center" vertical="center" wrapText="1"/>
    </xf>
    <xf numFmtId="0" fontId="2" fillId="4" borderId="0" xfId="0" applyFont="1" applyFill="1" applyAlignment="1" applyProtection="1">
      <alignment vertical="center" wrapText="1"/>
    </xf>
    <xf numFmtId="0" fontId="37" fillId="4" borderId="0" xfId="0" applyFont="1" applyFill="1" applyAlignment="1" applyProtection="1">
      <alignment horizontal="center" vertical="center" wrapText="1"/>
    </xf>
    <xf numFmtId="0" fontId="2" fillId="4" borderId="0" xfId="0" applyFont="1" applyFill="1" applyAlignment="1" applyProtection="1">
      <alignment horizontal="justify" vertical="center" wrapText="1"/>
    </xf>
    <xf numFmtId="0" fontId="2" fillId="4" borderId="0" xfId="0" applyFont="1" applyFill="1" applyProtection="1"/>
    <xf numFmtId="0" fontId="2" fillId="4" borderId="0" xfId="0" applyFont="1" applyFill="1" applyAlignment="1" applyProtection="1">
      <alignment horizontal="center"/>
    </xf>
    <xf numFmtId="0" fontId="2" fillId="4" borderId="51" xfId="0" applyFont="1" applyFill="1" applyBorder="1" applyAlignment="1" applyProtection="1">
      <alignment horizontal="center" vertical="center" wrapText="1"/>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2" fillId="4" borderId="27" xfId="0" applyFont="1" applyFill="1" applyBorder="1" applyAlignment="1" applyProtection="1">
      <alignment horizontal="left" vertical="center" wrapText="1"/>
    </xf>
    <xf numFmtId="0" fontId="2" fillId="4" borderId="28" xfId="0" applyFont="1" applyFill="1" applyBorder="1" applyAlignment="1" applyProtection="1">
      <alignment horizontal="left" vertical="center" wrapText="1"/>
    </xf>
    <xf numFmtId="0" fontId="2" fillId="4" borderId="0" xfId="0" applyFont="1" applyFill="1" applyBorder="1" applyAlignment="1" applyProtection="1">
      <alignment horizontal="left" vertical="center" wrapText="1"/>
    </xf>
    <xf numFmtId="0" fontId="2" fillId="4" borderId="0" xfId="0" applyFont="1" applyFill="1" applyAlignment="1" applyProtection="1">
      <alignment horizontal="left" vertical="center" wrapText="1"/>
    </xf>
    <xf numFmtId="0" fontId="2" fillId="4" borderId="58" xfId="0" applyFont="1" applyFill="1" applyBorder="1" applyAlignment="1" applyProtection="1">
      <alignment horizontal="center" vertical="center" wrapText="1"/>
    </xf>
    <xf numFmtId="0" fontId="13" fillId="4" borderId="56"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7" xfId="2" applyFont="1" applyFill="1" applyBorder="1" applyAlignment="1" applyProtection="1">
      <alignment horizontal="center" vertical="center"/>
    </xf>
    <xf numFmtId="0" fontId="2" fillId="4" borderId="56" xfId="0" applyFont="1" applyFill="1" applyBorder="1" applyAlignment="1" applyProtection="1">
      <alignment horizontal="left" vertical="center" wrapText="1"/>
    </xf>
    <xf numFmtId="0" fontId="2" fillId="4" borderId="57" xfId="0" applyFont="1" applyFill="1" applyBorder="1" applyAlignment="1" applyProtection="1">
      <alignment horizontal="left" vertical="center" wrapText="1"/>
    </xf>
    <xf numFmtId="0" fontId="2" fillId="4" borderId="52" xfId="0" applyFont="1" applyFill="1" applyBorder="1" applyAlignment="1" applyProtection="1">
      <alignment horizontal="center" vertical="center" wrapText="1"/>
    </xf>
    <xf numFmtId="0" fontId="13" fillId="4" borderId="54"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5" xfId="2" applyFont="1" applyFill="1" applyBorder="1" applyAlignment="1" applyProtection="1">
      <alignment horizontal="center" vertical="center"/>
    </xf>
    <xf numFmtId="0" fontId="2" fillId="4" borderId="54" xfId="0" applyFont="1" applyFill="1" applyBorder="1" applyAlignment="1" applyProtection="1">
      <alignment horizontal="left" vertical="center" wrapText="1"/>
    </xf>
    <xf numFmtId="0" fontId="2" fillId="4" borderId="55" xfId="0" applyFont="1" applyFill="1" applyBorder="1" applyAlignment="1" applyProtection="1">
      <alignment horizontal="left" vertical="center" wrapText="1"/>
    </xf>
    <xf numFmtId="0" fontId="13" fillId="4" borderId="0" xfId="2" applyFont="1" applyFill="1" applyAlignment="1" applyProtection="1">
      <alignment horizontal="center" vertical="center"/>
    </xf>
    <xf numFmtId="0" fontId="13" fillId="4" borderId="0" xfId="2" applyFont="1" applyFill="1" applyAlignment="1" applyProtection="1">
      <alignment vertical="center"/>
    </xf>
    <xf numFmtId="0" fontId="38" fillId="4" borderId="0" xfId="2" applyFont="1" applyFill="1" applyAlignment="1" applyProtection="1">
      <alignment horizontal="center" vertical="center"/>
    </xf>
    <xf numFmtId="0" fontId="7" fillId="4" borderId="5" xfId="0" applyFont="1" applyFill="1" applyBorder="1" applyAlignment="1" applyProtection="1">
      <alignment horizontal="center" vertical="center"/>
    </xf>
    <xf numFmtId="0" fontId="30" fillId="4" borderId="4" xfId="0" applyFont="1" applyFill="1" applyBorder="1" applyAlignment="1" applyProtection="1">
      <alignment horizontal="left" vertical="center"/>
    </xf>
    <xf numFmtId="0" fontId="30" fillId="4" borderId="3" xfId="0" applyFont="1" applyFill="1" applyBorder="1" applyAlignment="1" applyProtection="1">
      <alignment horizontal="left" vertical="center"/>
    </xf>
    <xf numFmtId="0" fontId="30" fillId="4" borderId="0" xfId="0" applyFont="1" applyFill="1" applyBorder="1" applyAlignment="1" applyProtection="1">
      <alignment horizontal="left" vertical="center"/>
    </xf>
    <xf numFmtId="0" fontId="30" fillId="4" borderId="0" xfId="0" applyFont="1" applyFill="1" applyAlignment="1" applyProtection="1">
      <alignment horizontal="left" vertical="center"/>
    </xf>
    <xf numFmtId="0" fontId="13" fillId="4" borderId="27" xfId="0" applyFont="1" applyFill="1" applyBorder="1" applyAlignment="1" applyProtection="1">
      <alignment horizontal="center" vertical="center" wrapText="1"/>
    </xf>
    <xf numFmtId="0" fontId="13" fillId="4" borderId="28" xfId="0" applyFont="1" applyFill="1" applyBorder="1" applyAlignment="1" applyProtection="1">
      <alignment horizontal="center" vertical="center" wrapText="1"/>
    </xf>
    <xf numFmtId="0" fontId="13" fillId="4" borderId="49" xfId="0" applyFont="1" applyFill="1" applyBorder="1" applyAlignment="1" applyProtection="1">
      <alignment horizontal="center"/>
    </xf>
    <xf numFmtId="0" fontId="13" fillId="4" borderId="19" xfId="0" applyFont="1" applyFill="1" applyBorder="1" applyAlignment="1" applyProtection="1">
      <alignment horizontal="center"/>
    </xf>
    <xf numFmtId="0" fontId="13" fillId="4" borderId="17" xfId="0" applyFont="1" applyFill="1" applyBorder="1" applyAlignment="1" applyProtection="1">
      <alignment horizontal="center"/>
    </xf>
    <xf numFmtId="0" fontId="14" fillId="8" borderId="17" xfId="0" applyFont="1" applyFill="1" applyBorder="1" applyAlignment="1" applyProtection="1">
      <alignment horizontal="center" vertical="center" wrapText="1"/>
    </xf>
    <xf numFmtId="0" fontId="14" fillId="8" borderId="18" xfId="0" applyFont="1" applyFill="1" applyBorder="1" applyAlignment="1" applyProtection="1">
      <alignment horizontal="center" vertical="center" wrapText="1"/>
    </xf>
    <xf numFmtId="9" fontId="39" fillId="8" borderId="18" xfId="0" applyNumberFormat="1" applyFont="1" applyFill="1" applyBorder="1" applyAlignment="1" applyProtection="1">
      <alignment horizontal="center" vertical="center" wrapText="1"/>
    </xf>
    <xf numFmtId="166" fontId="14" fillId="8" borderId="18" xfId="0" applyNumberFormat="1" applyFont="1" applyFill="1" applyBorder="1" applyAlignment="1" applyProtection="1">
      <alignment horizontal="center" vertical="center" wrapText="1"/>
    </xf>
    <xf numFmtId="9" fontId="14" fillId="8" borderId="18" xfId="0" applyNumberFormat="1" applyFont="1" applyFill="1" applyBorder="1" applyAlignment="1" applyProtection="1">
      <alignment horizontal="center" vertical="center" wrapText="1"/>
    </xf>
    <xf numFmtId="0" fontId="14" fillId="9" borderId="18" xfId="0" applyFont="1" applyFill="1" applyBorder="1" applyAlignment="1" applyProtection="1">
      <alignment horizontal="center" vertical="center" wrapText="1"/>
    </xf>
    <xf numFmtId="0" fontId="14" fillId="9" borderId="19" xfId="0" applyFont="1" applyFill="1" applyBorder="1" applyAlignment="1" applyProtection="1">
      <alignment horizontal="center" vertical="center" wrapText="1"/>
    </xf>
    <xf numFmtId="0" fontId="14" fillId="9" borderId="20" xfId="0" applyFont="1" applyFill="1" applyBorder="1" applyAlignment="1" applyProtection="1">
      <alignment horizontal="center" vertical="center" wrapText="1"/>
    </xf>
    <xf numFmtId="0" fontId="14" fillId="9" borderId="21" xfId="0" applyFont="1" applyFill="1" applyBorder="1" applyAlignment="1" applyProtection="1">
      <alignment horizontal="center" vertical="center" wrapText="1"/>
    </xf>
    <xf numFmtId="0" fontId="14" fillId="9" borderId="3" xfId="0" applyFont="1" applyFill="1" applyBorder="1" applyAlignment="1" applyProtection="1">
      <alignment horizontal="center" vertical="center" wrapText="1"/>
    </xf>
    <xf numFmtId="0" fontId="41" fillId="0" borderId="20" xfId="0" applyFont="1" applyBorder="1" applyAlignment="1" applyProtection="1">
      <alignment horizontal="center" vertical="center" wrapText="1"/>
    </xf>
    <xf numFmtId="0" fontId="42" fillId="0" borderId="2" xfId="0" applyFont="1" applyBorder="1" applyAlignment="1" applyProtection="1">
      <alignment horizontal="justify" vertical="center" wrapText="1"/>
    </xf>
    <xf numFmtId="0" fontId="42" fillId="0" borderId="2" xfId="0" applyFont="1" applyBorder="1" applyAlignment="1" applyProtection="1">
      <alignment horizontal="left" vertical="center" wrapText="1"/>
    </xf>
    <xf numFmtId="168" fontId="42" fillId="0" borderId="2" xfId="0" applyNumberFormat="1" applyFont="1" applyBorder="1" applyAlignment="1" applyProtection="1">
      <alignment horizontal="center" vertical="center"/>
    </xf>
    <xf numFmtId="167" fontId="42" fillId="0" borderId="2" xfId="0" applyNumberFormat="1" applyFont="1" applyBorder="1" applyAlignment="1" applyProtection="1">
      <alignment horizontal="center" vertical="center" wrapText="1"/>
    </xf>
    <xf numFmtId="0" fontId="42" fillId="0" borderId="2" xfId="0" applyFont="1" applyBorder="1" applyAlignment="1" applyProtection="1">
      <alignment horizontal="justify" vertical="top" wrapText="1"/>
    </xf>
    <xf numFmtId="168" fontId="42" fillId="0" borderId="2" xfId="0" applyNumberFormat="1" applyFont="1" applyBorder="1" applyAlignment="1" applyProtection="1">
      <alignment horizontal="center" vertical="center" wrapText="1"/>
    </xf>
    <xf numFmtId="169" fontId="42" fillId="0" borderId="21" xfId="0" applyNumberFormat="1" applyFont="1" applyBorder="1" applyAlignment="1" applyProtection="1">
      <alignment horizontal="center" vertical="center" wrapText="1"/>
    </xf>
    <xf numFmtId="10" fontId="42" fillId="0" borderId="21" xfId="7" applyNumberFormat="1" applyFont="1" applyFill="1" applyBorder="1" applyAlignment="1" applyProtection="1">
      <alignment horizontal="center" vertical="center" wrapText="1"/>
    </xf>
    <xf numFmtId="10" fontId="42" fillId="0" borderId="21" xfId="0" applyNumberFormat="1" applyFont="1" applyBorder="1" applyAlignment="1" applyProtection="1">
      <alignment horizontal="center" vertical="center" wrapText="1"/>
    </xf>
    <xf numFmtId="10" fontId="42" fillId="0" borderId="21" xfId="0" applyNumberFormat="1" applyFont="1" applyBorder="1" applyAlignment="1" applyProtection="1">
      <alignment horizontal="left" vertical="center" wrapText="1"/>
    </xf>
    <xf numFmtId="9" fontId="42" fillId="0" borderId="0" xfId="0" applyNumberFormat="1" applyFont="1" applyAlignment="1" applyProtection="1">
      <alignment horizontal="center" vertical="center" wrapText="1"/>
    </xf>
    <xf numFmtId="172" fontId="42" fillId="0" borderId="0" xfId="5" applyNumberFormat="1" applyFont="1" applyFill="1" applyAlignment="1" applyProtection="1">
      <alignment horizontal="left" vertical="center" wrapText="1"/>
    </xf>
    <xf numFmtId="10" fontId="42" fillId="0" borderId="0" xfId="5" applyNumberFormat="1" applyFont="1" applyFill="1" applyAlignment="1" applyProtection="1">
      <alignment horizontal="center" vertical="center" wrapText="1"/>
    </xf>
    <xf numFmtId="10" fontId="42" fillId="0" borderId="0" xfId="0" applyNumberFormat="1" applyFont="1" applyAlignment="1" applyProtection="1">
      <alignment horizontal="center" vertical="center" wrapText="1"/>
    </xf>
    <xf numFmtId="0" fontId="42" fillId="0" borderId="0" xfId="0" applyFont="1" applyAlignment="1" applyProtection="1">
      <alignment horizontal="center" vertical="center" wrapText="1"/>
    </xf>
    <xf numFmtId="0" fontId="42" fillId="4" borderId="2" xfId="0" applyFont="1" applyFill="1" applyBorder="1" applyAlignment="1" applyProtection="1">
      <alignment horizontal="left" vertical="center" wrapText="1"/>
    </xf>
    <xf numFmtId="10" fontId="42" fillId="4" borderId="21" xfId="0" applyNumberFormat="1" applyFont="1" applyFill="1" applyBorder="1" applyAlignment="1" applyProtection="1">
      <alignment horizontal="center" vertical="center" wrapText="1"/>
    </xf>
    <xf numFmtId="9" fontId="42" fillId="0" borderId="0" xfId="5" applyFont="1" applyFill="1" applyBorder="1" applyAlignment="1" applyProtection="1">
      <alignment horizontal="center" vertical="center"/>
    </xf>
    <xf numFmtId="0" fontId="42" fillId="0" borderId="0" xfId="0" applyFont="1" applyBorder="1" applyAlignment="1" applyProtection="1">
      <alignment horizontal="justify" vertical="center" wrapText="1"/>
    </xf>
    <xf numFmtId="168" fontId="42" fillId="0" borderId="2" xfId="0" applyNumberFormat="1" applyFont="1" applyFill="1" applyBorder="1" applyAlignment="1" applyProtection="1">
      <alignment horizontal="center" vertical="center"/>
    </xf>
    <xf numFmtId="10" fontId="42" fillId="10" borderId="21" xfId="0" applyNumberFormat="1" applyFont="1" applyFill="1" applyBorder="1" applyAlignment="1" applyProtection="1">
      <alignment horizontal="center" vertical="center" wrapText="1"/>
    </xf>
    <xf numFmtId="10" fontId="42" fillId="0" borderId="21" xfId="0" applyNumberFormat="1" applyFont="1" applyFill="1" applyBorder="1" applyAlignment="1" applyProtection="1">
      <alignment horizontal="center" vertical="center" wrapText="1"/>
    </xf>
    <xf numFmtId="10" fontId="42" fillId="0" borderId="4" xfId="7" applyNumberFormat="1" applyFont="1" applyFill="1" applyBorder="1" applyAlignment="1" applyProtection="1">
      <alignment horizontal="center" vertical="center" wrapText="1"/>
    </xf>
    <xf numFmtId="10" fontId="42" fillId="0" borderId="0" xfId="7" applyNumberFormat="1" applyFont="1" applyFill="1" applyBorder="1" applyAlignment="1" applyProtection="1">
      <alignment horizontal="center" vertical="center" wrapText="1"/>
    </xf>
    <xf numFmtId="10" fontId="42" fillId="0" borderId="0" xfId="0" applyNumberFormat="1" applyFont="1" applyAlignment="1" applyProtection="1">
      <alignment horizontal="left" vertical="center" wrapText="1"/>
    </xf>
    <xf numFmtId="0" fontId="41" fillId="0" borderId="22" xfId="0" applyFont="1" applyBorder="1" applyAlignment="1" applyProtection="1">
      <alignment horizontal="center" vertical="center" wrapText="1"/>
    </xf>
    <xf numFmtId="0" fontId="42" fillId="0" borderId="23" xfId="0" applyFont="1" applyBorder="1" applyAlignment="1" applyProtection="1">
      <alignment horizontal="justify" vertical="center" wrapText="1"/>
    </xf>
    <xf numFmtId="0" fontId="42" fillId="0" borderId="23" xfId="0" applyFont="1" applyBorder="1" applyAlignment="1" applyProtection="1">
      <alignment horizontal="left" vertical="center" wrapText="1"/>
    </xf>
    <xf numFmtId="168" fontId="42" fillId="0" borderId="23" xfId="0" applyNumberFormat="1" applyFont="1" applyBorder="1" applyAlignment="1" applyProtection="1">
      <alignment horizontal="center" vertical="center"/>
    </xf>
    <xf numFmtId="167" fontId="42" fillId="0" borderId="23" xfId="0" applyNumberFormat="1" applyFont="1" applyBorder="1" applyAlignment="1" applyProtection="1">
      <alignment horizontal="center" vertical="center" wrapText="1"/>
    </xf>
    <xf numFmtId="0" fontId="42" fillId="0" borderId="23" xfId="0" applyFont="1" applyBorder="1" applyAlignment="1" applyProtection="1">
      <alignment horizontal="justify" vertical="top" wrapText="1"/>
    </xf>
    <xf numFmtId="168" fontId="42" fillId="0" borderId="23" xfId="0" applyNumberFormat="1" applyFont="1" applyBorder="1" applyAlignment="1" applyProtection="1">
      <alignment horizontal="center" vertical="center" wrapText="1"/>
    </xf>
    <xf numFmtId="0" fontId="44" fillId="0" borderId="0" xfId="0" applyFont="1" applyAlignment="1" applyProtection="1">
      <alignment horizontal="center" vertical="center" wrapText="1"/>
    </xf>
    <xf numFmtId="0" fontId="44" fillId="4" borderId="0" xfId="0" applyFont="1" applyFill="1" applyAlignment="1" applyProtection="1">
      <alignment horizontal="center" vertical="center" wrapText="1"/>
    </xf>
    <xf numFmtId="0" fontId="44" fillId="4" borderId="0" xfId="0" applyFont="1" applyFill="1" applyAlignment="1" applyProtection="1">
      <alignment vertical="center" wrapText="1"/>
    </xf>
    <xf numFmtId="9" fontId="45" fillId="10" borderId="53" xfId="0" applyNumberFormat="1" applyFont="1" applyFill="1" applyBorder="1" applyAlignment="1" applyProtection="1">
      <alignment horizontal="center" vertical="center" wrapText="1"/>
    </xf>
    <xf numFmtId="167" fontId="44" fillId="4" borderId="0" xfId="0" applyNumberFormat="1" applyFont="1" applyFill="1" applyAlignment="1" applyProtection="1">
      <alignment horizontal="center" vertical="center" wrapText="1"/>
    </xf>
    <xf numFmtId="0" fontId="44" fillId="4" borderId="0" xfId="0" applyFont="1" applyFill="1" applyAlignment="1" applyProtection="1">
      <alignment horizontal="justify" vertical="center" wrapText="1"/>
    </xf>
    <xf numFmtId="9" fontId="44" fillId="0" borderId="0" xfId="0" applyNumberFormat="1" applyFont="1" applyAlignment="1" applyProtection="1">
      <alignment horizontal="center" vertical="center" wrapText="1"/>
    </xf>
    <xf numFmtId="172" fontId="44" fillId="0" borderId="0" xfId="5" applyNumberFormat="1" applyFont="1" applyFill="1" applyAlignment="1" applyProtection="1">
      <alignment horizontal="left" vertical="center" wrapText="1"/>
    </xf>
    <xf numFmtId="1" fontId="44" fillId="0" borderId="0" xfId="0" applyNumberFormat="1" applyFont="1" applyAlignment="1" applyProtection="1">
      <alignment horizontal="center" vertical="center" wrapText="1"/>
    </xf>
    <xf numFmtId="0" fontId="29" fillId="0" borderId="0" xfId="0" applyFont="1" applyAlignment="1" applyProtection="1">
      <alignment horizontal="center" vertical="center" wrapText="1"/>
    </xf>
    <xf numFmtId="0" fontId="29" fillId="4" borderId="0" xfId="0" applyFont="1" applyFill="1" applyAlignment="1" applyProtection="1">
      <alignment horizontal="center" vertical="center" wrapText="1"/>
    </xf>
    <xf numFmtId="0" fontId="29" fillId="4" borderId="0" xfId="0" applyFont="1" applyFill="1" applyAlignment="1" applyProtection="1">
      <alignment vertical="center" wrapText="1"/>
    </xf>
    <xf numFmtId="169" fontId="33" fillId="4" borderId="0" xfId="0" applyNumberFormat="1" applyFont="1" applyFill="1" applyAlignment="1" applyProtection="1">
      <alignment horizontal="center" vertical="center" wrapText="1"/>
    </xf>
    <xf numFmtId="167" fontId="29" fillId="4" borderId="0" xfId="0" applyNumberFormat="1" applyFont="1" applyFill="1" applyAlignment="1" applyProtection="1">
      <alignment horizontal="center" vertical="center" wrapText="1"/>
    </xf>
    <xf numFmtId="0" fontId="29" fillId="4" borderId="0" xfId="0" applyFont="1" applyFill="1" applyAlignment="1" applyProtection="1">
      <alignment horizontal="justify" vertical="center" wrapText="1"/>
    </xf>
    <xf numFmtId="10" fontId="35" fillId="0" borderId="0" xfId="6" applyNumberFormat="1" applyFont="1" applyFill="1" applyAlignment="1" applyProtection="1">
      <alignment horizontal="center" vertical="center" wrapText="1"/>
    </xf>
    <xf numFmtId="0" fontId="44" fillId="4" borderId="0" xfId="0" applyFont="1" applyFill="1" applyProtection="1"/>
    <xf numFmtId="0" fontId="44" fillId="4" borderId="0" xfId="0" applyFont="1" applyFill="1" applyAlignment="1" applyProtection="1">
      <alignment horizontal="center"/>
    </xf>
    <xf numFmtId="169" fontId="31" fillId="4" borderId="0" xfId="6" applyNumberFormat="1" applyFont="1" applyFill="1" applyAlignment="1" applyProtection="1">
      <alignment horizontal="center" vertical="center" wrapText="1"/>
    </xf>
    <xf numFmtId="41" fontId="42" fillId="0" borderId="0" xfId="6" applyFont="1" applyFill="1" applyBorder="1" applyAlignment="1" applyProtection="1">
      <alignment horizontal="center" vertical="center" wrapText="1"/>
    </xf>
    <xf numFmtId="1" fontId="33" fillId="0" borderId="0" xfId="0" applyNumberFormat="1" applyFont="1" applyAlignment="1" applyProtection="1">
      <alignment horizontal="center" vertical="center" wrapText="1"/>
    </xf>
    <xf numFmtId="0" fontId="33" fillId="0" borderId="0" xfId="0" applyFont="1" applyAlignment="1" applyProtection="1">
      <alignment horizontal="center" vertical="center" wrapText="1"/>
    </xf>
    <xf numFmtId="0" fontId="16" fillId="4" borderId="0" xfId="0" applyFont="1" applyFill="1" applyAlignment="1" applyProtection="1">
      <alignment horizontal="center" vertical="center" wrapText="1"/>
    </xf>
    <xf numFmtId="0" fontId="16" fillId="4" borderId="0" xfId="0" applyFont="1" applyFill="1" applyAlignment="1" applyProtection="1">
      <alignment vertical="center" wrapText="1"/>
    </xf>
    <xf numFmtId="0" fontId="40" fillId="4" borderId="0" xfId="0" applyFont="1" applyFill="1" applyAlignment="1" applyProtection="1">
      <alignment horizontal="center" vertical="center" wrapText="1"/>
    </xf>
    <xf numFmtId="171" fontId="19" fillId="0" borderId="0" xfId="5" applyNumberFormat="1" applyFont="1" applyFill="1" applyAlignment="1" applyProtection="1">
      <alignment horizontal="center" vertical="center" wrapText="1"/>
    </xf>
    <xf numFmtId="169" fontId="19" fillId="4" borderId="0" xfId="5" applyNumberFormat="1" applyFont="1" applyFill="1" applyAlignment="1" applyProtection="1">
      <alignment horizontal="center" vertical="center" wrapText="1"/>
    </xf>
    <xf numFmtId="0" fontId="19" fillId="4" borderId="0" xfId="0" applyFont="1" applyFill="1" applyAlignment="1" applyProtection="1">
      <alignment vertical="center" wrapText="1"/>
    </xf>
    <xf numFmtId="1" fontId="17" fillId="4" borderId="0" xfId="0" applyNumberFormat="1" applyFont="1" applyFill="1" applyAlignment="1" applyProtection="1">
      <alignment horizontal="center" vertical="center" wrapText="1"/>
    </xf>
    <xf numFmtId="10" fontId="36" fillId="0" borderId="0" xfId="0" applyNumberFormat="1" applyFont="1" applyFill="1" applyAlignment="1" applyProtection="1">
      <alignment horizontal="center" vertical="center" wrapText="1"/>
    </xf>
    <xf numFmtId="10" fontId="2" fillId="4" borderId="0" xfId="0" applyNumberFormat="1" applyFont="1" applyFill="1" applyProtection="1"/>
    <xf numFmtId="10" fontId="13" fillId="4" borderId="0" xfId="0" applyNumberFormat="1" applyFont="1" applyFill="1" applyAlignment="1" applyProtection="1">
      <alignment horizontal="center" vertical="center" wrapText="1"/>
    </xf>
    <xf numFmtId="10" fontId="2" fillId="4" borderId="0" xfId="0" applyNumberFormat="1" applyFont="1" applyFill="1" applyAlignment="1" applyProtection="1">
      <alignment horizontal="center" vertical="center" wrapText="1"/>
    </xf>
    <xf numFmtId="171" fontId="2" fillId="4" borderId="0" xfId="5" applyNumberFormat="1" applyFont="1" applyFill="1" applyAlignment="1" applyProtection="1">
      <alignment horizontal="center" vertical="center" wrapText="1"/>
    </xf>
    <xf numFmtId="170" fontId="2" fillId="4" borderId="0" xfId="0" applyNumberFormat="1" applyFont="1" applyFill="1" applyAlignment="1" applyProtection="1">
      <alignment horizontal="center" vertical="center" wrapText="1"/>
    </xf>
  </cellXfs>
  <cellStyles count="9">
    <cellStyle name="Hipervínculo" xfId="4" builtinId="8"/>
    <cellStyle name="Millares [0]" xfId="6" builtinId="6"/>
    <cellStyle name="Millares [0] 2" xfId="8"/>
    <cellStyle name="Neutral" xfId="1" builtinId="28" customBuiltin="1"/>
    <cellStyle name="Normal" xfId="0" builtinId="0"/>
    <cellStyle name="Normal 2" xfId="2"/>
    <cellStyle name="Porcentaje" xfId="5" builtinId="5"/>
    <cellStyle name="Porcentaje 2" xfId="7"/>
    <cellStyle name="Total" xfId="3" builtinId="25" customBuiltin="1"/>
  </cellStyles>
  <dxfs count="19">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38</xdr:col>
      <xdr:colOff>462642</xdr:colOff>
      <xdr:row>6</xdr:row>
      <xdr:rowOff>108858</xdr:rowOff>
    </xdr:from>
    <xdr:to>
      <xdr:col>38</xdr:col>
      <xdr:colOff>1638300</xdr:colOff>
      <xdr:row>9</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1484313</xdr:colOff>
      <xdr:row>1</xdr:row>
      <xdr:rowOff>34925</xdr:rowOff>
    </xdr:from>
    <xdr:to>
      <xdr:col>2</xdr:col>
      <xdr:colOff>2401888</xdr:colOff>
      <xdr:row>4</xdr:row>
      <xdr:rowOff>204486</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3141" y="213519"/>
          <a:ext cx="917575" cy="9285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18</xdr:row>
      <xdr:rowOff>2</xdr:rowOff>
    </xdr:from>
    <xdr:to>
      <xdr:col>6</xdr:col>
      <xdr:colOff>402789</xdr:colOff>
      <xdr:row>25</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29</xdr:row>
      <xdr:rowOff>10574</xdr:rowOff>
    </xdr:from>
    <xdr:to>
      <xdr:col>5</xdr:col>
      <xdr:colOff>718777</xdr:colOff>
      <xdr:row>40</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24</xdr:row>
      <xdr:rowOff>95250</xdr:rowOff>
    </xdr:from>
    <xdr:to>
      <xdr:col>3</xdr:col>
      <xdr:colOff>1651623</xdr:colOff>
      <xdr:row>33</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upersociedades365-my.sharepoint.com/personal/deynim_supersociedades_gov_co/Documents/Archivos%20de%20chat%20de%20Microsoft%20Teams/P01_Promocion_RSESE_PYMES%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net/Users/NiniRa/NINROD/Planeaci&#243;n%20Estrat&#233;gica%202016/Difusi&#243;n%20procedimiento%20para%20resoluci&#243;n%20de%20objeciones%20en%20garant&#237;as%20mobiliari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tocar"/>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mailto:amandaf@supersociedades.gov.co" TargetMode="External"/><Relationship Id="rId7" Type="http://schemas.openxmlformats.org/officeDocument/2006/relationships/printerSettings" Target="../printerSettings/printerSettings7.bin"/><Relationship Id="rId2" Type="http://schemas.openxmlformats.org/officeDocument/2006/relationships/hyperlink" Target="mailto:CarlosR@SUPERSOCIEDADES.GOV.CO" TargetMode="External"/><Relationship Id="rId1" Type="http://schemas.openxmlformats.org/officeDocument/2006/relationships/hyperlink" Target="mailto:bescobar@supersociedades.gov.co" TargetMode="External"/><Relationship Id="rId6" Type="http://schemas.openxmlformats.org/officeDocument/2006/relationships/hyperlink" Target="mailto:YhonC@SUPERSOCIEDADES.GOV.CO" TargetMode="External"/><Relationship Id="rId5" Type="http://schemas.openxmlformats.org/officeDocument/2006/relationships/hyperlink" Target="mailto:TMesa@supersociedades.gov.co" TargetMode="External"/><Relationship Id="rId10" Type="http://schemas.openxmlformats.org/officeDocument/2006/relationships/comments" Target="../comments6.xml"/><Relationship Id="rId4" Type="http://schemas.openxmlformats.org/officeDocument/2006/relationships/hyperlink" Target="mailto:mespa&#241;ol@supersociedades.gov.co" TargetMode="External"/><Relationship Id="rId9"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90" zoomScaleNormal="90" workbookViewId="0">
      <selection activeCell="E7" sqref="E7:L7"/>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5.25" customHeight="1" thickBot="1" x14ac:dyDescent="0.25"/>
    <row r="2" spans="2:19" ht="26.25" customHeight="1" x14ac:dyDescent="0.2">
      <c r="B2" s="131"/>
      <c r="C2" s="132"/>
      <c r="D2" s="133" t="s">
        <v>0</v>
      </c>
      <c r="E2" s="134"/>
      <c r="F2" s="134"/>
      <c r="G2" s="134"/>
      <c r="H2" s="134"/>
      <c r="I2" s="134"/>
      <c r="J2" s="135"/>
      <c r="K2" s="121" t="s">
        <v>1</v>
      </c>
      <c r="L2" s="122"/>
    </row>
    <row r="3" spans="2:19" ht="23.25" customHeight="1" x14ac:dyDescent="0.2">
      <c r="B3" s="127"/>
      <c r="C3" s="128"/>
      <c r="D3" s="136" t="s">
        <v>2</v>
      </c>
      <c r="E3" s="137"/>
      <c r="F3" s="137"/>
      <c r="G3" s="137"/>
      <c r="H3" s="137"/>
      <c r="I3" s="137"/>
      <c r="J3" s="138"/>
      <c r="K3" s="123" t="s">
        <v>3</v>
      </c>
      <c r="L3" s="124"/>
    </row>
    <row r="4" spans="2:19" ht="24" customHeight="1" x14ac:dyDescent="0.2">
      <c r="B4" s="127"/>
      <c r="C4" s="128"/>
      <c r="D4" s="136" t="s">
        <v>4</v>
      </c>
      <c r="E4" s="137"/>
      <c r="F4" s="137"/>
      <c r="G4" s="137"/>
      <c r="H4" s="137"/>
      <c r="I4" s="137"/>
      <c r="J4" s="138"/>
      <c r="K4" s="123" t="s">
        <v>5</v>
      </c>
      <c r="L4" s="124"/>
    </row>
    <row r="5" spans="2:19" ht="22.5" customHeight="1" thickBot="1" x14ac:dyDescent="0.25">
      <c r="B5" s="129"/>
      <c r="C5" s="130"/>
      <c r="D5" s="139" t="s">
        <v>6</v>
      </c>
      <c r="E5" s="140"/>
      <c r="F5" s="140"/>
      <c r="G5" s="140"/>
      <c r="H5" s="140"/>
      <c r="I5" s="140"/>
      <c r="J5" s="141"/>
      <c r="K5" s="125" t="s">
        <v>7</v>
      </c>
      <c r="L5" s="126"/>
    </row>
    <row r="6" spans="2:19" ht="5.25" customHeight="1" x14ac:dyDescent="0.2">
      <c r="C6" s="16"/>
      <c r="D6" s="16"/>
      <c r="E6" s="16"/>
      <c r="F6" s="16"/>
      <c r="G6" s="16"/>
      <c r="H6" s="16"/>
      <c r="I6" s="16"/>
    </row>
    <row r="7" spans="2:19" ht="48" customHeight="1" x14ac:dyDescent="0.2">
      <c r="C7" s="120" t="s">
        <v>8</v>
      </c>
      <c r="D7" s="120"/>
      <c r="E7" s="142" t="s">
        <v>9</v>
      </c>
      <c r="F7" s="142"/>
      <c r="G7" s="142"/>
      <c r="H7" s="142"/>
      <c r="I7" s="142"/>
      <c r="J7" s="142"/>
      <c r="K7" s="142"/>
      <c r="L7" s="142"/>
      <c r="M7" s="55"/>
      <c r="N7" s="55"/>
      <c r="O7" s="55"/>
      <c r="P7" s="55"/>
      <c r="Q7" s="55"/>
      <c r="S7" s="1"/>
    </row>
    <row r="8" spans="2:19" ht="6.75" customHeight="1" x14ac:dyDescent="0.2">
      <c r="C8" s="5"/>
      <c r="D8" s="5"/>
      <c r="E8" s="6"/>
      <c r="F8" s="6"/>
      <c r="G8" s="6"/>
      <c r="H8" s="6"/>
      <c r="I8" s="6"/>
      <c r="S8" s="1"/>
    </row>
    <row r="9" spans="2:19" ht="6.75" customHeight="1" thickBot="1" x14ac:dyDescent="0.25">
      <c r="C9" s="5"/>
      <c r="D9" s="5"/>
      <c r="E9" s="6"/>
      <c r="F9" s="6"/>
      <c r="G9" s="6"/>
      <c r="H9" s="6"/>
      <c r="I9" s="6"/>
      <c r="S9" s="1"/>
    </row>
    <row r="10" spans="2:19" ht="12.75" thickBot="1" x14ac:dyDescent="0.25">
      <c r="B10" s="17"/>
      <c r="C10" s="18"/>
      <c r="D10" s="18"/>
      <c r="E10" s="18"/>
      <c r="F10" s="18"/>
      <c r="G10" s="18"/>
      <c r="H10" s="18"/>
      <c r="I10" s="18"/>
      <c r="J10" s="18"/>
      <c r="K10" s="18"/>
      <c r="L10" s="19"/>
    </row>
    <row r="11" spans="2:19" ht="39.950000000000003" customHeight="1" thickBot="1" x14ac:dyDescent="0.25">
      <c r="B11" s="20"/>
      <c r="C11" s="9" t="s">
        <v>10</v>
      </c>
      <c r="D11" s="21"/>
      <c r="E11" s="9" t="s">
        <v>11</v>
      </c>
      <c r="F11" s="21"/>
      <c r="G11" s="9" t="s">
        <v>12</v>
      </c>
      <c r="H11" s="21"/>
      <c r="I11" s="9" t="s">
        <v>13</v>
      </c>
      <c r="J11" s="21"/>
      <c r="K11" s="9" t="s">
        <v>14</v>
      </c>
      <c r="L11" s="22"/>
    </row>
    <row r="12" spans="2:19" ht="15" customHeight="1" thickBot="1" x14ac:dyDescent="0.25">
      <c r="B12" s="20"/>
      <c r="C12" s="21"/>
      <c r="D12" s="21"/>
      <c r="E12" s="21"/>
      <c r="F12" s="21"/>
      <c r="G12" s="21"/>
      <c r="H12" s="21"/>
      <c r="I12" s="21"/>
      <c r="J12" s="21"/>
      <c r="K12" s="21"/>
      <c r="L12" s="22"/>
    </row>
    <row r="13" spans="2:19" ht="39.950000000000003" customHeight="1" thickBot="1" x14ac:dyDescent="0.25">
      <c r="B13" s="20"/>
      <c r="C13" s="9" t="s">
        <v>15</v>
      </c>
      <c r="D13" s="21"/>
      <c r="E13" s="9" t="s">
        <v>16</v>
      </c>
      <c r="F13" s="21"/>
      <c r="G13" s="9" t="s">
        <v>17</v>
      </c>
      <c r="H13" s="21"/>
      <c r="I13" s="9" t="s">
        <v>18</v>
      </c>
      <c r="J13" s="21"/>
      <c r="K13" s="9" t="s">
        <v>19</v>
      </c>
      <c r="L13" s="22"/>
    </row>
    <row r="14" spans="2:19" ht="15" customHeight="1" thickBot="1" x14ac:dyDescent="0.25">
      <c r="B14" s="20"/>
      <c r="C14" s="21"/>
      <c r="D14" s="21"/>
      <c r="E14" s="21"/>
      <c r="F14" s="21"/>
      <c r="G14" s="21"/>
      <c r="H14" s="21"/>
      <c r="I14" s="21"/>
      <c r="J14" s="21"/>
      <c r="K14" s="21"/>
      <c r="L14" s="22"/>
    </row>
    <row r="15" spans="2:19" ht="37.5" customHeight="1" thickBot="1" x14ac:dyDescent="0.25">
      <c r="B15" s="20"/>
      <c r="C15" s="21"/>
      <c r="D15" s="21"/>
      <c r="E15" s="21"/>
      <c r="F15" s="21"/>
      <c r="G15" s="9" t="s">
        <v>20</v>
      </c>
      <c r="H15" s="21"/>
      <c r="I15" s="21"/>
      <c r="J15" s="21"/>
      <c r="K15" s="21"/>
      <c r="L15" s="22"/>
    </row>
    <row r="16" spans="2:19" ht="12.75" thickBot="1" x14ac:dyDescent="0.25">
      <c r="B16" s="23"/>
      <c r="C16" s="24"/>
      <c r="D16" s="24"/>
      <c r="E16" s="24"/>
      <c r="F16" s="24"/>
      <c r="G16" s="24"/>
      <c r="H16" s="24"/>
      <c r="I16" s="24"/>
      <c r="J16" s="24"/>
      <c r="K16" s="24"/>
      <c r="L16" s="25"/>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scale="88"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abSelected="1" topLeftCell="A10" zoomScale="90" zoomScaleNormal="90" workbookViewId="0">
      <selection activeCell="D18" sqref="D18:P18"/>
    </sheetView>
  </sheetViews>
  <sheetFormatPr baseColWidth="10" defaultColWidth="11.42578125" defaultRowHeight="12" x14ac:dyDescent="0.2"/>
  <cols>
    <col min="1" max="1" width="2.42578125" style="1" customWidth="1"/>
    <col min="2" max="2" width="14.42578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231"/>
      <c r="C2" s="232"/>
      <c r="D2" s="247" t="s">
        <v>0</v>
      </c>
      <c r="E2" s="248"/>
      <c r="F2" s="248"/>
      <c r="G2" s="248"/>
      <c r="H2" s="248"/>
      <c r="I2" s="248"/>
      <c r="J2" s="249"/>
      <c r="K2" s="88"/>
      <c r="L2" s="89"/>
      <c r="M2" s="256" t="str">
        <f>Proyecto!K2</f>
        <v>Código: GC-F-015</v>
      </c>
      <c r="N2" s="256"/>
      <c r="O2" s="256"/>
      <c r="P2" s="257"/>
      <c r="S2" s="4"/>
      <c r="T2" s="4"/>
      <c r="U2" s="8"/>
    </row>
    <row r="3" spans="2:31" ht="23.25" customHeight="1" x14ac:dyDescent="0.2">
      <c r="B3" s="233"/>
      <c r="C3" s="234"/>
      <c r="D3" s="250" t="s">
        <v>2</v>
      </c>
      <c r="E3" s="251"/>
      <c r="F3" s="251"/>
      <c r="G3" s="251"/>
      <c r="H3" s="251"/>
      <c r="I3" s="251"/>
      <c r="J3" s="252"/>
      <c r="K3" s="90"/>
      <c r="L3" s="65"/>
      <c r="M3" s="201" t="str">
        <f>Proyecto!K3</f>
        <v>Fecha: 17 de septiembre de 2014</v>
      </c>
      <c r="N3" s="201"/>
      <c r="O3" s="201"/>
      <c r="P3" s="258"/>
      <c r="S3" s="4"/>
      <c r="T3" s="4"/>
      <c r="U3" s="8"/>
    </row>
    <row r="4" spans="2:31" ht="24" customHeight="1" x14ac:dyDescent="0.2">
      <c r="B4" s="233"/>
      <c r="C4" s="234"/>
      <c r="D4" s="250" t="s">
        <v>4</v>
      </c>
      <c r="E4" s="251"/>
      <c r="F4" s="251"/>
      <c r="G4" s="251"/>
      <c r="H4" s="251"/>
      <c r="I4" s="251"/>
      <c r="J4" s="252"/>
      <c r="K4" s="90"/>
      <c r="L4" s="65"/>
      <c r="M4" s="201" t="str">
        <f>Proyecto!K4</f>
        <v>Versión 001</v>
      </c>
      <c r="N4" s="201"/>
      <c r="O4" s="201"/>
      <c r="P4" s="258"/>
      <c r="U4" s="8"/>
    </row>
    <row r="5" spans="2:31" ht="22.5" customHeight="1" thickBot="1" x14ac:dyDescent="0.25">
      <c r="B5" s="235"/>
      <c r="C5" s="236"/>
      <c r="D5" s="253" t="s">
        <v>6</v>
      </c>
      <c r="E5" s="254"/>
      <c r="F5" s="254"/>
      <c r="G5" s="254"/>
      <c r="H5" s="254"/>
      <c r="I5" s="254"/>
      <c r="J5" s="255"/>
      <c r="K5" s="91"/>
      <c r="L5" s="92"/>
      <c r="M5" s="259" t="s">
        <v>144</v>
      </c>
      <c r="N5" s="259"/>
      <c r="O5" s="259"/>
      <c r="P5" s="260"/>
    </row>
    <row r="6" spans="2:31" ht="5.25" customHeight="1" x14ac:dyDescent="0.2">
      <c r="B6" s="16"/>
      <c r="C6" s="16"/>
      <c r="D6" s="16"/>
      <c r="E6" s="16"/>
      <c r="F6" s="16"/>
      <c r="G6" s="16"/>
      <c r="H6" s="16"/>
      <c r="I6" s="16"/>
      <c r="J6" s="16"/>
      <c r="K6" s="16"/>
      <c r="L6" s="16"/>
      <c r="M6" s="16"/>
      <c r="N6" s="16"/>
      <c r="O6" s="16"/>
      <c r="P6" s="16"/>
    </row>
    <row r="7" spans="2:31" ht="29.25" customHeight="1" x14ac:dyDescent="0.2">
      <c r="B7" s="176" t="s">
        <v>8</v>
      </c>
      <c r="C7" s="176"/>
      <c r="D7" s="177" t="str">
        <f>Proyecto!$E$7</f>
        <v>Transparencia, integridad y ética en las sociedades colombianas 2024</v>
      </c>
      <c r="E7" s="177"/>
      <c r="F7" s="177"/>
      <c r="G7" s="177"/>
      <c r="H7" s="177"/>
      <c r="I7" s="177"/>
      <c r="J7" s="177"/>
      <c r="K7" s="177"/>
      <c r="L7" s="177"/>
      <c r="M7" s="177"/>
      <c r="N7" s="177"/>
      <c r="O7" s="177"/>
      <c r="P7" s="177"/>
      <c r="AE7" s="1"/>
    </row>
    <row r="8" spans="2:31" ht="6.75" customHeight="1" x14ac:dyDescent="0.2">
      <c r="B8" s="87"/>
      <c r="C8" s="87"/>
      <c r="D8" s="83"/>
      <c r="E8" s="83"/>
      <c r="F8" s="83"/>
      <c r="G8" s="83"/>
      <c r="H8" s="83"/>
      <c r="I8" s="83"/>
      <c r="J8" s="83"/>
      <c r="K8" s="83"/>
      <c r="L8" s="83"/>
      <c r="M8" s="83"/>
      <c r="N8" s="83"/>
      <c r="O8" s="83"/>
      <c r="P8" s="83"/>
      <c r="AE8" s="1"/>
    </row>
    <row r="9" spans="2:31" ht="12.75" x14ac:dyDescent="0.2">
      <c r="B9" s="84"/>
      <c r="C9" s="84"/>
      <c r="D9" s="84"/>
      <c r="E9" s="84"/>
      <c r="F9" s="84"/>
      <c r="G9" s="84"/>
      <c r="H9" s="84"/>
      <c r="I9" s="84"/>
      <c r="J9" s="84"/>
      <c r="K9" s="84"/>
      <c r="L9" s="84"/>
      <c r="M9" s="84"/>
      <c r="N9" s="84"/>
      <c r="O9" s="84"/>
      <c r="P9" s="84"/>
    </row>
    <row r="10" spans="2:31" ht="87.75" customHeight="1" x14ac:dyDescent="0.2">
      <c r="B10" s="176" t="s">
        <v>145</v>
      </c>
      <c r="C10" s="176"/>
      <c r="D10" s="244" t="s">
        <v>146</v>
      </c>
      <c r="E10" s="245"/>
      <c r="F10" s="245"/>
      <c r="G10" s="245"/>
      <c r="H10" s="245"/>
      <c r="I10" s="245"/>
      <c r="J10" s="245"/>
      <c r="K10" s="245"/>
      <c r="L10" s="245"/>
      <c r="M10" s="245"/>
      <c r="N10" s="245"/>
      <c r="O10" s="245"/>
      <c r="P10" s="245"/>
      <c r="V10" s="243"/>
      <c r="W10" s="243"/>
      <c r="X10" s="243"/>
      <c r="Y10" s="243"/>
      <c r="Z10" s="243"/>
      <c r="AA10" s="243"/>
      <c r="AB10" s="243"/>
      <c r="AC10" s="243"/>
      <c r="AE10" s="1"/>
    </row>
    <row r="11" spans="2:31" ht="12.75" x14ac:dyDescent="0.2">
      <c r="B11" s="84"/>
      <c r="C11" s="84"/>
      <c r="D11" s="84"/>
      <c r="E11" s="84"/>
      <c r="F11" s="84"/>
      <c r="G11" s="84"/>
      <c r="H11" s="84"/>
      <c r="I11" s="84"/>
      <c r="J11" s="84"/>
      <c r="K11" s="84"/>
      <c r="L11" s="84"/>
      <c r="M11" s="84"/>
      <c r="N11" s="84"/>
      <c r="O11" s="84"/>
      <c r="P11" s="84"/>
    </row>
    <row r="12" spans="2:31" ht="32.25" customHeight="1" x14ac:dyDescent="0.2">
      <c r="B12" s="176" t="s">
        <v>147</v>
      </c>
      <c r="C12" s="176"/>
      <c r="D12" s="194" t="s">
        <v>148</v>
      </c>
      <c r="E12" s="194"/>
      <c r="F12" s="194"/>
      <c r="G12" s="194"/>
      <c r="H12" s="194"/>
      <c r="I12" s="194"/>
      <c r="J12" s="194"/>
      <c r="K12" s="194"/>
      <c r="L12" s="194"/>
      <c r="M12" s="194"/>
      <c r="N12" s="194"/>
      <c r="O12" s="194"/>
      <c r="P12" s="194"/>
    </row>
    <row r="13" spans="2:31" ht="6.75" customHeight="1" x14ac:dyDescent="0.2">
      <c r="B13" s="87"/>
      <c r="C13" s="87"/>
      <c r="D13" s="83"/>
      <c r="E13" s="83"/>
      <c r="F13" s="83"/>
      <c r="G13" s="83"/>
      <c r="H13" s="83"/>
      <c r="I13" s="83"/>
      <c r="J13" s="83"/>
      <c r="K13" s="83"/>
      <c r="L13" s="83"/>
      <c r="M13" s="83"/>
      <c r="N13" s="83"/>
      <c r="O13" s="83"/>
      <c r="P13" s="83"/>
      <c r="AE13" s="1"/>
    </row>
    <row r="14" spans="2:31" ht="51.75" customHeight="1" x14ac:dyDescent="0.2">
      <c r="B14" s="176" t="s">
        <v>149</v>
      </c>
      <c r="C14" s="176"/>
      <c r="D14" s="194" t="s">
        <v>150</v>
      </c>
      <c r="E14" s="194"/>
      <c r="F14" s="194"/>
      <c r="G14" s="194"/>
      <c r="H14" s="194"/>
      <c r="I14" s="194"/>
      <c r="J14" s="194"/>
      <c r="K14" s="194"/>
      <c r="L14" s="194"/>
      <c r="M14" s="194"/>
      <c r="N14" s="194"/>
      <c r="O14" s="194"/>
      <c r="P14" s="194"/>
    </row>
    <row r="15" spans="2:31" ht="6.75" customHeight="1" x14ac:dyDescent="0.2">
      <c r="B15" s="87"/>
      <c r="C15" s="87"/>
      <c r="D15" s="83"/>
      <c r="E15" s="83"/>
      <c r="F15" s="83"/>
      <c r="G15" s="83"/>
      <c r="H15" s="83"/>
      <c r="I15" s="83"/>
      <c r="J15" s="83"/>
      <c r="K15" s="83"/>
      <c r="L15" s="83"/>
      <c r="M15" s="83"/>
      <c r="N15" s="83"/>
      <c r="O15" s="83"/>
      <c r="P15" s="83"/>
      <c r="AE15" s="1"/>
    </row>
    <row r="16" spans="2:31" ht="55.5" customHeight="1" x14ac:dyDescent="0.2">
      <c r="B16" s="176" t="s">
        <v>151</v>
      </c>
      <c r="C16" s="176"/>
      <c r="D16" s="194" t="s">
        <v>152</v>
      </c>
      <c r="E16" s="194"/>
      <c r="F16" s="194"/>
      <c r="G16" s="194"/>
      <c r="H16" s="194"/>
      <c r="I16" s="194"/>
      <c r="J16" s="194"/>
      <c r="K16" s="194"/>
      <c r="L16" s="194"/>
      <c r="M16" s="194"/>
      <c r="N16" s="194"/>
      <c r="O16" s="194"/>
      <c r="P16" s="194"/>
      <c r="V16" s="243"/>
      <c r="W16" s="243"/>
      <c r="X16" s="243"/>
      <c r="Y16" s="243"/>
      <c r="Z16" s="243"/>
      <c r="AA16" s="243"/>
      <c r="AB16" s="243"/>
      <c r="AC16" s="243"/>
    </row>
    <row r="17" spans="2:31" ht="6.75" customHeight="1" x14ac:dyDescent="0.2">
      <c r="B17" s="87"/>
      <c r="C17" s="87"/>
      <c r="D17" s="83"/>
      <c r="E17" s="83"/>
      <c r="F17" s="83"/>
      <c r="G17" s="83"/>
      <c r="H17" s="83"/>
      <c r="I17" s="83"/>
      <c r="J17" s="83"/>
      <c r="K17" s="83"/>
      <c r="L17" s="83"/>
      <c r="M17" s="83"/>
      <c r="N17" s="83"/>
      <c r="O17" s="83"/>
      <c r="P17" s="83"/>
      <c r="AE17" s="1"/>
    </row>
    <row r="18" spans="2:31" ht="160.5" customHeight="1" x14ac:dyDescent="0.2">
      <c r="B18" s="176" t="s">
        <v>153</v>
      </c>
      <c r="C18" s="176"/>
      <c r="D18" s="194" t="s">
        <v>252</v>
      </c>
      <c r="E18" s="194"/>
      <c r="F18" s="194"/>
      <c r="G18" s="194"/>
      <c r="H18" s="194"/>
      <c r="I18" s="194"/>
      <c r="J18" s="194"/>
      <c r="K18" s="194"/>
      <c r="L18" s="194"/>
      <c r="M18" s="194"/>
      <c r="N18" s="194"/>
      <c r="O18" s="194"/>
      <c r="P18" s="194"/>
      <c r="V18" s="243"/>
      <c r="W18" s="243"/>
      <c r="X18" s="243"/>
      <c r="Y18" s="243"/>
      <c r="Z18" s="243"/>
      <c r="AA18" s="243"/>
      <c r="AB18" s="243"/>
      <c r="AC18" s="243"/>
    </row>
    <row r="19" spans="2:31" ht="13.5" customHeight="1" x14ac:dyDescent="0.2">
      <c r="B19" s="87"/>
      <c r="C19" s="87"/>
      <c r="D19" s="83"/>
      <c r="E19" s="83"/>
      <c r="F19" s="83"/>
      <c r="G19" s="83"/>
      <c r="H19" s="83"/>
      <c r="I19" s="83"/>
      <c r="J19" s="83"/>
      <c r="K19" s="83"/>
      <c r="L19" s="83"/>
      <c r="M19" s="83"/>
      <c r="N19" s="83"/>
      <c r="O19" s="83"/>
      <c r="P19" s="83"/>
      <c r="AE19" s="1"/>
    </row>
    <row r="20" spans="2:31" ht="55.5" customHeight="1" x14ac:dyDescent="0.2">
      <c r="B20" s="246" t="s">
        <v>154</v>
      </c>
      <c r="C20" s="246"/>
      <c r="D20" s="194" t="s">
        <v>155</v>
      </c>
      <c r="E20" s="194"/>
      <c r="F20" s="194"/>
      <c r="G20" s="194"/>
      <c r="H20" s="194"/>
      <c r="I20" s="194"/>
      <c r="J20" s="194"/>
      <c r="K20" s="194"/>
      <c r="L20" s="194"/>
      <c r="M20" s="194"/>
      <c r="N20" s="194"/>
      <c r="O20" s="194"/>
      <c r="P20" s="194"/>
      <c r="V20" s="243"/>
      <c r="W20" s="243"/>
      <c r="X20" s="243"/>
      <c r="Y20" s="243"/>
      <c r="Z20" s="243"/>
      <c r="AA20" s="243"/>
      <c r="AB20" s="243"/>
      <c r="AC20" s="243"/>
    </row>
  </sheetData>
  <sheetProtection algorithmName="SHA-512" hashValue="bHjABdMRHKFXeXHZ6sKvU2Qy2vPCTv9XRVM8GRflaje0G+grInE3ettAdaMQ08wW3GTvLl8/JjoFutsbYJApGA==" saltValue="Fu++VcRUucD1DUsI04rGFg==" spinCount="100000" sheet="1" objects="1" scenarios="1"/>
  <mergeCells count="30">
    <mergeCell ref="D14:P14"/>
    <mergeCell ref="D16:P16"/>
    <mergeCell ref="M2:P2"/>
    <mergeCell ref="M3:P3"/>
    <mergeCell ref="M4:P4"/>
    <mergeCell ref="M5:P5"/>
    <mergeCell ref="B2:C2"/>
    <mergeCell ref="B3:C3"/>
    <mergeCell ref="B4:C4"/>
    <mergeCell ref="B5:C5"/>
    <mergeCell ref="D2:J2"/>
    <mergeCell ref="D3:J3"/>
    <mergeCell ref="D4:J4"/>
    <mergeCell ref="D5:J5"/>
    <mergeCell ref="V16:AC16"/>
    <mergeCell ref="V18:AC18"/>
    <mergeCell ref="V20:AC20"/>
    <mergeCell ref="V10:AC10"/>
    <mergeCell ref="B7:C7"/>
    <mergeCell ref="D7:P7"/>
    <mergeCell ref="D20:P20"/>
    <mergeCell ref="B10:C10"/>
    <mergeCell ref="D10:P10"/>
    <mergeCell ref="B12:C12"/>
    <mergeCell ref="B14:C14"/>
    <mergeCell ref="B16:C16"/>
    <mergeCell ref="B18:C18"/>
    <mergeCell ref="B20:C20"/>
    <mergeCell ref="D18:P18"/>
    <mergeCell ref="D12:P12"/>
  </mergeCells>
  <dataValidations count="1">
    <dataValidation type="whole" allowBlank="1" showInputMessage="1" showErrorMessage="1" sqref="O20:U65492 O9:U9 G9:M9 W9:AC9 G20:M65492 O11:P11 G11:M11 W14:AC14 G14:M14 O14:U14 O16:U16 Q11:U12 G16:M16 G18:M18 O18:U18 W11:AC12 W21:AC65492">
      <formula1>1</formula1>
      <formula2>5</formula2>
    </dataValidation>
  </dataValidations>
  <printOptions horizontalCentered="1"/>
  <pageMargins left="0.39370078740157483" right="0.39370078740157483" top="0.74803149606299213" bottom="0.74803149606299213" header="0.31496062992125984" footer="0.31496062992125984"/>
  <pageSetup scale="50"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BF34"/>
  <sheetViews>
    <sheetView showGridLines="0" topLeftCell="A8" zoomScale="60" zoomScaleNormal="60" zoomScaleSheetLayoutView="80" workbookViewId="0">
      <pane xSplit="6" ySplit="2" topLeftCell="K15" activePane="bottomRight" state="frozen"/>
      <selection pane="topRight" activeCell="G8" sqref="G8"/>
      <selection pane="bottomLeft" activeCell="A10" sqref="A10"/>
      <selection pane="bottomRight" activeCell="M9" sqref="M9:M16"/>
    </sheetView>
  </sheetViews>
  <sheetFormatPr baseColWidth="10" defaultColWidth="11.42578125" defaultRowHeight="12.75" x14ac:dyDescent="0.2"/>
  <cols>
    <col min="1" max="1" width="0.5703125" style="289" customWidth="1"/>
    <col min="2" max="2" width="5.140625" style="289" customWidth="1"/>
    <col min="3" max="3" width="36.85546875" style="289" customWidth="1"/>
    <col min="4" max="4" width="24.5703125" style="290" customWidth="1"/>
    <col min="5" max="5" width="10.140625" style="289" customWidth="1"/>
    <col min="6" max="6" width="12.7109375" style="291" customWidth="1"/>
    <col min="7" max="7" width="34.28515625" style="289" customWidth="1"/>
    <col min="8" max="8" width="20.7109375" style="289" customWidth="1"/>
    <col min="9" max="9" width="23.7109375" style="289" customWidth="1"/>
    <col min="10" max="10" width="13" style="289" customWidth="1"/>
    <col min="11" max="11" width="102.85546875" style="292" customWidth="1"/>
    <col min="12" max="12" width="28.5703125" style="289" customWidth="1"/>
    <col min="13" max="13" width="16.85546875" style="289" customWidth="1"/>
    <col min="14" max="15" width="8.85546875" style="289" hidden="1" customWidth="1"/>
    <col min="16" max="22" width="8.7109375" style="293" hidden="1" customWidth="1"/>
    <col min="23" max="23" width="8.7109375" style="294" hidden="1" customWidth="1"/>
    <col min="24" max="26" width="8.7109375" style="293" hidden="1" customWidth="1"/>
    <col min="27" max="27" width="8.7109375" style="294" hidden="1" customWidth="1"/>
    <col min="28" max="28" width="8.7109375" style="293" hidden="1" customWidth="1"/>
    <col min="29" max="29" width="8.7109375" style="294" hidden="1" customWidth="1"/>
    <col min="30" max="37" width="8.7109375" style="293" hidden="1" customWidth="1"/>
    <col min="38" max="38" width="1.85546875" style="289" hidden="1" customWidth="1"/>
    <col min="39" max="39" width="28.5703125" style="293" hidden="1" customWidth="1"/>
    <col min="40" max="40" width="27.7109375" style="289" customWidth="1"/>
    <col min="41" max="41" width="37.140625" style="289" bestFit="1" customWidth="1"/>
    <col min="42" max="42" width="20.85546875" style="289" customWidth="1"/>
    <col min="43" max="257" width="9.140625" style="289" customWidth="1"/>
    <col min="258" max="16384" width="11.42578125" style="289"/>
  </cols>
  <sheetData>
    <row r="1" spans="2:58" ht="13.5" thickBot="1" x14ac:dyDescent="0.25"/>
    <row r="2" spans="2:58" ht="20.100000000000001" customHeight="1" x14ac:dyDescent="0.2">
      <c r="C2" s="295"/>
      <c r="D2" s="296" t="s">
        <v>0</v>
      </c>
      <c r="E2" s="297"/>
      <c r="F2" s="297"/>
      <c r="G2" s="297"/>
      <c r="H2" s="297"/>
      <c r="I2" s="297"/>
      <c r="J2" s="297"/>
      <c r="K2" s="298"/>
      <c r="L2" s="299" t="str">
        <f>Proyecto!K2</f>
        <v>Código: GC-F-015</v>
      </c>
      <c r="M2" s="300"/>
      <c r="N2" s="301"/>
      <c r="O2" s="301"/>
      <c r="P2" s="290"/>
      <c r="Q2" s="290"/>
      <c r="R2" s="290"/>
      <c r="S2" s="290"/>
      <c r="T2" s="290"/>
      <c r="U2" s="290"/>
      <c r="V2" s="290"/>
      <c r="W2" s="289"/>
      <c r="X2" s="290"/>
      <c r="Y2" s="290"/>
      <c r="Z2" s="290"/>
      <c r="AA2" s="289"/>
      <c r="AB2" s="290"/>
      <c r="AC2" s="289"/>
      <c r="AD2" s="290"/>
      <c r="AE2" s="290"/>
      <c r="AF2" s="290"/>
      <c r="AG2" s="290"/>
      <c r="AH2" s="290"/>
      <c r="AI2" s="290"/>
      <c r="AJ2" s="290"/>
      <c r="AK2" s="290"/>
      <c r="AL2" s="302"/>
      <c r="AM2" s="290"/>
    </row>
    <row r="3" spans="2:58" ht="20.100000000000001" customHeight="1" x14ac:dyDescent="0.2">
      <c r="C3" s="303"/>
      <c r="D3" s="304" t="s">
        <v>2</v>
      </c>
      <c r="E3" s="305"/>
      <c r="F3" s="305"/>
      <c r="G3" s="305"/>
      <c r="H3" s="305"/>
      <c r="I3" s="305"/>
      <c r="J3" s="305"/>
      <c r="K3" s="306"/>
      <c r="L3" s="307" t="str">
        <f>Proyecto!K3</f>
        <v>Fecha: 17 de septiembre de 2014</v>
      </c>
      <c r="M3" s="308"/>
      <c r="N3" s="301"/>
      <c r="O3" s="301"/>
      <c r="P3" s="290"/>
      <c r="Q3" s="290"/>
      <c r="R3" s="290"/>
      <c r="S3" s="290"/>
      <c r="T3" s="290"/>
      <c r="U3" s="290"/>
      <c r="V3" s="290"/>
      <c r="W3" s="289"/>
      <c r="X3" s="290"/>
      <c r="Y3" s="290"/>
      <c r="Z3" s="290"/>
      <c r="AA3" s="289"/>
      <c r="AB3" s="290"/>
      <c r="AC3" s="289"/>
      <c r="AD3" s="290"/>
      <c r="AE3" s="290"/>
      <c r="AF3" s="290"/>
      <c r="AG3" s="290"/>
      <c r="AH3" s="290"/>
      <c r="AI3" s="290"/>
      <c r="AJ3" s="290"/>
      <c r="AK3" s="290"/>
      <c r="AL3" s="302"/>
      <c r="AM3" s="290"/>
    </row>
    <row r="4" spans="2:58" ht="20.100000000000001" customHeight="1" x14ac:dyDescent="0.2">
      <c r="C4" s="303"/>
      <c r="D4" s="304" t="s">
        <v>4</v>
      </c>
      <c r="E4" s="305"/>
      <c r="F4" s="305"/>
      <c r="G4" s="305"/>
      <c r="H4" s="305"/>
      <c r="I4" s="305"/>
      <c r="J4" s="305"/>
      <c r="K4" s="306"/>
      <c r="L4" s="307" t="str">
        <f>Proyecto!K4</f>
        <v>Versión 001</v>
      </c>
      <c r="M4" s="308"/>
      <c r="N4" s="301"/>
      <c r="O4" s="301"/>
      <c r="P4" s="290"/>
      <c r="Q4" s="290"/>
      <c r="R4" s="290"/>
      <c r="S4" s="290"/>
      <c r="T4" s="290"/>
      <c r="U4" s="290"/>
      <c r="V4" s="290"/>
      <c r="W4" s="289"/>
      <c r="X4" s="290"/>
      <c r="Y4" s="290"/>
      <c r="Z4" s="290"/>
      <c r="AA4" s="289"/>
      <c r="AB4" s="290"/>
      <c r="AC4" s="289"/>
      <c r="AD4" s="290"/>
      <c r="AE4" s="290"/>
      <c r="AF4" s="290"/>
      <c r="AG4" s="290"/>
      <c r="AH4" s="290"/>
      <c r="AI4" s="290"/>
      <c r="AJ4" s="290"/>
      <c r="AK4" s="290"/>
      <c r="AL4" s="302"/>
      <c r="AM4" s="290"/>
    </row>
    <row r="5" spans="2:58" ht="20.100000000000001" customHeight="1" thickBot="1" x14ac:dyDescent="0.25">
      <c r="C5" s="309"/>
      <c r="D5" s="310" t="s">
        <v>6</v>
      </c>
      <c r="E5" s="311"/>
      <c r="F5" s="311"/>
      <c r="G5" s="311"/>
      <c r="H5" s="311"/>
      <c r="I5" s="311"/>
      <c r="J5" s="311"/>
      <c r="K5" s="312"/>
      <c r="L5" s="313" t="s">
        <v>156</v>
      </c>
      <c r="M5" s="314"/>
      <c r="N5" s="301"/>
      <c r="O5" s="301"/>
      <c r="P5" s="290"/>
      <c r="Q5" s="290"/>
      <c r="R5" s="290"/>
      <c r="S5" s="290"/>
      <c r="T5" s="290"/>
      <c r="U5" s="290"/>
      <c r="V5" s="290"/>
      <c r="W5" s="289"/>
      <c r="X5" s="290"/>
      <c r="Y5" s="290"/>
      <c r="Z5" s="290"/>
      <c r="AA5" s="289"/>
      <c r="AB5" s="290"/>
      <c r="AC5" s="289"/>
      <c r="AD5" s="290"/>
      <c r="AE5" s="290"/>
      <c r="AF5" s="290"/>
      <c r="AG5" s="290"/>
      <c r="AH5" s="290"/>
      <c r="AI5" s="290"/>
      <c r="AJ5" s="290"/>
      <c r="AK5" s="290"/>
      <c r="AL5" s="302"/>
      <c r="AM5" s="290"/>
    </row>
    <row r="6" spans="2:58" x14ac:dyDescent="0.2">
      <c r="C6" s="315"/>
      <c r="D6" s="316"/>
      <c r="E6" s="315"/>
      <c r="F6" s="317"/>
    </row>
    <row r="7" spans="2:58" ht="47.25" customHeight="1" thickBot="1" x14ac:dyDescent="0.25">
      <c r="C7" s="318" t="s">
        <v>157</v>
      </c>
      <c r="D7" s="319" t="str">
        <f>Proyecto!$E$7</f>
        <v>Transparencia, integridad y ética en las sociedades colombianas 2024</v>
      </c>
      <c r="E7" s="319"/>
      <c r="F7" s="319"/>
      <c r="G7" s="319"/>
      <c r="H7" s="319"/>
      <c r="I7" s="319"/>
      <c r="J7" s="319"/>
      <c r="K7" s="319"/>
      <c r="L7" s="319"/>
      <c r="M7" s="320"/>
      <c r="N7" s="321"/>
      <c r="O7" s="321"/>
      <c r="P7" s="289"/>
      <c r="Q7" s="289"/>
      <c r="R7" s="289"/>
      <c r="S7" s="289"/>
      <c r="T7" s="289"/>
      <c r="U7" s="289"/>
      <c r="V7" s="289"/>
      <c r="W7" s="289"/>
      <c r="X7" s="289"/>
      <c r="Y7" s="289"/>
      <c r="Z7" s="289"/>
      <c r="AA7" s="289"/>
      <c r="AB7" s="289"/>
      <c r="AC7" s="289"/>
      <c r="AD7" s="289"/>
      <c r="AE7" s="289"/>
      <c r="AF7" s="289"/>
      <c r="AG7" s="289"/>
      <c r="AH7" s="289"/>
      <c r="AI7" s="289"/>
      <c r="AJ7" s="289"/>
      <c r="AK7" s="289"/>
      <c r="AL7" s="322"/>
      <c r="AM7" s="289"/>
    </row>
    <row r="8" spans="2:58" ht="13.5" thickBot="1" x14ac:dyDescent="0.25">
      <c r="N8" s="323" t="s">
        <v>242</v>
      </c>
      <c r="O8" s="324"/>
      <c r="P8" s="325" t="s">
        <v>158</v>
      </c>
      <c r="Q8" s="326"/>
      <c r="R8" s="325" t="s">
        <v>159</v>
      </c>
      <c r="S8" s="326"/>
      <c r="T8" s="325" t="s">
        <v>160</v>
      </c>
      <c r="U8" s="326"/>
      <c r="V8" s="325" t="s">
        <v>161</v>
      </c>
      <c r="W8" s="326"/>
      <c r="X8" s="325" t="s">
        <v>162</v>
      </c>
      <c r="Y8" s="326"/>
      <c r="Z8" s="325" t="s">
        <v>163</v>
      </c>
      <c r="AA8" s="326"/>
      <c r="AB8" s="325" t="s">
        <v>164</v>
      </c>
      <c r="AC8" s="326"/>
      <c r="AD8" s="325" t="s">
        <v>165</v>
      </c>
      <c r="AE8" s="326"/>
      <c r="AF8" s="325" t="s">
        <v>166</v>
      </c>
      <c r="AG8" s="326"/>
      <c r="AH8" s="325" t="s">
        <v>167</v>
      </c>
      <c r="AI8" s="326"/>
      <c r="AJ8" s="327" t="s">
        <v>168</v>
      </c>
      <c r="AK8" s="326"/>
    </row>
    <row r="9" spans="2:58" ht="66.75" customHeight="1" x14ac:dyDescent="0.2">
      <c r="B9" s="328" t="s">
        <v>169</v>
      </c>
      <c r="C9" s="329" t="s">
        <v>170</v>
      </c>
      <c r="D9" s="329" t="s">
        <v>171</v>
      </c>
      <c r="E9" s="329" t="s">
        <v>172</v>
      </c>
      <c r="F9" s="330" t="s">
        <v>173</v>
      </c>
      <c r="G9" s="329" t="s">
        <v>174</v>
      </c>
      <c r="H9" s="331" t="s">
        <v>175</v>
      </c>
      <c r="I9" s="331" t="s">
        <v>176</v>
      </c>
      <c r="J9" s="331" t="s">
        <v>177</v>
      </c>
      <c r="K9" s="332" t="s">
        <v>178</v>
      </c>
      <c r="L9" s="333" t="s">
        <v>179</v>
      </c>
      <c r="M9" s="334" t="s">
        <v>180</v>
      </c>
      <c r="N9" s="335" t="s">
        <v>181</v>
      </c>
      <c r="O9" s="336" t="s">
        <v>182</v>
      </c>
      <c r="P9" s="337" t="s">
        <v>181</v>
      </c>
      <c r="Q9" s="336" t="s">
        <v>182</v>
      </c>
      <c r="R9" s="337" t="s">
        <v>181</v>
      </c>
      <c r="S9" s="336" t="s">
        <v>182</v>
      </c>
      <c r="T9" s="337" t="s">
        <v>181</v>
      </c>
      <c r="U9" s="336" t="s">
        <v>182</v>
      </c>
      <c r="V9" s="337" t="s">
        <v>181</v>
      </c>
      <c r="W9" s="336" t="s">
        <v>182</v>
      </c>
      <c r="X9" s="337" t="s">
        <v>181</v>
      </c>
      <c r="Y9" s="336" t="s">
        <v>182</v>
      </c>
      <c r="Z9" s="337" t="s">
        <v>181</v>
      </c>
      <c r="AA9" s="336" t="s">
        <v>182</v>
      </c>
      <c r="AB9" s="337" t="s">
        <v>181</v>
      </c>
      <c r="AC9" s="336" t="s">
        <v>182</v>
      </c>
      <c r="AD9" s="337" t="s">
        <v>181</v>
      </c>
      <c r="AE9" s="336" t="s">
        <v>182</v>
      </c>
      <c r="AF9" s="337" t="s">
        <v>181</v>
      </c>
      <c r="AG9" s="336" t="s">
        <v>182</v>
      </c>
      <c r="AH9" s="337" t="s">
        <v>181</v>
      </c>
      <c r="AI9" s="336" t="s">
        <v>182</v>
      </c>
      <c r="AJ9" s="335" t="s">
        <v>181</v>
      </c>
      <c r="AK9" s="336" t="s">
        <v>182</v>
      </c>
      <c r="AM9" s="294"/>
    </row>
    <row r="10" spans="2:58" s="353" customFormat="1" ht="126" customHeight="1" x14ac:dyDescent="0.2">
      <c r="B10" s="338">
        <v>1</v>
      </c>
      <c r="C10" s="339" t="s">
        <v>183</v>
      </c>
      <c r="D10" s="339" t="s">
        <v>184</v>
      </c>
      <c r="E10" s="105">
        <v>2</v>
      </c>
      <c r="F10" s="106">
        <v>0.05</v>
      </c>
      <c r="G10" s="340" t="s">
        <v>185</v>
      </c>
      <c r="H10" s="341">
        <v>45323</v>
      </c>
      <c r="I10" s="341">
        <v>45641</v>
      </c>
      <c r="J10" s="342">
        <f t="shared" ref="J10:J15" si="0">+(I10-H10)/7</f>
        <v>45.428571428571431</v>
      </c>
      <c r="K10" s="343" t="s">
        <v>258</v>
      </c>
      <c r="L10" s="344"/>
      <c r="M10" s="107">
        <f>O10+Q10+S10+U10+W10+Y10+AA10+AC10+AE10+AG10+AI10+AK10</f>
        <v>2.2499999999999999E-2</v>
      </c>
      <c r="N10" s="108">
        <v>0</v>
      </c>
      <c r="O10" s="345">
        <v>0</v>
      </c>
      <c r="P10" s="109">
        <v>4.4999999999999997E-3</v>
      </c>
      <c r="Q10" s="346">
        <v>4.4999999999999997E-3</v>
      </c>
      <c r="R10" s="109">
        <v>4.4999999999999997E-3</v>
      </c>
      <c r="S10" s="346">
        <v>4.4999999999999997E-3</v>
      </c>
      <c r="T10" s="109">
        <v>4.4999999999999997E-3</v>
      </c>
      <c r="U10" s="346">
        <v>4.4999999999999997E-3</v>
      </c>
      <c r="V10" s="109">
        <v>4.4999999999999997E-3</v>
      </c>
      <c r="W10" s="347">
        <v>4.4999999999999997E-3</v>
      </c>
      <c r="X10" s="109">
        <v>4.4999999999999997E-3</v>
      </c>
      <c r="Y10" s="347">
        <v>4.4999999999999997E-3</v>
      </c>
      <c r="Z10" s="109">
        <v>4.4999999999999997E-3</v>
      </c>
      <c r="AA10" s="347"/>
      <c r="AB10" s="109">
        <v>4.4999999999999997E-3</v>
      </c>
      <c r="AC10" s="347"/>
      <c r="AD10" s="109">
        <v>4.4999999999999997E-3</v>
      </c>
      <c r="AE10" s="347"/>
      <c r="AF10" s="109">
        <v>4.4999999999999997E-3</v>
      </c>
      <c r="AG10" s="347"/>
      <c r="AH10" s="109">
        <v>5.0000000000000001E-3</v>
      </c>
      <c r="AI10" s="348"/>
      <c r="AJ10" s="110">
        <v>4.4999999999999997E-3</v>
      </c>
      <c r="AK10" s="348"/>
      <c r="AL10" s="349"/>
      <c r="AM10" s="350">
        <f t="shared" ref="AM10:AM15" si="1">N10+P10+R10+T10+V10+X10+Z10+AB10+AD10+AF10+AH10+AJ10</f>
        <v>4.9999999999999989E-2</v>
      </c>
      <c r="AN10" s="351"/>
      <c r="AO10" s="352"/>
    </row>
    <row r="11" spans="2:58" s="353" customFormat="1" ht="128.25" customHeight="1" x14ac:dyDescent="0.2">
      <c r="B11" s="338">
        <v>2</v>
      </c>
      <c r="C11" s="339" t="s">
        <v>254</v>
      </c>
      <c r="D11" s="340" t="s">
        <v>186</v>
      </c>
      <c r="E11" s="105">
        <v>5</v>
      </c>
      <c r="F11" s="106">
        <v>0.17</v>
      </c>
      <c r="G11" s="354" t="s">
        <v>187</v>
      </c>
      <c r="H11" s="341">
        <v>45292</v>
      </c>
      <c r="I11" s="341">
        <v>45641</v>
      </c>
      <c r="J11" s="342">
        <f t="shared" si="0"/>
        <v>49.857142857142854</v>
      </c>
      <c r="K11" s="343" t="s">
        <v>255</v>
      </c>
      <c r="L11" s="344"/>
      <c r="M11" s="107">
        <f t="shared" ref="M11:M15" si="2">O11+Q11+S11+U11+W11+Y11+AA11+AC11+AE11+AG11+AI11+AK11</f>
        <v>8.5199999999999998E-2</v>
      </c>
      <c r="N11" s="111">
        <v>1.4200000000000001E-2</v>
      </c>
      <c r="O11" s="347">
        <v>1.4200000000000001E-2</v>
      </c>
      <c r="P11" s="109">
        <v>1.4200000000000001E-2</v>
      </c>
      <c r="Q11" s="346">
        <v>1.4200000000000001E-2</v>
      </c>
      <c r="R11" s="109">
        <v>1.4200000000000001E-2</v>
      </c>
      <c r="S11" s="346">
        <v>1.4200000000000001E-2</v>
      </c>
      <c r="T11" s="109">
        <v>1.4200000000000001E-2</v>
      </c>
      <c r="U11" s="346">
        <v>1.4200000000000001E-2</v>
      </c>
      <c r="V11" s="109">
        <v>2.8400000000000002E-2</v>
      </c>
      <c r="W11" s="355">
        <v>2.8400000000000002E-2</v>
      </c>
      <c r="X11" s="109">
        <v>0</v>
      </c>
      <c r="Y11" s="355">
        <v>0</v>
      </c>
      <c r="Z11" s="109">
        <v>1.4200000000000001E-2</v>
      </c>
      <c r="AA11" s="355"/>
      <c r="AB11" s="109">
        <v>1.4200000000000001E-2</v>
      </c>
      <c r="AC11" s="347"/>
      <c r="AD11" s="109">
        <v>1.4200000000000001E-2</v>
      </c>
      <c r="AE11" s="347"/>
      <c r="AF11" s="109">
        <v>1.4200000000000001E-2</v>
      </c>
      <c r="AG11" s="347"/>
      <c r="AH11" s="109">
        <v>1.4E-2</v>
      </c>
      <c r="AI11" s="348"/>
      <c r="AJ11" s="110">
        <v>1.4E-2</v>
      </c>
      <c r="AK11" s="348"/>
      <c r="AL11" s="356"/>
      <c r="AM11" s="350">
        <f t="shared" si="1"/>
        <v>0.17</v>
      </c>
      <c r="AN11" s="351"/>
      <c r="AO11" s="352"/>
    </row>
    <row r="12" spans="2:58" s="353" customFormat="1" ht="153.75" customHeight="1" x14ac:dyDescent="0.2">
      <c r="B12" s="338">
        <v>3</v>
      </c>
      <c r="C12" s="357" t="s">
        <v>188</v>
      </c>
      <c r="D12" s="339" t="s">
        <v>189</v>
      </c>
      <c r="E12" s="105">
        <v>1</v>
      </c>
      <c r="F12" s="106">
        <v>0.08</v>
      </c>
      <c r="G12" s="354" t="s">
        <v>190</v>
      </c>
      <c r="H12" s="341">
        <v>45323</v>
      </c>
      <c r="I12" s="358">
        <v>45641</v>
      </c>
      <c r="J12" s="342">
        <f t="shared" si="0"/>
        <v>45.428571428571431</v>
      </c>
      <c r="K12" s="343" t="s">
        <v>259</v>
      </c>
      <c r="L12" s="344" t="s">
        <v>260</v>
      </c>
      <c r="M12" s="107">
        <f t="shared" si="2"/>
        <v>0.08</v>
      </c>
      <c r="N12" s="108">
        <v>0</v>
      </c>
      <c r="O12" s="345">
        <v>0</v>
      </c>
      <c r="P12" s="109">
        <v>7.3000000000000001E-3</v>
      </c>
      <c r="Q12" s="346">
        <v>7.3000000000000001E-3</v>
      </c>
      <c r="R12" s="109">
        <v>7.3000000000000001E-3</v>
      </c>
      <c r="S12" s="346">
        <v>7.3000000000000001E-3</v>
      </c>
      <c r="T12" s="109">
        <v>7.3000000000000001E-3</v>
      </c>
      <c r="U12" s="346">
        <v>7.3000000000000001E-3</v>
      </c>
      <c r="V12" s="109">
        <v>7.3000000000000001E-3</v>
      </c>
      <c r="W12" s="347">
        <v>7.3000000000000001E-3</v>
      </c>
      <c r="X12" s="109">
        <v>7.3000000000000001E-3</v>
      </c>
      <c r="Y12" s="359">
        <v>5.0799999999999998E-2</v>
      </c>
      <c r="Z12" s="109">
        <v>7.3000000000000001E-3</v>
      </c>
      <c r="AA12" s="347">
        <v>0</v>
      </c>
      <c r="AB12" s="109">
        <v>7.3000000000000001E-3</v>
      </c>
      <c r="AC12" s="347">
        <v>0</v>
      </c>
      <c r="AD12" s="109">
        <v>7.3000000000000001E-3</v>
      </c>
      <c r="AE12" s="347">
        <v>0</v>
      </c>
      <c r="AF12" s="109">
        <v>7.3000000000000001E-3</v>
      </c>
      <c r="AG12" s="347">
        <v>0</v>
      </c>
      <c r="AH12" s="109">
        <v>7.3000000000000001E-3</v>
      </c>
      <c r="AI12" s="348">
        <v>0</v>
      </c>
      <c r="AJ12" s="110">
        <v>7.0000000000000001E-3</v>
      </c>
      <c r="AK12" s="348">
        <v>0</v>
      </c>
      <c r="AL12" s="349"/>
      <c r="AM12" s="350">
        <f t="shared" si="1"/>
        <v>0.08</v>
      </c>
      <c r="AN12" s="351"/>
      <c r="AO12" s="352"/>
      <c r="AP12" s="352"/>
    </row>
    <row r="13" spans="2:58" s="353" customFormat="1" ht="81" customHeight="1" x14ac:dyDescent="0.2">
      <c r="B13" s="338">
        <v>4</v>
      </c>
      <c r="C13" s="339" t="s">
        <v>191</v>
      </c>
      <c r="D13" s="339" t="s">
        <v>192</v>
      </c>
      <c r="E13" s="105">
        <v>2</v>
      </c>
      <c r="F13" s="106">
        <v>0.1</v>
      </c>
      <c r="G13" s="340" t="s">
        <v>185</v>
      </c>
      <c r="H13" s="341">
        <v>45323</v>
      </c>
      <c r="I13" s="341">
        <v>45641</v>
      </c>
      <c r="J13" s="342">
        <f t="shared" si="0"/>
        <v>45.428571428571431</v>
      </c>
      <c r="K13" s="343" t="s">
        <v>257</v>
      </c>
      <c r="L13" s="344"/>
      <c r="M13" s="107">
        <f t="shared" si="2"/>
        <v>4.5999999999999999E-2</v>
      </c>
      <c r="N13" s="108">
        <v>0</v>
      </c>
      <c r="O13" s="345">
        <v>0</v>
      </c>
      <c r="P13" s="109">
        <v>8.9999999999999993E-3</v>
      </c>
      <c r="Q13" s="346">
        <v>8.9999999999999993E-3</v>
      </c>
      <c r="R13" s="109">
        <v>0.01</v>
      </c>
      <c r="S13" s="346">
        <v>0.01</v>
      </c>
      <c r="T13" s="109">
        <v>8.9999999999999993E-3</v>
      </c>
      <c r="U13" s="346">
        <v>8.9999999999999993E-3</v>
      </c>
      <c r="V13" s="109">
        <v>8.9999999999999993E-3</v>
      </c>
      <c r="W13" s="360">
        <v>8.9999999999999993E-3</v>
      </c>
      <c r="X13" s="109">
        <v>8.9999999999999993E-3</v>
      </c>
      <c r="Y13" s="347">
        <v>8.9999999999999993E-3</v>
      </c>
      <c r="Z13" s="109">
        <v>8.9999999999999993E-3</v>
      </c>
      <c r="AA13" s="347"/>
      <c r="AB13" s="109">
        <v>8.9999999999999993E-3</v>
      </c>
      <c r="AC13" s="347"/>
      <c r="AD13" s="109">
        <v>8.9999999999999993E-3</v>
      </c>
      <c r="AE13" s="347"/>
      <c r="AF13" s="109">
        <v>8.9999999999999993E-3</v>
      </c>
      <c r="AG13" s="347"/>
      <c r="AH13" s="109">
        <v>8.9999999999999993E-3</v>
      </c>
      <c r="AI13" s="348"/>
      <c r="AJ13" s="110">
        <v>8.9999999999999993E-3</v>
      </c>
      <c r="AK13" s="348"/>
      <c r="AL13" s="356"/>
      <c r="AM13" s="350">
        <f t="shared" si="1"/>
        <v>9.9999999999999978E-2</v>
      </c>
      <c r="AN13" s="351"/>
      <c r="AO13" s="352"/>
    </row>
    <row r="14" spans="2:58" s="353" customFormat="1" ht="123.75" customHeight="1" x14ac:dyDescent="0.2">
      <c r="B14" s="338">
        <v>5</v>
      </c>
      <c r="C14" s="339" t="s">
        <v>193</v>
      </c>
      <c r="D14" s="339" t="s">
        <v>194</v>
      </c>
      <c r="E14" s="105">
        <v>4</v>
      </c>
      <c r="F14" s="106">
        <v>0.3</v>
      </c>
      <c r="G14" s="354" t="s">
        <v>195</v>
      </c>
      <c r="H14" s="341">
        <v>45323</v>
      </c>
      <c r="I14" s="341">
        <v>45641</v>
      </c>
      <c r="J14" s="342">
        <f t="shared" si="0"/>
        <v>45.428571428571431</v>
      </c>
      <c r="K14" s="343" t="s">
        <v>256</v>
      </c>
      <c r="L14" s="344"/>
      <c r="M14" s="107">
        <f t="shared" si="2"/>
        <v>0.1368</v>
      </c>
      <c r="N14" s="111">
        <v>0</v>
      </c>
      <c r="O14" s="347">
        <v>0</v>
      </c>
      <c r="P14" s="109">
        <v>2.8000000000000001E-2</v>
      </c>
      <c r="Q14" s="346">
        <v>2.8000000000000001E-2</v>
      </c>
      <c r="R14" s="109">
        <v>2.7199999999999998E-2</v>
      </c>
      <c r="S14" s="346">
        <v>2.7199999999999998E-2</v>
      </c>
      <c r="T14" s="109">
        <v>2.7199999999999998E-2</v>
      </c>
      <c r="U14" s="346">
        <v>2.7199999999999998E-2</v>
      </c>
      <c r="V14" s="109">
        <v>2.7199999999999998E-2</v>
      </c>
      <c r="W14" s="346">
        <v>2.7199999999999998E-2</v>
      </c>
      <c r="X14" s="109">
        <v>2.7199999999999998E-2</v>
      </c>
      <c r="Y14" s="347">
        <v>2.7199999999999998E-2</v>
      </c>
      <c r="Z14" s="109">
        <v>2.7199999999999998E-2</v>
      </c>
      <c r="AA14" s="347"/>
      <c r="AB14" s="109">
        <v>2.7199999999999998E-2</v>
      </c>
      <c r="AC14" s="347"/>
      <c r="AD14" s="109">
        <v>2.7199999999999998E-2</v>
      </c>
      <c r="AE14" s="347"/>
      <c r="AF14" s="109">
        <v>2.7199999999999998E-2</v>
      </c>
      <c r="AG14" s="347"/>
      <c r="AH14" s="109">
        <v>2.7199999999999998E-2</v>
      </c>
      <c r="AI14" s="348"/>
      <c r="AJ14" s="110">
        <v>2.7199999999999998E-2</v>
      </c>
      <c r="AK14" s="346"/>
      <c r="AL14" s="361"/>
      <c r="AM14" s="350">
        <f t="shared" si="1"/>
        <v>0.3</v>
      </c>
      <c r="AN14" s="352"/>
      <c r="AO14" s="362"/>
      <c r="AP14" s="352"/>
      <c r="AQ14" s="362"/>
      <c r="AR14" s="352"/>
      <c r="AS14" s="362"/>
      <c r="AT14" s="352"/>
      <c r="AU14" s="362"/>
      <c r="AV14" s="352"/>
      <c r="AW14" s="362"/>
      <c r="AX14" s="352"/>
      <c r="AY14" s="362"/>
      <c r="AZ14" s="363"/>
      <c r="BA14" s="362"/>
      <c r="BB14" s="363"/>
      <c r="BC14" s="362"/>
      <c r="BD14" s="363"/>
      <c r="BE14" s="362"/>
      <c r="BF14" s="363"/>
    </row>
    <row r="15" spans="2:58" s="353" customFormat="1" ht="286.5" customHeight="1" thickBot="1" x14ac:dyDescent="0.25">
      <c r="B15" s="364">
        <v>6</v>
      </c>
      <c r="C15" s="365" t="s">
        <v>196</v>
      </c>
      <c r="D15" s="365" t="s">
        <v>197</v>
      </c>
      <c r="E15" s="112">
        <v>3</v>
      </c>
      <c r="F15" s="113">
        <v>0.3</v>
      </c>
      <c r="G15" s="366" t="s">
        <v>198</v>
      </c>
      <c r="H15" s="367">
        <v>45323</v>
      </c>
      <c r="I15" s="367">
        <v>45626</v>
      </c>
      <c r="J15" s="368">
        <f t="shared" si="0"/>
        <v>43.285714285714285</v>
      </c>
      <c r="K15" s="369" t="s">
        <v>262</v>
      </c>
      <c r="L15" s="370"/>
      <c r="M15" s="114">
        <f t="shared" si="2"/>
        <v>0.18</v>
      </c>
      <c r="N15" s="111">
        <v>0</v>
      </c>
      <c r="O15" s="347">
        <v>0</v>
      </c>
      <c r="P15" s="109">
        <v>0.03</v>
      </c>
      <c r="Q15" s="346">
        <v>0.03</v>
      </c>
      <c r="R15" s="109">
        <v>0.03</v>
      </c>
      <c r="S15" s="347">
        <v>0.03</v>
      </c>
      <c r="T15" s="109">
        <v>0.03</v>
      </c>
      <c r="U15" s="346">
        <v>0.03</v>
      </c>
      <c r="V15" s="109">
        <v>0.03</v>
      </c>
      <c r="W15" s="347">
        <v>0.03</v>
      </c>
      <c r="X15" s="109">
        <v>0.03</v>
      </c>
      <c r="Y15" s="347">
        <v>0.03</v>
      </c>
      <c r="Z15" s="109">
        <v>0.03</v>
      </c>
      <c r="AA15" s="347">
        <v>0.03</v>
      </c>
      <c r="AB15" s="109">
        <v>0.03</v>
      </c>
      <c r="AC15" s="347"/>
      <c r="AD15" s="109">
        <v>0.03</v>
      </c>
      <c r="AE15" s="347"/>
      <c r="AF15" s="109">
        <v>0.03</v>
      </c>
      <c r="AG15" s="347"/>
      <c r="AH15" s="109">
        <v>0.03</v>
      </c>
      <c r="AI15" s="348"/>
      <c r="AJ15" s="110">
        <v>0</v>
      </c>
      <c r="AK15" s="347"/>
      <c r="AL15" s="356"/>
      <c r="AM15" s="350">
        <f t="shared" si="1"/>
        <v>0.30000000000000004</v>
      </c>
      <c r="AN15" s="351"/>
      <c r="AO15" s="352"/>
    </row>
    <row r="16" spans="2:58" s="371" customFormat="1" ht="28.5" customHeight="1" thickBot="1" x14ac:dyDescent="0.25">
      <c r="C16" s="372"/>
      <c r="D16" s="373"/>
      <c r="E16" s="372"/>
      <c r="F16" s="374">
        <f>SUM(F10:F15)</f>
        <v>1</v>
      </c>
      <c r="G16" s="372"/>
      <c r="H16" s="372"/>
      <c r="I16" s="372"/>
      <c r="J16" s="375"/>
      <c r="K16" s="376"/>
      <c r="L16" s="372"/>
      <c r="M16" s="115">
        <f>SUM(M10:M15)</f>
        <v>0.55049999999999999</v>
      </c>
      <c r="N16" s="116">
        <f>SUM(N10:N15)</f>
        <v>1.4200000000000001E-2</v>
      </c>
      <c r="O16" s="117">
        <f t="shared" ref="O16:AK16" si="3">SUM(O10:O15)</f>
        <v>1.4200000000000001E-2</v>
      </c>
      <c r="P16" s="118">
        <f t="shared" si="3"/>
        <v>9.2999999999999999E-2</v>
      </c>
      <c r="Q16" s="117">
        <f t="shared" si="3"/>
        <v>9.2999999999999999E-2</v>
      </c>
      <c r="R16" s="118">
        <f t="shared" si="3"/>
        <v>9.3200000000000005E-2</v>
      </c>
      <c r="S16" s="117">
        <f t="shared" si="3"/>
        <v>9.3200000000000005E-2</v>
      </c>
      <c r="T16" s="118">
        <f t="shared" si="3"/>
        <v>9.2200000000000004E-2</v>
      </c>
      <c r="U16" s="117">
        <f t="shared" si="3"/>
        <v>9.2200000000000004E-2</v>
      </c>
      <c r="V16" s="118">
        <f t="shared" si="3"/>
        <v>0.10639999999999999</v>
      </c>
      <c r="W16" s="117">
        <f t="shared" si="3"/>
        <v>0.10639999999999999</v>
      </c>
      <c r="X16" s="118">
        <f t="shared" si="3"/>
        <v>7.8E-2</v>
      </c>
      <c r="Y16" s="117">
        <f t="shared" si="3"/>
        <v>0.1215</v>
      </c>
      <c r="Z16" s="118">
        <f t="shared" si="3"/>
        <v>9.2200000000000004E-2</v>
      </c>
      <c r="AA16" s="117">
        <f t="shared" si="3"/>
        <v>0.03</v>
      </c>
      <c r="AB16" s="118">
        <f t="shared" si="3"/>
        <v>9.2200000000000004E-2</v>
      </c>
      <c r="AC16" s="117">
        <f t="shared" si="3"/>
        <v>0</v>
      </c>
      <c r="AD16" s="118">
        <f t="shared" si="3"/>
        <v>9.2200000000000004E-2</v>
      </c>
      <c r="AE16" s="117">
        <f t="shared" si="3"/>
        <v>0</v>
      </c>
      <c r="AF16" s="118">
        <f t="shared" si="3"/>
        <v>9.2200000000000004E-2</v>
      </c>
      <c r="AG16" s="117">
        <f t="shared" si="3"/>
        <v>0</v>
      </c>
      <c r="AH16" s="118">
        <f t="shared" si="3"/>
        <v>9.2499999999999999E-2</v>
      </c>
      <c r="AI16" s="117">
        <f t="shared" si="3"/>
        <v>0</v>
      </c>
      <c r="AJ16" s="116">
        <f t="shared" si="3"/>
        <v>6.1699999999999991E-2</v>
      </c>
      <c r="AK16" s="117">
        <f t="shared" si="3"/>
        <v>0</v>
      </c>
      <c r="AL16" s="377"/>
      <c r="AM16" s="378">
        <f>+P16+R16+T16+V16+X16+Z16+AB16+AD16+AF16+AH16+AJ16+N16</f>
        <v>1.0000000000000002</v>
      </c>
      <c r="AN16" s="379"/>
    </row>
    <row r="17" spans="2:40" s="392" customFormat="1" ht="21.75" customHeight="1" x14ac:dyDescent="0.2">
      <c r="B17" s="380"/>
      <c r="C17" s="381"/>
      <c r="D17" s="382"/>
      <c r="E17" s="381"/>
      <c r="F17" s="383"/>
      <c r="G17" s="381"/>
      <c r="H17" s="381"/>
      <c r="I17" s="381"/>
      <c r="J17" s="384"/>
      <c r="K17" s="385"/>
      <c r="L17" s="381"/>
      <c r="M17" s="386"/>
      <c r="N17" s="386"/>
      <c r="O17" s="386"/>
      <c r="P17" s="387"/>
      <c r="Q17" s="387"/>
      <c r="R17" s="387"/>
      <c r="S17" s="387"/>
      <c r="T17" s="387"/>
      <c r="U17" s="387"/>
      <c r="V17" s="387"/>
      <c r="W17" s="388"/>
      <c r="X17" s="387"/>
      <c r="Y17" s="387"/>
      <c r="Z17" s="387"/>
      <c r="AA17" s="388"/>
      <c r="AB17" s="387"/>
      <c r="AC17" s="388"/>
      <c r="AD17" s="387"/>
      <c r="AE17" s="387"/>
      <c r="AF17" s="387"/>
      <c r="AG17" s="387"/>
      <c r="AH17" s="387"/>
      <c r="AI17" s="387"/>
      <c r="AJ17" s="387"/>
      <c r="AK17" s="387"/>
      <c r="AL17" s="389"/>
      <c r="AM17" s="390"/>
      <c r="AN17" s="391"/>
    </row>
    <row r="18" spans="2:40" s="393" customFormat="1" ht="27" customHeight="1" x14ac:dyDescent="0.2">
      <c r="D18" s="394"/>
      <c r="F18" s="395"/>
      <c r="M18" s="396"/>
      <c r="N18" s="396"/>
      <c r="O18" s="396"/>
      <c r="P18" s="397"/>
      <c r="Q18" s="293"/>
      <c r="R18" s="293"/>
      <c r="S18" s="293"/>
      <c r="T18" s="293"/>
      <c r="U18" s="293"/>
      <c r="V18" s="293"/>
      <c r="W18" s="294"/>
      <c r="X18" s="293"/>
      <c r="Y18" s="293"/>
      <c r="Z18" s="293"/>
      <c r="AA18" s="294"/>
      <c r="AB18" s="293"/>
      <c r="AC18" s="294"/>
      <c r="AD18" s="293"/>
      <c r="AE18" s="293"/>
      <c r="AF18" s="293"/>
      <c r="AG18" s="293"/>
      <c r="AH18" s="293"/>
      <c r="AI18" s="293"/>
      <c r="AJ18" s="293"/>
      <c r="AK18" s="293"/>
      <c r="AL18" s="397"/>
      <c r="AM18" s="398"/>
      <c r="AN18" s="399"/>
    </row>
    <row r="19" spans="2:40" ht="20.25" x14ac:dyDescent="0.2">
      <c r="M19" s="400"/>
      <c r="N19" s="400"/>
      <c r="O19" s="400"/>
      <c r="P19" s="401"/>
    </row>
    <row r="20" spans="2:40" x14ac:dyDescent="0.2">
      <c r="M20" s="402"/>
      <c r="N20" s="402"/>
      <c r="O20" s="402"/>
    </row>
    <row r="21" spans="2:40" x14ac:dyDescent="0.2">
      <c r="M21" s="403"/>
      <c r="N21" s="403"/>
      <c r="O21" s="403"/>
      <c r="AL21" s="403"/>
    </row>
    <row r="22" spans="2:40" x14ac:dyDescent="0.2">
      <c r="M22" s="404"/>
      <c r="N22" s="404"/>
      <c r="O22" s="404"/>
      <c r="AL22" s="405"/>
    </row>
    <row r="23" spans="2:40" x14ac:dyDescent="0.2">
      <c r="M23" s="404"/>
      <c r="N23" s="404"/>
      <c r="O23" s="404"/>
      <c r="P23" s="289"/>
      <c r="Q23" s="289"/>
      <c r="R23" s="289"/>
      <c r="S23" s="289"/>
      <c r="T23" s="289"/>
      <c r="U23" s="289"/>
      <c r="V23" s="289"/>
      <c r="W23" s="289"/>
      <c r="X23" s="289"/>
      <c r="Y23" s="289"/>
      <c r="Z23" s="289"/>
      <c r="AA23" s="289"/>
      <c r="AB23" s="289"/>
      <c r="AC23" s="289"/>
      <c r="AD23" s="289"/>
      <c r="AE23" s="289"/>
      <c r="AF23" s="289"/>
      <c r="AG23" s="289"/>
      <c r="AH23" s="289"/>
      <c r="AI23" s="289"/>
      <c r="AJ23" s="289"/>
      <c r="AK23" s="289"/>
    </row>
    <row r="25" spans="2:40" hidden="1" x14ac:dyDescent="0.2"/>
    <row r="26" spans="2:40" hidden="1" x14ac:dyDescent="0.2"/>
    <row r="27" spans="2:40" hidden="1" x14ac:dyDescent="0.2"/>
    <row r="28" spans="2:40" hidden="1" x14ac:dyDescent="0.2"/>
    <row r="29" spans="2:40" hidden="1" x14ac:dyDescent="0.2"/>
    <row r="30" spans="2:40" hidden="1" x14ac:dyDescent="0.2"/>
    <row r="31" spans="2:40" hidden="1" x14ac:dyDescent="0.2"/>
    <row r="32" spans="2:40" hidden="1" x14ac:dyDescent="0.2"/>
    <row r="33" hidden="1" x14ac:dyDescent="0.2"/>
    <row r="34" hidden="1" x14ac:dyDescent="0.2"/>
  </sheetData>
  <sheetProtection algorithmName="SHA-512" hashValue="ETbVx+wt4sIlw4recT81807eKgy5xPwqcroDTItqDxe1/9hVophtQZpxc8d+ObIwvJDpCwKghxAavSFKjbSw0g==" saltValue="zIYmapoO5fG2psggJvukfA==" spinCount="100000" sheet="1"/>
  <mergeCells count="22">
    <mergeCell ref="N8:O8"/>
    <mergeCell ref="C2:C5"/>
    <mergeCell ref="D3:K3"/>
    <mergeCell ref="D4:K4"/>
    <mergeCell ref="D5:K5"/>
    <mergeCell ref="D7:M7"/>
    <mergeCell ref="L2:M2"/>
    <mergeCell ref="L3:M3"/>
    <mergeCell ref="L4:M4"/>
    <mergeCell ref="L5:M5"/>
    <mergeCell ref="D2:K2"/>
    <mergeCell ref="P8:Q8"/>
    <mergeCell ref="R8:S8"/>
    <mergeCell ref="T8:U8"/>
    <mergeCell ref="V8:W8"/>
    <mergeCell ref="X8:Y8"/>
    <mergeCell ref="AJ8:AK8"/>
    <mergeCell ref="Z8:AA8"/>
    <mergeCell ref="AB8:AC8"/>
    <mergeCell ref="AD8:AE8"/>
    <mergeCell ref="AF8:AG8"/>
    <mergeCell ref="AH8:AI8"/>
  </mergeCells>
  <dataValidations count="1">
    <dataValidation type="whole" allowBlank="1" showInputMessage="1" showErrorMessage="1" sqref="G8:L8 K16:K17 G16:J65360 L16:L65360 K19:K65360">
      <formula1>1</formula1>
      <formula2>5</formula2>
    </dataValidation>
  </dataValidations>
  <printOptions horizontalCentered="1"/>
  <pageMargins left="0.59055118110236227" right="0.59055118110236227" top="0.55118110236220474" bottom="0.55118110236220474" header="0.31496062992125984" footer="0.31496062992125984"/>
  <pageSetup scale="15" orientation="landscape" r:id="rId1"/>
  <headerFooter>
    <oddHeader>Página &amp;P de &amp;F</oddHeader>
    <oddFooter>Preparado por Johanna Rodríguez A &amp;D&amp;RPágina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zoomScale="90" zoomScaleNormal="90" workbookViewId="0">
      <selection activeCell="G15" sqref="G15"/>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274"/>
      <c r="C2" s="275"/>
      <c r="D2" s="268" t="s">
        <v>0</v>
      </c>
      <c r="E2" s="269"/>
      <c r="F2" s="269"/>
      <c r="G2" s="269"/>
      <c r="H2" s="269"/>
      <c r="I2" s="269"/>
      <c r="J2" s="269"/>
      <c r="K2" s="40"/>
      <c r="L2" s="40"/>
      <c r="M2" s="280" t="str">
        <f>Proyecto!K2</f>
        <v>Código: GC-F-015</v>
      </c>
      <c r="N2" s="281"/>
      <c r="O2" s="281"/>
      <c r="P2" s="282"/>
      <c r="S2" s="4"/>
      <c r="T2" s="4" t="s">
        <v>199</v>
      </c>
      <c r="U2" s="8"/>
    </row>
    <row r="3" spans="2:31" ht="23.25" customHeight="1" x14ac:dyDescent="0.2">
      <c r="B3" s="276"/>
      <c r="C3" s="277"/>
      <c r="D3" s="270" t="s">
        <v>2</v>
      </c>
      <c r="E3" s="271"/>
      <c r="F3" s="271"/>
      <c r="G3" s="271"/>
      <c r="H3" s="271"/>
      <c r="I3" s="271"/>
      <c r="J3" s="271"/>
      <c r="K3" s="39"/>
      <c r="L3" s="39"/>
      <c r="M3" s="283" t="str">
        <f>Proyecto!K3</f>
        <v>Fecha: 17 de septiembre de 2014</v>
      </c>
      <c r="N3" s="284"/>
      <c r="O3" s="284"/>
      <c r="P3" s="285"/>
      <c r="S3" s="4"/>
      <c r="T3" s="4" t="s">
        <v>200</v>
      </c>
      <c r="U3" s="8"/>
    </row>
    <row r="4" spans="2:31" ht="24" customHeight="1" x14ac:dyDescent="0.2">
      <c r="B4" s="276"/>
      <c r="C4" s="277"/>
      <c r="D4" s="270" t="s">
        <v>4</v>
      </c>
      <c r="E4" s="271"/>
      <c r="F4" s="271"/>
      <c r="G4" s="271"/>
      <c r="H4" s="271"/>
      <c r="I4" s="271"/>
      <c r="J4" s="271"/>
      <c r="K4" s="39"/>
      <c r="L4" s="39"/>
      <c r="M4" s="283" t="str">
        <f>Proyecto!K4</f>
        <v>Versión 001</v>
      </c>
      <c r="N4" s="284"/>
      <c r="O4" s="284"/>
      <c r="P4" s="285"/>
      <c r="T4" s="4" t="s">
        <v>201</v>
      </c>
      <c r="U4" s="8"/>
    </row>
    <row r="5" spans="2:31" ht="22.5" customHeight="1" thickBot="1" x14ac:dyDescent="0.25">
      <c r="B5" s="278"/>
      <c r="C5" s="279"/>
      <c r="D5" s="272" t="s">
        <v>6</v>
      </c>
      <c r="E5" s="273"/>
      <c r="F5" s="273"/>
      <c r="G5" s="273"/>
      <c r="H5" s="273"/>
      <c r="I5" s="273"/>
      <c r="J5" s="273"/>
      <c r="K5" s="41"/>
      <c r="L5" s="41"/>
      <c r="M5" s="286" t="s">
        <v>202</v>
      </c>
      <c r="N5" s="287"/>
      <c r="O5" s="287"/>
      <c r="P5" s="288"/>
      <c r="T5" s="4" t="s">
        <v>203</v>
      </c>
    </row>
    <row r="6" spans="2:31" ht="5.25" customHeight="1" x14ac:dyDescent="0.2">
      <c r="B6" s="16"/>
      <c r="C6" s="16"/>
      <c r="D6" s="16"/>
      <c r="E6" s="16"/>
      <c r="F6" s="16"/>
      <c r="G6" s="16"/>
      <c r="H6" s="16"/>
      <c r="I6" s="16"/>
      <c r="J6" s="16"/>
      <c r="K6" s="16"/>
      <c r="L6" s="16"/>
      <c r="M6" s="16"/>
      <c r="N6" s="16"/>
      <c r="O6" s="16"/>
      <c r="P6" s="16"/>
      <c r="T6" s="4"/>
    </row>
    <row r="7" spans="2:31" ht="29.25" customHeight="1" x14ac:dyDescent="0.2">
      <c r="B7" s="176" t="s">
        <v>8</v>
      </c>
      <c r="C7" s="176"/>
      <c r="D7" s="177" t="str">
        <f>Proyecto!$E$7</f>
        <v>Transparencia, integridad y ética en las sociedades colombianas 2024</v>
      </c>
      <c r="E7" s="177"/>
      <c r="F7" s="177"/>
      <c r="G7" s="177"/>
      <c r="H7" s="177"/>
      <c r="I7" s="177"/>
      <c r="J7" s="177"/>
      <c r="K7" s="177"/>
      <c r="L7" s="177"/>
      <c r="M7" s="177"/>
      <c r="N7" s="177"/>
      <c r="O7" s="177"/>
      <c r="P7" s="177"/>
      <c r="AE7" s="1"/>
    </row>
    <row r="8" spans="2:31" ht="6.75" customHeight="1" x14ac:dyDescent="0.2">
      <c r="B8" s="5"/>
      <c r="C8" s="5"/>
      <c r="D8" s="6"/>
      <c r="E8" s="6"/>
      <c r="F8" s="6"/>
      <c r="G8" s="6"/>
      <c r="H8" s="6"/>
      <c r="I8" s="6"/>
      <c r="J8" s="6"/>
      <c r="K8" s="6"/>
      <c r="L8" s="6"/>
      <c r="M8" s="6"/>
      <c r="N8" s="6"/>
      <c r="O8" s="6"/>
      <c r="P8" s="6"/>
      <c r="AE8" s="1"/>
    </row>
    <row r="10" spans="2:31" ht="21.95" customHeight="1" x14ac:dyDescent="0.2">
      <c r="B10" s="180" t="s">
        <v>204</v>
      </c>
      <c r="C10" s="180"/>
      <c r="D10" s="180"/>
      <c r="E10" s="180"/>
      <c r="F10" s="180"/>
      <c r="G10" s="180"/>
      <c r="H10" s="180"/>
      <c r="I10" s="180"/>
      <c r="J10" s="180"/>
      <c r="K10" s="180"/>
      <c r="L10" s="180"/>
      <c r="M10" s="180"/>
      <c r="N10" s="180"/>
      <c r="O10" s="180"/>
      <c r="P10" s="180"/>
    </row>
    <row r="11" spans="2:31" ht="21.95" customHeight="1" x14ac:dyDescent="0.2">
      <c r="B11" s="178" t="s">
        <v>205</v>
      </c>
      <c r="C11" s="178"/>
      <c r="D11" s="178"/>
      <c r="E11" s="178"/>
      <c r="F11" s="63" t="s">
        <v>206</v>
      </c>
      <c r="G11" s="178" t="s">
        <v>207</v>
      </c>
      <c r="H11" s="178"/>
      <c r="I11" s="178"/>
      <c r="J11" s="178"/>
      <c r="K11" s="86"/>
      <c r="L11" s="86"/>
      <c r="M11" s="178" t="s">
        <v>208</v>
      </c>
      <c r="N11" s="178"/>
      <c r="O11" s="178"/>
      <c r="P11" s="178"/>
    </row>
    <row r="12" spans="2:31" ht="72.75" customHeight="1" x14ac:dyDescent="0.2">
      <c r="B12" s="261" t="s">
        <v>209</v>
      </c>
      <c r="C12" s="261"/>
      <c r="D12" s="261"/>
      <c r="E12" s="261"/>
      <c r="F12" s="80" t="s">
        <v>200</v>
      </c>
      <c r="G12" s="262" t="s">
        <v>210</v>
      </c>
      <c r="H12" s="263"/>
      <c r="I12" s="263"/>
      <c r="J12" s="264"/>
      <c r="K12" s="85"/>
      <c r="L12" s="85"/>
      <c r="M12" s="265" t="s">
        <v>103</v>
      </c>
      <c r="N12" s="266"/>
      <c r="O12" s="266"/>
      <c r="P12" s="267"/>
    </row>
    <row r="13" spans="2:31" ht="51" customHeight="1" x14ac:dyDescent="0.2">
      <c r="B13" s="261" t="s">
        <v>211</v>
      </c>
      <c r="C13" s="261"/>
      <c r="D13" s="261"/>
      <c r="E13" s="261"/>
      <c r="F13" s="80" t="s">
        <v>201</v>
      </c>
      <c r="G13" s="262" t="s">
        <v>212</v>
      </c>
      <c r="H13" s="263"/>
      <c r="I13" s="263"/>
      <c r="J13" s="264"/>
      <c r="K13" s="85"/>
      <c r="L13" s="85"/>
      <c r="M13" s="265" t="s">
        <v>103</v>
      </c>
      <c r="N13" s="266"/>
      <c r="O13" s="266"/>
      <c r="P13" s="267"/>
    </row>
    <row r="14" spans="2:31" ht="57" customHeight="1" x14ac:dyDescent="0.2">
      <c r="B14" s="261" t="s">
        <v>213</v>
      </c>
      <c r="C14" s="261"/>
      <c r="D14" s="261"/>
      <c r="E14" s="261"/>
      <c r="F14" s="80" t="s">
        <v>200</v>
      </c>
      <c r="G14" s="262" t="s">
        <v>253</v>
      </c>
      <c r="H14" s="263"/>
      <c r="I14" s="263"/>
      <c r="J14" s="264"/>
      <c r="K14" s="85"/>
      <c r="L14" s="85"/>
      <c r="M14" s="265" t="s">
        <v>103</v>
      </c>
      <c r="N14" s="266"/>
      <c r="O14" s="266"/>
      <c r="P14" s="267"/>
    </row>
    <row r="16" spans="2:31" ht="21.95" customHeight="1" x14ac:dyDescent="0.2">
      <c r="B16" s="180" t="s">
        <v>214</v>
      </c>
      <c r="C16" s="180"/>
      <c r="D16" s="180"/>
      <c r="E16" s="180"/>
      <c r="F16" s="180"/>
      <c r="G16" s="180"/>
      <c r="H16" s="180"/>
      <c r="I16" s="180"/>
      <c r="J16" s="180"/>
      <c r="K16" s="180"/>
      <c r="L16" s="180"/>
      <c r="M16" s="180"/>
      <c r="N16" s="180"/>
      <c r="O16" s="180"/>
      <c r="P16" s="180"/>
    </row>
  </sheetData>
  <mergeCells count="25">
    <mergeCell ref="D2:J2"/>
    <mergeCell ref="D3:J3"/>
    <mergeCell ref="D4:J4"/>
    <mergeCell ref="D5:J5"/>
    <mergeCell ref="B10:P10"/>
    <mergeCell ref="B2:C5"/>
    <mergeCell ref="M2:P2"/>
    <mergeCell ref="M3:P3"/>
    <mergeCell ref="M4:P4"/>
    <mergeCell ref="M5:P5"/>
    <mergeCell ref="B7:C7"/>
    <mergeCell ref="D7:P7"/>
    <mergeCell ref="B14:E14"/>
    <mergeCell ref="G14:J14"/>
    <mergeCell ref="M14:P14"/>
    <mergeCell ref="B16:P16"/>
    <mergeCell ref="B11:E11"/>
    <mergeCell ref="G11:J11"/>
    <mergeCell ref="M11:P11"/>
    <mergeCell ref="B12:E12"/>
    <mergeCell ref="G12:J12"/>
    <mergeCell ref="M12:P12"/>
    <mergeCell ref="B13:E13"/>
    <mergeCell ref="G13:J13"/>
    <mergeCell ref="M13:P13"/>
  </mergeCells>
  <conditionalFormatting sqref="F12:F14">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7:P65503 O9:P9 O15:P15 G15:M15 G17:M65503 G9:M9 Q9:U65503 W9:AC65503">
      <formula1>1</formula1>
      <formula2>5</formula2>
    </dataValidation>
    <dataValidation type="list" allowBlank="1" showInputMessage="1" showErrorMessage="1" sqref="F12:F14">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14" t="s">
        <v>215</v>
      </c>
      <c r="C4" s="14" t="s">
        <v>216</v>
      </c>
      <c r="E4" s="14" t="s">
        <v>217</v>
      </c>
      <c r="G4" s="14" t="s">
        <v>218</v>
      </c>
      <c r="I4" s="14" t="s">
        <v>219</v>
      </c>
      <c r="K4" s="14" t="s">
        <v>220</v>
      </c>
      <c r="M4" s="14"/>
      <c r="O4" s="14" t="s">
        <v>221</v>
      </c>
      <c r="Q4" s="14" t="s">
        <v>39</v>
      </c>
    </row>
    <row r="5" spans="1:17" x14ac:dyDescent="0.2">
      <c r="A5" t="s">
        <v>30</v>
      </c>
      <c r="C5" s="13" t="s">
        <v>42</v>
      </c>
      <c r="E5" s="13" t="s">
        <v>45</v>
      </c>
      <c r="G5" s="13" t="s">
        <v>65</v>
      </c>
      <c r="I5" s="13" t="s">
        <v>68</v>
      </c>
      <c r="K5" s="13" t="s">
        <v>101</v>
      </c>
      <c r="M5" t="s">
        <v>143</v>
      </c>
      <c r="O5" s="13" t="s">
        <v>222</v>
      </c>
      <c r="Q5" t="s">
        <v>223</v>
      </c>
    </row>
    <row r="6" spans="1:17" x14ac:dyDescent="0.2">
      <c r="A6" t="s">
        <v>31</v>
      </c>
      <c r="C6" s="13" t="s">
        <v>224</v>
      </c>
      <c r="E6" s="13" t="s">
        <v>225</v>
      </c>
      <c r="G6" s="13" t="s">
        <v>70</v>
      </c>
      <c r="I6" s="13" t="s">
        <v>226</v>
      </c>
      <c r="K6" s="13" t="s">
        <v>227</v>
      </c>
      <c r="M6" t="s">
        <v>51</v>
      </c>
      <c r="O6" s="13" t="s">
        <v>228</v>
      </c>
      <c r="Q6" t="s">
        <v>229</v>
      </c>
    </row>
    <row r="7" spans="1:17" x14ac:dyDescent="0.2">
      <c r="C7" s="13" t="s">
        <v>230</v>
      </c>
      <c r="G7" s="13" t="s">
        <v>90</v>
      </c>
      <c r="K7" s="13" t="s">
        <v>231</v>
      </c>
      <c r="O7" s="13" t="s">
        <v>232</v>
      </c>
      <c r="Q7" t="s">
        <v>233</v>
      </c>
    </row>
    <row r="8" spans="1:17" x14ac:dyDescent="0.2">
      <c r="O8" s="13" t="s">
        <v>128</v>
      </c>
      <c r="Q8" t="s">
        <v>44</v>
      </c>
    </row>
    <row r="9" spans="1:17" x14ac:dyDescent="0.2">
      <c r="O9" s="13" t="s">
        <v>234</v>
      </c>
      <c r="Q9" t="s">
        <v>235</v>
      </c>
    </row>
    <row r="10" spans="1:17" x14ac:dyDescent="0.2">
      <c r="O10" s="13" t="s">
        <v>236</v>
      </c>
      <c r="Q10" t="s">
        <v>130</v>
      </c>
    </row>
    <row r="11" spans="1:17" x14ac:dyDescent="0.2">
      <c r="O11" s="13" t="s">
        <v>237</v>
      </c>
      <c r="Q11" t="s">
        <v>238</v>
      </c>
    </row>
    <row r="12" spans="1:17" x14ac:dyDescent="0.2">
      <c r="Q12" t="s">
        <v>239</v>
      </c>
    </row>
    <row r="14" spans="1:17" x14ac:dyDescent="0.2">
      <c r="Q14" s="14" t="s">
        <v>240</v>
      </c>
    </row>
    <row r="15" spans="1:17" x14ac:dyDescent="0.2">
      <c r="Q15" t="s">
        <v>223</v>
      </c>
    </row>
    <row r="16" spans="1:17" x14ac:dyDescent="0.2">
      <c r="Q16" t="s">
        <v>229</v>
      </c>
    </row>
    <row r="17" spans="17:17" x14ac:dyDescent="0.2">
      <c r="Q17" t="s">
        <v>233</v>
      </c>
    </row>
    <row r="18" spans="17:17" x14ac:dyDescent="0.2">
      <c r="Q18" t="s">
        <v>44</v>
      </c>
    </row>
    <row r="19" spans="17:17" x14ac:dyDescent="0.2">
      <c r="Q19" t="s">
        <v>235</v>
      </c>
    </row>
    <row r="20" spans="17:17" x14ac:dyDescent="0.2">
      <c r="Q20" t="s">
        <v>130</v>
      </c>
    </row>
    <row r="21" spans="17:17" x14ac:dyDescent="0.2">
      <c r="Q21" t="s">
        <v>238</v>
      </c>
    </row>
    <row r="22" spans="17:17" x14ac:dyDescent="0.2">
      <c r="Q22" t="s">
        <v>239</v>
      </c>
    </row>
    <row r="23" spans="17:17" x14ac:dyDescent="0.2">
      <c r="Q23" s="13" t="s">
        <v>241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E16" sqref="E16:P17"/>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131"/>
      <c r="C2" s="132"/>
      <c r="D2" s="133" t="s">
        <v>0</v>
      </c>
      <c r="E2" s="134"/>
      <c r="F2" s="134"/>
      <c r="G2" s="134"/>
      <c r="H2" s="134"/>
      <c r="I2" s="134"/>
      <c r="J2" s="135"/>
      <c r="K2" s="121" t="s">
        <v>1</v>
      </c>
      <c r="L2" s="151"/>
      <c r="M2" s="121" t="str">
        <f>Proyecto!K2</f>
        <v>Código: GC-F-015</v>
      </c>
      <c r="N2" s="146"/>
      <c r="O2" s="146"/>
      <c r="P2" s="122"/>
      <c r="S2" s="4"/>
      <c r="T2" s="4"/>
      <c r="U2" s="8"/>
    </row>
    <row r="3" spans="2:31" ht="23.25" customHeight="1" x14ac:dyDescent="0.2">
      <c r="B3" s="127"/>
      <c r="C3" s="128"/>
      <c r="D3" s="136" t="s">
        <v>2</v>
      </c>
      <c r="E3" s="137"/>
      <c r="F3" s="137"/>
      <c r="G3" s="137"/>
      <c r="H3" s="137"/>
      <c r="I3" s="137"/>
      <c r="J3" s="138"/>
      <c r="K3" s="123" t="s">
        <v>3</v>
      </c>
      <c r="L3" s="152"/>
      <c r="M3" s="147" t="str">
        <f>Proyecto!K3</f>
        <v>Fecha: 17 de septiembre de 2014</v>
      </c>
      <c r="N3" s="148"/>
      <c r="O3" s="148"/>
      <c r="P3" s="149"/>
      <c r="S3" s="4"/>
      <c r="T3" s="4"/>
      <c r="U3" s="8"/>
    </row>
    <row r="4" spans="2:31" ht="24" customHeight="1" x14ac:dyDescent="0.2">
      <c r="B4" s="127"/>
      <c r="C4" s="128"/>
      <c r="D4" s="136" t="s">
        <v>4</v>
      </c>
      <c r="E4" s="137"/>
      <c r="F4" s="137"/>
      <c r="G4" s="137"/>
      <c r="H4" s="137"/>
      <c r="I4" s="137"/>
      <c r="J4" s="138"/>
      <c r="K4" s="123" t="s">
        <v>5</v>
      </c>
      <c r="L4" s="152"/>
      <c r="M4" s="123" t="str">
        <f>Proyecto!K4</f>
        <v>Versión 001</v>
      </c>
      <c r="N4" s="150"/>
      <c r="O4" s="150"/>
      <c r="P4" s="124"/>
      <c r="U4" s="8"/>
    </row>
    <row r="5" spans="2:31" ht="22.5" customHeight="1" thickBot="1" x14ac:dyDescent="0.25">
      <c r="B5" s="129"/>
      <c r="C5" s="130"/>
      <c r="D5" s="139" t="s">
        <v>6</v>
      </c>
      <c r="E5" s="140"/>
      <c r="F5" s="140"/>
      <c r="G5" s="140"/>
      <c r="H5" s="140"/>
      <c r="I5" s="140"/>
      <c r="J5" s="141"/>
      <c r="K5" s="125" t="s">
        <v>21</v>
      </c>
      <c r="L5" s="169"/>
      <c r="M5" s="156" t="s">
        <v>22</v>
      </c>
      <c r="N5" s="157"/>
      <c r="O5" s="157"/>
      <c r="P5" s="158"/>
    </row>
    <row r="6" spans="2:31" ht="5.25" customHeight="1" x14ac:dyDescent="0.2">
      <c r="B6" s="16"/>
      <c r="C6" s="16"/>
      <c r="D6" s="16"/>
      <c r="E6" s="16"/>
      <c r="F6" s="16"/>
      <c r="G6" s="16"/>
      <c r="H6" s="16"/>
      <c r="I6" s="16"/>
      <c r="J6" s="16"/>
      <c r="K6" s="16"/>
      <c r="L6" s="16"/>
      <c r="M6" s="16"/>
      <c r="N6" s="16"/>
      <c r="O6" s="16"/>
      <c r="P6" s="16"/>
    </row>
    <row r="7" spans="2:31" ht="33.75" customHeight="1" x14ac:dyDescent="0.2">
      <c r="B7" s="120" t="s">
        <v>8</v>
      </c>
      <c r="C7" s="120"/>
      <c r="D7" s="159" t="str">
        <f>+Proyecto!E7</f>
        <v>Transparencia, integridad y ética en las sociedades colombianas 2024</v>
      </c>
      <c r="E7" s="159"/>
      <c r="F7" s="159"/>
      <c r="G7" s="159"/>
      <c r="H7" s="159"/>
      <c r="I7" s="159"/>
      <c r="J7" s="159"/>
      <c r="K7" s="159"/>
      <c r="L7" s="159"/>
      <c r="M7" s="159"/>
      <c r="N7" s="159"/>
      <c r="O7" s="159"/>
      <c r="P7" s="159"/>
      <c r="AE7" s="1"/>
    </row>
    <row r="8" spans="2:31" ht="6.75" customHeight="1" x14ac:dyDescent="0.2">
      <c r="B8" s="5"/>
      <c r="C8" s="5"/>
      <c r="D8" s="143"/>
      <c r="E8" s="143"/>
      <c r="F8" s="143"/>
      <c r="G8" s="143"/>
      <c r="H8" s="143"/>
      <c r="I8" s="143"/>
      <c r="J8" s="143"/>
      <c r="K8" s="143"/>
      <c r="L8" s="143"/>
      <c r="M8" s="143"/>
      <c r="N8" s="143"/>
      <c r="O8" s="143"/>
      <c r="P8" s="143"/>
      <c r="AE8" s="1"/>
    </row>
    <row r="9" spans="2:31" ht="59.25" customHeight="1" x14ac:dyDescent="0.2">
      <c r="B9" s="161" t="s">
        <v>23</v>
      </c>
      <c r="C9" s="162"/>
      <c r="D9" s="160" t="s">
        <v>24</v>
      </c>
      <c r="E9" s="160"/>
      <c r="F9" s="160"/>
      <c r="G9" s="160"/>
      <c r="H9" s="160"/>
      <c r="I9" s="160"/>
      <c r="J9" s="160"/>
      <c r="K9" s="160"/>
      <c r="L9" s="160"/>
      <c r="M9" s="160"/>
      <c r="N9" s="160"/>
      <c r="O9" s="160"/>
      <c r="P9" s="160"/>
      <c r="AE9" s="1"/>
    </row>
    <row r="10" spans="2:31" customFormat="1" ht="7.5" customHeight="1" x14ac:dyDescent="0.2">
      <c r="B10" s="13"/>
      <c r="C10" s="13"/>
      <c r="D10" s="56"/>
      <c r="E10" s="56"/>
      <c r="F10" s="56"/>
      <c r="G10" s="56"/>
      <c r="H10" s="56"/>
      <c r="I10" s="56"/>
      <c r="J10" s="56"/>
      <c r="K10" s="56"/>
      <c r="L10" s="56"/>
      <c r="M10" s="56"/>
      <c r="N10" s="56"/>
      <c r="O10" s="56"/>
      <c r="P10" s="56"/>
    </row>
    <row r="11" spans="2:31" ht="36" customHeight="1" x14ac:dyDescent="0.2">
      <c r="B11" s="161" t="s">
        <v>25</v>
      </c>
      <c r="C11" s="162"/>
      <c r="D11" s="160" t="s">
        <v>26</v>
      </c>
      <c r="E11" s="160"/>
      <c r="F11" s="160"/>
      <c r="G11" s="160"/>
      <c r="H11" s="160"/>
      <c r="I11" s="160"/>
      <c r="J11" s="160"/>
      <c r="K11" s="160"/>
      <c r="L11" s="160"/>
      <c r="M11" s="160"/>
      <c r="N11" s="160"/>
      <c r="O11" s="160"/>
      <c r="P11" s="160"/>
      <c r="V11" s="144"/>
      <c r="W11" s="144"/>
      <c r="X11" s="144"/>
      <c r="Y11" s="144"/>
      <c r="Z11" s="144"/>
      <c r="AA11" s="144"/>
      <c r="AB11" s="144"/>
      <c r="AC11" s="144"/>
      <c r="AD11" s="144"/>
      <c r="AE11" s="1"/>
    </row>
    <row r="12" spans="2:31" ht="5.25" customHeight="1" x14ac:dyDescent="0.2">
      <c r="B12" s="104"/>
      <c r="C12" s="104"/>
      <c r="D12" s="84"/>
      <c r="E12" s="84"/>
      <c r="F12" s="84"/>
      <c r="G12" s="84"/>
      <c r="H12" s="84"/>
      <c r="I12" s="84"/>
      <c r="J12" s="84"/>
      <c r="K12" s="84"/>
      <c r="L12" s="84"/>
      <c r="M12" s="84"/>
      <c r="N12" s="84"/>
      <c r="O12" s="84"/>
      <c r="P12" s="84"/>
      <c r="AE12" s="1"/>
    </row>
    <row r="13" spans="2:31" ht="22.5" customHeight="1" x14ac:dyDescent="0.2">
      <c r="B13" s="153" t="s">
        <v>27</v>
      </c>
      <c r="C13" s="153"/>
      <c r="D13" s="63" t="s">
        <v>28</v>
      </c>
      <c r="E13" s="163" t="s">
        <v>29</v>
      </c>
      <c r="F13" s="164"/>
      <c r="G13" s="164"/>
      <c r="H13" s="164"/>
      <c r="I13" s="164"/>
      <c r="J13" s="164"/>
      <c r="K13" s="164"/>
      <c r="L13" s="164"/>
      <c r="M13" s="164"/>
      <c r="N13" s="164"/>
      <c r="O13" s="164"/>
      <c r="P13" s="165"/>
      <c r="AE13" s="1"/>
    </row>
    <row r="14" spans="2:31" ht="44.25" customHeight="1" x14ac:dyDescent="0.2">
      <c r="B14" s="154"/>
      <c r="C14" s="154"/>
      <c r="D14" s="65" t="s">
        <v>30</v>
      </c>
      <c r="E14" s="166"/>
      <c r="F14" s="167"/>
      <c r="G14" s="167"/>
      <c r="H14" s="167"/>
      <c r="I14" s="167"/>
      <c r="J14" s="167"/>
      <c r="K14" s="167"/>
      <c r="L14" s="167"/>
      <c r="M14" s="167"/>
      <c r="N14" s="167"/>
      <c r="O14" s="167"/>
      <c r="P14" s="168"/>
      <c r="AE14" s="1"/>
    </row>
    <row r="15" spans="2:31" ht="12.75" x14ac:dyDescent="0.2">
      <c r="B15" s="84"/>
      <c r="C15" s="84"/>
      <c r="D15" s="84"/>
      <c r="E15" s="84"/>
      <c r="F15" s="84"/>
      <c r="G15" s="84"/>
      <c r="H15" s="84"/>
      <c r="I15" s="84"/>
      <c r="J15" s="84"/>
      <c r="K15" s="84"/>
      <c r="L15" s="84"/>
      <c r="M15" s="84"/>
      <c r="N15" s="84"/>
      <c r="O15" s="84"/>
      <c r="P15" s="84"/>
    </row>
    <row r="16" spans="2:31" ht="22.5" customHeight="1" x14ac:dyDescent="0.2">
      <c r="B16" s="153" t="s">
        <v>27</v>
      </c>
      <c r="C16" s="153"/>
      <c r="D16" s="63" t="s">
        <v>28</v>
      </c>
      <c r="E16" s="155" t="s">
        <v>245</v>
      </c>
      <c r="F16" s="155"/>
      <c r="G16" s="155"/>
      <c r="H16" s="155"/>
      <c r="I16" s="155"/>
      <c r="J16" s="155"/>
      <c r="K16" s="155"/>
      <c r="L16" s="155"/>
      <c r="M16" s="155"/>
      <c r="N16" s="155"/>
      <c r="O16" s="155"/>
      <c r="P16" s="155"/>
      <c r="AE16" s="1"/>
    </row>
    <row r="17" spans="2:30" s="1" customFormat="1" ht="39" customHeight="1" x14ac:dyDescent="0.2">
      <c r="B17" s="154"/>
      <c r="C17" s="154"/>
      <c r="D17" s="65" t="s">
        <v>31</v>
      </c>
      <c r="E17" s="155"/>
      <c r="F17" s="155"/>
      <c r="G17" s="155"/>
      <c r="H17" s="155"/>
      <c r="I17" s="155"/>
      <c r="J17" s="155"/>
      <c r="K17" s="155"/>
      <c r="L17" s="155"/>
      <c r="M17" s="155"/>
      <c r="N17" s="155"/>
      <c r="O17" s="155"/>
      <c r="P17" s="155"/>
      <c r="R17" s="4"/>
      <c r="U17" s="4"/>
      <c r="V17" s="145"/>
      <c r="W17" s="144"/>
      <c r="X17" s="144"/>
      <c r="Y17" s="144"/>
      <c r="Z17" s="144"/>
      <c r="AA17" s="144"/>
      <c r="AB17" s="144"/>
      <c r="AC17" s="144"/>
      <c r="AD17" s="144"/>
    </row>
    <row r="18" spans="2:30" ht="12.75" x14ac:dyDescent="0.2">
      <c r="B18" s="84"/>
      <c r="C18" s="84"/>
      <c r="D18" s="84"/>
      <c r="E18" s="84"/>
      <c r="F18" s="84"/>
      <c r="G18" s="84"/>
      <c r="H18" s="84"/>
      <c r="I18" s="84"/>
      <c r="J18" s="84"/>
      <c r="K18" s="84"/>
      <c r="L18" s="84"/>
      <c r="M18" s="84"/>
      <c r="N18" s="84"/>
      <c r="O18" s="84"/>
      <c r="P18" s="84"/>
    </row>
    <row r="19" spans="2:30" ht="12" customHeight="1" x14ac:dyDescent="0.2">
      <c r="B19" s="153" t="s">
        <v>27</v>
      </c>
      <c r="C19" s="153"/>
      <c r="D19" s="63" t="s">
        <v>28</v>
      </c>
      <c r="E19" s="155" t="s">
        <v>32</v>
      </c>
      <c r="F19" s="155"/>
      <c r="G19" s="155"/>
      <c r="H19" s="155"/>
      <c r="I19" s="155"/>
      <c r="J19" s="155"/>
      <c r="K19" s="155"/>
      <c r="L19" s="155"/>
      <c r="M19" s="155"/>
      <c r="N19" s="155"/>
      <c r="O19" s="155"/>
      <c r="P19" s="155"/>
    </row>
    <row r="20" spans="2:30" ht="39" customHeight="1" x14ac:dyDescent="0.2">
      <c r="B20" s="154"/>
      <c r="C20" s="154"/>
      <c r="D20" s="65" t="s">
        <v>31</v>
      </c>
      <c r="E20" s="155"/>
      <c r="F20" s="155"/>
      <c r="G20" s="155"/>
      <c r="H20" s="155"/>
      <c r="I20" s="155"/>
      <c r="J20" s="155"/>
      <c r="K20" s="155"/>
      <c r="L20" s="155"/>
      <c r="M20" s="155"/>
      <c r="N20" s="155"/>
      <c r="O20" s="155"/>
      <c r="P20" s="155"/>
    </row>
  </sheetData>
  <mergeCells count="31">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 ref="D8:P8"/>
    <mergeCell ref="V11:AD11"/>
    <mergeCell ref="V17:AD17"/>
    <mergeCell ref="B2:C2"/>
    <mergeCell ref="B3:C3"/>
    <mergeCell ref="B4:C4"/>
    <mergeCell ref="M2:P2"/>
    <mergeCell ref="M3:P3"/>
    <mergeCell ref="M4:P4"/>
    <mergeCell ref="D2:J2"/>
    <mergeCell ref="K2:L2"/>
    <mergeCell ref="D3:J3"/>
    <mergeCell ref="K3:L3"/>
    <mergeCell ref="D4:J4"/>
    <mergeCell ref="K4:L4"/>
  </mergeCells>
  <dataValidations count="1">
    <dataValidation type="whole" allowBlank="1" showInputMessage="1" showErrorMessage="1" sqref="O21:P65470 W18:AC65470 W15:AC15 G15:M15 O15:U15 Q19:U65470 G21:M65470 G18:M18 O18:U1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63"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10" sqref="D10:I10"/>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12"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ht="26.25" customHeight="1" thickBot="1" x14ac:dyDescent="0.25">
      <c r="B2" s="131"/>
      <c r="C2" s="132"/>
      <c r="D2" s="170" t="s">
        <v>0</v>
      </c>
      <c r="E2" s="171"/>
      <c r="F2" s="171"/>
      <c r="G2" s="171"/>
      <c r="H2" s="172"/>
      <c r="I2" s="26" t="str">
        <f>Proyecto!K2</f>
        <v>Código: GC-F-015</v>
      </c>
      <c r="J2" s="12"/>
      <c r="K2" s="12"/>
      <c r="L2" s="12"/>
      <c r="N2" s="1"/>
      <c r="T2" s="2"/>
      <c r="X2" s="1"/>
    </row>
    <row r="3" spans="2:24" ht="23.25" customHeight="1" thickBot="1" x14ac:dyDescent="0.25">
      <c r="B3" s="127"/>
      <c r="C3" s="128"/>
      <c r="D3" s="170" t="s">
        <v>2</v>
      </c>
      <c r="E3" s="171"/>
      <c r="F3" s="171"/>
      <c r="G3" s="171"/>
      <c r="H3" s="172"/>
      <c r="I3" s="27" t="str">
        <f>Proyecto!K3</f>
        <v>Fecha: 17 de septiembre de 2014</v>
      </c>
      <c r="J3" s="12"/>
      <c r="K3" s="12"/>
      <c r="L3" s="12"/>
      <c r="N3" s="1"/>
      <c r="T3" s="2"/>
      <c r="X3" s="1"/>
    </row>
    <row r="4" spans="2:24" ht="24" customHeight="1" thickBot="1" x14ac:dyDescent="0.25">
      <c r="B4" s="127"/>
      <c r="C4" s="128"/>
      <c r="D4" s="170" t="s">
        <v>4</v>
      </c>
      <c r="E4" s="171"/>
      <c r="F4" s="171"/>
      <c r="G4" s="171"/>
      <c r="H4" s="172"/>
      <c r="I4" s="27" t="str">
        <f>Proyecto!K4</f>
        <v>Versión 001</v>
      </c>
      <c r="J4" s="12"/>
      <c r="K4" s="12"/>
      <c r="L4" s="12"/>
      <c r="N4" s="1"/>
      <c r="T4" s="2"/>
      <c r="X4" s="1"/>
    </row>
    <row r="5" spans="2:24" ht="22.5" customHeight="1" thickBot="1" x14ac:dyDescent="0.25">
      <c r="B5" s="129"/>
      <c r="C5" s="130"/>
      <c r="D5" s="173" t="s">
        <v>6</v>
      </c>
      <c r="E5" s="174"/>
      <c r="F5" s="174"/>
      <c r="G5" s="174"/>
      <c r="H5" s="175"/>
      <c r="I5" s="28" t="s">
        <v>33</v>
      </c>
      <c r="J5" s="12"/>
      <c r="K5" s="12"/>
      <c r="L5" s="12"/>
      <c r="N5" s="1"/>
      <c r="T5" s="2"/>
      <c r="X5" s="1"/>
    </row>
    <row r="6" spans="2:24" ht="5.25" customHeight="1" x14ac:dyDescent="0.2">
      <c r="B6" s="16"/>
      <c r="C6" s="16"/>
      <c r="D6" s="16"/>
      <c r="E6" s="16"/>
      <c r="F6" s="16"/>
      <c r="G6" s="16"/>
      <c r="H6" s="16"/>
      <c r="I6" s="16"/>
    </row>
    <row r="7" spans="2:24" ht="19.5" customHeight="1" x14ac:dyDescent="0.2">
      <c r="B7" s="176" t="s">
        <v>8</v>
      </c>
      <c r="C7" s="176"/>
      <c r="D7" s="177" t="str">
        <f>Proyecto!$E$7</f>
        <v>Transparencia, integridad y ética en las sociedades colombianas 2024</v>
      </c>
      <c r="E7" s="177"/>
      <c r="F7" s="177"/>
      <c r="G7" s="177"/>
      <c r="H7" s="177"/>
      <c r="I7" s="177"/>
      <c r="X7" s="1"/>
    </row>
    <row r="8" spans="2:24" ht="10.5" customHeight="1" x14ac:dyDescent="0.2">
      <c r="B8" s="7"/>
      <c r="C8" s="7"/>
      <c r="D8" s="3"/>
      <c r="E8" s="3"/>
      <c r="F8" s="3"/>
      <c r="G8" s="3"/>
      <c r="H8" s="3"/>
      <c r="I8" s="3"/>
      <c r="X8" s="1"/>
    </row>
    <row r="9" spans="2:24" ht="18.75" customHeight="1" x14ac:dyDescent="0.2">
      <c r="B9" s="180" t="s">
        <v>34</v>
      </c>
      <c r="C9" s="180"/>
      <c r="D9" s="180"/>
      <c r="E9" s="180"/>
      <c r="F9" s="180"/>
      <c r="G9" s="180"/>
      <c r="H9" s="180"/>
      <c r="I9" s="180"/>
      <c r="X9" s="1"/>
    </row>
    <row r="10" spans="2:24" ht="40.5" customHeight="1" x14ac:dyDescent="0.2">
      <c r="B10" s="178" t="s">
        <v>35</v>
      </c>
      <c r="C10" s="178"/>
      <c r="D10" s="181" t="s">
        <v>36</v>
      </c>
      <c r="E10" s="181"/>
      <c r="F10" s="181"/>
      <c r="G10" s="181"/>
      <c r="H10" s="181"/>
      <c r="I10" s="181"/>
      <c r="X10" s="1"/>
    </row>
    <row r="11" spans="2:24" ht="22.5" customHeight="1" x14ac:dyDescent="0.2">
      <c r="B11" s="178" t="s">
        <v>28</v>
      </c>
      <c r="C11" s="178"/>
      <c r="D11" s="178" t="s">
        <v>37</v>
      </c>
      <c r="E11" s="178"/>
      <c r="F11" s="63" t="s">
        <v>38</v>
      </c>
      <c r="G11" s="63" t="s">
        <v>39</v>
      </c>
      <c r="H11" s="63" t="s">
        <v>40</v>
      </c>
      <c r="I11" s="63" t="s">
        <v>41</v>
      </c>
      <c r="X11" s="1"/>
    </row>
    <row r="12" spans="2:24" ht="91.5" customHeight="1" x14ac:dyDescent="0.2">
      <c r="B12" s="179" t="s">
        <v>42</v>
      </c>
      <c r="C12" s="179"/>
      <c r="D12" s="179" t="s">
        <v>43</v>
      </c>
      <c r="E12" s="179"/>
      <c r="F12" s="64">
        <v>1</v>
      </c>
      <c r="G12" s="47" t="s">
        <v>44</v>
      </c>
      <c r="H12" s="47" t="s">
        <v>45</v>
      </c>
      <c r="I12" s="47" t="s">
        <v>46</v>
      </c>
      <c r="X12" s="1"/>
    </row>
    <row r="13" spans="2:24" ht="28.5" customHeight="1" x14ac:dyDescent="0.2">
      <c r="B13" s="178" t="s">
        <v>47</v>
      </c>
      <c r="C13" s="178"/>
      <c r="D13" s="179" t="s">
        <v>48</v>
      </c>
      <c r="E13" s="179"/>
      <c r="F13" s="179"/>
      <c r="G13" s="179"/>
      <c r="H13" s="179"/>
      <c r="I13" s="179"/>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
  <sheetViews>
    <sheetView showGridLines="0" zoomScale="90" zoomScaleNormal="90" workbookViewId="0">
      <selection activeCell="B12" sqref="B12"/>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4" customWidth="1"/>
    <col min="9" max="9" width="1" style="1" customWidth="1"/>
    <col min="10" max="10" width="1.42578125" style="1" customWidth="1"/>
    <col min="11" max="11" width="1.140625" style="4"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ht="26.25" customHeight="1" thickBot="1" x14ac:dyDescent="0.25">
      <c r="B2" s="35"/>
      <c r="C2" s="192" t="s">
        <v>0</v>
      </c>
      <c r="D2" s="193"/>
      <c r="E2" s="193"/>
      <c r="F2" s="193"/>
      <c r="G2" s="182" t="str">
        <f>Proyecto!K2</f>
        <v>Código: GC-F-015</v>
      </c>
      <c r="H2" s="183"/>
      <c r="I2" s="183"/>
      <c r="J2" s="183"/>
      <c r="K2" s="183"/>
      <c r="L2" s="184"/>
    </row>
    <row r="3" spans="1:21" ht="23.25" customHeight="1" thickBot="1" x14ac:dyDescent="0.25">
      <c r="B3" s="36"/>
      <c r="C3" s="192" t="s">
        <v>2</v>
      </c>
      <c r="D3" s="193"/>
      <c r="E3" s="193"/>
      <c r="F3" s="193"/>
      <c r="G3" s="185" t="str">
        <f>Proyecto!K3</f>
        <v>Fecha: 17 de septiembre de 2014</v>
      </c>
      <c r="H3" s="186"/>
      <c r="I3" s="186"/>
      <c r="J3" s="186"/>
      <c r="K3" s="186"/>
      <c r="L3" s="187"/>
    </row>
    <row r="4" spans="1:21" ht="24" customHeight="1" thickBot="1" x14ac:dyDescent="0.25">
      <c r="B4" s="36"/>
      <c r="C4" s="192" t="s">
        <v>4</v>
      </c>
      <c r="D4" s="193"/>
      <c r="E4" s="193"/>
      <c r="F4" s="193"/>
      <c r="G4" s="188" t="str">
        <f>Proyecto!K4</f>
        <v>Versión 001</v>
      </c>
      <c r="H4" s="189"/>
      <c r="I4" s="189"/>
      <c r="J4" s="189"/>
      <c r="K4" s="189"/>
      <c r="L4" s="190"/>
    </row>
    <row r="5" spans="1:21" ht="22.5" customHeight="1" thickBot="1" x14ac:dyDescent="0.25">
      <c r="B5" s="37"/>
      <c r="C5" s="192" t="s">
        <v>6</v>
      </c>
      <c r="D5" s="193"/>
      <c r="E5" s="193"/>
      <c r="F5" s="193"/>
      <c r="G5" s="185" t="s">
        <v>49</v>
      </c>
      <c r="H5" s="186"/>
      <c r="I5" s="186"/>
      <c r="J5" s="186"/>
      <c r="K5" s="186"/>
      <c r="L5" s="187"/>
    </row>
    <row r="6" spans="1:21" ht="5.25" customHeight="1" x14ac:dyDescent="0.2">
      <c r="A6" s="4" t="str">
        <f>Proyecto!$E$7</f>
        <v>Transparencia, integridad y ética en las sociedades colombianas 2024</v>
      </c>
      <c r="B6" s="16"/>
      <c r="C6" s="16"/>
      <c r="D6" s="16"/>
      <c r="E6" s="16"/>
      <c r="F6" s="16"/>
    </row>
    <row r="7" spans="1:21" ht="29.25" customHeight="1" x14ac:dyDescent="0.2">
      <c r="B7" s="45" t="s">
        <v>8</v>
      </c>
      <c r="C7" s="191" t="str">
        <f>Proyecto!$E$7</f>
        <v>Transparencia, integridad y ética en las sociedades colombianas 2024</v>
      </c>
      <c r="D7" s="191"/>
      <c r="E7" s="191"/>
      <c r="F7" s="191"/>
      <c r="U7" s="1"/>
    </row>
    <row r="10" spans="1:21" ht="18" customHeight="1" x14ac:dyDescent="0.2">
      <c r="B10" s="45" t="s">
        <v>50</v>
      </c>
      <c r="C10" s="44" t="s">
        <v>51</v>
      </c>
    </row>
    <row r="11" spans="1:21" ht="6" customHeight="1" x14ac:dyDescent="0.2"/>
    <row r="12" spans="1:21" ht="18" customHeight="1" x14ac:dyDescent="0.2">
      <c r="B12" s="45" t="s">
        <v>52</v>
      </c>
      <c r="C12" s="44" t="s">
        <v>53</v>
      </c>
    </row>
    <row r="13" spans="1:21" ht="6" customHeight="1" x14ac:dyDescent="0.2"/>
    <row r="14" spans="1:21" ht="18" customHeight="1" x14ac:dyDescent="0.2">
      <c r="B14" s="45" t="s">
        <v>54</v>
      </c>
      <c r="C14" s="11" t="s">
        <v>53</v>
      </c>
    </row>
    <row r="15" spans="1:21" ht="6" customHeight="1" x14ac:dyDescent="0.2"/>
    <row r="16" spans="1:21" ht="18" customHeight="1" x14ac:dyDescent="0.2">
      <c r="B16" s="45" t="s">
        <v>55</v>
      </c>
      <c r="C16" s="10" t="s">
        <v>53</v>
      </c>
    </row>
    <row r="17" spans="2:3" ht="6" customHeight="1" x14ac:dyDescent="0.2"/>
    <row r="18" spans="2:3" ht="18" customHeight="1" x14ac:dyDescent="0.2">
      <c r="B18" s="45" t="s">
        <v>56</v>
      </c>
      <c r="C18" s="10" t="s">
        <v>53</v>
      </c>
    </row>
    <row r="19" spans="2:3" ht="6" customHeight="1" x14ac:dyDescent="0.2"/>
    <row r="20" spans="2:3" ht="18" customHeight="1" x14ac:dyDescent="0.2">
      <c r="B20" s="45" t="s">
        <v>57</v>
      </c>
      <c r="C20" s="10" t="s">
        <v>53</v>
      </c>
    </row>
    <row r="24" spans="2:3" x14ac:dyDescent="0.2">
      <c r="C24" s="50"/>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11" zoomScale="90" zoomScaleNormal="90" workbookViewId="0">
      <selection activeCell="D15" sqref="D15"/>
    </sheetView>
  </sheetViews>
  <sheetFormatPr baseColWidth="10" defaultColWidth="11.42578125" defaultRowHeight="12" x14ac:dyDescent="0.2"/>
  <cols>
    <col min="1" max="1" width="2.42578125" style="1" customWidth="1"/>
    <col min="2" max="2" width="29.5703125" style="1" customWidth="1"/>
    <col min="3" max="3" width="35.85546875" style="1" customWidth="1"/>
    <col min="4" max="4" width="76" style="1" customWidth="1"/>
    <col min="5" max="5" width="16.85546875" style="1" customWidth="1"/>
    <col min="6" max="6" width="5.7109375" style="1" customWidth="1"/>
    <col min="7" max="7" width="49.85546875" style="1" customWidth="1"/>
    <col min="8" max="8" width="7.7109375" style="1" customWidth="1"/>
    <col min="9" max="9" width="0.7109375" style="4" customWidth="1"/>
    <col min="10" max="10" width="1" style="1" customWidth="1"/>
    <col min="11" max="11" width="1.42578125" style="1" customWidth="1"/>
    <col min="12" max="12" width="1.140625" style="4"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ht="26.25" customHeight="1" thickBot="1" x14ac:dyDescent="0.25">
      <c r="B2" s="29"/>
      <c r="C2" s="195" t="s">
        <v>0</v>
      </c>
      <c r="D2" s="196"/>
      <c r="E2" s="196"/>
      <c r="F2" s="197"/>
      <c r="G2" s="101" t="str">
        <f>Proyecto!K2</f>
        <v>Código: GC-F-015</v>
      </c>
      <c r="H2" s="4"/>
      <c r="J2" s="8"/>
      <c r="L2" s="1"/>
      <c r="T2" s="2"/>
      <c r="V2" s="1"/>
    </row>
    <row r="3" spans="2:22" ht="23.25" customHeight="1" thickBot="1" x14ac:dyDescent="0.25">
      <c r="B3" s="30"/>
      <c r="C3" s="195" t="s">
        <v>2</v>
      </c>
      <c r="D3" s="196"/>
      <c r="E3" s="196"/>
      <c r="F3" s="197"/>
      <c r="G3" s="102" t="str">
        <f>Proyecto!K3</f>
        <v>Fecha: 17 de septiembre de 2014</v>
      </c>
      <c r="H3" s="4"/>
      <c r="J3" s="8"/>
      <c r="L3" s="1"/>
      <c r="T3" s="2"/>
      <c r="V3" s="1"/>
    </row>
    <row r="4" spans="2:22" ht="24" customHeight="1" thickBot="1" x14ac:dyDescent="0.25">
      <c r="B4" s="30"/>
      <c r="C4" s="195" t="s">
        <v>4</v>
      </c>
      <c r="D4" s="196"/>
      <c r="E4" s="196"/>
      <c r="F4" s="197"/>
      <c r="G4" s="102" t="str">
        <f>Proyecto!K4</f>
        <v>Versión 001</v>
      </c>
      <c r="I4" s="1"/>
      <c r="J4" s="8"/>
      <c r="L4" s="1"/>
      <c r="T4" s="2"/>
      <c r="V4" s="1"/>
    </row>
    <row r="5" spans="2:22" ht="22.5" customHeight="1" thickBot="1" x14ac:dyDescent="0.25">
      <c r="B5" s="31"/>
      <c r="C5" s="195" t="s">
        <v>6</v>
      </c>
      <c r="D5" s="196"/>
      <c r="E5" s="196"/>
      <c r="F5" s="197"/>
      <c r="G5" s="103" t="s">
        <v>58</v>
      </c>
      <c r="I5" s="1"/>
      <c r="J5" s="4"/>
      <c r="L5" s="1"/>
      <c r="T5" s="2"/>
      <c r="V5" s="1"/>
    </row>
    <row r="6" spans="2:22" ht="5.25" customHeight="1" x14ac:dyDescent="0.2">
      <c r="B6" s="16"/>
      <c r="C6" s="16"/>
      <c r="D6" s="16"/>
      <c r="E6" s="16"/>
      <c r="F6" s="16"/>
      <c r="G6" s="16"/>
    </row>
    <row r="7" spans="2:22" ht="29.25" customHeight="1" x14ac:dyDescent="0.2">
      <c r="B7" s="45" t="s">
        <v>8</v>
      </c>
      <c r="C7" s="177" t="str">
        <f>Proyecto!$E$7</f>
        <v>Transparencia, integridad y ética en las sociedades colombianas 2024</v>
      </c>
      <c r="D7" s="177"/>
      <c r="E7" s="177"/>
      <c r="F7" s="177"/>
      <c r="G7" s="177"/>
      <c r="V7" s="1"/>
    </row>
    <row r="9" spans="2:22" ht="18" customHeight="1" x14ac:dyDescent="0.2">
      <c r="B9" s="198" t="s">
        <v>59</v>
      </c>
      <c r="C9" s="198"/>
      <c r="D9" s="198"/>
      <c r="E9" s="198"/>
      <c r="F9" s="198"/>
      <c r="G9" s="198"/>
    </row>
    <row r="10" spans="2:22" customFormat="1" ht="15" customHeight="1" x14ac:dyDescent="0.2"/>
    <row r="11" spans="2:22" ht="27.75" customHeight="1" x14ac:dyDescent="0.2">
      <c r="B11" s="63" t="s">
        <v>60</v>
      </c>
      <c r="C11" s="63" t="s">
        <v>61</v>
      </c>
      <c r="D11" s="63" t="s">
        <v>62</v>
      </c>
      <c r="E11" s="63" t="s">
        <v>63</v>
      </c>
      <c r="F11" s="180" t="s">
        <v>64</v>
      </c>
      <c r="G11" s="180"/>
    </row>
    <row r="12" spans="2:22" ht="77.25" customHeight="1" x14ac:dyDescent="0.2">
      <c r="B12" s="65" t="s">
        <v>65</v>
      </c>
      <c r="C12" s="65" t="s">
        <v>66</v>
      </c>
      <c r="D12" s="66" t="s">
        <v>67</v>
      </c>
      <c r="E12" s="65" t="s">
        <v>68</v>
      </c>
      <c r="F12" s="194" t="s">
        <v>69</v>
      </c>
      <c r="G12" s="194"/>
    </row>
    <row r="13" spans="2:22" ht="129" customHeight="1" x14ac:dyDescent="0.2">
      <c r="B13" s="65" t="s">
        <v>70</v>
      </c>
      <c r="C13" s="65" t="s">
        <v>71</v>
      </c>
      <c r="D13" s="66" t="s">
        <v>72</v>
      </c>
      <c r="E13" s="65" t="s">
        <v>68</v>
      </c>
      <c r="F13" s="194" t="s">
        <v>73</v>
      </c>
      <c r="G13" s="194"/>
    </row>
    <row r="14" spans="2:22" ht="76.5" customHeight="1" x14ac:dyDescent="0.2">
      <c r="B14" s="65" t="s">
        <v>74</v>
      </c>
      <c r="C14" s="65" t="s">
        <v>75</v>
      </c>
      <c r="D14" s="66" t="s">
        <v>76</v>
      </c>
      <c r="E14" s="65" t="s">
        <v>68</v>
      </c>
      <c r="F14" s="194" t="s">
        <v>77</v>
      </c>
      <c r="G14" s="194"/>
    </row>
    <row r="15" spans="2:22" ht="130.5" customHeight="1" x14ac:dyDescent="0.2">
      <c r="B15" s="65" t="s">
        <v>78</v>
      </c>
      <c r="C15" s="66" t="s">
        <v>79</v>
      </c>
      <c r="D15" s="66" t="s">
        <v>76</v>
      </c>
      <c r="E15" s="65" t="s">
        <v>68</v>
      </c>
      <c r="F15" s="194" t="s">
        <v>80</v>
      </c>
      <c r="G15" s="194"/>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N8:T65484 H8:L65484 E16:G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0"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H21"/>
  <sheetViews>
    <sheetView zoomScale="90" zoomScaleNormal="90" workbookViewId="0">
      <selection activeCell="E18" sqref="E18"/>
    </sheetView>
  </sheetViews>
  <sheetFormatPr baseColWidth="10" defaultColWidth="11.42578125" defaultRowHeight="12.75" x14ac:dyDescent="0.2"/>
  <cols>
    <col min="1" max="1" width="5" style="32" customWidth="1"/>
    <col min="2" max="2" width="38.28515625" style="32" customWidth="1"/>
    <col min="3" max="3" width="25" style="32" customWidth="1"/>
    <col min="4" max="4" width="11.42578125" style="32"/>
    <col min="5" max="5" width="40.42578125" style="32" customWidth="1"/>
    <col min="6" max="6" width="20.7109375" style="32" customWidth="1"/>
    <col min="7" max="7" width="25.42578125" style="32" customWidth="1"/>
    <col min="8" max="8" width="15" style="32" customWidth="1"/>
    <col min="9" max="16384" width="11.42578125" style="32"/>
  </cols>
  <sheetData>
    <row r="1" spans="2:8" ht="13.5" thickBot="1" x14ac:dyDescent="0.25"/>
    <row r="2" spans="2:8" ht="18" customHeight="1" thickBot="1" x14ac:dyDescent="0.25">
      <c r="B2" s="35"/>
      <c r="C2" s="211" t="s">
        <v>0</v>
      </c>
      <c r="D2" s="212"/>
      <c r="E2" s="212"/>
      <c r="F2" s="212"/>
      <c r="G2" s="205" t="str">
        <f>Proyecto!K2</f>
        <v>Código: GC-F-015</v>
      </c>
      <c r="H2" s="206"/>
    </row>
    <row r="3" spans="2:8" ht="19.5" customHeight="1" thickBot="1" x14ac:dyDescent="0.25">
      <c r="B3" s="36"/>
      <c r="C3" s="211" t="s">
        <v>2</v>
      </c>
      <c r="D3" s="212"/>
      <c r="E3" s="212"/>
      <c r="F3" s="212"/>
      <c r="G3" s="207" t="str">
        <f>Proyecto!K3</f>
        <v>Fecha: 17 de septiembre de 2014</v>
      </c>
      <c r="H3" s="208"/>
    </row>
    <row r="4" spans="2:8" ht="19.5" customHeight="1" thickBot="1" x14ac:dyDescent="0.25">
      <c r="B4" s="36"/>
      <c r="C4" s="211" t="s">
        <v>4</v>
      </c>
      <c r="D4" s="212"/>
      <c r="E4" s="212"/>
      <c r="F4" s="212"/>
      <c r="G4" s="209" t="str">
        <f>Proyecto!K4</f>
        <v>Versión 001</v>
      </c>
      <c r="H4" s="210"/>
    </row>
    <row r="5" spans="2:8" ht="21.75" customHeight="1" thickBot="1" x14ac:dyDescent="0.25">
      <c r="B5" s="37"/>
      <c r="C5" s="211" t="s">
        <v>6</v>
      </c>
      <c r="D5" s="212"/>
      <c r="E5" s="212"/>
      <c r="F5" s="212"/>
      <c r="G5" s="207" t="s">
        <v>81</v>
      </c>
      <c r="H5" s="208"/>
    </row>
    <row r="6" spans="2:8" ht="21" customHeight="1" x14ac:dyDescent="0.2"/>
    <row r="7" spans="2:8" ht="22.5" customHeight="1" x14ac:dyDescent="0.2">
      <c r="B7" s="199" t="s">
        <v>82</v>
      </c>
      <c r="C7" s="200"/>
      <c r="D7" s="200"/>
      <c r="E7" s="200"/>
      <c r="F7" s="200"/>
      <c r="G7" s="200"/>
      <c r="H7" s="200"/>
    </row>
    <row r="8" spans="2:8" ht="100.5" customHeight="1" x14ac:dyDescent="0.2">
      <c r="B8" s="201" t="s">
        <v>83</v>
      </c>
      <c r="C8" s="202"/>
      <c r="D8" s="202"/>
      <c r="E8" s="202"/>
      <c r="F8" s="202"/>
      <c r="G8" s="202"/>
      <c r="H8" s="202"/>
    </row>
    <row r="9" spans="2:8" x14ac:dyDescent="0.2">
      <c r="B9" s="33"/>
    </row>
    <row r="11" spans="2:8" ht="22.5" customHeight="1" x14ac:dyDescent="0.2">
      <c r="B11" s="203" t="s">
        <v>84</v>
      </c>
      <c r="C11" s="204"/>
      <c r="E11" s="199" t="s">
        <v>85</v>
      </c>
      <c r="F11" s="200"/>
      <c r="G11" s="200"/>
      <c r="H11" s="200"/>
    </row>
    <row r="13" spans="2:8" ht="20.25" customHeight="1" x14ac:dyDescent="0.2">
      <c r="B13" s="15" t="s">
        <v>61</v>
      </c>
      <c r="C13" s="15" t="s">
        <v>60</v>
      </c>
      <c r="D13" s="34"/>
      <c r="E13" s="15" t="s">
        <v>61</v>
      </c>
      <c r="F13" s="15" t="s">
        <v>60</v>
      </c>
      <c r="G13" s="15" t="s">
        <v>86</v>
      </c>
      <c r="H13" s="15" t="s">
        <v>87</v>
      </c>
    </row>
    <row r="14" spans="2:8" s="42" customFormat="1" ht="48.75" customHeight="1" x14ac:dyDescent="0.2">
      <c r="B14" s="71" t="str">
        <f>+'Recursos Humanos'!C12</f>
        <v>Superintendente de Sociedades</v>
      </c>
      <c r="C14" s="65" t="s">
        <v>65</v>
      </c>
      <c r="D14" s="67"/>
      <c r="E14" s="71" t="s">
        <v>88</v>
      </c>
      <c r="F14" s="47" t="s">
        <v>89</v>
      </c>
      <c r="G14" s="72"/>
      <c r="H14" s="47"/>
    </row>
    <row r="15" spans="2:8" s="42" customFormat="1" ht="50.25" customHeight="1" x14ac:dyDescent="0.2">
      <c r="B15" s="73" t="str">
        <f>+'Recursos Humanos'!C13</f>
        <v>Delegado de Asuntos Económicos y Societarios</v>
      </c>
      <c r="C15" s="65" t="s">
        <v>70</v>
      </c>
      <c r="D15" s="67"/>
      <c r="E15" s="68"/>
      <c r="F15" s="69"/>
      <c r="G15" s="69"/>
      <c r="H15" s="69"/>
    </row>
    <row r="16" spans="2:8" s="42" customFormat="1" ht="72" customHeight="1" x14ac:dyDescent="0.2">
      <c r="B16" s="66" t="str">
        <f>+'Recursos Humanos'!C14</f>
        <v>Director de Informes Empresariales y Estudios Económicos y Contables
Directora de Cumplimiento</v>
      </c>
      <c r="C16" s="65" t="s">
        <v>74</v>
      </c>
      <c r="D16" s="67"/>
      <c r="E16" s="67"/>
      <c r="F16" s="70"/>
      <c r="G16" s="70"/>
      <c r="H16" s="70"/>
    </row>
    <row r="17" spans="2:8" s="42" customFormat="1" ht="110.25" customHeight="1" x14ac:dyDescent="0.2">
      <c r="B17" s="66" t="str">
        <f>+'Recursos Humanos'!C15</f>
        <v xml:space="preserve">Coordinador de Grupo de Análisis y Regulación Contable
Coordinador Grupo de Investigaciones de Soborno Transnacional y otros Delitos
Coordinador Grupo de Supervisión de Programas y Riesgos Especiales </v>
      </c>
      <c r="C17" s="74" t="s">
        <v>78</v>
      </c>
      <c r="D17" s="67"/>
      <c r="E17" s="67"/>
      <c r="F17" s="70"/>
      <c r="G17" s="70"/>
      <c r="H17" s="70"/>
    </row>
    <row r="18" spans="2:8" s="42" customFormat="1" ht="23.1" customHeight="1" x14ac:dyDescent="0.2">
      <c r="B18" s="66"/>
      <c r="C18" s="75"/>
      <c r="D18" s="67"/>
      <c r="E18" s="67"/>
      <c r="F18" s="70"/>
      <c r="G18" s="70"/>
      <c r="H18" s="70"/>
    </row>
    <row r="19" spans="2:8" ht="23.1" customHeight="1" x14ac:dyDescent="0.2">
      <c r="B19" s="66"/>
      <c r="C19" s="75"/>
      <c r="D19" s="33"/>
      <c r="E19" s="33"/>
      <c r="F19" s="33"/>
      <c r="G19" s="33"/>
      <c r="H19" s="33"/>
    </row>
    <row r="20" spans="2:8" ht="23.1" customHeight="1" x14ac:dyDescent="0.2">
      <c r="B20" s="66"/>
      <c r="C20" s="75"/>
      <c r="D20" s="33"/>
      <c r="E20" s="33"/>
      <c r="F20" s="33"/>
      <c r="G20" s="33"/>
      <c r="H20" s="33"/>
    </row>
    <row r="21" spans="2:8" ht="23.1" customHeight="1" x14ac:dyDescent="0.2">
      <c r="B21" s="51"/>
      <c r="C21" s="51"/>
      <c r="D21" s="33"/>
      <c r="E21" s="33"/>
      <c r="F21" s="33"/>
      <c r="G21" s="33"/>
      <c r="H21" s="33"/>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63"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C14:C16 C18:C20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8"/>
  <sheetViews>
    <sheetView showGridLines="0" zoomScale="80" zoomScaleNormal="80" workbookViewId="0">
      <selection activeCell="D22" sqref="D22"/>
    </sheetView>
  </sheetViews>
  <sheetFormatPr baseColWidth="10" defaultColWidth="11.42578125" defaultRowHeight="12" x14ac:dyDescent="0.2"/>
  <cols>
    <col min="1" max="1" width="2.42578125" style="1" customWidth="1"/>
    <col min="2" max="2" width="14.42578125" style="1" customWidth="1"/>
    <col min="3" max="3" width="21" style="1" customWidth="1"/>
    <col min="4" max="4" width="40.7109375" style="1" customWidth="1"/>
    <col min="5" max="5" width="23.140625" style="1" customWidth="1"/>
    <col min="6" max="6" width="41.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231"/>
      <c r="C2" s="232"/>
      <c r="D2" s="222" t="s">
        <v>0</v>
      </c>
      <c r="E2" s="223"/>
      <c r="F2" s="223"/>
      <c r="G2" s="224"/>
      <c r="H2" s="99" t="str">
        <f>Proyecto!K2</f>
        <v>Código: GC-F-015</v>
      </c>
    </row>
    <row r="3" spans="2:16" ht="23.25" customHeight="1" thickBot="1" x14ac:dyDescent="0.25">
      <c r="B3" s="233"/>
      <c r="C3" s="234"/>
      <c r="D3" s="225" t="s">
        <v>2</v>
      </c>
      <c r="E3" s="226"/>
      <c r="F3" s="226"/>
      <c r="G3" s="227"/>
      <c r="H3" s="96" t="str">
        <f>Proyecto!K3</f>
        <v>Fecha: 17 de septiembre de 2014</v>
      </c>
    </row>
    <row r="4" spans="2:16" ht="24" customHeight="1" thickBot="1" x14ac:dyDescent="0.25">
      <c r="B4" s="233"/>
      <c r="C4" s="234"/>
      <c r="D4" s="228" t="s">
        <v>4</v>
      </c>
      <c r="E4" s="229"/>
      <c r="F4" s="229"/>
      <c r="G4" s="230"/>
      <c r="H4" s="100" t="str">
        <f>Proyecto!K4</f>
        <v>Versión 001</v>
      </c>
    </row>
    <row r="5" spans="2:16" ht="22.5" customHeight="1" thickBot="1" x14ac:dyDescent="0.25">
      <c r="B5" s="235"/>
      <c r="C5" s="236"/>
      <c r="D5" s="225" t="s">
        <v>6</v>
      </c>
      <c r="E5" s="226"/>
      <c r="F5" s="226"/>
      <c r="G5" s="227"/>
      <c r="H5" s="96" t="s">
        <v>91</v>
      </c>
    </row>
    <row r="6" spans="2:16" ht="5.25" customHeight="1" x14ac:dyDescent="0.2">
      <c r="B6" s="16"/>
      <c r="C6" s="16"/>
      <c r="D6" s="16"/>
      <c r="E6" s="16"/>
      <c r="F6" s="16"/>
      <c r="G6" s="16"/>
      <c r="H6" s="16"/>
    </row>
    <row r="7" spans="2:16" ht="29.25" customHeight="1" x14ac:dyDescent="0.2">
      <c r="B7" s="176" t="s">
        <v>8</v>
      </c>
      <c r="C7" s="176"/>
      <c r="D7" s="213" t="str">
        <f>Proyecto!$E$7</f>
        <v>Transparencia, integridad y ética en las sociedades colombianas 2024</v>
      </c>
      <c r="E7" s="213"/>
      <c r="F7" s="213"/>
      <c r="G7" s="213"/>
      <c r="H7" s="213"/>
      <c r="P7" s="1"/>
    </row>
    <row r="8" spans="2:16" customFormat="1" ht="19.5" customHeight="1" x14ac:dyDescent="0.2"/>
    <row r="9" spans="2:16" ht="30" customHeight="1" x14ac:dyDescent="0.2">
      <c r="B9" s="199" t="s">
        <v>15</v>
      </c>
      <c r="C9" s="200"/>
      <c r="D9" s="200"/>
      <c r="E9" s="200"/>
      <c r="F9" s="200"/>
      <c r="G9" s="200"/>
      <c r="H9" s="200"/>
    </row>
    <row r="10" spans="2:16" ht="9.75" customHeight="1" x14ac:dyDescent="0.2">
      <c r="B10" s="217"/>
      <c r="C10" s="217"/>
      <c r="D10" s="217"/>
      <c r="E10" s="217"/>
      <c r="F10" s="217"/>
      <c r="G10" s="217"/>
      <c r="H10" s="217"/>
      <c r="P10" s="1"/>
    </row>
    <row r="11" spans="2:16" ht="25.5" customHeight="1" x14ac:dyDescent="0.2">
      <c r="B11" s="178" t="s">
        <v>61</v>
      </c>
      <c r="C11" s="178"/>
      <c r="D11" s="63" t="s">
        <v>92</v>
      </c>
      <c r="E11" s="15" t="s">
        <v>93</v>
      </c>
      <c r="F11" s="63" t="s">
        <v>94</v>
      </c>
      <c r="G11" s="63" t="s">
        <v>95</v>
      </c>
      <c r="H11" s="63" t="s">
        <v>96</v>
      </c>
      <c r="P11" s="1"/>
    </row>
    <row r="12" spans="2:16" ht="38.1" customHeight="1" x14ac:dyDescent="0.2">
      <c r="B12" s="216" t="s">
        <v>97</v>
      </c>
      <c r="C12" s="216"/>
      <c r="D12" s="78" t="s">
        <v>98</v>
      </c>
      <c r="E12" s="65">
        <v>6012201000</v>
      </c>
      <c r="F12" s="76" t="s">
        <v>99</v>
      </c>
      <c r="G12" s="65" t="s">
        <v>100</v>
      </c>
      <c r="H12" s="65" t="s">
        <v>101</v>
      </c>
      <c r="O12" s="2"/>
      <c r="P12" s="1"/>
    </row>
    <row r="13" spans="2:16" ht="43.5" customHeight="1" x14ac:dyDescent="0.2">
      <c r="B13" s="220" t="s">
        <v>102</v>
      </c>
      <c r="C13" s="220"/>
      <c r="D13" s="78" t="s">
        <v>103</v>
      </c>
      <c r="E13" s="65">
        <v>6012201000</v>
      </c>
      <c r="F13" s="76" t="s">
        <v>104</v>
      </c>
      <c r="G13" s="65" t="s">
        <v>100</v>
      </c>
      <c r="H13" s="65" t="s">
        <v>101</v>
      </c>
      <c r="O13" s="2"/>
      <c r="P13" s="1"/>
    </row>
    <row r="14" spans="2:16" ht="38.1" customHeight="1" x14ac:dyDescent="0.2">
      <c r="B14" s="216" t="s">
        <v>105</v>
      </c>
      <c r="C14" s="216"/>
      <c r="D14" s="78" t="s">
        <v>246</v>
      </c>
      <c r="E14" s="65">
        <v>6012201000</v>
      </c>
      <c r="F14" s="76" t="s">
        <v>106</v>
      </c>
      <c r="G14" s="65" t="s">
        <v>100</v>
      </c>
      <c r="H14" s="65" t="s">
        <v>101</v>
      </c>
      <c r="O14" s="2"/>
      <c r="P14" s="1"/>
    </row>
    <row r="15" spans="2:16" ht="38.1" customHeight="1" x14ac:dyDescent="0.2">
      <c r="B15" s="218" t="s">
        <v>107</v>
      </c>
      <c r="C15" s="219"/>
      <c r="D15" s="78" t="s">
        <v>108</v>
      </c>
      <c r="E15" s="65">
        <v>6012201000</v>
      </c>
      <c r="F15" s="76" t="s">
        <v>109</v>
      </c>
      <c r="G15" s="65" t="s">
        <v>100</v>
      </c>
      <c r="H15" s="65" t="s">
        <v>101</v>
      </c>
      <c r="O15" s="2"/>
      <c r="P15" s="1"/>
    </row>
    <row r="16" spans="2:16" ht="38.1" customHeight="1" x14ac:dyDescent="0.2">
      <c r="B16" s="221" t="s">
        <v>110</v>
      </c>
      <c r="C16" s="221"/>
      <c r="D16" s="79" t="s">
        <v>111</v>
      </c>
      <c r="E16" s="80">
        <v>6012201000</v>
      </c>
      <c r="F16" s="76" t="s">
        <v>112</v>
      </c>
      <c r="G16" s="80" t="s">
        <v>100</v>
      </c>
      <c r="H16" s="80" t="s">
        <v>101</v>
      </c>
      <c r="O16" s="2"/>
      <c r="P16" s="1"/>
    </row>
    <row r="17" spans="2:16" ht="38.1" customHeight="1" x14ac:dyDescent="0.2">
      <c r="B17" s="218" t="s">
        <v>113</v>
      </c>
      <c r="C17" s="219"/>
      <c r="D17" s="78" t="s">
        <v>114</v>
      </c>
      <c r="E17" s="65">
        <v>6012201000</v>
      </c>
      <c r="F17" s="76" t="s">
        <v>115</v>
      </c>
      <c r="G17" s="65" t="s">
        <v>100</v>
      </c>
      <c r="H17" s="65" t="s">
        <v>101</v>
      </c>
      <c r="O17" s="2"/>
      <c r="P17" s="1"/>
    </row>
    <row r="18" spans="2:16" ht="44.25" customHeight="1" x14ac:dyDescent="0.2">
      <c r="B18" s="218" t="s">
        <v>116</v>
      </c>
      <c r="C18" s="219"/>
      <c r="D18" s="78" t="s">
        <v>247</v>
      </c>
      <c r="E18" s="65">
        <v>6012201000</v>
      </c>
      <c r="F18" s="119" t="s">
        <v>261</v>
      </c>
      <c r="G18" s="65" t="s">
        <v>100</v>
      </c>
      <c r="H18" s="65" t="s">
        <v>101</v>
      </c>
      <c r="O18" s="2"/>
      <c r="P18" s="1"/>
    </row>
    <row r="19" spans="2:16" ht="38.1" customHeight="1" x14ac:dyDescent="0.2">
      <c r="B19" s="218" t="s">
        <v>117</v>
      </c>
      <c r="C19" s="219"/>
      <c r="D19" s="78" t="s">
        <v>118</v>
      </c>
      <c r="E19" s="65">
        <v>6012201000</v>
      </c>
      <c r="F19" s="76" t="s">
        <v>119</v>
      </c>
      <c r="G19" s="65" t="s">
        <v>100</v>
      </c>
      <c r="H19" s="65" t="s">
        <v>101</v>
      </c>
      <c r="O19" s="2"/>
      <c r="P19" s="1"/>
    </row>
    <row r="20" spans="2:16" ht="38.1" customHeight="1" x14ac:dyDescent="0.2">
      <c r="B20" s="214"/>
      <c r="C20" s="215"/>
      <c r="D20" s="47"/>
      <c r="E20" s="47"/>
      <c r="F20" s="72"/>
      <c r="G20" s="47"/>
      <c r="H20" s="47"/>
      <c r="O20" s="2"/>
      <c r="P20" s="1"/>
    </row>
    <row r="21" spans="2:16" ht="38.1" customHeight="1" x14ac:dyDescent="0.2">
      <c r="B21" s="214"/>
      <c r="C21" s="215"/>
      <c r="D21" s="47"/>
      <c r="E21" s="47"/>
      <c r="F21" s="72"/>
      <c r="G21" s="47"/>
      <c r="H21" s="47"/>
      <c r="O21" s="2"/>
      <c r="P21" s="1"/>
    </row>
    <row r="22" spans="2:16" ht="38.1" customHeight="1" x14ac:dyDescent="0.2">
      <c r="B22" s="214"/>
      <c r="C22" s="215"/>
      <c r="D22" s="65"/>
      <c r="E22" s="65"/>
      <c r="F22" s="77"/>
      <c r="G22" s="47"/>
      <c r="H22" s="65"/>
    </row>
    <row r="23" spans="2:16" ht="38.1" customHeight="1" x14ac:dyDescent="0.2">
      <c r="B23" s="214"/>
      <c r="C23" s="215"/>
      <c r="D23" s="47"/>
      <c r="E23" s="47"/>
      <c r="F23" s="72"/>
      <c r="G23" s="47"/>
      <c r="H23" s="65"/>
    </row>
    <row r="24" spans="2:16" ht="38.1" customHeight="1" x14ac:dyDescent="0.2">
      <c r="B24" s="218"/>
      <c r="C24" s="219"/>
      <c r="D24" s="65"/>
      <c r="E24" s="65"/>
      <c r="F24" s="72"/>
      <c r="G24" s="47"/>
      <c r="H24" s="65"/>
    </row>
    <row r="25" spans="2:16" ht="38.1" customHeight="1" x14ac:dyDescent="0.2">
      <c r="B25" s="214"/>
      <c r="C25" s="215"/>
      <c r="D25" s="65"/>
      <c r="E25" s="65"/>
      <c r="F25" s="77"/>
      <c r="G25" s="47"/>
      <c r="H25" s="65"/>
    </row>
    <row r="26" spans="2:16" ht="38.1" customHeight="1" x14ac:dyDescent="0.2">
      <c r="B26" s="214"/>
      <c r="C26" s="215"/>
      <c r="D26" s="65"/>
      <c r="E26" s="65"/>
      <c r="F26" s="77"/>
      <c r="G26" s="47"/>
      <c r="H26" s="65"/>
    </row>
    <row r="27" spans="2:16" ht="38.1" customHeight="1" x14ac:dyDescent="0.2">
      <c r="B27" s="214"/>
      <c r="C27" s="215"/>
      <c r="D27" s="65"/>
      <c r="E27" s="65"/>
      <c r="F27" s="77"/>
      <c r="G27" s="47"/>
      <c r="H27" s="65"/>
    </row>
    <row r="28" spans="2:16" ht="38.1" customHeight="1" x14ac:dyDescent="0.2">
      <c r="B28" s="237"/>
      <c r="C28" s="237"/>
      <c r="D28" s="46"/>
      <c r="E28" s="46"/>
      <c r="F28" s="43"/>
      <c r="G28" s="46"/>
      <c r="H28" s="44"/>
    </row>
  </sheetData>
  <mergeCells count="27">
    <mergeCell ref="B22:C22"/>
    <mergeCell ref="B24:C24"/>
    <mergeCell ref="B26:C26"/>
    <mergeCell ref="B28:C28"/>
    <mergeCell ref="B25:C25"/>
    <mergeCell ref="B23:C23"/>
    <mergeCell ref="B27:C27"/>
    <mergeCell ref="D2:G2"/>
    <mergeCell ref="D3:G3"/>
    <mergeCell ref="D4:G4"/>
    <mergeCell ref="D5:G5"/>
    <mergeCell ref="B2:C5"/>
    <mergeCell ref="B7:C7"/>
    <mergeCell ref="D7:H7"/>
    <mergeCell ref="B9:H9"/>
    <mergeCell ref="B21:C21"/>
    <mergeCell ref="B12:C12"/>
    <mergeCell ref="B11:C11"/>
    <mergeCell ref="B10:H10"/>
    <mergeCell ref="B18:C18"/>
    <mergeCell ref="B13:C13"/>
    <mergeCell ref="B20:C20"/>
    <mergeCell ref="B19:C19"/>
    <mergeCell ref="B14:C14"/>
    <mergeCell ref="B16:C16"/>
    <mergeCell ref="B15:C15"/>
    <mergeCell ref="B17:C17"/>
  </mergeCells>
  <conditionalFormatting sqref="D11">
    <cfRule type="cellIs" dxfId="18" priority="61" stopIfTrue="1" operator="equal">
      <formula>"Alto"</formula>
    </cfRule>
    <cfRule type="cellIs" dxfId="17" priority="62" stopIfTrue="1" operator="equal">
      <formula>"Medio"</formula>
    </cfRule>
    <cfRule type="cellIs" dxfId="16" priority="63" stopIfTrue="1" operator="equal">
      <formula>"Bajo"</formula>
    </cfRule>
  </conditionalFormatting>
  <conditionalFormatting sqref="D20:D21">
    <cfRule type="cellIs" dxfId="15" priority="22" stopIfTrue="1" operator="equal">
      <formula>"Alto"</formula>
    </cfRule>
    <cfRule type="cellIs" dxfId="14" priority="23" stopIfTrue="1" operator="equal">
      <formula>"Medio"</formula>
    </cfRule>
    <cfRule type="cellIs" dxfId="13" priority="24" stopIfTrue="1" operator="equal">
      <formula>"Bajo"</formula>
    </cfRule>
  </conditionalFormatting>
  <conditionalFormatting sqref="D23:D24">
    <cfRule type="cellIs" dxfId="12" priority="1" stopIfTrue="1" operator="equal">
      <formula>"Alto"</formula>
    </cfRule>
    <cfRule type="cellIs" dxfId="11" priority="2" stopIfTrue="1" operator="equal">
      <formula>"Medio"</formula>
    </cfRule>
    <cfRule type="cellIs" dxfId="10" priority="3" stopIfTrue="1" operator="equal">
      <formula>"Bajo"</formula>
    </cfRule>
  </conditionalFormatting>
  <conditionalFormatting sqref="D28">
    <cfRule type="cellIs" dxfId="9" priority="13" stopIfTrue="1" operator="equal">
      <formula>"Alto"</formula>
    </cfRule>
    <cfRule type="cellIs" dxfId="8" priority="14" stopIfTrue="1" operator="equal">
      <formula>"Medio"</formula>
    </cfRule>
    <cfRule type="cellIs" dxfId="7" priority="15" stopIfTrue="1" operator="equal">
      <formula>"Bajo"</formula>
    </cfRule>
  </conditionalFormatting>
  <dataValidations count="1">
    <dataValidation type="whole" allowBlank="1" showInputMessage="1" showErrorMessage="1" sqref="I9:N9 F29:G65501 H22:N65501">
      <formula1>1</formula1>
      <formula2>5</formula2>
    </dataValidation>
  </dataValidations>
  <hyperlinks>
    <hyperlink ref="F12" r:id="rId1"/>
    <hyperlink ref="F14" r:id="rId2"/>
    <hyperlink ref="F16" r:id="rId3"/>
    <hyperlink ref="F17" r:id="rId4"/>
    <hyperlink ref="F18" r:id="rId5"/>
    <hyperlink ref="F19" r:id="rId6"/>
  </hyperlinks>
  <printOptions horizontalCentered="1"/>
  <pageMargins left="0.39370078740157483" right="0.39370078740157483" top="0.74803149606299213" bottom="0.74803149606299213" header="0.31496062992125984" footer="0.31496062992125984"/>
  <pageSetup paperSize="5" scale="90" fitToHeight="0" orientation="landscape" r:id="rId7"/>
  <headerFooter>
    <oddHeader>&amp;A</oddHeader>
  </headerFooter>
  <drawing r:id="rId8"/>
  <legacyDrawing r:id="rId9"/>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H20:H21</xm:sqref>
        </x14:dataValidation>
        <x14:dataValidation type="list" allowBlank="1" showInputMessage="1" showErrorMessage="1">
          <x14:formula1>
            <xm:f>'https://supersociedades365-my.sharepoint.com/personal/deynim_supersociedades_gov_co/Documents/Archivos de chat de Microsoft Teams/[P01_Promocion_RSESE_PYMES (002).xlsx]No tocar'!#REF!</xm:f>
          </x14:formula1>
          <xm:sqref>H12:H19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1"/>
  <sheetViews>
    <sheetView showGridLines="0" topLeftCell="A3" zoomScale="90" zoomScaleNormal="90" workbookViewId="0">
      <selection activeCell="F15" sqref="F15"/>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34.4257812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35"/>
      <c r="C2" s="211" t="s">
        <v>0</v>
      </c>
      <c r="D2" s="212"/>
      <c r="E2" s="212"/>
      <c r="F2" s="212"/>
      <c r="G2" s="95" t="str">
        <f>Proyecto!K2</f>
        <v>Código: GC-F-015</v>
      </c>
      <c r="H2" s="38"/>
    </row>
    <row r="3" spans="2:16" ht="23.25" customHeight="1" thickBot="1" x14ac:dyDescent="0.25">
      <c r="B3" s="36"/>
      <c r="C3" s="211" t="s">
        <v>2</v>
      </c>
      <c r="D3" s="212"/>
      <c r="E3" s="212"/>
      <c r="F3" s="212"/>
      <c r="G3" s="96" t="str">
        <f>Proyecto!K3</f>
        <v>Fecha: 17 de septiembre de 2014</v>
      </c>
      <c r="H3" s="38"/>
    </row>
    <row r="4" spans="2:16" ht="24" customHeight="1" thickBot="1" x14ac:dyDescent="0.25">
      <c r="B4" s="36"/>
      <c r="C4" s="211" t="s">
        <v>4</v>
      </c>
      <c r="D4" s="212"/>
      <c r="E4" s="212"/>
      <c r="F4" s="212"/>
      <c r="G4" s="96" t="str">
        <f>Proyecto!K4</f>
        <v>Versión 001</v>
      </c>
      <c r="H4" s="38"/>
    </row>
    <row r="5" spans="2:16" ht="22.5" customHeight="1" thickBot="1" x14ac:dyDescent="0.25">
      <c r="B5" s="37"/>
      <c r="C5" s="211" t="s">
        <v>6</v>
      </c>
      <c r="D5" s="212"/>
      <c r="E5" s="212"/>
      <c r="F5" s="212"/>
      <c r="G5" s="97" t="s">
        <v>120</v>
      </c>
      <c r="H5" s="38"/>
    </row>
    <row r="6" spans="2:16" ht="5.25" customHeight="1" x14ac:dyDescent="0.2">
      <c r="B6" s="16"/>
      <c r="C6" s="16"/>
      <c r="D6" s="16"/>
      <c r="E6" s="16"/>
      <c r="F6" s="16"/>
    </row>
    <row r="7" spans="2:16" ht="29.25" customHeight="1" x14ac:dyDescent="0.2">
      <c r="B7" s="98" t="s">
        <v>8</v>
      </c>
      <c r="C7" s="239" t="str">
        <f>Proyecto!$E$7</f>
        <v>Transparencia, integridad y ética en las sociedades colombianas 2024</v>
      </c>
      <c r="D7" s="239"/>
      <c r="E7" s="239"/>
      <c r="F7" s="239"/>
      <c r="G7" s="48"/>
      <c r="P7" s="1"/>
    </row>
    <row r="8" spans="2:16" ht="6.75" customHeight="1" x14ac:dyDescent="0.2">
      <c r="B8" s="5"/>
      <c r="C8" s="6"/>
      <c r="D8" s="6"/>
      <c r="E8" s="6"/>
      <c r="F8" s="6"/>
      <c r="P8" s="1"/>
    </row>
    <row r="9" spans="2:16" x14ac:dyDescent="0.2">
      <c r="B9" s="128"/>
      <c r="C9" s="128"/>
    </row>
    <row r="10" spans="2:16" ht="20.25" customHeight="1" x14ac:dyDescent="0.2">
      <c r="B10" s="203" t="s">
        <v>121</v>
      </c>
      <c r="C10" s="238"/>
      <c r="D10" s="238"/>
      <c r="E10" s="238"/>
      <c r="F10" s="238"/>
      <c r="G10" s="204"/>
    </row>
    <row r="11" spans="2:16" customFormat="1" ht="15" customHeight="1" x14ac:dyDescent="0.2">
      <c r="B11" s="13"/>
      <c r="C11" s="13"/>
      <c r="D11" s="13"/>
      <c r="E11" s="13"/>
      <c r="F11" s="13"/>
      <c r="G11" s="13"/>
    </row>
    <row r="12" spans="2:16" ht="24.75" customHeight="1" x14ac:dyDescent="0.2">
      <c r="B12" s="63" t="s">
        <v>122</v>
      </c>
      <c r="C12" s="63" t="s">
        <v>123</v>
      </c>
      <c r="D12" s="63" t="s">
        <v>124</v>
      </c>
      <c r="E12" s="63" t="s">
        <v>125</v>
      </c>
      <c r="F12" s="63" t="s">
        <v>126</v>
      </c>
      <c r="G12" s="63" t="s">
        <v>127</v>
      </c>
    </row>
    <row r="13" spans="2:16" ht="68.25" customHeight="1" x14ac:dyDescent="0.2">
      <c r="B13" s="65" t="s">
        <v>243</v>
      </c>
      <c r="C13" s="65" t="s">
        <v>128</v>
      </c>
      <c r="D13" s="81" t="s">
        <v>129</v>
      </c>
      <c r="E13" s="65" t="s">
        <v>130</v>
      </c>
      <c r="F13" s="65" t="s">
        <v>244</v>
      </c>
      <c r="G13" s="66" t="s">
        <v>131</v>
      </c>
    </row>
    <row r="14" spans="2:16" ht="117" customHeight="1" x14ac:dyDescent="0.2">
      <c r="B14" s="65" t="s">
        <v>244</v>
      </c>
      <c r="C14" s="65" t="s">
        <v>128</v>
      </c>
      <c r="D14" s="81" t="s">
        <v>248</v>
      </c>
      <c r="E14" s="65" t="s">
        <v>132</v>
      </c>
      <c r="F14" s="65" t="s">
        <v>249</v>
      </c>
      <c r="G14" s="66" t="s">
        <v>133</v>
      </c>
    </row>
    <row r="15" spans="2:16" ht="142.5" customHeight="1" x14ac:dyDescent="0.2">
      <c r="B15" s="65" t="s">
        <v>249</v>
      </c>
      <c r="C15" s="65" t="s">
        <v>128</v>
      </c>
      <c r="D15" s="81" t="s">
        <v>250</v>
      </c>
      <c r="E15" s="65" t="s">
        <v>134</v>
      </c>
      <c r="F15" s="65" t="s">
        <v>251</v>
      </c>
      <c r="G15" s="66" t="s">
        <v>133</v>
      </c>
    </row>
    <row r="16" spans="2:16" ht="20.100000000000001" customHeight="1" x14ac:dyDescent="0.2">
      <c r="B16" s="62"/>
      <c r="C16" s="57"/>
      <c r="D16" s="57"/>
      <c r="E16" s="58"/>
      <c r="F16" s="58"/>
      <c r="G16" s="58"/>
    </row>
    <row r="17" spans="2:7" ht="20.100000000000001" customHeight="1" x14ac:dyDescent="0.2">
      <c r="B17" s="61"/>
      <c r="C17" s="59"/>
      <c r="D17" s="59"/>
      <c r="E17" s="60"/>
      <c r="F17" s="60"/>
      <c r="G17" s="60"/>
    </row>
    <row r="18" spans="2:7" ht="20.100000000000001" customHeight="1" x14ac:dyDescent="0.2">
      <c r="B18" s="53"/>
      <c r="C18" s="44"/>
      <c r="D18" s="44"/>
      <c r="E18" s="49"/>
      <c r="F18" s="49"/>
      <c r="G18" s="49"/>
    </row>
    <row r="19" spans="2:7" ht="20.100000000000001" customHeight="1" x14ac:dyDescent="0.2">
      <c r="B19" s="53"/>
      <c r="C19" s="44"/>
      <c r="D19" s="44"/>
      <c r="E19" s="49"/>
      <c r="F19" s="49"/>
      <c r="G19" s="49"/>
    </row>
    <row r="20" spans="2:7" ht="20.100000000000001" customHeight="1" x14ac:dyDescent="0.2">
      <c r="B20" s="53"/>
      <c r="C20" s="44"/>
      <c r="D20" s="44"/>
      <c r="E20" s="49"/>
      <c r="F20" s="49"/>
      <c r="G20" s="49"/>
    </row>
    <row r="21" spans="2:7" ht="20.100000000000001" customHeight="1" x14ac:dyDescent="0.2">
      <c r="B21" s="52"/>
      <c r="C21" s="44"/>
      <c r="D21" s="44"/>
      <c r="E21" s="49"/>
      <c r="F21" s="44"/>
      <c r="G21" s="49"/>
    </row>
  </sheetData>
  <mergeCells count="7">
    <mergeCell ref="B10:G10"/>
    <mergeCell ref="B9:C9"/>
    <mergeCell ref="C7:F7"/>
    <mergeCell ref="C2:F2"/>
    <mergeCell ref="C3:F3"/>
    <mergeCell ref="C4:F4"/>
    <mergeCell ref="C5:F5"/>
  </mergeCells>
  <dataValidations count="1">
    <dataValidation type="whole" allowBlank="1" showInputMessage="1" showErrorMessage="1" sqref="E9 E22:E65497 G11 G9 G22:G65497 H9:N65497">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'http://intranet/Users/NiniRa/NINROD/Planeación Estratégica 2016/[Difusión procedimiento para resolución de objeciones en garantías mobiliarias.xlsx]No tocar'!#REF!</xm:f>
          </x14:formula1>
          <xm:sqref>E19:E21</xm:sqref>
        </x14:dataValidation>
        <x14:dataValidation type="list" allowBlank="1" showInputMessage="1" showErrorMessage="1">
          <x14:formula1>
            <xm:f>'No tocar'!$Q$15:$Q$23</xm:f>
          </x14:formula1>
          <xm:sqref>E13:E18</xm:sqref>
        </x14:dataValidation>
        <x14:dataValidation type="list" allowBlank="1" showInputMessage="1" showErrorMessage="1">
          <x14:formula1>
            <xm:f>'No tocar'!$O$5:$O$12</xm:f>
          </x14:formula1>
          <xm:sqref>C13:C18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zoomScale="90" zoomScaleNormal="90" workbookViewId="0">
      <selection activeCell="G11" sqref="G11"/>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42578125" style="1" customWidth="1"/>
    <col min="7" max="7" width="19.42578125" style="1" customWidth="1"/>
    <col min="8" max="8" width="17.7109375" style="1" bestFit="1" customWidth="1"/>
    <col min="9" max="9" width="7.7109375" style="1" customWidth="1"/>
    <col min="10" max="10" width="0.7109375" style="4" customWidth="1"/>
    <col min="11" max="11" width="1" style="1" customWidth="1"/>
    <col min="12" max="12" width="1.42578125" style="1" customWidth="1"/>
    <col min="13" max="13" width="1.140625" style="4"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thickBot="1" x14ac:dyDescent="0.25">
      <c r="B2" s="35"/>
      <c r="C2" s="211" t="s">
        <v>0</v>
      </c>
      <c r="D2" s="212"/>
      <c r="E2" s="212"/>
      <c r="F2" s="212"/>
      <c r="G2" s="205" t="str">
        <f>Proyecto!K2</f>
        <v>Código: GC-F-015</v>
      </c>
      <c r="H2" s="206"/>
      <c r="K2" s="4"/>
      <c r="L2" s="4"/>
      <c r="M2" s="8"/>
    </row>
    <row r="3" spans="2:23" ht="23.25" customHeight="1" thickBot="1" x14ac:dyDescent="0.25">
      <c r="B3" s="36"/>
      <c r="C3" s="211" t="s">
        <v>2</v>
      </c>
      <c r="D3" s="212"/>
      <c r="E3" s="212"/>
      <c r="F3" s="212"/>
      <c r="G3" s="207" t="str">
        <f>Proyecto!K3</f>
        <v>Fecha: 17 de septiembre de 2014</v>
      </c>
      <c r="H3" s="208"/>
      <c r="K3" s="4"/>
      <c r="L3" s="4"/>
      <c r="M3" s="8"/>
    </row>
    <row r="4" spans="2:23" ht="24" customHeight="1" thickBot="1" x14ac:dyDescent="0.25">
      <c r="B4" s="36"/>
      <c r="C4" s="211" t="s">
        <v>4</v>
      </c>
      <c r="D4" s="212"/>
      <c r="E4" s="212"/>
      <c r="F4" s="212"/>
      <c r="G4" s="209" t="str">
        <f>Proyecto!K4</f>
        <v>Versión 001</v>
      </c>
      <c r="H4" s="210"/>
      <c r="M4" s="8"/>
    </row>
    <row r="5" spans="2:23" ht="22.5" customHeight="1" thickBot="1" x14ac:dyDescent="0.25">
      <c r="B5" s="37"/>
      <c r="C5" s="211" t="s">
        <v>6</v>
      </c>
      <c r="D5" s="212"/>
      <c r="E5" s="212"/>
      <c r="F5" s="212"/>
      <c r="G5" s="207" t="s">
        <v>135</v>
      </c>
      <c r="H5" s="208"/>
    </row>
    <row r="6" spans="2:23" ht="5.25" customHeight="1" x14ac:dyDescent="0.2">
      <c r="B6" s="16"/>
      <c r="C6" s="93"/>
      <c r="D6" s="93"/>
      <c r="E6" s="93"/>
      <c r="F6" s="93"/>
      <c r="G6" s="93"/>
      <c r="H6" s="93"/>
    </row>
    <row r="7" spans="2:23" ht="29.25" customHeight="1" x14ac:dyDescent="0.2">
      <c r="B7" s="94" t="s">
        <v>8</v>
      </c>
      <c r="C7" s="240" t="str">
        <f>Proyecto!$E$7</f>
        <v>Transparencia, integridad y ética en las sociedades colombianas 2024</v>
      </c>
      <c r="D7" s="240"/>
      <c r="E7" s="240"/>
      <c r="F7" s="240"/>
      <c r="G7" s="240"/>
      <c r="H7" s="240"/>
      <c r="W7" s="1"/>
    </row>
    <row r="8" spans="2:23" ht="12.75" x14ac:dyDescent="0.2">
      <c r="B8" s="84"/>
      <c r="C8" s="84"/>
      <c r="D8" s="84"/>
      <c r="E8" s="84"/>
      <c r="F8" s="84"/>
      <c r="G8" s="84"/>
      <c r="H8" s="84"/>
    </row>
    <row r="9" spans="2:23" ht="15" customHeight="1" x14ac:dyDescent="0.2">
      <c r="B9" s="180" t="s">
        <v>136</v>
      </c>
      <c r="C9" s="180"/>
      <c r="D9" s="180"/>
      <c r="E9" s="180"/>
      <c r="F9" s="180"/>
      <c r="G9" s="180"/>
      <c r="H9" s="180"/>
    </row>
    <row r="10" spans="2:23" customFormat="1" ht="15" customHeight="1" x14ac:dyDescent="0.2">
      <c r="B10" s="13"/>
      <c r="C10" s="13"/>
      <c r="D10" s="13"/>
      <c r="E10" s="13"/>
      <c r="F10" s="13"/>
      <c r="G10" s="13"/>
      <c r="H10" s="13"/>
    </row>
    <row r="11" spans="2:23" ht="33.75" customHeight="1" x14ac:dyDescent="0.2">
      <c r="B11" s="178" t="s">
        <v>137</v>
      </c>
      <c r="C11" s="178"/>
      <c r="D11" s="63" t="s">
        <v>138</v>
      </c>
      <c r="E11" s="63" t="s">
        <v>139</v>
      </c>
      <c r="F11" s="63" t="s">
        <v>140</v>
      </c>
      <c r="G11" s="63" t="s">
        <v>141</v>
      </c>
      <c r="H11" s="63" t="s">
        <v>142</v>
      </c>
    </row>
    <row r="12" spans="2:23" ht="61.5" customHeight="1" x14ac:dyDescent="0.2">
      <c r="B12" s="241" t="s">
        <v>143</v>
      </c>
      <c r="C12" s="242"/>
      <c r="D12" s="65"/>
      <c r="E12" s="65"/>
      <c r="F12" s="65"/>
      <c r="G12" s="82"/>
      <c r="H12" s="65"/>
    </row>
    <row r="13" spans="2:23" ht="48" customHeight="1" x14ac:dyDescent="0.2">
      <c r="B13" s="194"/>
      <c r="C13" s="194"/>
      <c r="D13" s="65"/>
      <c r="E13" s="66"/>
      <c r="F13" s="66"/>
      <c r="G13" s="82"/>
      <c r="H13" s="65"/>
    </row>
    <row r="14" spans="2:23" ht="60" customHeight="1" x14ac:dyDescent="0.2">
      <c r="B14" s="194"/>
      <c r="C14" s="194"/>
      <c r="D14" s="65"/>
      <c r="E14" s="66"/>
      <c r="F14" s="66"/>
      <c r="G14" s="82"/>
      <c r="H14" s="65"/>
    </row>
    <row r="15" spans="2:23" ht="60" customHeight="1" x14ac:dyDescent="0.2">
      <c r="B15" s="194"/>
      <c r="C15" s="194"/>
      <c r="D15" s="65"/>
      <c r="E15" s="66"/>
      <c r="F15" s="66"/>
      <c r="G15" s="82"/>
      <c r="H15" s="65"/>
    </row>
    <row r="16" spans="2:23" x14ac:dyDescent="0.2">
      <c r="B16" s="54"/>
      <c r="C16" s="54"/>
    </row>
  </sheetData>
  <mergeCells count="15">
    <mergeCell ref="B13:C13"/>
    <mergeCell ref="B14:C14"/>
    <mergeCell ref="B15:C15"/>
    <mergeCell ref="B12:C12"/>
    <mergeCell ref="B9:H9"/>
    <mergeCell ref="B11:C11"/>
    <mergeCell ref="C7:H7"/>
    <mergeCell ref="C2:F2"/>
    <mergeCell ref="G2:H2"/>
    <mergeCell ref="C3:F3"/>
    <mergeCell ref="G3:H3"/>
    <mergeCell ref="C4:F4"/>
    <mergeCell ref="G4:H4"/>
    <mergeCell ref="C5:F5"/>
    <mergeCell ref="G5:H5"/>
  </mergeCells>
  <conditionalFormatting sqref="E12:E15">
    <cfRule type="cellIs" dxfId="6" priority="19" stopIfTrue="1" operator="equal">
      <formula>"Alto"</formula>
    </cfRule>
    <cfRule type="cellIs" dxfId="5" priority="20" stopIfTrue="1" operator="equal">
      <formula>"Medio"</formula>
    </cfRule>
    <cfRule type="cellIs" dxfId="4" priority="21" stopIfTrue="1" operator="equal">
      <formula>"Bajo"</formula>
    </cfRule>
  </conditionalFormatting>
  <dataValidations count="1">
    <dataValidation type="whole" allowBlank="1" showInputMessage="1" showErrorMessage="1" sqref="F8:G8 O8:U65495 I8:M65495 G13:G65495 F16:F6549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92"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CD46FF-15CE-4B87-962F-49D7241576E1}">
  <ds:schemaRefs>
    <ds:schemaRef ds:uri="http://purl.org/dc/elements/1.1/"/>
    <ds:schemaRef ds:uri="http://schemas.microsoft.com/sharepoint/v3"/>
    <ds:schemaRef ds:uri="http://schemas.microsoft.com/sharepoint/v4"/>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ff8e3638-9d45-4162-afb4-6d390653d547"/>
    <ds:schemaRef ds:uri="http://www.w3.org/XML/1998/namespace"/>
  </ds:schemaRefs>
</ds:datastoreItem>
</file>

<file path=customXml/itemProps2.xml><?xml version="1.0" encoding="utf-8"?>
<ds:datastoreItem xmlns:ds="http://schemas.openxmlformats.org/officeDocument/2006/customXml" ds:itemID="{4D9E0F68-BF4E-4EDA-9D86-3533E22ECB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3B06A7-CC10-4DB3-A540-562F7314F979}">
  <ds:schemaRefs>
    <ds:schemaRef ds:uri="http://schemas.microsoft.com/office/2006/metadata/customXsn"/>
  </ds:schemaRefs>
</ds:datastoreItem>
</file>

<file path=customXml/itemProps4.xml><?xml version="1.0" encoding="utf-8"?>
<ds:datastoreItem xmlns:ds="http://schemas.openxmlformats.org/officeDocument/2006/customXml" ds:itemID="{85AA8477-BF18-467A-A8C4-B496A73593A9}">
  <ds:schemaRefs>
    <ds:schemaRef ds:uri="office.server.policy"/>
  </ds:schemaRefs>
</ds:datastoreItem>
</file>

<file path=customXml/itemProps5.xml><?xml version="1.0" encoding="utf-8"?>
<ds:datastoreItem xmlns:ds="http://schemas.openxmlformats.org/officeDocument/2006/customXml" ds:itemID="{1560308A-4653-4D2B-B2A3-96E21DA7A6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7</vt:i4>
      </vt:variant>
    </vt:vector>
  </HeadingPairs>
  <TitlesOfParts>
    <vt:vector size="20"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'EDT- Actividades'!Área_de_impresión</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EDT_02</dc:title>
  <dc:subject/>
  <dc:creator>Bibiana Coy Paez</dc:creator>
  <cp:keywords>Despacho</cp:keywords>
  <dc:description/>
  <cp:lastModifiedBy>Bibiana Coy Paez</cp:lastModifiedBy>
  <cp:revision/>
  <cp:lastPrinted>2024-05-03T14:09:28Z</cp:lastPrinted>
  <dcterms:created xsi:type="dcterms:W3CDTF">2009-01-14T13:57:13Z</dcterms:created>
  <dcterms:modified xsi:type="dcterms:W3CDTF">2024-08-01T05:16:21Z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