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defaultThemeVersion="124226"/>
  <mc:AlternateContent xmlns:mc="http://schemas.openxmlformats.org/markup-compatibility/2006">
    <mc:Choice Requires="x15">
      <x15ac:absPath xmlns:x15ac="http://schemas.microsoft.com/office/spreadsheetml/2010/11/ac" url="C:\Users\francycp\Desktop\publicaciones WEB\2024\"/>
    </mc:Choice>
  </mc:AlternateContent>
  <bookViews>
    <workbookView xWindow="0" yWindow="0" windowWidth="15360" windowHeight="5820" tabRatio="923" firstSheet="3" activeTab="9"/>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externalReferences>
    <externalReference r:id="rId14"/>
    <externalReference r:id="rId15"/>
  </externalReferences>
  <definedNames>
    <definedName name="_xlnm._FilterDatabase" localSheetId="10" hidden="1">'EDT- Actividades'!$C$9:$IU$20</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2">Indicadores!$B$2:$I$13</definedName>
    <definedName name="_xlnm.Print_Area" localSheetId="6">Interesados!$B$2:$H$21</definedName>
    <definedName name="_xlnm.Print_Area" localSheetId="7">'Plan de comunicaciones'!$B$2:$H$16</definedName>
    <definedName name="_xlnm.Print_Area" localSheetId="4">'Recursos Humanos'!$B$2:$G$14</definedName>
    <definedName name="_xlnm.Print_Area" localSheetId="8">Requerimientos!$B$2:$H$12</definedName>
    <definedName name="_xlnm.Print_Area" localSheetId="11">Riesgos!$B$2:$P$16</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62913"/>
</workbook>
</file>

<file path=xl/calcChain.xml><?xml version="1.0" encoding="utf-8"?>
<calcChain xmlns="http://schemas.openxmlformats.org/spreadsheetml/2006/main">
  <c r="D16" i="6" l="1"/>
  <c r="D15" i="6"/>
  <c r="D14" i="6"/>
  <c r="D13" i="6"/>
  <c r="AJ17" i="11"/>
  <c r="AJ16" i="11"/>
  <c r="AJ15" i="11"/>
  <c r="AJ14" i="11"/>
  <c r="AJ13" i="11"/>
  <c r="AJ12" i="11"/>
  <c r="AJ11" i="11"/>
  <c r="AJ10" i="11"/>
  <c r="M17" i="11"/>
  <c r="M16" i="11"/>
  <c r="M15" i="11"/>
  <c r="M14" i="11"/>
  <c r="M13" i="11"/>
  <c r="M12" i="11"/>
  <c r="M11" i="11"/>
  <c r="M10" i="11"/>
  <c r="J17" i="11"/>
  <c r="J16" i="11"/>
  <c r="J15" i="11"/>
  <c r="J14" i="11"/>
  <c r="J13" i="11"/>
  <c r="J12" i="11"/>
  <c r="J11" i="11"/>
  <c r="J10" i="11"/>
  <c r="B17" i="16" l="1"/>
  <c r="C17" i="16"/>
  <c r="AI18" i="11" l="1"/>
  <c r="AH18" i="11"/>
  <c r="AG18" i="11"/>
  <c r="AF18" i="11"/>
  <c r="AE18" i="11"/>
  <c r="AD18" i="11"/>
  <c r="AC18" i="11"/>
  <c r="AB18" i="11"/>
  <c r="AA18" i="11"/>
  <c r="Z18" i="11"/>
  <c r="Y18" i="11"/>
  <c r="X18" i="11"/>
  <c r="W18" i="11"/>
  <c r="V18" i="11"/>
  <c r="U18" i="11"/>
  <c r="T18" i="11"/>
  <c r="S18" i="11"/>
  <c r="R18" i="11"/>
  <c r="Q18" i="11"/>
  <c r="P18" i="11"/>
  <c r="O18" i="11"/>
  <c r="N18" i="11"/>
  <c r="B16" i="16"/>
  <c r="B15" i="16"/>
  <c r="B14" i="16"/>
  <c r="D7" i="9"/>
  <c r="F18" i="11"/>
  <c r="D7" i="2"/>
  <c r="L2" i="11"/>
  <c r="L3" i="11"/>
  <c r="L4" i="11"/>
  <c r="D7" i="11"/>
  <c r="M4" i="9"/>
  <c r="M3" i="9"/>
  <c r="M2" i="9"/>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C7" i="7"/>
  <c r="D7" i="8"/>
  <c r="C7" i="4"/>
  <c r="D7" i="6"/>
  <c r="D7" i="3"/>
  <c r="M18" i="11" l="1"/>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rgb="FF000000"/>
            <rFont val="Tahoma"/>
            <family val="2"/>
          </rPr>
          <t xml:space="preserve">NÚMERO DE OBLIGACIÓN:
</t>
        </r>
        <r>
          <rPr>
            <sz val="9"/>
            <color rgb="FF000000"/>
            <rFont val="Tahoma"/>
            <family val="2"/>
          </rPr>
          <t xml:space="preserve">XXXX
</t>
        </r>
      </text>
    </comment>
    <comment ref="B16" authorId="0" shapeId="0">
      <text>
        <r>
          <rPr>
            <b/>
            <sz val="9"/>
            <color rgb="FF000000"/>
            <rFont val="Tahoma"/>
            <family val="2"/>
          </rPr>
          <t>APROPIACIÓN INICIAL:</t>
        </r>
        <r>
          <rPr>
            <sz val="9"/>
            <color rgb="FF000000"/>
            <rFont val="Tahoma"/>
            <family val="2"/>
          </rPr>
          <t xml:space="preserve">
</t>
        </r>
        <r>
          <rPr>
            <sz val="9"/>
            <color rgb="FF000000"/>
            <rFont val="Tahoma"/>
            <family val="2"/>
          </rPr>
          <t>XXX</t>
        </r>
      </text>
    </comment>
    <comment ref="B18" authorId="0" shapeId="0">
      <text>
        <r>
          <rPr>
            <b/>
            <sz val="9"/>
            <color rgb="FF000000"/>
            <rFont val="Tahoma"/>
            <family val="2"/>
          </rPr>
          <t>VALOR COMPROMETIDO:</t>
        </r>
        <r>
          <rPr>
            <sz val="9"/>
            <color rgb="FF000000"/>
            <rFont val="Tahoma"/>
            <family val="2"/>
          </rPr>
          <t xml:space="preserve">
</t>
        </r>
        <r>
          <rPr>
            <sz val="9"/>
            <color rgb="FF000000"/>
            <rFont val="Tahoma"/>
            <family val="2"/>
          </rPr>
          <t>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rgb="FF000000"/>
            <rFont val="Tahoma"/>
            <family val="2"/>
          </rPr>
          <t>CARGO:</t>
        </r>
        <r>
          <rPr>
            <sz val="9"/>
            <color rgb="FF000000"/>
            <rFont val="Tahoma"/>
            <family val="2"/>
          </rPr>
          <t xml:space="preserve">
</t>
        </r>
        <r>
          <rPr>
            <sz val="9"/>
            <color rgb="FF000000"/>
            <rFont val="Tahoma"/>
            <family val="2"/>
          </rPr>
          <t>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<sst xmlns="http://schemas.openxmlformats.org/spreadsheetml/2006/main" count="401" uniqueCount="259">
  <si>
    <t>SUPERINTENDENCIA DE SOCIEDADES</t>
  </si>
  <si>
    <t>Código: GC-F-015</t>
  </si>
  <si>
    <t>SISTEMA DE GESTION INTEGRADO</t>
  </si>
  <si>
    <t>Fecha: 17 de septiembre de 2014</t>
  </si>
  <si>
    <t>PROCESO: GESTION INTEGRAL</t>
  </si>
  <si>
    <t>Versión 001</t>
  </si>
  <si>
    <t>FORMATO: PLANEACION DE PROYECTOS</t>
  </si>
  <si>
    <t>Página 1 de 12</t>
  </si>
  <si>
    <t xml:space="preserve">NOMBRE DEL PROYECTO </t>
  </si>
  <si>
    <t>JUSTIFICACIÓN - OBJETIVO</t>
  </si>
  <si>
    <t>INDICADORES</t>
  </si>
  <si>
    <t>RECURSOS HUMANOS</t>
  </si>
  <si>
    <t>COMUNICACIONES INTERNAS</t>
  </si>
  <si>
    <t>RECURSOS FINANCIEROS</t>
  </si>
  <si>
    <t>INTERESADOS</t>
  </si>
  <si>
    <t>REQUERIMIENTOS</t>
  </si>
  <si>
    <t>ALCANCE</t>
  </si>
  <si>
    <t>EDT-ACTIVIDADES</t>
  </si>
  <si>
    <t>PLAN DE COMUNICACIONES</t>
  </si>
  <si>
    <t>RIESGOS - CRONOGRAMA</t>
  </si>
  <si>
    <t>Pagina 1 de 1</t>
  </si>
  <si>
    <t>Página 2 de 12</t>
  </si>
  <si>
    <t>OBJETIVO ESTRATÉGICO</t>
  </si>
  <si>
    <t>ESTRATEGIA</t>
  </si>
  <si>
    <t>OBJETIVO DEL PROYECTO (Generales y específicos)</t>
  </si>
  <si>
    <t>TIPO</t>
  </si>
  <si>
    <t>GENERAL</t>
  </si>
  <si>
    <t>ESPECIFICO</t>
  </si>
  <si>
    <t>Página 3 de 12</t>
  </si>
  <si>
    <t>INDICADOR</t>
  </si>
  <si>
    <t>DESCRIPCIÓN</t>
  </si>
  <si>
    <t>Cumplimiento del cronograma de actividades (Ver hoja "EDT - Actividades")</t>
  </si>
  <si>
    <t>UNIDAD DE MEDIDA</t>
  </si>
  <si>
    <t>META</t>
  </si>
  <si>
    <t>FRECUENCIA DE MEDIDA</t>
  </si>
  <si>
    <t>TENDENCIA</t>
  </si>
  <si>
    <t>FÓRMULA DEL INDICADOR</t>
  </si>
  <si>
    <t>Eficacia</t>
  </si>
  <si>
    <t>%</t>
  </si>
  <si>
    <t>Mensual</t>
  </si>
  <si>
    <t>Ascendente</t>
  </si>
  <si>
    <t>Actividades ejecutadas
___________________________
Actividades planeadas</t>
  </si>
  <si>
    <t>RESPONSABLE DE LA MEDICION</t>
  </si>
  <si>
    <t>Gerente de Proyecto</t>
  </si>
  <si>
    <t>Página 4 de 12</t>
  </si>
  <si>
    <t>NO APLICA - PRESUPUESTO DE INVERSIÓN</t>
  </si>
  <si>
    <t>PRESUPUESTO DE INVERSIÓN</t>
  </si>
  <si>
    <t>NUMERO DE CDP</t>
  </si>
  <si>
    <t>NÚMERO DE OBLIGACIÓN</t>
  </si>
  <si>
    <t>APROPIACION INICIAL</t>
  </si>
  <si>
    <t>VALOR COMPROMETIDO</t>
  </si>
  <si>
    <t>VALOR OBLIGADO</t>
  </si>
  <si>
    <t>Página 5 de 12</t>
  </si>
  <si>
    <t xml:space="preserve">RECURSOS HUMANOS  </t>
  </si>
  <si>
    <t>ROL</t>
  </si>
  <si>
    <t>NOMBRE</t>
  </si>
  <si>
    <t>RESPONSABILIDADES</t>
  </si>
  <si>
    <t>INT.-EXT.</t>
  </si>
  <si>
    <t>CAPACIDADES</t>
  </si>
  <si>
    <t>Patrocinador</t>
  </si>
  <si>
    <t>Interno</t>
  </si>
  <si>
    <t>Gerente</t>
  </si>
  <si>
    <t>Líder funcional</t>
  </si>
  <si>
    <t>Página 6 de 12</t>
  </si>
  <si>
    <t>Gestión de las comunicaciones entre los equipos de trabajo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</si>
  <si>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</si>
  <si>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EQUIPO DE PROYECTO DE LA SUPERINTENDENCIA</t>
  </si>
  <si>
    <t>EQUIPO DE PROYECTO DEL PROVEEDOR</t>
  </si>
  <si>
    <t>mail</t>
  </si>
  <si>
    <t>teléfono</t>
  </si>
  <si>
    <t>Proveedor</t>
  </si>
  <si>
    <t>Página 7 de 12</t>
  </si>
  <si>
    <t>CARGO</t>
  </si>
  <si>
    <t>TELEFONO</t>
  </si>
  <si>
    <t>CORREO ELECTRONICO</t>
  </si>
  <si>
    <t>INTERNO - EXTERNO</t>
  </si>
  <si>
    <t>POSICION FRENTE AL PROYECTO</t>
  </si>
  <si>
    <t>A favor</t>
  </si>
  <si>
    <t>Externo</t>
  </si>
  <si>
    <t>Neutral</t>
  </si>
  <si>
    <t>Página 8 de 12</t>
  </si>
  <si>
    <t>PLAN DE COMUNICACIÓN</t>
  </si>
  <si>
    <t>NOMBRE DE INTERESADO</t>
  </si>
  <si>
    <t>TIPO DE COMUNICACIÓN</t>
  </si>
  <si>
    <t>OBJETIVO</t>
  </si>
  <si>
    <t>FRECUENCIA</t>
  </si>
  <si>
    <t>RESPONSABLE</t>
  </si>
  <si>
    <t>ENTREGABLE</t>
  </si>
  <si>
    <t>Reunión</t>
  </si>
  <si>
    <t>Según requerimiento</t>
  </si>
  <si>
    <t>Página 9 de 12</t>
  </si>
  <si>
    <t>REQUERIMIENTOS DEL PROYECTO</t>
  </si>
  <si>
    <t>DESCRIPCIÓN DEL REQUERIMIENTO</t>
  </si>
  <si>
    <t>CÓDIGO REQUERIMIENTO</t>
  </si>
  <si>
    <t>NOMBRE DEL SOLICITANTE</t>
  </si>
  <si>
    <t>ALCANCE DEL PROYECTO / ENTREGABLE AFECTADO</t>
  </si>
  <si>
    <t>FECHA DE CUMPLIMIENTO</t>
  </si>
  <si>
    <t>CRITERIO DE ACEPTACIÓN</t>
  </si>
  <si>
    <t>Página 10 de 12</t>
  </si>
  <si>
    <t>DESCRIPCIÓN DEL ALCANCE</t>
  </si>
  <si>
    <t>EXCLUSIONES DEL PROYECTO</t>
  </si>
  <si>
    <t>RESTRICCIONES DEL PROYECTO</t>
  </si>
  <si>
    <t>SUPUESTOS DEL PROYECTO</t>
  </si>
  <si>
    <t>ENTREGABLES DEL PROYECTO</t>
  </si>
  <si>
    <t>CRITERIOS DE ACEPTACIÓN DEL PRODUCTO</t>
  </si>
  <si>
    <t>Página 11 de 12</t>
  </si>
  <si>
    <t>NOMBRE DEL PROYECTO :</t>
  </si>
  <si>
    <t>N°</t>
  </si>
  <si>
    <t>ACTIVIDADES</t>
  </si>
  <si>
    <t xml:space="preserve">ENTREGABLES </t>
  </si>
  <si>
    <t>METAS</t>
  </si>
  <si>
    <t>PESO DE 
LA ACTIVIDAD</t>
  </si>
  <si>
    <t>RESPONSABLES</t>
  </si>
  <si>
    <t xml:space="preserve">FECHA PROGRAMADA DE INICIO </t>
  </si>
  <si>
    <t>FECHA PROGRAMADA DE FINALIZACIÓN</t>
  </si>
  <si>
    <t>DURACIÓN DE LA ACTIVIDAD (Semanas)</t>
  </si>
  <si>
    <t>EVIDENCIA Ó AVANCES  DE LOS ENTREGABLES</t>
  </si>
  <si>
    <t>FECHA CIERRE ACTIVIDAD/FECHA SEGUIMIENTO</t>
  </si>
  <si>
    <t>PORCENTAJE DE CUMPLIMIENTO/AVANCE</t>
  </si>
  <si>
    <t>Bajo</t>
  </si>
  <si>
    <t>Medio</t>
  </si>
  <si>
    <t>Alto</t>
  </si>
  <si>
    <t>Página 12 de 12</t>
  </si>
  <si>
    <t>Extremo</t>
  </si>
  <si>
    <t>GESTION DE RIESGOS DEL PROYECTO</t>
  </si>
  <si>
    <t>DESCRIPCION</t>
  </si>
  <si>
    <t>EVALUACION</t>
  </si>
  <si>
    <t>ACTIVIDADES DE MITIGACION</t>
  </si>
  <si>
    <t>RESPONSABLE DE GESTIONAR EL RIESGO</t>
  </si>
  <si>
    <t>CRONOGRAMA DE ACTIVIDADES</t>
  </si>
  <si>
    <t>Tipo de objetivo</t>
  </si>
  <si>
    <t>Tipos de indicadores</t>
  </si>
  <si>
    <t>Tendencia de indicador</t>
  </si>
  <si>
    <t>Roles</t>
  </si>
  <si>
    <t>interno - externo</t>
  </si>
  <si>
    <t>Posicion en el proyecto</t>
  </si>
  <si>
    <t>Tipo de comunicación</t>
  </si>
  <si>
    <t>NO APLICA</t>
  </si>
  <si>
    <t>Mail</t>
  </si>
  <si>
    <t>Diario</t>
  </si>
  <si>
    <t>Eficiencia</t>
  </si>
  <si>
    <t>Descendente</t>
  </si>
  <si>
    <t>Oficio</t>
  </si>
  <si>
    <t>Semanal</t>
  </si>
  <si>
    <t>Efectividad</t>
  </si>
  <si>
    <t>Lider funcional</t>
  </si>
  <si>
    <t>En contra</t>
  </si>
  <si>
    <t>Memorando</t>
  </si>
  <si>
    <t>Quincenal</t>
  </si>
  <si>
    <t>Telefónica</t>
  </si>
  <si>
    <t>Bimensual</t>
  </si>
  <si>
    <t>Electrónica</t>
  </si>
  <si>
    <t>Trimestral</t>
  </si>
  <si>
    <t>Acto administrativo</t>
  </si>
  <si>
    <t>Semestral</t>
  </si>
  <si>
    <t>Anual</t>
  </si>
  <si>
    <t>FRECUENCIA DE COMUNICACIÓN</t>
  </si>
  <si>
    <t>Por definir</t>
  </si>
  <si>
    <t>Líder Técnico</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</si>
  <si>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</si>
  <si>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Coordinar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</si>
  <si>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técnicas de la solución
Participa en el diseño de la solución
Participa en las pruebas de la solución
Verifica que la dependencia usuaria aprueba la solución</t>
  </si>
  <si>
    <t>Especifica las necesidades funcionales de la solución
Participa en el diseño de la solución
Participa en las pruebas de la solución
Verifica que la dependencia usuaria aprueba la solución</t>
  </si>
  <si>
    <t>sbernal@supersociedades.gov.co</t>
  </si>
  <si>
    <t>interno</t>
  </si>
  <si>
    <t>cldiaz@supersociedades.gov.co</t>
  </si>
  <si>
    <t>Claudia Lorela Díaz</t>
  </si>
  <si>
    <t xml:space="preserve">Resolver las controversias de orden societario y comercial para el fortalecimiento de las sociedades </t>
  </si>
  <si>
    <t>Observaciones a las mejoras del software BPM</t>
  </si>
  <si>
    <t>Ninguna</t>
  </si>
  <si>
    <t>Incremento atipico e inesperado de las solicitudes de conciliación que impidan el cumplimiento de los niveles de servicio definidos</t>
  </si>
  <si>
    <t>Director Centro de Conciliación</t>
  </si>
  <si>
    <t>Superintendente Delegado Delegatura de Procedimientos Mercantiles</t>
  </si>
  <si>
    <t>Coordinador Grupo de Conciliación y Arbitraje Societarios</t>
  </si>
  <si>
    <t>El Patrocinador asignará un Gerente de proyecto, quien liderará el proyecto.</t>
  </si>
  <si>
    <t>El Gerente de Proyecto liderará la ejecución y seguimiento del proyecto. Tomará decisiones respecto al proyecto. Debe tener una comunicación asertiva, manejo eficiente del tiempo.</t>
  </si>
  <si>
    <t>Billy Escobar</t>
  </si>
  <si>
    <t>Superintendente de Sociedades</t>
  </si>
  <si>
    <t>BEscobar@SUPERSOCIEDADES.GOV.CO</t>
  </si>
  <si>
    <t>Reporta Información sobre gestión y avance de entregables del proyecto.</t>
  </si>
  <si>
    <r>
      <t xml:space="preserve">Superintendente Delegado de Procedimientos Mercantiles
</t>
    </r>
    <r>
      <rPr>
        <b/>
        <sz val="12"/>
        <rFont val="Calibri Light"/>
        <family val="2"/>
      </rPr>
      <t>Patrocinador</t>
    </r>
  </si>
  <si>
    <t>Presentación de Seguimiento Trimestral</t>
  </si>
  <si>
    <r>
      <t xml:space="preserve">Director Grupo de Conciliación y Arbitraje Societarios
</t>
    </r>
    <r>
      <rPr>
        <b/>
        <sz val="12"/>
        <rFont val="Calibri Light"/>
        <family val="2"/>
      </rPr>
      <t xml:space="preserve">
Gerente de Proyecto</t>
    </r>
  </si>
  <si>
    <t>Entrega de los niveles de servicio del Centro de Conciliación y Arbitraje Empresa.
Medición trimestral de los niveles de servicio</t>
  </si>
  <si>
    <t>Directora de Tecnología de la Información y las Comunicaciones</t>
  </si>
  <si>
    <t>Ejecuta las observaciones de las mejoras del software BPM.</t>
  </si>
  <si>
    <t>Coordinará y ejecuta las actividades programadas en los plazos definidos.</t>
  </si>
  <si>
    <t>Informar los cambios y decisiones que afectan la planificación del proyecto.</t>
  </si>
  <si>
    <r>
      <t xml:space="preserve">Coordinador Grupo de Conciliación y Arbitraje Societarios
</t>
    </r>
    <r>
      <rPr>
        <b/>
        <sz val="12"/>
        <rFont val="Calibri Light"/>
        <family val="2"/>
      </rPr>
      <t>Líder Funcional</t>
    </r>
  </si>
  <si>
    <t>Correo Electrónico / Informes / Actas</t>
  </si>
  <si>
    <t>Correo Electrónico / Mensajes de Microsoft Teams</t>
  </si>
  <si>
    <r>
      <t xml:space="preserve">Directora de Tecnología de la Información y las Comunicaciones
</t>
    </r>
    <r>
      <rPr>
        <b/>
        <sz val="12"/>
        <rFont val="Calibri Light"/>
        <family val="2"/>
      </rPr>
      <t>Líder Técnico</t>
    </r>
  </si>
  <si>
    <t>Planeación e inclusión en el plan anual de adquisiciones.
Seguimiento ala ejecución del presupuesto asignado</t>
  </si>
  <si>
    <t>Solicitud de asignación de funcionarios</t>
  </si>
  <si>
    <t>Director Centro de Conciliación y Arbitraje Societarios</t>
  </si>
  <si>
    <t>Asesor de despacho comunicaciones</t>
  </si>
  <si>
    <r>
      <t xml:space="preserve">Director Centro de Conciliación y Arbitraje Societarios
</t>
    </r>
    <r>
      <rPr>
        <b/>
        <sz val="12"/>
        <rFont val="Calibri Light"/>
        <family val="2"/>
      </rPr>
      <t xml:space="preserve">
Gerente de Proyecto</t>
    </r>
  </si>
  <si>
    <t>Correo electrónico/Solicitud de campaña  publicitaria</t>
  </si>
  <si>
    <t xml:space="preserve">La falta de asignación de presupuesto y demoras en los tiempos de los procesos de las áreas de apoyo para el desarrollo del proyecto </t>
  </si>
  <si>
    <t>Ajustes al presupuesto asignado al proyecto</t>
  </si>
  <si>
    <t>A FEBRERO</t>
  </si>
  <si>
    <t>MARZO</t>
  </si>
  <si>
    <t>ABRIL</t>
  </si>
  <si>
    <t>MAYO</t>
  </si>
  <si>
    <t>JUNIO</t>
  </si>
  <si>
    <t>JULIO</t>
  </si>
  <si>
    <t>AGOSTO</t>
  </si>
  <si>
    <t>SEPTIEMBRE</t>
  </si>
  <si>
    <t>OCTUBRE</t>
  </si>
  <si>
    <t>NOVIEMBRE</t>
  </si>
  <si>
    <t>DICIEMBRE</t>
  </si>
  <si>
    <t>% programado</t>
  </si>
  <si>
    <t>% ejecutado</t>
  </si>
  <si>
    <t>CMantilla@SUPERSOCIEDADES.GOV.CO</t>
  </si>
  <si>
    <t>Solicitar la creación y dufusión de una campaña publicitaria para el año 2024</t>
  </si>
  <si>
    <t>NA</t>
  </si>
  <si>
    <t>Fortalecimiento del Centro de Concililación y Arbitraje con la apertura de un nuevo servicio, ampliación de las listas de profesionales  y actualización del reglamento interno.</t>
  </si>
  <si>
    <t>Reglamento Interno del Centro de Conciliación y Arbitraje actualizado
Listas de arbitros y secretarios de tribunal</t>
  </si>
  <si>
    <t>Oficio de aprobación del Ministerio de Justicia del Derecho.</t>
  </si>
  <si>
    <t xml:space="preserve">Que se cuente con los recursos necesarios de manera oportuna para ejecutar las actividades previstas </t>
  </si>
  <si>
    <t>Fortalecimiento de la lista de árbitros y secretarios</t>
  </si>
  <si>
    <t>Revisión y actualización del Reglamento</t>
  </si>
  <si>
    <t>Proyecto de actualización del Reglamento interno del Centro de Conciliación y Arbitraje Empresarial</t>
  </si>
  <si>
    <t>Gestionar la vinculación de un contratista especializado en MRD</t>
  </si>
  <si>
    <t>Estudio de conveniencia y oportunidad y contrato suscrito</t>
  </si>
  <si>
    <t>Adecuaciones técnologicas del software BPM del módulo de arbitraje</t>
  </si>
  <si>
    <t>Creación de material pedagógico y de publicaciones especializadas en materia de MASC</t>
  </si>
  <si>
    <t xml:space="preserve">Participación en espacios educativos de manera directa o con la con la cooperación de terceros  en temas relacionados con MASC. </t>
  </si>
  <si>
    <t xml:space="preserve">Contenidos de programa, agendas de eventos o publicaciones en web </t>
  </si>
  <si>
    <t>Diseñar e implementar una estrategía publicitaria digital que permita la divulgación del servicio de arbitraje y conciliación</t>
  </si>
  <si>
    <t>Posicionar a la Superintendencia de Sociedades en la mente de sus grupos de interés</t>
  </si>
  <si>
    <t>Posicionar al Centro de Conciliación y Arbitraje Empresarial de la Superintendencia de Sociedades como uno de los centros de resolución de controversias empresariales más importantes de Colombia</t>
  </si>
  <si>
    <t>Posicionamiento del Centro de Conciliación y Arbitraje Empresarial - 2024</t>
  </si>
  <si>
    <t>Perspectiva: Usuario 
Línea: Servicio y Experiencia</t>
  </si>
  <si>
    <t>por definir</t>
  </si>
  <si>
    <t>Carlos Gerardo Mantilla</t>
  </si>
  <si>
    <t xml:space="preserve">Asesor de Comunicaciones
Director del Centro de Concialiación </t>
  </si>
  <si>
    <t xml:space="preserve">Director de Tecnología, Inofrmación </t>
  </si>
  <si>
    <t>Actualizar los reglamentos Internos del Centro de Conciliación y Arbitraje y las listas de arbitros y secretarios de tribunal.</t>
  </si>
  <si>
    <t>Libros, cartilla pedagógicas y otros</t>
  </si>
  <si>
    <t>Análisis de viabilidad, borrador de reglamento, borrador tarifas y lista de invitados</t>
  </si>
  <si>
    <t>Exploración y análisis de la implementación del servicio especializado de amigable composición</t>
  </si>
  <si>
    <t xml:space="preserve">Actas de levantamiento de casos de usos y pruebas de funcionalidad de las mejoras. </t>
  </si>
  <si>
    <t>Pieza de comunicación  y publicaciones</t>
  </si>
  <si>
    <t>SISTEMA DE GESTIÓN INTEGRADO</t>
  </si>
  <si>
    <t>PROCESO: GESTIÓN INTEGRAL</t>
  </si>
  <si>
    <t>FORMATO: PLANEACIÓN DE PROYECTOS</t>
  </si>
  <si>
    <t>Sebastián Bernal Garavito</t>
  </si>
  <si>
    <t xml:space="preserve">Términos de la convocatoria,  publicación, matriz de análisis de postulados. </t>
  </si>
  <si>
    <t>Mayra Isabel González Núñez</t>
  </si>
  <si>
    <t>MIGonzalez@supersociedades.gov.co</t>
  </si>
  <si>
    <r>
      <rPr>
        <b/>
        <sz val="12"/>
        <color rgb="FF0000FF"/>
        <rFont val="Calibri Light"/>
        <family val="2"/>
      </rPr>
      <t>Febrero</t>
    </r>
    <r>
      <rPr>
        <sz val="12"/>
        <color rgb="FF0000FF"/>
        <rFont val="Calibri Light"/>
        <family val="2"/>
      </rPr>
      <t xml:space="preserve">: Radicación del Estudio de Conveniencia y Oportunidad.
</t>
    </r>
    <r>
      <rPr>
        <b/>
        <sz val="12"/>
        <color rgb="FF0000FF"/>
        <rFont val="Calibri Light"/>
        <family val="2"/>
      </rPr>
      <t>Marzo</t>
    </r>
    <r>
      <rPr>
        <sz val="12"/>
        <color rgb="FF0000FF"/>
        <rFont val="Calibri Light"/>
        <family val="2"/>
      </rPr>
      <t>: Suscripción del contrato de prestación de servicios con Sergio García</t>
    </r>
  </si>
  <si>
    <r>
      <rPr>
        <b/>
        <sz val="12"/>
        <color rgb="FF0000FF"/>
        <rFont val="Calibri Light"/>
        <family val="2"/>
      </rPr>
      <t>Abril</t>
    </r>
    <r>
      <rPr>
        <sz val="12"/>
        <color rgb="FF0000FF"/>
        <rFont val="Calibri Light"/>
        <family val="2"/>
      </rPr>
      <t xml:space="preserve">: se realizó el inventario de plantillas documentales utilizadas por el Centro en el servicio de arbitraje, con el fin de entregarlas al Grupo de Arquitectura de datos  para que revisen la funcionalidad actual del bpm para que estos tipos documentales se puedan  generar directamente desde el aplicativo
</t>
    </r>
    <r>
      <rPr>
        <b/>
        <sz val="12"/>
        <color rgb="FF0000FF"/>
        <rFont val="Calibri Light"/>
        <family val="2"/>
      </rPr>
      <t>Mayo</t>
    </r>
    <r>
      <rPr>
        <sz val="12"/>
        <color rgb="FF0000FF"/>
        <rFont val="Calibri Light"/>
        <family val="2"/>
      </rPr>
      <t xml:space="preserve">: el 20 de mayo de 2024 se realizó una sesión de levantamiento de la historia de usuario correspondiente al radicador de demandas arbitrales en línea, por el cual los usuarios podrán presentar sus procesos arbitrales, registrando las partes y apoderados y anexando las diferentes piezas procesales a través de un fichero. </t>
    </r>
  </si>
  <si>
    <r>
      <rPr>
        <b/>
        <sz val="12"/>
        <color rgb="FF0000FF"/>
        <rFont val="Calibri Light"/>
        <family val="2"/>
      </rPr>
      <t>Abril</t>
    </r>
    <r>
      <rPr>
        <sz val="12"/>
        <color rgb="FF0000FF"/>
        <rFont val="Calibri Light"/>
        <family val="2"/>
      </rPr>
      <t xml:space="preserve">: se proyoectó el análisis de viabilidad sobre la apertura del servicio de amigable composición.
</t>
    </r>
    <r>
      <rPr>
        <b/>
        <sz val="12"/>
        <color rgb="FF0000FF"/>
        <rFont val="Calibri Light"/>
        <family val="2"/>
      </rPr>
      <t>Junio</t>
    </r>
    <r>
      <rPr>
        <sz val="12"/>
        <color rgb="FF0000FF"/>
        <rFont val="Calibri Light"/>
        <family val="2"/>
      </rPr>
      <t>: Se elaboró el primer borrador del Reglamento de Amigable Composición que regularía el servicio.</t>
    </r>
  </si>
  <si>
    <r>
      <rPr>
        <b/>
        <sz val="12"/>
        <color rgb="FF0000FF"/>
        <rFont val="Calibri Light"/>
        <family val="2"/>
      </rPr>
      <t>Abril:</t>
    </r>
    <r>
      <rPr>
        <sz val="12"/>
        <color rgb="FF0000FF"/>
        <rFont val="Calibri Light"/>
        <family val="2"/>
      </rPr>
      <t xml:space="preserve"> se generó el proyecto de los términos de la convocatoria para aprobación.
</t>
    </r>
    <r>
      <rPr>
        <b/>
        <sz val="12"/>
        <color rgb="FF0000FF"/>
        <rFont val="Calibri Light"/>
        <family val="2"/>
      </rPr>
      <t xml:space="preserve">Junio: </t>
    </r>
    <r>
      <rPr>
        <sz val="12"/>
        <color rgb="FF0000FF"/>
        <rFont val="Calibri Light"/>
        <family val="2"/>
      </rPr>
      <t>se</t>
    </r>
    <r>
      <rPr>
        <b/>
        <sz val="12"/>
        <color rgb="FF0000FF"/>
        <rFont val="Calibri Light"/>
        <family val="2"/>
      </rPr>
      <t xml:space="preserve"> </t>
    </r>
    <r>
      <rPr>
        <sz val="12"/>
        <color rgb="FF0000FF"/>
        <rFont val="Calibri Light"/>
        <family val="2"/>
      </rPr>
      <t xml:space="preserve"> realizó la convocatoria pública para aspirantes a árbitros y sceretarios la cual se abrió entre el 19 de junio y 29 de junio de 2024.</t>
    </r>
  </si>
  <si>
    <r>
      <rPr>
        <b/>
        <sz val="12"/>
        <color rgb="FF0000FF"/>
        <rFont val="Calibri Light"/>
        <family val="2"/>
      </rPr>
      <t>Marzo</t>
    </r>
    <r>
      <rPr>
        <sz val="12"/>
        <color rgb="FF0000FF"/>
        <rFont val="Calibri Light"/>
        <family val="2"/>
      </rPr>
      <t xml:space="preserve">: Primer proyecto de Reglamento
</t>
    </r>
    <r>
      <rPr>
        <b/>
        <sz val="12"/>
        <color rgb="FF0000FF"/>
        <rFont val="Calibri Light"/>
        <family val="2"/>
      </rPr>
      <t>Junio</t>
    </r>
    <r>
      <rPr>
        <sz val="12"/>
        <color rgb="FF0000FF"/>
        <rFont val="Calibri Light"/>
        <family val="2"/>
      </rPr>
      <t xml:space="preserve">: se realizó un proyecto de borrador del servicio de conciliación y se avanzó con la reforma del reglamento de arbitraje. Se analizó el proyecto de reforma de la ley 1563 de 2012 con el fin de incluir el modelo de fijación y causaciónd e honorarios </t>
    </r>
  </si>
  <si>
    <r>
      <rPr>
        <b/>
        <sz val="12"/>
        <color rgb="FF0000FF"/>
        <rFont val="Calibri Light"/>
        <family val="2"/>
      </rPr>
      <t>Marzo:</t>
    </r>
    <r>
      <rPr>
        <sz val="12"/>
        <color rgb="FF0000FF"/>
        <rFont val="Calibri Light"/>
        <family val="2"/>
      </rPr>
      <t xml:space="preserve"> Primer borrador del libro " El pacto Arbitral Societario y los Conflictos Societarios"
</t>
    </r>
    <r>
      <rPr>
        <b/>
        <sz val="12"/>
        <color rgb="FF0000FF"/>
        <rFont val="Calibri Light"/>
        <family val="2"/>
      </rPr>
      <t xml:space="preserve">Abril: </t>
    </r>
    <r>
      <rPr>
        <sz val="12"/>
        <color rgb="FF0000FF"/>
        <rFont val="Calibri Light"/>
        <family val="2"/>
      </rPr>
      <t xml:space="preserve">Se terminó la edición de la obra y se logró la versión final del libro "El pacto Arbitral Societario y los Conflictos Societarios"
</t>
    </r>
    <r>
      <rPr>
        <b/>
        <sz val="12"/>
        <color rgb="FF0000FF"/>
        <rFont val="Calibri Light"/>
        <family val="2"/>
      </rPr>
      <t>Junio</t>
    </r>
    <r>
      <rPr>
        <sz val="12"/>
        <color rgb="FF0000FF"/>
        <rFont val="Calibri Light"/>
        <family val="2"/>
      </rPr>
      <t>: El 13 de junio de 2024, se realizó el lanzamiento del libro "El pacto Arbitral Societario y los Conflictos Societarios". En el mes de junio se trabajó sobre la creación de una serie de infografías de pedagogía.</t>
    </r>
  </si>
  <si>
    <r>
      <rPr>
        <b/>
        <sz val="12"/>
        <color rgb="FF0000FF"/>
        <rFont val="Calibri Light"/>
        <family val="2"/>
      </rPr>
      <t xml:space="preserve">Abril: </t>
    </r>
    <r>
      <rPr>
        <sz val="12"/>
        <color rgb="FF0000FF"/>
        <rFont val="Calibri Light"/>
        <family val="2"/>
      </rPr>
      <t xml:space="preserve">Se desarrolló un ciclo de capacitaciones y prácticas en materia de arbitraje con los estudiantes de la Universidad Politécnico Gran Colombiano.
</t>
    </r>
    <r>
      <rPr>
        <b/>
        <sz val="12"/>
        <color rgb="FF0000FF"/>
        <rFont val="Calibri Light"/>
        <family val="2"/>
      </rPr>
      <t>Junio:</t>
    </r>
    <r>
      <rPr>
        <sz val="12"/>
        <color rgb="FF0000FF"/>
        <rFont val="Calibri Light"/>
        <family val="2"/>
      </rPr>
      <t xml:space="preserve"> En el mes de junio se trabajó sobre la creación de una serie de infografías de pedagogía. Asimismo, en conjunto con la U Nacional se trabajo el el primer proyecto de cronograma del Curso de Litigo Estrategico en derecho societario </t>
    </r>
  </si>
  <si>
    <r>
      <rPr>
        <b/>
        <sz val="12"/>
        <color rgb="FF0000FF"/>
        <rFont val="Calibri Light"/>
        <family val="2"/>
      </rPr>
      <t>Marzo</t>
    </r>
    <r>
      <rPr>
        <sz val="12"/>
        <color rgb="FF0000FF"/>
        <rFont val="Calibri Light"/>
        <family val="2"/>
      </rPr>
      <t xml:space="preserve">: Creación y difusión de piezas publicitarias a través de redes sociales.
</t>
    </r>
    <r>
      <rPr>
        <b/>
        <sz val="12"/>
        <color rgb="FF0000FF"/>
        <rFont val="Calibri Light"/>
        <family val="2"/>
      </rPr>
      <t xml:space="preserve">Abril: </t>
    </r>
    <r>
      <rPr>
        <sz val="12"/>
        <color rgb="FF0000FF"/>
        <rFont val="Calibri Light"/>
        <family val="2"/>
      </rPr>
      <t xml:space="preserve">Se crearon y difundieron piezas publicitarias en las que se daba a conocer el asenso del Centro  al tercer puesto en el ranking Leaders League.
</t>
    </r>
    <r>
      <rPr>
        <b/>
        <sz val="12"/>
        <color rgb="FF0000FF"/>
        <rFont val="Calibri Light"/>
        <family val="2"/>
      </rPr>
      <t>Mayo</t>
    </r>
    <r>
      <rPr>
        <sz val="12"/>
        <color rgb="FF0000FF"/>
        <rFont val="Calibri Light"/>
        <family val="2"/>
      </rPr>
      <t xml:space="preserve">. En el mes de mayo se desarrollaron una serie de videos en formato Ping-Pong, de los cuales se realizó publicación del primer video. 
</t>
    </r>
    <r>
      <rPr>
        <b/>
        <sz val="12"/>
        <color rgb="FF0000FF"/>
        <rFont val="Calibri Light"/>
        <family val="2"/>
      </rPr>
      <t>Junio</t>
    </r>
    <r>
      <rPr>
        <sz val="12"/>
        <color rgb="FF0000FF"/>
        <rFont val="Calibri Light"/>
        <family val="2"/>
      </rPr>
      <t>.  En el mes de junio se divulgaron diferentes piezas de comunicación alusivas al servicio de conciliación y Arbitraje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</si>
</sst>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 #,##0;[Red]\-&quot;$&quot;\ #,##0"/>
    <numFmt numFmtId="41" formatCode="_-* #,##0_-;\-* #,##0_-;_-* &quot;-&quot;_-;_-@_-"/>
    <numFmt numFmtId="164" formatCode="[$$-240A]#,##0"/>
    <numFmt numFmtId="165" formatCode="dd\-mm\-yy"/>
    <numFmt numFmtId="166" formatCode="0.0"/>
    <numFmt numFmtId="167" formatCode="[$-80A]dddd\ d&quot; de &quot;mmmm&quot; de &quot;yyyy;@"/>
    <numFmt numFmtId="168" formatCode="[$-240A]d&quot; de &quot;mmmm&quot; de &quot;yyyy;@"/>
    <numFmt numFmtId="169" formatCode="0.0%"/>
    <numFmt numFmtId="170" formatCode="_-* #,##0.000_-;\-* #,##0.000_-;_-* &quot;-&quot;_-;_-@_-"/>
    <numFmt numFmtId="171" formatCode="[$-240A]dddd\ d&quot; de &quot;mmmm&quot; de &quot;yyyy;@"/>
  </numFmts>
  <fonts count="41" x14ac:knownFonts="1">
    <font>
      <sz val="10"/>
      <name val="Arial"/>
    </font>
    <font>
      <sz val="11"/>
      <color theme="1"/>
      <name val="Calibri"/>
      <family val="2"/>
      <scheme val="minor"/>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0"/>
      <color rgb="FF002060"/>
      <name val="Arial"/>
      <family val="2"/>
    </font>
    <font>
      <b/>
      <sz val="10"/>
      <color rgb="FF002060"/>
      <name val="Arial"/>
      <family val="2"/>
    </font>
    <font>
      <sz val="10"/>
      <name val="Arial"/>
      <family val="2"/>
    </font>
    <font>
      <sz val="10"/>
      <color rgb="FF0000FF"/>
      <name val="Arial"/>
      <family val="2"/>
    </font>
    <font>
      <b/>
      <sz val="10"/>
      <color rgb="FF0000FF"/>
      <name val="Arial"/>
      <family val="2"/>
    </font>
    <font>
      <b/>
      <sz val="9"/>
      <color rgb="FF000000"/>
      <name val="Tahoma"/>
      <family val="2"/>
    </font>
    <font>
      <sz val="9"/>
      <color rgb="FF000000"/>
      <name val="Tahoma"/>
      <family val="2"/>
    </font>
    <font>
      <sz val="12"/>
      <name val="Arial"/>
      <family val="2"/>
    </font>
    <font>
      <sz val="12"/>
      <name val="Calibri Light"/>
      <family val="2"/>
    </font>
    <font>
      <b/>
      <sz val="14"/>
      <name val="Calibri Light"/>
      <family val="2"/>
    </font>
    <font>
      <sz val="11"/>
      <name val="Calibri Light"/>
      <family val="2"/>
    </font>
    <font>
      <sz val="10"/>
      <name val="Calibri Light"/>
      <family val="2"/>
    </font>
    <font>
      <b/>
      <sz val="12"/>
      <name val="Calibri Light"/>
      <family val="2"/>
    </font>
    <font>
      <u/>
      <sz val="10"/>
      <color theme="10"/>
      <name val="Calibri Light"/>
      <family val="2"/>
    </font>
    <font>
      <u/>
      <sz val="12"/>
      <color theme="10"/>
      <name val="Calibri Light"/>
      <family val="2"/>
    </font>
    <font>
      <sz val="12"/>
      <color rgb="FF0000FF"/>
      <name val="Calibri Light"/>
      <family val="2"/>
    </font>
    <font>
      <b/>
      <sz val="16"/>
      <name val="Calibri Light"/>
      <family val="2"/>
    </font>
    <font>
      <sz val="10"/>
      <color rgb="FF002060"/>
      <name val="Calibri Light"/>
      <family val="2"/>
    </font>
    <font>
      <sz val="11"/>
      <color rgb="FF002060"/>
      <name val="Calibri Light"/>
      <family val="2"/>
    </font>
    <font>
      <sz val="10"/>
      <color rgb="FF0000FF"/>
      <name val="Calibri Light"/>
      <family val="2"/>
    </font>
    <font>
      <b/>
      <sz val="14"/>
      <name val="Arial"/>
      <family val="2"/>
    </font>
    <font>
      <sz val="11"/>
      <name val="Arial"/>
      <family val="2"/>
    </font>
    <font>
      <b/>
      <sz val="16"/>
      <name val="Arial"/>
      <family val="2"/>
    </font>
    <font>
      <b/>
      <sz val="12"/>
      <color rgb="FF0000FF"/>
      <name val="Calibri Light"/>
      <family val="2"/>
    </font>
  </fonts>
  <fills count="14">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
      <patternFill patternType="solid">
        <fgColor rgb="FF99FF33"/>
        <bgColor indexed="64"/>
      </patternFill>
    </fill>
    <fill>
      <patternFill patternType="solid">
        <fgColor theme="0" tint="-0.14999847407452621"/>
        <bgColor indexed="64"/>
      </patternFill>
    </fill>
    <fill>
      <patternFill patternType="solid">
        <fgColor theme="9" tint="0.59999389629810485"/>
        <bgColor indexed="64"/>
      </patternFill>
    </fill>
  </fills>
  <borders count="59">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s>
  <cellStyleXfs count="9">
    <xf numFmtId="0" fontId="0" fillId="0" borderId="0"/>
    <xf numFmtId="0" fontId="2" fillId="2" borderId="0" applyNumberFormat="0" applyBorder="0" applyAlignment="0" applyProtection="0"/>
    <xf numFmtId="0" fontId="3" fillId="0" borderId="0"/>
    <xf numFmtId="0" fontId="4" fillId="0" borderId="1" applyNumberFormat="0" applyFill="0" applyAlignment="0" applyProtection="0"/>
    <xf numFmtId="0" fontId="12" fillId="0" borderId="0" applyNumberFormat="0" applyFill="0" applyBorder="0" applyAlignment="0" applyProtection="0"/>
    <xf numFmtId="9" fontId="16" fillId="0" borderId="0" applyFont="0" applyFill="0" applyBorder="0" applyAlignment="0" applyProtection="0"/>
    <xf numFmtId="41" fontId="19" fillId="0" borderId="0" applyFont="0" applyFill="0" applyBorder="0" applyAlignment="0" applyProtection="0"/>
    <xf numFmtId="0" fontId="1" fillId="0" borderId="0"/>
    <xf numFmtId="9" fontId="1" fillId="0" borderId="0" applyFont="0" applyFill="0" applyBorder="0" applyAlignment="0" applyProtection="0"/>
  </cellStyleXfs>
  <cellXfs count="360">
    <xf numFmtId="0" fontId="0" fillId="0" borderId="0" xfId="0"/>
    <xf numFmtId="0" fontId="5" fillId="0" borderId="0" xfId="0" applyFont="1" applyAlignment="1">
      <alignment horizontal="center" vertical="center" wrapText="1"/>
    </xf>
    <xf numFmtId="0" fontId="5" fillId="0" borderId="0" xfId="0" applyFont="1"/>
    <xf numFmtId="0" fontId="5" fillId="0" borderId="0" xfId="0" applyFont="1" applyBorder="1" applyAlignment="1">
      <alignment horizontal="center" vertical="center" wrapText="1"/>
    </xf>
    <xf numFmtId="0" fontId="7" fillId="4" borderId="0" xfId="0" applyFont="1" applyFill="1" applyBorder="1" applyAlignment="1">
      <alignment horizontal="center" vertical="center" wrapText="1"/>
    </xf>
    <xf numFmtId="0" fontId="9" fillId="0" borderId="0" xfId="0" applyFont="1" applyAlignment="1">
      <alignment horizontal="center" vertical="center" wrapText="1"/>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4" borderId="0" xfId="0" applyFont="1" applyFill="1" applyBorder="1" applyAlignment="1">
      <alignment horizontal="left" vertical="center" wrapText="1"/>
    </xf>
    <xf numFmtId="0" fontId="9"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0" fontId="5" fillId="0" borderId="0" xfId="0" applyFont="1" applyBorder="1" applyAlignment="1">
      <alignment horizontal="center" vertical="center" wrapText="1"/>
    </xf>
    <xf numFmtId="0" fontId="13" fillId="5" borderId="6" xfId="4" applyFont="1" applyFill="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vertical="center" wrapText="1"/>
    </xf>
    <xf numFmtId="0" fontId="5" fillId="0" borderId="0" xfId="0" applyFont="1" applyAlignment="1">
      <alignment vertical="center" wrapText="1"/>
    </xf>
    <xf numFmtId="0" fontId="3" fillId="0" borderId="0" xfId="0" applyFont="1"/>
    <xf numFmtId="0" fontId="3" fillId="6" borderId="2" xfId="0" applyFont="1" applyFill="1" applyBorder="1"/>
    <xf numFmtId="0" fontId="3" fillId="0" borderId="0" xfId="0" applyFont="1" applyFill="1" applyBorder="1"/>
    <xf numFmtId="0" fontId="15" fillId="3" borderId="2" xfId="0" applyFont="1" applyFill="1" applyBorder="1" applyAlignment="1">
      <alignment horizontal="center" vertical="center"/>
    </xf>
    <xf numFmtId="0" fontId="6" fillId="3" borderId="2" xfId="0" applyFont="1" applyFill="1" applyBorder="1" applyAlignment="1">
      <alignment vertical="center"/>
    </xf>
    <xf numFmtId="0" fontId="7" fillId="0" borderId="0" xfId="2" applyFont="1" applyFill="1" applyBorder="1" applyAlignment="1" applyProtection="1">
      <alignment horizontal="center" vertical="center"/>
    </xf>
    <xf numFmtId="0" fontId="5" fillId="0" borderId="0" xfId="0" applyFont="1" applyBorder="1" applyAlignment="1">
      <alignment horizontal="center" vertical="center" wrapText="1"/>
    </xf>
    <xf numFmtId="0" fontId="5" fillId="7" borderId="9"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5" fillId="7" borderId="0"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5" fillId="7" borderId="16" xfId="0" applyFont="1" applyFill="1" applyBorder="1" applyAlignment="1">
      <alignment horizontal="center"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5" fillId="0" borderId="38" xfId="0" applyFont="1" applyBorder="1" applyAlignment="1">
      <alignment vertical="center" wrapText="1"/>
    </xf>
    <xf numFmtId="0" fontId="5" fillId="0" borderId="9" xfId="0" applyFont="1" applyBorder="1" applyAlignment="1">
      <alignment vertical="center" wrapText="1"/>
    </xf>
    <xf numFmtId="0" fontId="5" fillId="0" borderId="12" xfId="0" applyFont="1" applyBorder="1" applyAlignment="1">
      <alignment vertical="center" wrapText="1"/>
    </xf>
    <xf numFmtId="0" fontId="5" fillId="0" borderId="14" xfId="0" applyFont="1" applyBorder="1" applyAlignment="1">
      <alignment vertical="center" wrapText="1"/>
    </xf>
    <xf numFmtId="0" fontId="0" fillId="4" borderId="0" xfId="0" applyFill="1"/>
    <xf numFmtId="0" fontId="3" fillId="4" borderId="0" xfId="0" applyFont="1" applyFill="1"/>
    <xf numFmtId="0" fontId="14" fillId="4" borderId="0" xfId="0" applyFont="1" applyFill="1" applyAlignment="1">
      <alignment horizontal="center" vertical="center"/>
    </xf>
    <xf numFmtId="0" fontId="5" fillId="4" borderId="9" xfId="0" applyFont="1" applyFill="1" applyBorder="1" applyAlignment="1">
      <alignment vertical="center" wrapText="1"/>
    </xf>
    <xf numFmtId="0" fontId="5" fillId="4" borderId="11" xfId="0" applyFont="1" applyFill="1" applyBorder="1" applyAlignment="1">
      <alignment vertical="center" wrapText="1"/>
    </xf>
    <xf numFmtId="0" fontId="5" fillId="4" borderId="12" xfId="0" applyFont="1" applyFill="1" applyBorder="1" applyAlignment="1">
      <alignment vertical="center" wrapText="1"/>
    </xf>
    <xf numFmtId="0" fontId="5" fillId="4" borderId="13" xfId="0" applyFont="1" applyFill="1" applyBorder="1" applyAlignment="1">
      <alignment vertical="center" wrapText="1"/>
    </xf>
    <xf numFmtId="0" fontId="5" fillId="4" borderId="14" xfId="0" applyFont="1" applyFill="1" applyBorder="1" applyAlignment="1">
      <alignment vertical="center" wrapText="1"/>
    </xf>
    <xf numFmtId="0" fontId="5" fillId="4" borderId="6" xfId="0" applyFont="1" applyFill="1" applyBorder="1" applyAlignment="1">
      <alignment vertical="center" wrapText="1"/>
    </xf>
    <xf numFmtId="0" fontId="5" fillId="4" borderId="0" xfId="0" applyFont="1" applyFill="1" applyBorder="1" applyAlignment="1">
      <alignment vertical="center" wrapText="1"/>
    </xf>
    <xf numFmtId="0" fontId="5" fillId="4" borderId="51" xfId="0" applyFont="1" applyFill="1" applyBorder="1" applyAlignment="1">
      <alignment vertical="center" wrapText="1"/>
    </xf>
    <xf numFmtId="0" fontId="5" fillId="4" borderId="52" xfId="0" applyFont="1" applyFill="1" applyBorder="1" applyAlignment="1">
      <alignment vertical="center" wrapText="1"/>
    </xf>
    <xf numFmtId="0" fontId="8" fillId="0" borderId="0" xfId="2" applyFont="1" applyFill="1" applyBorder="1" applyAlignment="1" applyProtection="1">
      <alignment vertical="center"/>
    </xf>
    <xf numFmtId="0" fontId="8" fillId="0" borderId="10" xfId="2" applyFont="1" applyFill="1" applyBorder="1" applyAlignment="1" applyProtection="1">
      <alignment vertical="center"/>
    </xf>
    <xf numFmtId="0" fontId="8" fillId="0" borderId="15" xfId="2" applyFont="1" applyFill="1" applyBorder="1" applyAlignment="1" applyProtection="1">
      <alignment vertical="center"/>
    </xf>
    <xf numFmtId="0" fontId="5" fillId="0" borderId="18"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6" fillId="3" borderId="2" xfId="0" applyFont="1" applyFill="1" applyBorder="1" applyAlignment="1">
      <alignment vertical="center" wrapText="1"/>
    </xf>
    <xf numFmtId="0" fontId="0" fillId="4" borderId="0" xfId="0" applyFill="1" applyAlignment="1">
      <alignment vertical="center" wrapText="1"/>
    </xf>
    <xf numFmtId="0" fontId="12" fillId="4" borderId="2" xfId="4" applyFill="1" applyBorder="1" applyAlignment="1">
      <alignment horizontal="center" vertical="center" wrapText="1"/>
    </xf>
    <xf numFmtId="0" fontId="0" fillId="4" borderId="8" xfId="0" applyFill="1" applyBorder="1" applyAlignment="1">
      <alignment vertical="center" wrapText="1"/>
    </xf>
    <xf numFmtId="0" fontId="0" fillId="4" borderId="8" xfId="0" applyFill="1" applyBorder="1" applyAlignment="1">
      <alignment horizontal="center" vertical="center" wrapText="1"/>
    </xf>
    <xf numFmtId="0" fontId="0" fillId="4" borderId="0" xfId="0" applyFill="1" applyBorder="1" applyAlignment="1">
      <alignment vertical="center" wrapText="1"/>
    </xf>
    <xf numFmtId="0" fontId="0" fillId="4" borderId="0" xfId="0" applyFill="1" applyBorder="1" applyAlignment="1">
      <alignment horizontal="center" vertical="center" wrapText="1"/>
    </xf>
    <xf numFmtId="0" fontId="5" fillId="0" borderId="0" xfId="0" applyFont="1" applyBorder="1" applyAlignment="1">
      <alignment horizontal="center" vertical="center" wrapText="1"/>
    </xf>
    <xf numFmtId="0" fontId="3" fillId="0" borderId="0" xfId="0" applyFont="1" applyBorder="1" applyAlignment="1">
      <alignment horizontal="center" vertical="center"/>
    </xf>
    <xf numFmtId="0" fontId="5" fillId="0" borderId="2" xfId="0" applyFont="1" applyFill="1" applyBorder="1" applyAlignment="1">
      <alignment horizontal="center" vertical="center" wrapText="1"/>
    </xf>
    <xf numFmtId="0" fontId="6" fillId="3" borderId="2" xfId="0" applyFont="1" applyFill="1" applyBorder="1" applyAlignment="1">
      <alignment horizontal="left" vertical="center"/>
    </xf>
    <xf numFmtId="0" fontId="5" fillId="0" borderId="0" xfId="0" applyFont="1" applyBorder="1" applyAlignment="1">
      <alignment horizontal="center" vertical="center" wrapText="1"/>
    </xf>
    <xf numFmtId="0" fontId="6"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5" fillId="4" borderId="0"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6"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5" fillId="0" borderId="2" xfId="0" applyFont="1" applyBorder="1" applyAlignment="1">
      <alignment horizontal="center" vertical="center" wrapText="1"/>
    </xf>
    <xf numFmtId="6" fontId="5" fillId="0" borderId="0" xfId="0" applyNumberFormat="1" applyFont="1" applyAlignment="1">
      <alignment horizontal="center" vertical="center" wrapText="1"/>
    </xf>
    <xf numFmtId="0" fontId="3" fillId="4" borderId="2" xfId="0" applyFont="1" applyFill="1" applyBorder="1"/>
    <xf numFmtId="0" fontId="12" fillId="0" borderId="2" xfId="4" applyBorder="1" applyAlignment="1">
      <alignment horizontal="center" vertical="center" wrapText="1"/>
    </xf>
    <xf numFmtId="0" fontId="5" fillId="0" borderId="0" xfId="0" applyFont="1" applyAlignment="1">
      <alignment horizontal="left" vertical="center" wrapText="1"/>
    </xf>
    <xf numFmtId="0" fontId="5" fillId="4"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3" fillId="0" borderId="0" xfId="0" applyFont="1" applyBorder="1" applyAlignment="1">
      <alignment vertical="center"/>
    </xf>
    <xf numFmtId="0" fontId="5"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5" fillId="4" borderId="0" xfId="0" applyFont="1" applyFill="1" applyAlignment="1">
      <alignment horizontal="justify" vertical="center"/>
    </xf>
    <xf numFmtId="0" fontId="25" fillId="0" borderId="0" xfId="0" applyFont="1" applyAlignment="1">
      <alignment horizontal="center" vertical="center" wrapText="1"/>
    </xf>
    <xf numFmtId="0" fontId="25" fillId="4" borderId="0" xfId="0" applyFont="1" applyFill="1" applyAlignment="1">
      <alignment horizontal="center" vertical="center" wrapText="1"/>
    </xf>
    <xf numFmtId="164" fontId="25" fillId="0" borderId="2" xfId="0" applyNumberFormat="1" applyFont="1" applyFill="1" applyBorder="1" applyAlignment="1">
      <alignment horizontal="center" vertical="center" wrapText="1"/>
    </xf>
    <xf numFmtId="164" fontId="25" fillId="0" borderId="2" xfId="0" applyNumberFormat="1" applyFont="1" applyBorder="1" applyAlignment="1">
      <alignment horizontal="center" vertical="center" wrapText="1"/>
    </xf>
    <xf numFmtId="0" fontId="28" fillId="4" borderId="2" xfId="0" applyFont="1" applyFill="1" applyBorder="1" applyAlignment="1">
      <alignment horizontal="center" vertical="center" wrapText="1"/>
    </xf>
    <xf numFmtId="0" fontId="27" fillId="4" borderId="2" xfId="0" applyFont="1" applyFill="1" applyBorder="1" applyAlignment="1">
      <alignment horizontal="left" vertical="center" wrapText="1"/>
    </xf>
    <xf numFmtId="0" fontId="28" fillId="4" borderId="2" xfId="0" applyFont="1" applyFill="1" applyBorder="1" applyAlignment="1">
      <alignment vertical="center" wrapText="1"/>
    </xf>
    <xf numFmtId="0" fontId="27" fillId="4" borderId="2" xfId="0" applyFont="1" applyFill="1" applyBorder="1" applyAlignment="1">
      <alignment vertical="center" wrapText="1"/>
    </xf>
    <xf numFmtId="0" fontId="27" fillId="0" borderId="2" xfId="0" applyFont="1" applyBorder="1" applyAlignment="1">
      <alignment horizontal="left" vertical="center" wrapText="1"/>
    </xf>
    <xf numFmtId="0" fontId="27" fillId="0" borderId="2" xfId="0" applyFont="1" applyFill="1" applyBorder="1" applyAlignment="1">
      <alignment horizontal="left" vertical="center" wrapText="1"/>
    </xf>
    <xf numFmtId="0" fontId="27" fillId="4" borderId="2" xfId="0" applyFont="1" applyFill="1" applyBorder="1" applyAlignment="1">
      <alignment vertical="center"/>
    </xf>
    <xf numFmtId="0" fontId="27" fillId="4" borderId="2" xfId="0" applyFont="1" applyFill="1" applyBorder="1"/>
    <xf numFmtId="0" fontId="30" fillId="4" borderId="2" xfId="4" applyFont="1" applyFill="1" applyBorder="1" applyAlignment="1">
      <alignment horizontal="center" vertical="center" wrapText="1"/>
    </xf>
    <xf numFmtId="0" fontId="25" fillId="4" borderId="2" xfId="0" applyFont="1" applyFill="1" applyBorder="1" applyAlignment="1">
      <alignment horizontal="left" vertical="center" wrapText="1"/>
    </xf>
    <xf numFmtId="0" fontId="25" fillId="4" borderId="2" xfId="0" applyFont="1" applyFill="1" applyBorder="1" applyAlignment="1">
      <alignment horizontal="center" vertical="center" wrapText="1"/>
    </xf>
    <xf numFmtId="0" fontId="31" fillId="4" borderId="2" xfId="4"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2" xfId="0" applyFont="1" applyBorder="1" applyAlignment="1">
      <alignment horizontal="center" vertical="center" wrapText="1"/>
    </xf>
    <xf numFmtId="0" fontId="25" fillId="0" borderId="0" xfId="0" applyFont="1" applyBorder="1" applyAlignment="1">
      <alignment horizontal="center" vertical="center"/>
    </xf>
    <xf numFmtId="0" fontId="25" fillId="0" borderId="2" xfId="0" applyFont="1" applyBorder="1" applyAlignment="1">
      <alignment vertical="center" wrapText="1"/>
    </xf>
    <xf numFmtId="0" fontId="25" fillId="0" borderId="2" xfId="0" applyFont="1" applyBorder="1" applyAlignment="1">
      <alignment horizontal="justify" vertical="center" wrapText="1"/>
    </xf>
    <xf numFmtId="0" fontId="25" fillId="0" borderId="2" xfId="0" applyFont="1" applyBorder="1" applyAlignment="1">
      <alignment vertical="center"/>
    </xf>
    <xf numFmtId="0" fontId="25" fillId="0" borderId="2" xfId="0" applyFont="1" applyFill="1" applyBorder="1" applyAlignment="1">
      <alignment horizontal="left" vertical="center" wrapText="1"/>
    </xf>
    <xf numFmtId="1" fontId="32" fillId="0" borderId="2" xfId="0" applyNumberFormat="1" applyFont="1" applyFill="1" applyBorder="1" applyAlignment="1" applyProtection="1">
      <alignment horizontal="center" vertical="center" wrapText="1"/>
    </xf>
    <xf numFmtId="171" fontId="36" fillId="0" borderId="2" xfId="0" applyNumberFormat="1" applyFont="1" applyFill="1" applyBorder="1" applyAlignment="1" applyProtection="1">
      <alignment horizontal="center" vertical="center"/>
    </xf>
    <xf numFmtId="10" fontId="34" fillId="12" borderId="2" xfId="5" applyNumberFormat="1" applyFont="1" applyFill="1" applyBorder="1" applyAlignment="1" applyProtection="1">
      <alignment horizontal="center" vertical="center" wrapText="1"/>
    </xf>
    <xf numFmtId="10" fontId="35" fillId="13" borderId="5" xfId="0" applyNumberFormat="1" applyFont="1" applyFill="1" applyBorder="1" applyAlignment="1" applyProtection="1">
      <alignment horizontal="center" vertical="center" wrapText="1"/>
    </xf>
    <xf numFmtId="9" fontId="21" fillId="11" borderId="53" xfId="0" applyNumberFormat="1" applyFont="1" applyFill="1" applyBorder="1" applyAlignment="1" applyProtection="1">
      <alignment horizontal="center" vertical="center" wrapText="1"/>
    </xf>
    <xf numFmtId="9" fontId="33" fillId="13" borderId="53" xfId="0" applyNumberFormat="1" applyFont="1" applyFill="1" applyBorder="1" applyAlignment="1" applyProtection="1">
      <alignment horizontal="center" vertical="center" wrapText="1"/>
    </xf>
    <xf numFmtId="9" fontId="36" fillId="0" borderId="2" xfId="5" applyFont="1" applyFill="1" applyBorder="1" applyAlignment="1" applyProtection="1">
      <alignment horizontal="center" vertical="center"/>
    </xf>
    <xf numFmtId="171" fontId="36" fillId="0" borderId="2" xfId="0" applyNumberFormat="1" applyFont="1" applyFill="1" applyBorder="1" applyAlignment="1" applyProtection="1">
      <alignment horizontal="center" vertical="center" wrapText="1"/>
    </xf>
    <xf numFmtId="0" fontId="36" fillId="0" borderId="2" xfId="0" applyNumberFormat="1" applyFont="1" applyFill="1" applyBorder="1" applyAlignment="1" applyProtection="1">
      <alignment horizontal="center" vertical="center"/>
    </xf>
    <xf numFmtId="0" fontId="25" fillId="0" borderId="0" xfId="0" applyFont="1" applyFill="1" applyAlignment="1">
      <alignment horizontal="center" vertical="center" wrapText="1"/>
    </xf>
    <xf numFmtId="0" fontId="25" fillId="0" borderId="0" xfId="0" applyFont="1" applyFill="1" applyBorder="1" applyAlignment="1">
      <alignment horizontal="center" vertical="center"/>
    </xf>
    <xf numFmtId="171" fontId="36" fillId="0" borderId="2" xfId="0" applyNumberFormat="1" applyFont="1" applyFill="1" applyBorder="1" applyAlignment="1" applyProtection="1">
      <alignment horizontal="justify" vertical="center" wrapText="1"/>
    </xf>
    <xf numFmtId="0" fontId="6" fillId="3" borderId="2" xfId="0" applyFont="1" applyFill="1" applyBorder="1" applyAlignment="1">
      <alignment horizontal="left" vertical="center"/>
    </xf>
    <xf numFmtId="0" fontId="6" fillId="3" borderId="2" xfId="0" applyFont="1" applyFill="1" applyBorder="1" applyAlignment="1">
      <alignment horizontal="center" vertical="center" wrapText="1"/>
    </xf>
    <xf numFmtId="9" fontId="38" fillId="4" borderId="2" xfId="0" applyNumberFormat="1" applyFont="1" applyFill="1" applyBorder="1" applyAlignment="1">
      <alignment horizontal="center" vertical="center" wrapText="1"/>
    </xf>
    <xf numFmtId="0" fontId="38" fillId="4" borderId="2" xfId="0" applyFont="1" applyFill="1" applyBorder="1" applyAlignment="1">
      <alignment horizontal="center" vertical="center" wrapText="1"/>
    </xf>
    <xf numFmtId="0" fontId="24" fillId="0" borderId="0" xfId="0" applyFont="1" applyAlignment="1">
      <alignment horizontal="center" vertical="center" wrapText="1"/>
    </xf>
    <xf numFmtId="0" fontId="8" fillId="0" borderId="2" xfId="0" applyNumberFormat="1" applyFont="1" applyBorder="1" applyAlignment="1">
      <alignment horizontal="center" vertical="center" wrapText="1"/>
    </xf>
    <xf numFmtId="0" fontId="24" fillId="0" borderId="2" xfId="0" applyNumberFormat="1" applyFont="1" applyBorder="1" applyAlignment="1">
      <alignment horizontal="center" vertical="center" wrapText="1"/>
    </xf>
    <xf numFmtId="2" fontId="24" fillId="0" borderId="2" xfId="0" applyNumberFormat="1" applyFont="1" applyBorder="1" applyAlignment="1">
      <alignment horizontal="center" vertical="center" wrapText="1"/>
    </xf>
    <xf numFmtId="0" fontId="38" fillId="4" borderId="2" xfId="0" applyFont="1" applyFill="1" applyBorder="1" applyAlignment="1">
      <alignment horizontal="left" vertical="center" wrapText="1"/>
    </xf>
    <xf numFmtId="0" fontId="25" fillId="4" borderId="2" xfId="0" applyFont="1" applyFill="1" applyBorder="1" applyAlignment="1">
      <alignment horizontal="left" vertical="center" wrapText="1"/>
    </xf>
    <xf numFmtId="0" fontId="38" fillId="4" borderId="2" xfId="0" applyFont="1" applyFill="1" applyBorder="1" applyAlignment="1">
      <alignment horizontal="center" vertical="center" wrapText="1"/>
    </xf>
    <xf numFmtId="0" fontId="25" fillId="0" borderId="2" xfId="0" applyFont="1" applyBorder="1" applyAlignment="1">
      <alignment horizontal="left" vertical="center" wrapText="1"/>
    </xf>
    <xf numFmtId="0" fontId="6" fillId="3" borderId="2" xfId="0" applyFont="1" applyFill="1" applyBorder="1" applyAlignment="1">
      <alignment horizontal="left" vertical="center"/>
    </xf>
    <xf numFmtId="0" fontId="5" fillId="0" borderId="17"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4" xfId="0" applyFont="1" applyBorder="1" applyAlignment="1">
      <alignment horizontal="left"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7" fillId="0" borderId="17" xfId="2" applyFont="1" applyFill="1" applyBorder="1" applyAlignment="1" applyProtection="1">
      <alignment horizontal="center" vertical="center"/>
    </xf>
    <xf numFmtId="0" fontId="7" fillId="0" borderId="18" xfId="2" applyFont="1" applyFill="1" applyBorder="1" applyAlignment="1" applyProtection="1">
      <alignment horizontal="center" vertical="center"/>
    </xf>
    <xf numFmtId="0" fontId="7" fillId="0" borderId="25" xfId="2" applyFont="1" applyFill="1" applyBorder="1" applyAlignment="1" applyProtection="1">
      <alignment horizontal="center" vertical="center"/>
    </xf>
    <xf numFmtId="0" fontId="7" fillId="0" borderId="20" xfId="2" applyFont="1" applyFill="1" applyBorder="1" applyAlignment="1" applyProtection="1">
      <alignment horizontal="center" vertical="center"/>
    </xf>
    <xf numFmtId="0" fontId="7" fillId="0" borderId="2" xfId="2" applyFont="1" applyFill="1" applyBorder="1" applyAlignment="1" applyProtection="1">
      <alignment horizontal="center" vertical="center"/>
    </xf>
    <xf numFmtId="0" fontId="7" fillId="0" borderId="5" xfId="2" applyFont="1" applyFill="1" applyBorder="1" applyAlignment="1" applyProtection="1">
      <alignment horizontal="center" vertical="center"/>
    </xf>
    <xf numFmtId="0" fontId="7" fillId="0" borderId="22" xfId="2"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26" xfId="2" applyFont="1" applyFill="1" applyBorder="1" applyAlignment="1" applyProtection="1">
      <alignment horizontal="center" vertical="center"/>
    </xf>
    <xf numFmtId="0" fontId="37" fillId="0" borderId="0" xfId="0" applyFont="1" applyBorder="1" applyAlignment="1">
      <alignment horizontal="left" vertical="center" wrapText="1"/>
    </xf>
    <xf numFmtId="0" fontId="5" fillId="0" borderId="18"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5" fillId="0" borderId="2" xfId="0" applyFont="1" applyBorder="1" applyAlignment="1">
      <alignment horizontal="left" vertical="center" wrapText="1"/>
    </xf>
    <xf numFmtId="0" fontId="5" fillId="0" borderId="25" xfId="0" applyFont="1" applyBorder="1" applyAlignment="1">
      <alignment horizontal="left" vertical="center" wrapText="1"/>
    </xf>
    <xf numFmtId="0" fontId="5" fillId="0" borderId="5" xfId="0" applyFont="1" applyBorder="1" applyAlignment="1">
      <alignment horizontal="left" vertical="center" wrapText="1"/>
    </xf>
    <xf numFmtId="0" fontId="6" fillId="3" borderId="8" xfId="0" applyFont="1" applyFill="1" applyBorder="1" applyAlignment="1">
      <alignment horizontal="left" vertical="center" wrapText="1"/>
    </xf>
    <xf numFmtId="0" fontId="6" fillId="3" borderId="0" xfId="0" applyFont="1" applyFill="1" applyBorder="1" applyAlignment="1">
      <alignment horizontal="left" vertical="center" wrapText="1"/>
    </xf>
    <xf numFmtId="0" fontId="25" fillId="4" borderId="2"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24" fillId="0" borderId="2" xfId="0" applyFont="1" applyBorder="1" applyAlignment="1">
      <alignment horizontal="left" vertical="center" wrapText="1"/>
    </xf>
    <xf numFmtId="0" fontId="25" fillId="4" borderId="5" xfId="0" applyFont="1" applyFill="1" applyBorder="1" applyAlignment="1">
      <alignment horizontal="justify" vertical="center" wrapText="1"/>
    </xf>
    <xf numFmtId="0" fontId="25" fillId="4" borderId="4" xfId="0" applyFont="1" applyFill="1" applyBorder="1" applyAlignment="1">
      <alignment horizontal="justify" vertical="center"/>
    </xf>
    <xf numFmtId="0" fontId="25" fillId="4" borderId="3" xfId="0" applyFont="1" applyFill="1" applyBorder="1" applyAlignment="1">
      <alignment horizontal="justify" vertical="center"/>
    </xf>
    <xf numFmtId="0" fontId="25" fillId="0" borderId="5" xfId="0" applyFont="1" applyFill="1" applyBorder="1" applyAlignment="1">
      <alignment horizontal="justify" vertical="center" wrapText="1"/>
    </xf>
    <xf numFmtId="0" fontId="25" fillId="0" borderId="4" xfId="0" applyFont="1" applyFill="1" applyBorder="1" applyAlignment="1">
      <alignment horizontal="justify" vertical="center"/>
    </xf>
    <xf numFmtId="0" fontId="25" fillId="0" borderId="3" xfId="0" applyFont="1" applyFill="1" applyBorder="1" applyAlignment="1">
      <alignment horizontal="justify" vertical="center"/>
    </xf>
    <xf numFmtId="0" fontId="6" fillId="3" borderId="5" xfId="0" applyFont="1" applyFill="1" applyBorder="1" applyAlignment="1">
      <alignment horizontal="left" vertical="center" wrapText="1"/>
    </xf>
    <xf numFmtId="0" fontId="6" fillId="3" borderId="3" xfId="0" applyFont="1" applyFill="1" applyBorder="1" applyAlignment="1">
      <alignment horizontal="left" vertical="center" wrapText="1"/>
    </xf>
    <xf numFmtId="0" fontId="5" fillId="0" borderId="26" xfId="0" applyFont="1" applyBorder="1" applyAlignment="1">
      <alignment horizontal="left" vertical="center" wrapText="1"/>
    </xf>
    <xf numFmtId="0" fontId="7" fillId="0" borderId="27" xfId="2" applyFont="1" applyFill="1" applyBorder="1" applyAlignment="1" applyProtection="1">
      <alignment horizontal="center" vertical="center"/>
    </xf>
    <xf numFmtId="0" fontId="7" fillId="0" borderId="29" xfId="2" applyFont="1" applyFill="1" applyBorder="1" applyAlignment="1" applyProtection="1">
      <alignment horizontal="center" vertical="center"/>
    </xf>
    <xf numFmtId="0" fontId="7" fillId="0" borderId="28" xfId="2" applyFont="1" applyFill="1" applyBorder="1" applyAlignment="1" applyProtection="1">
      <alignment horizontal="center" vertical="center"/>
    </xf>
    <xf numFmtId="0" fontId="7" fillId="0" borderId="30" xfId="2" applyFont="1" applyFill="1" applyBorder="1" applyAlignment="1" applyProtection="1">
      <alignment horizontal="center" vertical="center"/>
    </xf>
    <xf numFmtId="0" fontId="7" fillId="0" borderId="39"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37" fillId="0" borderId="2" xfId="0" applyFont="1" applyBorder="1" applyAlignment="1">
      <alignment horizontal="left" vertical="center"/>
    </xf>
    <xf numFmtId="0" fontId="6" fillId="3" borderId="2" xfId="0" applyFont="1" applyFill="1" applyBorder="1" applyAlignment="1">
      <alignment horizontal="center" vertical="center" wrapText="1"/>
    </xf>
    <xf numFmtId="0" fontId="37" fillId="4" borderId="2" xfId="0" applyFont="1" applyFill="1" applyBorder="1" applyAlignment="1">
      <alignment horizontal="center" vertical="center" wrapText="1"/>
    </xf>
    <xf numFmtId="0" fontId="38" fillId="4"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8" fillId="4" borderId="2" xfId="0" applyFont="1" applyFill="1" applyBorder="1" applyAlignment="1">
      <alignment horizontal="left" vertical="center" wrapText="1"/>
    </xf>
    <xf numFmtId="0" fontId="5" fillId="4" borderId="40" xfId="0" applyFont="1" applyFill="1" applyBorder="1" applyAlignment="1">
      <alignment horizontal="left" vertical="center" wrapText="1"/>
    </xf>
    <xf numFmtId="0" fontId="5" fillId="4" borderId="46" xfId="0" applyFont="1" applyFill="1" applyBorder="1" applyAlignment="1">
      <alignment horizontal="left" vertical="center" wrapText="1"/>
    </xf>
    <xf numFmtId="0" fontId="5" fillId="4" borderId="41" xfId="0" applyFont="1" applyFill="1" applyBorder="1" applyAlignment="1">
      <alignment horizontal="left" vertical="center" wrapText="1"/>
    </xf>
    <xf numFmtId="0" fontId="5" fillId="4" borderId="42" xfId="0" applyFont="1" applyFill="1" applyBorder="1" applyAlignment="1">
      <alignment horizontal="left" vertical="center" wrapText="1"/>
    </xf>
    <xf numFmtId="0" fontId="5" fillId="4" borderId="47" xfId="0" applyFont="1" applyFill="1" applyBorder="1" applyAlignment="1">
      <alignment horizontal="left" vertical="center" wrapText="1"/>
    </xf>
    <xf numFmtId="0" fontId="5" fillId="4" borderId="43" xfId="0" applyFont="1" applyFill="1" applyBorder="1" applyAlignment="1">
      <alignment horizontal="left" vertical="center" wrapText="1"/>
    </xf>
    <xf numFmtId="0" fontId="5" fillId="4" borderId="44" xfId="0" applyFont="1" applyFill="1" applyBorder="1" applyAlignment="1">
      <alignment horizontal="left" vertical="center" wrapText="1"/>
    </xf>
    <xf numFmtId="0" fontId="5" fillId="4" borderId="48" xfId="0" applyFont="1" applyFill="1" applyBorder="1" applyAlignment="1">
      <alignment horizontal="left" vertical="center" wrapText="1"/>
    </xf>
    <xf numFmtId="0" fontId="5" fillId="4" borderId="45" xfId="0" applyFont="1" applyFill="1" applyBorder="1" applyAlignment="1">
      <alignment horizontal="left" vertical="center" wrapText="1"/>
    </xf>
    <xf numFmtId="0" fontId="8" fillId="0" borderId="2" xfId="0" applyFont="1" applyBorder="1" applyAlignment="1">
      <alignment horizontal="left" vertical="center"/>
    </xf>
    <xf numFmtId="0" fontId="7" fillId="4" borderId="30" xfId="2" applyFont="1" applyFill="1" applyBorder="1" applyAlignment="1" applyProtection="1">
      <alignment horizontal="center" vertical="center"/>
    </xf>
    <xf numFmtId="0" fontId="7" fillId="4" borderId="39" xfId="2" applyFont="1" applyFill="1" applyBorder="1" applyAlignment="1" applyProtection="1">
      <alignment horizontal="center" vertical="center"/>
    </xf>
    <xf numFmtId="0" fontId="38" fillId="4" borderId="2" xfId="2" applyFont="1" applyFill="1" applyBorder="1" applyAlignment="1">
      <alignment horizontal="justify" vertical="center" wrapText="1"/>
    </xf>
    <xf numFmtId="0" fontId="38" fillId="0" borderId="2" xfId="2" applyFont="1" applyBorder="1" applyAlignment="1">
      <alignment horizontal="justify" vertical="center" wrapText="1"/>
    </xf>
    <xf numFmtId="0" fontId="15" fillId="3" borderId="7" xfId="0" applyFont="1" applyFill="1" applyBorder="1" applyAlignment="1">
      <alignment horizontal="center" vertical="center"/>
    </xf>
    <xf numFmtId="0" fontId="15" fillId="3" borderId="0" xfId="0" applyFont="1" applyFill="1" applyBorder="1" applyAlignment="1">
      <alignment horizontal="center" vertical="center"/>
    </xf>
    <xf numFmtId="0" fontId="27" fillId="4" borderId="2" xfId="0" applyFont="1" applyFill="1" applyBorder="1" applyAlignment="1">
      <alignment horizontal="left" vertical="center" wrapText="1"/>
    </xf>
    <xf numFmtId="0" fontId="27" fillId="4" borderId="2" xfId="0" applyFont="1"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26" fillId="0" borderId="2" xfId="0" applyFont="1" applyBorder="1" applyAlignment="1">
      <alignment horizontal="center" vertical="center"/>
    </xf>
    <xf numFmtId="0" fontId="6" fillId="3" borderId="7" xfId="0" applyFont="1" applyFill="1" applyBorder="1" applyAlignment="1">
      <alignment horizontal="center" vertical="center"/>
    </xf>
    <xf numFmtId="0" fontId="6" fillId="3" borderId="0"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3" xfId="0" applyFont="1" applyFill="1" applyBorder="1" applyAlignment="1">
      <alignment horizontal="center" vertical="center"/>
    </xf>
    <xf numFmtId="0" fontId="25" fillId="4" borderId="5"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7" fillId="4" borderId="40" xfId="2" applyFont="1" applyFill="1" applyBorder="1" applyAlignment="1" applyProtection="1">
      <alignment horizontal="center" vertical="center"/>
    </xf>
    <xf numFmtId="0" fontId="7" fillId="4" borderId="46" xfId="2" applyFont="1" applyFill="1" applyBorder="1" applyAlignment="1" applyProtection="1">
      <alignment horizontal="center" vertical="center"/>
    </xf>
    <xf numFmtId="0" fontId="7" fillId="4" borderId="41" xfId="2" applyFont="1" applyFill="1" applyBorder="1" applyAlignment="1" applyProtection="1">
      <alignment horizontal="center" vertical="center"/>
    </xf>
    <xf numFmtId="0" fontId="7" fillId="4" borderId="42" xfId="2" applyFont="1" applyFill="1" applyBorder="1" applyAlignment="1" applyProtection="1">
      <alignment horizontal="center" vertical="center"/>
    </xf>
    <xf numFmtId="0" fontId="7" fillId="4" borderId="47" xfId="2" applyFont="1" applyFill="1" applyBorder="1" applyAlignment="1" applyProtection="1">
      <alignment horizontal="center" vertical="center"/>
    </xf>
    <xf numFmtId="0" fontId="7" fillId="4" borderId="43" xfId="2" applyFont="1" applyFill="1" applyBorder="1" applyAlignment="1" applyProtection="1">
      <alignment horizontal="center" vertical="center"/>
    </xf>
    <xf numFmtId="0" fontId="7" fillId="4" borderId="44" xfId="2" applyFont="1" applyFill="1" applyBorder="1" applyAlignment="1" applyProtection="1">
      <alignment horizontal="center" vertical="center"/>
    </xf>
    <xf numFmtId="0" fontId="7" fillId="4" borderId="48" xfId="2" applyFont="1" applyFill="1" applyBorder="1" applyAlignment="1" applyProtection="1">
      <alignment horizontal="center" vertical="center"/>
    </xf>
    <xf numFmtId="0" fontId="7" fillId="4" borderId="45" xfId="2" applyFont="1" applyFill="1" applyBorder="1" applyAlignment="1" applyProtection="1">
      <alignment horizontal="center" vertical="center"/>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5" fillId="4" borderId="2" xfId="0" applyFont="1" applyFill="1" applyBorder="1" applyAlignment="1">
      <alignment horizontal="center" vertical="center" wrapText="1"/>
    </xf>
    <xf numFmtId="0" fontId="6" fillId="3" borderId="5"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3" xfId="0" applyFont="1" applyFill="1" applyBorder="1" applyAlignment="1">
      <alignment horizontal="center" vertical="center"/>
    </xf>
    <xf numFmtId="0" fontId="26" fillId="0" borderId="4" xfId="0" applyFont="1" applyBorder="1" applyAlignment="1">
      <alignment horizontal="center" vertical="center"/>
    </xf>
    <xf numFmtId="0" fontId="25" fillId="4" borderId="3" xfId="0" applyFont="1" applyFill="1" applyBorder="1" applyAlignment="1">
      <alignment horizontal="justify" vertical="center" wrapText="1"/>
    </xf>
    <xf numFmtId="0" fontId="26" fillId="0" borderId="2" xfId="0" applyFont="1" applyBorder="1" applyAlignment="1">
      <alignment horizontal="left" vertical="center"/>
    </xf>
    <xf numFmtId="0" fontId="5" fillId="4" borderId="18"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7" fillId="4" borderId="17" xfId="2" applyFont="1" applyFill="1" applyBorder="1" applyAlignment="1" applyProtection="1">
      <alignment horizontal="center" vertical="center"/>
    </xf>
    <xf numFmtId="0" fontId="7" fillId="4" borderId="18" xfId="2" applyFont="1" applyFill="1" applyBorder="1" applyAlignment="1" applyProtection="1">
      <alignment horizontal="center" vertical="center"/>
    </xf>
    <xf numFmtId="0" fontId="7" fillId="4" borderId="19" xfId="2" applyFont="1" applyFill="1" applyBorder="1" applyAlignment="1" applyProtection="1">
      <alignment horizontal="center" vertical="center"/>
    </xf>
    <xf numFmtId="0" fontId="7" fillId="4" borderId="20" xfId="2" applyFont="1" applyFill="1" applyBorder="1" applyAlignment="1" applyProtection="1">
      <alignment horizontal="center" vertical="center"/>
    </xf>
    <xf numFmtId="0" fontId="7" fillId="4" borderId="2" xfId="2" applyFont="1" applyFill="1" applyBorder="1" applyAlignment="1" applyProtection="1">
      <alignment horizontal="center" vertical="center"/>
    </xf>
    <xf numFmtId="0" fontId="7" fillId="4" borderId="21" xfId="2" applyFont="1" applyFill="1" applyBorder="1" applyAlignment="1" applyProtection="1">
      <alignment horizontal="center" vertical="center"/>
    </xf>
    <xf numFmtId="0" fontId="7" fillId="4" borderId="22" xfId="2" applyFont="1" applyFill="1" applyBorder="1" applyAlignment="1" applyProtection="1">
      <alignment horizontal="center" vertical="center"/>
    </xf>
    <xf numFmtId="0" fontId="7" fillId="4" borderId="23" xfId="2" applyFont="1" applyFill="1" applyBorder="1" applyAlignment="1" applyProtection="1">
      <alignment horizontal="center" vertical="center"/>
    </xf>
    <xf numFmtId="0" fontId="7" fillId="4" borderId="24" xfId="2" applyFont="1" applyFill="1" applyBorder="1" applyAlignment="1" applyProtection="1">
      <alignment horizontal="center" vertical="center"/>
    </xf>
    <xf numFmtId="0" fontId="25" fillId="0" borderId="2" xfId="0" applyFont="1" applyFill="1" applyBorder="1" applyAlignment="1">
      <alignment horizontal="left" vertical="center"/>
    </xf>
    <xf numFmtId="0" fontId="25" fillId="0" borderId="2" xfId="0" applyFont="1" applyFill="1" applyBorder="1" applyAlignment="1">
      <alignment horizontal="justify" vertical="center" wrapText="1"/>
    </xf>
    <xf numFmtId="0" fontId="25" fillId="0" borderId="2" xfId="0" applyFont="1" applyBorder="1" applyAlignment="1">
      <alignment horizontal="left" vertical="center" wrapText="1"/>
    </xf>
    <xf numFmtId="0" fontId="25" fillId="0" borderId="5" xfId="0" applyFont="1" applyBorder="1" applyAlignment="1">
      <alignment horizontal="left" vertical="center" wrapText="1"/>
    </xf>
    <xf numFmtId="0" fontId="25" fillId="0" borderId="4"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3" xfId="0" applyFont="1" applyBorder="1" applyAlignment="1">
      <alignment horizontal="center" vertical="center" wrapText="1"/>
    </xf>
    <xf numFmtId="0" fontId="7" fillId="4" borderId="49" xfId="2" applyFont="1" applyFill="1" applyBorder="1" applyAlignment="1" applyProtection="1">
      <alignment horizontal="center" vertical="center"/>
    </xf>
    <xf numFmtId="0" fontId="7" fillId="4" borderId="3" xfId="2" applyFont="1" applyFill="1" applyBorder="1" applyAlignment="1" applyProtection="1">
      <alignment horizontal="center" vertical="center"/>
    </xf>
    <xf numFmtId="0" fontId="7" fillId="4" borderId="50" xfId="2" applyFont="1" applyFill="1" applyBorder="1" applyAlignment="1" applyProtection="1">
      <alignment horizontal="center" vertical="center"/>
    </xf>
    <xf numFmtId="0" fontId="5" fillId="4" borderId="17"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17"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33" fillId="0" borderId="2" xfId="0" applyFont="1" applyBorder="1" applyAlignment="1">
      <alignment horizontal="left" vertical="center" wrapText="1"/>
    </xf>
    <xf numFmtId="0" fontId="3" fillId="4" borderId="0" xfId="0" applyFont="1" applyFill="1" applyBorder="1" applyAlignment="1" applyProtection="1">
      <alignment horizontal="center" vertical="center" wrapText="1"/>
    </xf>
    <xf numFmtId="0" fontId="3" fillId="4" borderId="0" xfId="0" applyFont="1" applyFill="1" applyAlignment="1" applyProtection="1">
      <alignment horizontal="center" vertical="center" wrapText="1"/>
    </xf>
    <xf numFmtId="0" fontId="3" fillId="4" borderId="0" xfId="0" applyFont="1" applyFill="1" applyAlignment="1" applyProtection="1">
      <alignment vertical="center" wrapText="1"/>
    </xf>
    <xf numFmtId="0" fontId="3" fillId="4" borderId="0" xfId="0" applyFont="1" applyFill="1" applyAlignment="1" applyProtection="1">
      <alignment horizontal="justify" vertical="center" wrapText="1"/>
    </xf>
    <xf numFmtId="0" fontId="3" fillId="4" borderId="0" xfId="0" applyFont="1" applyFill="1" applyProtection="1"/>
    <xf numFmtId="0" fontId="3" fillId="0" borderId="0" xfId="0" applyFont="1" applyFill="1" applyAlignment="1" applyProtection="1">
      <alignment horizontal="center" vertical="center" wrapText="1"/>
    </xf>
    <xf numFmtId="0" fontId="3" fillId="4" borderId="51" xfId="0" applyFont="1" applyFill="1" applyBorder="1" applyAlignment="1" applyProtection="1">
      <alignment horizontal="center" vertical="center" wrapText="1"/>
    </xf>
    <xf numFmtId="0" fontId="14" fillId="4" borderId="27" xfId="2" applyFont="1" applyFill="1" applyBorder="1" applyAlignment="1" applyProtection="1">
      <alignment horizontal="center" vertical="center"/>
    </xf>
    <xf numFmtId="0" fontId="14" fillId="4" borderId="29" xfId="2" applyFont="1" applyFill="1" applyBorder="1" applyAlignment="1" applyProtection="1">
      <alignment horizontal="center" vertical="center"/>
    </xf>
    <xf numFmtId="0" fontId="14" fillId="4" borderId="28" xfId="2" applyFont="1" applyFill="1" applyBorder="1" applyAlignment="1" applyProtection="1">
      <alignment horizontal="center" vertical="center"/>
    </xf>
    <xf numFmtId="0" fontId="3" fillId="4" borderId="27" xfId="0" applyFont="1" applyFill="1" applyBorder="1" applyAlignment="1" applyProtection="1">
      <alignment horizontal="left" vertical="center" wrapText="1"/>
    </xf>
    <xf numFmtId="0" fontId="3" fillId="4" borderId="28" xfId="0" applyFont="1" applyFill="1" applyBorder="1" applyAlignment="1" applyProtection="1">
      <alignment horizontal="left" vertical="center" wrapText="1"/>
    </xf>
    <xf numFmtId="0" fontId="3" fillId="4" borderId="0" xfId="0" applyFont="1" applyFill="1" applyBorder="1" applyAlignment="1" applyProtection="1">
      <alignment vertical="center" wrapText="1"/>
    </xf>
    <xf numFmtId="0" fontId="3" fillId="0" borderId="0" xfId="0" applyFont="1" applyFill="1" applyBorder="1" applyAlignment="1" applyProtection="1">
      <alignment horizontal="left" vertical="center" wrapText="1"/>
    </xf>
    <xf numFmtId="0" fontId="3" fillId="4" borderId="58" xfId="0" applyFont="1" applyFill="1" applyBorder="1" applyAlignment="1" applyProtection="1">
      <alignment horizontal="center" vertical="center" wrapText="1"/>
    </xf>
    <xf numFmtId="0" fontId="14" fillId="4" borderId="56" xfId="2" applyFont="1" applyFill="1" applyBorder="1" applyAlignment="1" applyProtection="1">
      <alignment horizontal="center" vertical="center"/>
    </xf>
    <xf numFmtId="0" fontId="14" fillId="4" borderId="4" xfId="2" applyFont="1" applyFill="1" applyBorder="1" applyAlignment="1" applyProtection="1">
      <alignment horizontal="center" vertical="center"/>
    </xf>
    <xf numFmtId="0" fontId="14" fillId="4" borderId="57" xfId="2" applyFont="1" applyFill="1" applyBorder="1" applyAlignment="1" applyProtection="1">
      <alignment horizontal="center" vertical="center"/>
    </xf>
    <xf numFmtId="0" fontId="3" fillId="4" borderId="56" xfId="0" applyFont="1" applyFill="1" applyBorder="1" applyAlignment="1" applyProtection="1">
      <alignment horizontal="left" vertical="center" wrapText="1"/>
    </xf>
    <xf numFmtId="0" fontId="3" fillId="4" borderId="57" xfId="0" applyFont="1" applyFill="1" applyBorder="1" applyAlignment="1" applyProtection="1">
      <alignment horizontal="left" vertical="center" wrapText="1"/>
    </xf>
    <xf numFmtId="0" fontId="3" fillId="4" borderId="52" xfId="0" applyFont="1" applyFill="1" applyBorder="1" applyAlignment="1" applyProtection="1">
      <alignment horizontal="center" vertical="center" wrapText="1"/>
    </xf>
    <xf numFmtId="0" fontId="14" fillId="4" borderId="54" xfId="2" applyFont="1" applyFill="1" applyBorder="1" applyAlignment="1" applyProtection="1">
      <alignment horizontal="center" vertical="center"/>
    </xf>
    <xf numFmtId="0" fontId="14" fillId="4" borderId="35" xfId="2" applyFont="1" applyFill="1" applyBorder="1" applyAlignment="1" applyProtection="1">
      <alignment horizontal="center" vertical="center"/>
    </xf>
    <xf numFmtId="0" fontId="14" fillId="4" borderId="55" xfId="2" applyFont="1" applyFill="1" applyBorder="1" applyAlignment="1" applyProtection="1">
      <alignment horizontal="center" vertical="center"/>
    </xf>
    <xf numFmtId="0" fontId="3" fillId="4" borderId="54" xfId="0" applyFont="1" applyFill="1" applyBorder="1" applyAlignment="1" applyProtection="1">
      <alignment horizontal="left" vertical="center" wrapText="1"/>
    </xf>
    <xf numFmtId="0" fontId="3" fillId="4" borderId="55" xfId="0" applyFont="1" applyFill="1" applyBorder="1" applyAlignment="1" applyProtection="1">
      <alignment horizontal="left" vertical="center" wrapText="1"/>
    </xf>
    <xf numFmtId="0" fontId="14" fillId="4" borderId="0" xfId="2" applyFont="1" applyFill="1" applyBorder="1" applyAlignment="1" applyProtection="1">
      <alignment horizontal="center" vertical="center"/>
    </xf>
    <xf numFmtId="0" fontId="14" fillId="4" borderId="0" xfId="2" applyFont="1" applyFill="1" applyBorder="1" applyAlignment="1" applyProtection="1">
      <alignment vertical="center"/>
    </xf>
    <xf numFmtId="0" fontId="14" fillId="4" borderId="5" xfId="0" applyFont="1" applyFill="1" applyBorder="1" applyAlignment="1" applyProtection="1">
      <alignment horizontal="center" vertical="center"/>
    </xf>
    <xf numFmtId="0" fontId="39" fillId="4" borderId="4" xfId="0" applyFont="1" applyFill="1" applyBorder="1" applyAlignment="1" applyProtection="1">
      <alignment horizontal="left" vertical="center"/>
    </xf>
    <xf numFmtId="0" fontId="39" fillId="4" borderId="3" xfId="0" applyFont="1" applyFill="1" applyBorder="1" applyAlignment="1" applyProtection="1">
      <alignment horizontal="left" vertical="center"/>
    </xf>
    <xf numFmtId="0" fontId="33" fillId="0" borderId="0" xfId="0" applyFont="1" applyFill="1" applyBorder="1" applyAlignment="1" applyProtection="1">
      <alignment horizontal="left" vertical="center"/>
    </xf>
    <xf numFmtId="0" fontId="14" fillId="4" borderId="2" xfId="0" applyFont="1" applyFill="1" applyBorder="1" applyAlignment="1" applyProtection="1">
      <alignment horizontal="center"/>
    </xf>
    <xf numFmtId="0" fontId="15" fillId="8" borderId="2" xfId="0" applyFont="1" applyFill="1" applyBorder="1" applyAlignment="1" applyProtection="1">
      <alignment horizontal="center" vertical="center" wrapText="1"/>
    </xf>
    <xf numFmtId="9" fontId="15" fillId="8" borderId="2" xfId="0" applyNumberFormat="1" applyFont="1" applyFill="1" applyBorder="1" applyAlignment="1" applyProtection="1">
      <alignment horizontal="center" vertical="center" wrapText="1"/>
    </xf>
    <xf numFmtId="165" fontId="15" fillId="8" borderId="2" xfId="0" applyNumberFormat="1" applyFont="1" applyFill="1" applyBorder="1" applyAlignment="1" applyProtection="1">
      <alignment horizontal="center" vertical="center" wrapText="1"/>
    </xf>
    <xf numFmtId="0" fontId="15" fillId="9" borderId="2"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3" fillId="4" borderId="0" xfId="0" applyFont="1" applyFill="1" applyAlignment="1" applyProtection="1">
      <alignment horizontal="center"/>
    </xf>
    <xf numFmtId="0" fontId="32" fillId="0" borderId="2" xfId="0" applyFont="1" applyFill="1" applyBorder="1" applyAlignment="1" applyProtection="1">
      <alignment horizontal="justify" vertical="center" wrapText="1"/>
    </xf>
    <xf numFmtId="168" fontId="32" fillId="0" borderId="2" xfId="0" applyNumberFormat="1" applyFont="1" applyFill="1" applyBorder="1" applyAlignment="1" applyProtection="1">
      <alignment horizontal="center" vertical="center" wrapText="1"/>
    </xf>
    <xf numFmtId="10" fontId="34" fillId="0" borderId="2" xfId="5" applyNumberFormat="1" applyFont="1" applyFill="1" applyBorder="1" applyAlignment="1" applyProtection="1">
      <alignment horizontal="center" vertical="center" wrapText="1"/>
    </xf>
    <xf numFmtId="9" fontId="32" fillId="0" borderId="0" xfId="0" applyNumberFormat="1" applyFont="1" applyFill="1" applyBorder="1" applyAlignment="1" applyProtection="1">
      <alignment horizontal="center" vertical="center" wrapText="1"/>
    </xf>
    <xf numFmtId="167" fontId="32" fillId="0" borderId="0" xfId="0" applyNumberFormat="1" applyFont="1" applyFill="1" applyBorder="1" applyAlignment="1" applyProtection="1">
      <alignment horizontal="left" vertical="center" wrapText="1"/>
    </xf>
    <xf numFmtId="1" fontId="32" fillId="0" borderId="0" xfId="0" applyNumberFormat="1"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32" fillId="4" borderId="2" xfId="0" applyFont="1" applyFill="1" applyBorder="1" applyAlignment="1" applyProtection="1">
      <alignment horizontal="justify" vertical="center" wrapText="1"/>
    </xf>
    <xf numFmtId="0" fontId="17" fillId="0" borderId="0" xfId="0" applyFont="1" applyFill="1" applyBorder="1" applyAlignment="1" applyProtection="1">
      <alignment horizontal="center" vertical="center" wrapText="1"/>
    </xf>
    <xf numFmtId="0" fontId="17" fillId="4" borderId="0" xfId="0" applyFont="1" applyFill="1" applyAlignment="1" applyProtection="1">
      <alignment horizontal="center" vertical="center" wrapText="1"/>
    </xf>
    <xf numFmtId="0" fontId="17" fillId="4" borderId="0" xfId="0" applyFont="1" applyFill="1" applyAlignment="1" applyProtection="1">
      <alignment vertical="center" wrapText="1"/>
    </xf>
    <xf numFmtId="9" fontId="18" fillId="10" borderId="53" xfId="0" applyNumberFormat="1" applyFont="1" applyFill="1" applyBorder="1" applyAlignment="1" applyProtection="1">
      <alignment horizontal="center" vertical="center" wrapText="1"/>
    </xf>
    <xf numFmtId="166" fontId="17" fillId="4" borderId="0" xfId="0" applyNumberFormat="1" applyFont="1" applyFill="1" applyAlignment="1" applyProtection="1">
      <alignment horizontal="center" vertical="center" wrapText="1"/>
    </xf>
    <xf numFmtId="0" fontId="17" fillId="4" borderId="0" xfId="0" applyFont="1" applyFill="1" applyAlignment="1" applyProtection="1">
      <alignment horizontal="justify" vertical="center" wrapText="1"/>
    </xf>
    <xf numFmtId="9" fontId="21" fillId="0" borderId="0" xfId="0" applyNumberFormat="1" applyFont="1" applyFill="1" applyBorder="1" applyAlignment="1" applyProtection="1">
      <alignment horizontal="center" vertical="center" wrapText="1"/>
    </xf>
    <xf numFmtId="167" fontId="20" fillId="0" borderId="0" xfId="0" applyNumberFormat="1" applyFont="1" applyFill="1" applyBorder="1" applyAlignment="1" applyProtection="1">
      <alignment horizontal="left" vertical="center" wrapText="1"/>
    </xf>
    <xf numFmtId="1" fontId="17" fillId="0" borderId="0" xfId="0" applyNumberFormat="1" applyFont="1" applyFill="1" applyBorder="1" applyAlignment="1" applyProtection="1">
      <alignment horizontal="center" vertical="center" wrapText="1"/>
    </xf>
    <xf numFmtId="169" fontId="20" fillId="4" borderId="0" xfId="6" applyNumberFormat="1" applyFont="1" applyFill="1" applyAlignment="1" applyProtection="1">
      <alignment horizontal="center" vertical="center" wrapText="1"/>
    </xf>
    <xf numFmtId="169" fontId="20" fillId="0" borderId="0" xfId="6" applyNumberFormat="1" applyFont="1" applyFill="1" applyAlignment="1" applyProtection="1">
      <alignment horizontal="center" vertical="center" wrapText="1"/>
    </xf>
    <xf numFmtId="41" fontId="20" fillId="0" borderId="0" xfId="6" applyFont="1" applyFill="1" applyBorder="1" applyAlignment="1" applyProtection="1">
      <alignment horizontal="center" vertical="center" wrapText="1"/>
    </xf>
    <xf numFmtId="0" fontId="17" fillId="4" borderId="0" xfId="0" applyFont="1" applyFill="1" applyBorder="1" applyAlignment="1" applyProtection="1">
      <alignment horizontal="center" vertical="center" wrapText="1"/>
    </xf>
    <xf numFmtId="169" fontId="20" fillId="4" borderId="0" xfId="5" applyNumberFormat="1" applyFont="1" applyFill="1" applyAlignment="1" applyProtection="1">
      <alignment horizontal="center" vertical="center" wrapText="1"/>
    </xf>
    <xf numFmtId="9" fontId="3" fillId="4" borderId="0" xfId="0" applyNumberFormat="1" applyFont="1" applyFill="1" applyProtection="1"/>
    <xf numFmtId="169" fontId="20" fillId="0" borderId="0" xfId="5" applyNumberFormat="1" applyFont="1" applyFill="1" applyAlignment="1" applyProtection="1">
      <alignment horizontal="center" vertical="center" wrapText="1"/>
    </xf>
    <xf numFmtId="0" fontId="20" fillId="4" borderId="0" xfId="0" applyFont="1" applyFill="1" applyAlignment="1" applyProtection="1">
      <alignment vertical="center" wrapText="1"/>
    </xf>
    <xf numFmtId="1" fontId="18" fillId="4" borderId="0" xfId="0" applyNumberFormat="1" applyFont="1" applyFill="1" applyBorder="1" applyAlignment="1" applyProtection="1">
      <alignment horizontal="center" vertical="center" wrapText="1"/>
    </xf>
    <xf numFmtId="10" fontId="3" fillId="4" borderId="0" xfId="0" applyNumberFormat="1" applyFont="1" applyFill="1" applyAlignment="1" applyProtection="1">
      <alignment horizontal="center" vertical="center" wrapText="1"/>
    </xf>
    <xf numFmtId="10" fontId="3" fillId="0" borderId="0" xfId="0" applyNumberFormat="1" applyFont="1" applyFill="1" applyAlignment="1" applyProtection="1">
      <alignment horizontal="center" vertical="center" wrapText="1"/>
    </xf>
    <xf numFmtId="170" fontId="3" fillId="4" borderId="0" xfId="0" applyNumberFormat="1" applyFont="1" applyFill="1" applyAlignment="1" applyProtection="1">
      <alignment horizontal="center" vertical="center" wrapText="1"/>
    </xf>
    <xf numFmtId="170" fontId="3" fillId="0" borderId="0" xfId="0" applyNumberFormat="1" applyFont="1" applyFill="1" applyAlignment="1" applyProtection="1">
      <alignment horizontal="center" vertical="center" wrapText="1"/>
    </xf>
    <xf numFmtId="2" fontId="3" fillId="4" borderId="0" xfId="0" applyNumberFormat="1" applyFont="1" applyFill="1" applyAlignment="1" applyProtection="1">
      <alignment horizontal="center" vertical="center" wrapText="1"/>
    </xf>
    <xf numFmtId="2" fontId="3" fillId="0" borderId="0" xfId="0" applyNumberFormat="1" applyFont="1" applyFill="1" applyAlignment="1" applyProtection="1">
      <alignment horizontal="center" vertical="center" wrapText="1"/>
    </xf>
  </cellXfs>
  <cellStyles count="9">
    <cellStyle name="Hipervínculo" xfId="4" builtinId="8"/>
    <cellStyle name="Millares [0]" xfId="6" builtinId="6"/>
    <cellStyle name="Neutral" xfId="1" builtinId="28" customBuiltin="1"/>
    <cellStyle name="Normal" xfId="0" builtinId="0"/>
    <cellStyle name="Normal 2" xfId="2"/>
    <cellStyle name="Normal 3" xfId="7"/>
    <cellStyle name="Porcentaje" xfId="5" builtinId="5"/>
    <cellStyle name="Porcentaje 2" xfId="8"/>
    <cellStyle name="Total" xfId="3" builtinId="25" customBuiltin="1"/>
  </cellStyles>
  <dxfs count="50">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36</xdr:col>
      <xdr:colOff>462642</xdr:colOff>
      <xdr:row>6</xdr:row>
      <xdr:rowOff>108858</xdr:rowOff>
    </xdr:from>
    <xdr:to>
      <xdr:col>36</xdr:col>
      <xdr:colOff>1638300</xdr:colOff>
      <xdr:row>9</xdr:row>
      <xdr:rowOff>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1925642" y="1467758"/>
          <a:ext cx="1175658" cy="119924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1484313</xdr:colOff>
      <xdr:row>1</xdr:row>
      <xdr:rowOff>34925</xdr:rowOff>
    </xdr:from>
    <xdr:to>
      <xdr:col>2</xdr:col>
      <xdr:colOff>2401888</xdr:colOff>
      <xdr:row>4</xdr:row>
      <xdr:rowOff>204486</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3141" y="213519"/>
          <a:ext cx="917575" cy="92858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17</xdr:row>
      <xdr:rowOff>2</xdr:rowOff>
    </xdr:from>
    <xdr:to>
      <xdr:col>6</xdr:col>
      <xdr:colOff>402789</xdr:colOff>
      <xdr:row>24</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1737695</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29</xdr:row>
      <xdr:rowOff>10574</xdr:rowOff>
    </xdr:from>
    <xdr:to>
      <xdr:col>5</xdr:col>
      <xdr:colOff>718777</xdr:colOff>
      <xdr:row>40</xdr:row>
      <xdr:rowOff>29073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274404" y="8053907"/>
          <a:ext cx="1365873" cy="164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687917</xdr:colOff>
      <xdr:row>26</xdr:row>
      <xdr:rowOff>95250</xdr:rowOff>
    </xdr:from>
    <xdr:to>
      <xdr:col>3</xdr:col>
      <xdr:colOff>1651623</xdr:colOff>
      <xdr:row>35</xdr:row>
      <xdr:rowOff>23036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185834" y="7164917"/>
          <a:ext cx="963706" cy="1261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cycp/AppData/Local/Microsoft/Windows/INetCache/Content.Outlook/X7G30VYA/Copia%20de%2010_Posicionamiento_Centro_Conciliaci&#243;n_Arbitraje%20rev%20cgm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neDrive%20-%20SUPERINTENDENCIA%20DE%20SOCIEDADES\Documentos\2023\ProyectosEstrategicos\Mercantiles\P01_DefinicionLineas_Jurisprudenci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Financieros"/>
      <sheetName val="Recursos Humanos"/>
      <sheetName val="Comunicaciones internas"/>
      <sheetName val="Interesados"/>
      <sheetName val="Plan de comunicaciones"/>
      <sheetName val="Requerimientos"/>
      <sheetName val="Alcance"/>
      <sheetName val="EDT- Actividades"/>
      <sheetName val="Riesgos"/>
      <sheetName val="No tocar"/>
    </sheetNames>
    <sheetDataSet>
      <sheetData sheetId="0" refreshError="1"/>
      <sheetData sheetId="1" refreshError="1"/>
      <sheetData sheetId="2" refreshError="1"/>
      <sheetData sheetId="3" refreshError="1"/>
      <sheetData sheetId="4">
        <row r="12">
          <cell r="C12" t="str">
            <v>Superintendente Delegado Delegatura de Procedimientos Mercantiles</v>
          </cell>
        </row>
        <row r="13">
          <cell r="C13" t="str">
            <v>Director Centro de Conciliación y Arbitraje Societarios</v>
          </cell>
        </row>
        <row r="14">
          <cell r="C14" t="str">
            <v>Coordinador Grupo de Conciliación y Arbitraje Societarios</v>
          </cell>
        </row>
        <row r="15">
          <cell r="C15" t="str">
            <v>Directora de Tecnología de la Información y las Comunicaciones</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Financieros"/>
      <sheetName val="Recursos Humanos"/>
      <sheetName val="Comunicaciones internas"/>
      <sheetName val="Interesados"/>
      <sheetName val="Plan de comunicaciones"/>
      <sheetName val="Requerimientos"/>
      <sheetName val="Alcance"/>
      <sheetName val="EDT- Actividades"/>
      <sheetName val="Riesgos"/>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6.vml"/><Relationship Id="rId3" Type="http://schemas.openxmlformats.org/officeDocument/2006/relationships/hyperlink" Target="mailto:cldiaz@supersociedades.gov.co" TargetMode="External"/><Relationship Id="rId7" Type="http://schemas.openxmlformats.org/officeDocument/2006/relationships/drawing" Target="../drawings/drawing7.xml"/><Relationship Id="rId2" Type="http://schemas.openxmlformats.org/officeDocument/2006/relationships/hyperlink" Target="mailto:sbernal@supersociedades.gov.co" TargetMode="External"/><Relationship Id="rId1" Type="http://schemas.openxmlformats.org/officeDocument/2006/relationships/hyperlink" Target="mailto:BEscobar@SUPERSOCIEDADES.GOV.CO" TargetMode="External"/><Relationship Id="rId6" Type="http://schemas.openxmlformats.org/officeDocument/2006/relationships/printerSettings" Target="../printerSettings/printerSettings7.bin"/><Relationship Id="rId5" Type="http://schemas.openxmlformats.org/officeDocument/2006/relationships/hyperlink" Target="mailto:MIGonzalez@supersociedades.gov.co" TargetMode="External"/><Relationship Id="rId4" Type="http://schemas.openxmlformats.org/officeDocument/2006/relationships/hyperlink" Target="mailto:CMantilla@SUPERSOCIEDADES.GOV.CO" TargetMode="External"/><Relationship Id="rId9"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opLeftCell="C1" zoomScale="120" zoomScaleNormal="120" workbookViewId="0">
      <selection activeCell="E7" sqref="E7:L7"/>
    </sheetView>
  </sheetViews>
  <sheetFormatPr baseColWidth="10" defaultColWidth="11.42578125" defaultRowHeight="12" x14ac:dyDescent="0.2"/>
  <cols>
    <col min="1" max="1" width="0.7109375" style="1" customWidth="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5.25" customHeight="1" thickBot="1" x14ac:dyDescent="0.25"/>
    <row r="2" spans="1:19" s="11" customFormat="1" ht="26.25" customHeight="1" x14ac:dyDescent="0.2">
      <c r="A2" s="71"/>
      <c r="B2" s="151"/>
      <c r="C2" s="152"/>
      <c r="D2" s="153" t="s">
        <v>0</v>
      </c>
      <c r="E2" s="154"/>
      <c r="F2" s="154"/>
      <c r="G2" s="154"/>
      <c r="H2" s="154"/>
      <c r="I2" s="154"/>
      <c r="J2" s="155"/>
      <c r="K2" s="141" t="s">
        <v>1</v>
      </c>
      <c r="L2" s="142"/>
      <c r="M2" s="71"/>
      <c r="N2" s="71"/>
      <c r="O2" s="71"/>
      <c r="P2" s="71"/>
      <c r="Q2" s="71"/>
      <c r="R2" s="71"/>
      <c r="S2" s="13"/>
    </row>
    <row r="3" spans="1:19" s="11" customFormat="1" ht="23.25" customHeight="1" x14ac:dyDescent="0.2">
      <c r="A3" s="71"/>
      <c r="B3" s="147"/>
      <c r="C3" s="148"/>
      <c r="D3" s="156" t="s">
        <v>244</v>
      </c>
      <c r="E3" s="157"/>
      <c r="F3" s="157"/>
      <c r="G3" s="157"/>
      <c r="H3" s="157"/>
      <c r="I3" s="157"/>
      <c r="J3" s="158"/>
      <c r="K3" s="143" t="s">
        <v>3</v>
      </c>
      <c r="L3" s="144"/>
      <c r="M3" s="71"/>
      <c r="N3" s="71"/>
      <c r="O3" s="71"/>
      <c r="P3" s="71"/>
      <c r="Q3" s="71"/>
      <c r="R3" s="71"/>
      <c r="S3" s="13"/>
    </row>
    <row r="4" spans="1:19" s="11" customFormat="1" ht="24" customHeight="1" x14ac:dyDescent="0.2">
      <c r="A4" s="71"/>
      <c r="B4" s="147"/>
      <c r="C4" s="148"/>
      <c r="D4" s="156" t="s">
        <v>245</v>
      </c>
      <c r="E4" s="157"/>
      <c r="F4" s="157"/>
      <c r="G4" s="157"/>
      <c r="H4" s="157"/>
      <c r="I4" s="157"/>
      <c r="J4" s="158"/>
      <c r="K4" s="143" t="s">
        <v>5</v>
      </c>
      <c r="L4" s="144"/>
      <c r="M4" s="71"/>
      <c r="N4" s="71"/>
      <c r="O4" s="71"/>
      <c r="P4" s="71"/>
      <c r="Q4" s="71"/>
      <c r="R4" s="71"/>
      <c r="S4" s="13"/>
    </row>
    <row r="5" spans="1:19" s="11" customFormat="1" ht="22.5" customHeight="1" thickBot="1" x14ac:dyDescent="0.25">
      <c r="A5" s="71"/>
      <c r="B5" s="149"/>
      <c r="C5" s="150"/>
      <c r="D5" s="159" t="s">
        <v>246</v>
      </c>
      <c r="E5" s="160"/>
      <c r="F5" s="160"/>
      <c r="G5" s="160"/>
      <c r="H5" s="160"/>
      <c r="I5" s="160"/>
      <c r="J5" s="161"/>
      <c r="K5" s="145" t="s">
        <v>7</v>
      </c>
      <c r="L5" s="146"/>
      <c r="M5" s="71"/>
      <c r="N5" s="71"/>
      <c r="O5" s="71"/>
      <c r="P5" s="71"/>
      <c r="Q5" s="71"/>
      <c r="R5" s="71"/>
      <c r="S5" s="13"/>
    </row>
    <row r="6" spans="1:19" ht="5.25" customHeight="1" x14ac:dyDescent="0.2">
      <c r="C6" s="24"/>
      <c r="D6" s="24"/>
      <c r="E6" s="24"/>
      <c r="F6" s="24"/>
      <c r="G6" s="24"/>
      <c r="H6" s="24"/>
      <c r="I6" s="24"/>
    </row>
    <row r="7" spans="1:19" ht="48" customHeight="1" x14ac:dyDescent="0.2">
      <c r="C7" s="140" t="s">
        <v>8</v>
      </c>
      <c r="D7" s="140"/>
      <c r="E7" s="162" t="s">
        <v>232</v>
      </c>
      <c r="F7" s="162"/>
      <c r="G7" s="162"/>
      <c r="H7" s="162"/>
      <c r="I7" s="162"/>
      <c r="J7" s="162"/>
      <c r="K7" s="162"/>
      <c r="L7" s="162"/>
      <c r="M7" s="89"/>
      <c r="N7" s="89"/>
      <c r="O7" s="89"/>
      <c r="P7" s="89"/>
      <c r="Q7" s="89"/>
      <c r="S7" s="1"/>
    </row>
    <row r="8" spans="1:19" ht="6.75" customHeight="1" x14ac:dyDescent="0.2">
      <c r="C8" s="6"/>
      <c r="D8" s="6"/>
      <c r="E8" s="7"/>
      <c r="F8" s="7"/>
      <c r="G8" s="7"/>
      <c r="H8" s="7"/>
      <c r="I8" s="7"/>
      <c r="S8" s="1"/>
    </row>
    <row r="9" spans="1:19" ht="6.75" customHeight="1" thickBot="1" x14ac:dyDescent="0.25">
      <c r="C9" s="6"/>
      <c r="D9" s="6"/>
      <c r="E9" s="7"/>
      <c r="F9" s="7"/>
      <c r="G9" s="7"/>
      <c r="H9" s="7"/>
      <c r="I9" s="7"/>
      <c r="S9" s="1"/>
    </row>
    <row r="10" spans="1:19" ht="12.75" thickBot="1" x14ac:dyDescent="0.25">
      <c r="B10" s="26"/>
      <c r="C10" s="27"/>
      <c r="D10" s="27"/>
      <c r="E10" s="27"/>
      <c r="F10" s="27"/>
      <c r="G10" s="27"/>
      <c r="H10" s="27"/>
      <c r="I10" s="27"/>
      <c r="J10" s="27"/>
      <c r="K10" s="27"/>
      <c r="L10" s="28"/>
    </row>
    <row r="11" spans="1:19" ht="39.950000000000003" customHeight="1" thickBot="1" x14ac:dyDescent="0.25">
      <c r="B11" s="29"/>
      <c r="C11" s="15" t="s">
        <v>9</v>
      </c>
      <c r="D11" s="30"/>
      <c r="E11" s="15" t="s">
        <v>10</v>
      </c>
      <c r="F11" s="30"/>
      <c r="G11" s="15" t="s">
        <v>11</v>
      </c>
      <c r="H11" s="30"/>
      <c r="I11" s="15" t="s">
        <v>12</v>
      </c>
      <c r="J11" s="30"/>
      <c r="K11" s="15" t="s">
        <v>13</v>
      </c>
      <c r="L11" s="31"/>
    </row>
    <row r="12" spans="1:19" ht="15" customHeight="1" thickBot="1" x14ac:dyDescent="0.25">
      <c r="B12" s="29"/>
      <c r="C12" s="30"/>
      <c r="D12" s="30"/>
      <c r="E12" s="30"/>
      <c r="F12" s="30"/>
      <c r="G12" s="30"/>
      <c r="H12" s="30"/>
      <c r="I12" s="30"/>
      <c r="J12" s="30"/>
      <c r="K12" s="30"/>
      <c r="L12" s="31"/>
    </row>
    <row r="13" spans="1:19" ht="39.950000000000003" customHeight="1" thickBot="1" x14ac:dyDescent="0.25">
      <c r="B13" s="29"/>
      <c r="C13" s="15" t="s">
        <v>14</v>
      </c>
      <c r="D13" s="30"/>
      <c r="E13" s="15" t="s">
        <v>15</v>
      </c>
      <c r="F13" s="30"/>
      <c r="G13" s="15" t="s">
        <v>16</v>
      </c>
      <c r="H13" s="30"/>
      <c r="I13" s="15" t="s">
        <v>17</v>
      </c>
      <c r="J13" s="30"/>
      <c r="K13" s="15" t="s">
        <v>18</v>
      </c>
      <c r="L13" s="31"/>
    </row>
    <row r="14" spans="1:19" ht="15" customHeight="1" thickBot="1" x14ac:dyDescent="0.25">
      <c r="B14" s="29"/>
      <c r="C14" s="30"/>
      <c r="D14" s="30"/>
      <c r="E14" s="30"/>
      <c r="F14" s="30"/>
      <c r="G14" s="30"/>
      <c r="H14" s="30"/>
      <c r="I14" s="30"/>
      <c r="J14" s="30"/>
      <c r="K14" s="30"/>
      <c r="L14" s="31"/>
    </row>
    <row r="15" spans="1:19" ht="37.5" customHeight="1" thickBot="1" x14ac:dyDescent="0.25">
      <c r="B15" s="29"/>
      <c r="C15" s="30"/>
      <c r="D15" s="30"/>
      <c r="E15" s="30"/>
      <c r="F15" s="30"/>
      <c r="G15" s="15" t="s">
        <v>19</v>
      </c>
      <c r="H15" s="30"/>
      <c r="I15" s="30"/>
      <c r="J15" s="30"/>
      <c r="K15" s="30"/>
      <c r="L15" s="31"/>
    </row>
    <row r="16" spans="1:19" ht="12.75" thickBot="1" x14ac:dyDescent="0.25">
      <c r="B16" s="32"/>
      <c r="C16" s="33"/>
      <c r="D16" s="33"/>
      <c r="E16" s="33"/>
      <c r="F16" s="33"/>
      <c r="G16" s="33"/>
      <c r="H16" s="33"/>
      <c r="I16" s="33"/>
      <c r="J16" s="33"/>
      <c r="K16" s="33"/>
      <c r="L16" s="34"/>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L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abSelected="1" topLeftCell="D11" zoomScaleNormal="100" workbookViewId="0">
      <selection activeCell="D11" sqref="A1:XFD1048576"/>
    </sheetView>
  </sheetViews>
  <sheetFormatPr baseColWidth="10" defaultColWidth="11.42578125" defaultRowHeight="12" x14ac:dyDescent="0.2"/>
  <cols>
    <col min="1" max="1" width="2.42578125" style="1" customWidth="1"/>
    <col min="2" max="2" width="14.42578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238"/>
      <c r="C2" s="239"/>
      <c r="D2" s="258" t="s">
        <v>0</v>
      </c>
      <c r="E2" s="259"/>
      <c r="F2" s="259"/>
      <c r="G2" s="259"/>
      <c r="H2" s="259"/>
      <c r="I2" s="259"/>
      <c r="J2" s="260"/>
      <c r="K2" s="58"/>
      <c r="L2" s="56"/>
      <c r="M2" s="252" t="str">
        <f>Proyecto!K2</f>
        <v>Código: GC-F-015</v>
      </c>
      <c r="N2" s="252"/>
      <c r="O2" s="252"/>
      <c r="P2" s="253"/>
      <c r="Q2" s="71"/>
      <c r="R2" s="9"/>
      <c r="S2" s="9"/>
      <c r="T2" s="9"/>
      <c r="U2" s="12"/>
      <c r="V2" s="71"/>
      <c r="W2" s="71"/>
      <c r="X2" s="71"/>
      <c r="Y2" s="71"/>
      <c r="Z2" s="71"/>
      <c r="AA2" s="71"/>
      <c r="AB2" s="71"/>
      <c r="AC2" s="71"/>
      <c r="AD2" s="71"/>
      <c r="AE2" s="13"/>
    </row>
    <row r="3" spans="2:31" s="10" customFormat="1" ht="23.25" customHeight="1" x14ac:dyDescent="0.2">
      <c r="B3" s="240"/>
      <c r="C3" s="226"/>
      <c r="D3" s="261" t="s">
        <v>2</v>
      </c>
      <c r="E3" s="262"/>
      <c r="F3" s="262"/>
      <c r="G3" s="262"/>
      <c r="H3" s="262"/>
      <c r="I3" s="262"/>
      <c r="J3" s="263"/>
      <c r="K3" s="77"/>
      <c r="L3" s="78"/>
      <c r="M3" s="254" t="str">
        <f>Proyecto!K3</f>
        <v>Fecha: 17 de septiembre de 2014</v>
      </c>
      <c r="N3" s="254"/>
      <c r="O3" s="254"/>
      <c r="P3" s="255"/>
      <c r="Q3" s="71"/>
      <c r="R3" s="9"/>
      <c r="S3" s="9"/>
      <c r="T3" s="9"/>
      <c r="U3" s="12"/>
      <c r="V3" s="71"/>
      <c r="W3" s="71"/>
      <c r="X3" s="71"/>
      <c r="Y3" s="71"/>
      <c r="Z3" s="71"/>
      <c r="AA3" s="71"/>
      <c r="AB3" s="71"/>
      <c r="AC3" s="71"/>
      <c r="AD3" s="71"/>
      <c r="AE3" s="13"/>
    </row>
    <row r="4" spans="2:31" s="10" customFormat="1" ht="24" customHeight="1" x14ac:dyDescent="0.2">
      <c r="B4" s="240"/>
      <c r="C4" s="226"/>
      <c r="D4" s="261" t="s">
        <v>4</v>
      </c>
      <c r="E4" s="262"/>
      <c r="F4" s="262"/>
      <c r="G4" s="262"/>
      <c r="H4" s="262"/>
      <c r="I4" s="262"/>
      <c r="J4" s="263"/>
      <c r="K4" s="77"/>
      <c r="L4" s="78"/>
      <c r="M4" s="254" t="str">
        <f>Proyecto!K4</f>
        <v>Versión 001</v>
      </c>
      <c r="N4" s="254"/>
      <c r="O4" s="254"/>
      <c r="P4" s="255"/>
      <c r="Q4" s="71"/>
      <c r="R4" s="9"/>
      <c r="S4" s="71"/>
      <c r="T4" s="71"/>
      <c r="U4" s="12"/>
      <c r="V4" s="71"/>
      <c r="W4" s="71"/>
      <c r="X4" s="71"/>
      <c r="Y4" s="71"/>
      <c r="Z4" s="71"/>
      <c r="AA4" s="71"/>
      <c r="AB4" s="71"/>
      <c r="AC4" s="71"/>
      <c r="AD4" s="71"/>
      <c r="AE4" s="13"/>
    </row>
    <row r="5" spans="2:31" s="10" customFormat="1" ht="22.5" customHeight="1" thickBot="1" x14ac:dyDescent="0.25">
      <c r="B5" s="241"/>
      <c r="C5" s="242"/>
      <c r="D5" s="264" t="s">
        <v>6</v>
      </c>
      <c r="E5" s="265"/>
      <c r="F5" s="265"/>
      <c r="G5" s="265"/>
      <c r="H5" s="265"/>
      <c r="I5" s="265"/>
      <c r="J5" s="266"/>
      <c r="K5" s="59"/>
      <c r="L5" s="57"/>
      <c r="M5" s="256" t="s">
        <v>98</v>
      </c>
      <c r="N5" s="256"/>
      <c r="O5" s="256"/>
      <c r="P5" s="257"/>
      <c r="Q5" s="71"/>
      <c r="R5" s="9"/>
      <c r="S5" s="71"/>
      <c r="T5" s="71"/>
      <c r="U5" s="9"/>
      <c r="V5" s="71"/>
      <c r="W5" s="71"/>
      <c r="X5" s="71"/>
      <c r="Y5" s="71"/>
      <c r="Z5" s="71"/>
      <c r="AA5" s="71"/>
      <c r="AB5" s="71"/>
      <c r="AC5" s="71"/>
      <c r="AD5" s="71"/>
      <c r="AE5" s="13"/>
    </row>
    <row r="6" spans="2:31" ht="5.25" customHeight="1" x14ac:dyDescent="0.2">
      <c r="B6" s="24"/>
      <c r="C6" s="24"/>
      <c r="D6" s="24"/>
      <c r="E6" s="24"/>
      <c r="F6" s="24"/>
      <c r="G6" s="24"/>
      <c r="H6" s="24"/>
      <c r="I6" s="24"/>
      <c r="J6" s="24"/>
      <c r="K6" s="24"/>
      <c r="L6" s="24"/>
      <c r="M6" s="24"/>
      <c r="N6" s="24"/>
      <c r="O6" s="24"/>
      <c r="P6" s="24"/>
    </row>
    <row r="7" spans="2:31" ht="29.25" customHeight="1" x14ac:dyDescent="0.2">
      <c r="B7" s="140" t="s">
        <v>8</v>
      </c>
      <c r="C7" s="140"/>
      <c r="D7" s="219" t="str">
        <f>Proyecto!$E$7</f>
        <v>Posicionamiento del Centro de Conciliación y Arbitraje Empresarial - 2024</v>
      </c>
      <c r="E7" s="219"/>
      <c r="F7" s="219"/>
      <c r="G7" s="219"/>
      <c r="H7" s="219"/>
      <c r="I7" s="219"/>
      <c r="J7" s="219"/>
      <c r="K7" s="219"/>
      <c r="L7" s="219"/>
      <c r="M7" s="219"/>
      <c r="N7" s="219"/>
      <c r="O7" s="219"/>
      <c r="P7" s="219"/>
      <c r="AE7" s="1"/>
    </row>
    <row r="8" spans="2:31" ht="6.75" customHeight="1" x14ac:dyDescent="0.2">
      <c r="B8" s="6"/>
      <c r="C8" s="6"/>
      <c r="D8" s="111"/>
      <c r="E8" s="111"/>
      <c r="F8" s="111"/>
      <c r="G8" s="111"/>
      <c r="H8" s="111"/>
      <c r="I8" s="111"/>
      <c r="J8" s="111"/>
      <c r="K8" s="111"/>
      <c r="L8" s="111"/>
      <c r="M8" s="111"/>
      <c r="N8" s="111"/>
      <c r="O8" s="111"/>
      <c r="P8" s="111"/>
      <c r="AE8" s="1"/>
    </row>
    <row r="9" spans="2:31" ht="15.75" x14ac:dyDescent="0.2">
      <c r="D9" s="93"/>
      <c r="E9" s="93"/>
      <c r="F9" s="93"/>
      <c r="G9" s="93"/>
      <c r="H9" s="93"/>
      <c r="I9" s="93"/>
      <c r="J9" s="93"/>
      <c r="K9" s="93"/>
      <c r="L9" s="93"/>
      <c r="M9" s="93"/>
      <c r="N9" s="93"/>
      <c r="O9" s="93"/>
      <c r="P9" s="93"/>
    </row>
    <row r="10" spans="2:31" ht="59.25" customHeight="1" x14ac:dyDescent="0.2">
      <c r="B10" s="140" t="s">
        <v>99</v>
      </c>
      <c r="C10" s="140"/>
      <c r="D10" s="173" t="s">
        <v>216</v>
      </c>
      <c r="E10" s="267"/>
      <c r="F10" s="267"/>
      <c r="G10" s="267"/>
      <c r="H10" s="267"/>
      <c r="I10" s="267"/>
      <c r="J10" s="267"/>
      <c r="K10" s="267"/>
      <c r="L10" s="267"/>
      <c r="M10" s="267"/>
      <c r="N10" s="267"/>
      <c r="O10" s="267"/>
      <c r="P10" s="267"/>
      <c r="AE10" s="1"/>
    </row>
    <row r="11" spans="2:31" ht="15.75" x14ac:dyDescent="0.2">
      <c r="D11" s="125"/>
      <c r="E11" s="125"/>
      <c r="F11" s="125"/>
      <c r="G11" s="125"/>
      <c r="H11" s="125"/>
      <c r="I11" s="125"/>
      <c r="J11" s="125"/>
      <c r="K11" s="125"/>
      <c r="L11" s="125"/>
      <c r="M11" s="125"/>
      <c r="N11" s="125"/>
      <c r="O11" s="125"/>
      <c r="P11" s="125"/>
    </row>
    <row r="12" spans="2:31" ht="32.25" customHeight="1" x14ac:dyDescent="0.2">
      <c r="B12" s="140" t="s">
        <v>100</v>
      </c>
      <c r="C12" s="140"/>
      <c r="D12" s="173" t="s">
        <v>169</v>
      </c>
      <c r="E12" s="173"/>
      <c r="F12" s="173"/>
      <c r="G12" s="173"/>
      <c r="H12" s="173"/>
      <c r="I12" s="173"/>
      <c r="J12" s="173"/>
      <c r="K12" s="173"/>
      <c r="L12" s="173"/>
      <c r="M12" s="173"/>
      <c r="N12" s="173"/>
      <c r="O12" s="173"/>
      <c r="P12" s="173"/>
    </row>
    <row r="13" spans="2:31" ht="6.75" customHeight="1" x14ac:dyDescent="0.2">
      <c r="B13" s="6"/>
      <c r="C13" s="6"/>
      <c r="D13" s="126"/>
      <c r="E13" s="126"/>
      <c r="F13" s="126"/>
      <c r="G13" s="126"/>
      <c r="H13" s="126"/>
      <c r="I13" s="126"/>
      <c r="J13" s="126"/>
      <c r="K13" s="126"/>
      <c r="L13" s="126"/>
      <c r="M13" s="126"/>
      <c r="N13" s="126"/>
      <c r="O13" s="126"/>
      <c r="P13" s="126"/>
      <c r="AE13" s="1"/>
    </row>
    <row r="14" spans="2:31" ht="36" customHeight="1" x14ac:dyDescent="0.2">
      <c r="B14" s="140" t="s">
        <v>101</v>
      </c>
      <c r="C14" s="140"/>
      <c r="D14" s="173" t="s">
        <v>198</v>
      </c>
      <c r="E14" s="173"/>
      <c r="F14" s="173"/>
      <c r="G14" s="173"/>
      <c r="H14" s="173"/>
      <c r="I14" s="173"/>
      <c r="J14" s="173"/>
      <c r="K14" s="173"/>
      <c r="L14" s="173"/>
      <c r="M14" s="173"/>
      <c r="N14" s="173"/>
      <c r="O14" s="173"/>
      <c r="P14" s="173"/>
    </row>
    <row r="15" spans="2:31" ht="6.75" customHeight="1" x14ac:dyDescent="0.2">
      <c r="B15" s="6"/>
      <c r="C15" s="6"/>
      <c r="D15" s="126"/>
      <c r="E15" s="126"/>
      <c r="F15" s="126"/>
      <c r="G15" s="126"/>
      <c r="H15" s="126"/>
      <c r="I15" s="126"/>
      <c r="J15" s="126"/>
      <c r="K15" s="126"/>
      <c r="L15" s="126"/>
      <c r="M15" s="126"/>
      <c r="N15" s="126"/>
      <c r="O15" s="126"/>
      <c r="P15" s="126"/>
      <c r="AE15" s="1"/>
    </row>
    <row r="16" spans="2:31" ht="45.75" customHeight="1" x14ac:dyDescent="0.2">
      <c r="B16" s="140" t="s">
        <v>102</v>
      </c>
      <c r="C16" s="140"/>
      <c r="D16" s="268" t="s">
        <v>219</v>
      </c>
      <c r="E16" s="268"/>
      <c r="F16" s="268"/>
      <c r="G16" s="268"/>
      <c r="H16" s="268"/>
      <c r="I16" s="268"/>
      <c r="J16" s="268"/>
      <c r="K16" s="268"/>
      <c r="L16" s="268"/>
      <c r="M16" s="268"/>
      <c r="N16" s="268"/>
      <c r="O16" s="268"/>
      <c r="P16" s="268"/>
    </row>
    <row r="17" spans="2:31" ht="6.75" customHeight="1" x14ac:dyDescent="0.2">
      <c r="B17" s="6"/>
      <c r="C17" s="6"/>
      <c r="D17" s="126"/>
      <c r="E17" s="126"/>
      <c r="F17" s="126"/>
      <c r="G17" s="126"/>
      <c r="H17" s="126"/>
      <c r="I17" s="126"/>
      <c r="J17" s="126"/>
      <c r="K17" s="126"/>
      <c r="L17" s="126"/>
      <c r="M17" s="126"/>
      <c r="N17" s="126"/>
      <c r="O17" s="126"/>
      <c r="P17" s="126"/>
      <c r="AE17" s="1"/>
    </row>
    <row r="18" spans="2:31" ht="51.75" customHeight="1" x14ac:dyDescent="0.2">
      <c r="B18" s="140" t="s">
        <v>103</v>
      </c>
      <c r="C18" s="140"/>
      <c r="D18" s="173" t="s">
        <v>217</v>
      </c>
      <c r="E18" s="173"/>
      <c r="F18" s="173"/>
      <c r="G18" s="173"/>
      <c r="H18" s="173"/>
      <c r="I18" s="173"/>
      <c r="J18" s="173"/>
      <c r="K18" s="173"/>
      <c r="L18" s="173"/>
      <c r="M18" s="173"/>
      <c r="N18" s="173"/>
      <c r="O18" s="173"/>
      <c r="P18" s="173"/>
    </row>
    <row r="19" spans="2:31" ht="13.5" customHeight="1" x14ac:dyDescent="0.2">
      <c r="B19" s="6"/>
      <c r="C19" s="6"/>
      <c r="D19" s="126"/>
      <c r="E19" s="126"/>
      <c r="F19" s="126"/>
      <c r="G19" s="126"/>
      <c r="H19" s="126"/>
      <c r="I19" s="126"/>
      <c r="J19" s="126"/>
      <c r="K19" s="126"/>
      <c r="L19" s="126"/>
      <c r="M19" s="126"/>
      <c r="N19" s="126"/>
      <c r="O19" s="126"/>
      <c r="P19" s="126"/>
      <c r="AE19" s="1"/>
    </row>
    <row r="20" spans="2:31" ht="45" customHeight="1" x14ac:dyDescent="0.2">
      <c r="B20" s="140" t="s">
        <v>104</v>
      </c>
      <c r="C20" s="140"/>
      <c r="D20" s="173" t="s">
        <v>218</v>
      </c>
      <c r="E20" s="173"/>
      <c r="F20" s="173"/>
      <c r="G20" s="173"/>
      <c r="H20" s="173"/>
      <c r="I20" s="173"/>
      <c r="J20" s="173"/>
      <c r="K20" s="173"/>
      <c r="L20" s="173"/>
      <c r="M20" s="173"/>
      <c r="N20" s="173"/>
      <c r="O20" s="173"/>
      <c r="P20" s="173"/>
    </row>
  </sheetData>
  <sheetProtection algorithmName="SHA-512" hashValue="p/qkhHR5V+SftbYQHoxqovq2BAe/Jamv4h0EveBS06GCzz7m9/C5d0LGdxBsBA0eZWCIBXHjGSw7cmSk407llg==" saltValue="muJV8y9IsYr0b0i70hinfg==" spinCount="100000" sheet="1" objects="1" scenarios="1"/>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G20:M65492 O9:U9 G9:M9 W9:AC9 G18:M18 O11:P11 G11:M11 W14:AC14 O14:U14 O16:U16 W11:AC12 W16:AC16 Q11:U12 O18:U18 G16:M16 W18:AC18 W20:AC65492 G14:M14 O20:U65492">
      <formula1>1</formula1>
      <formula2>5</formula2>
    </dataValidation>
  </dataValidations>
  <printOptions horizontalCentered="1"/>
  <pageMargins left="0.39370078740157483" right="0.39370078740157483" top="0.74803149606299213" bottom="0.74803149606299213" header="0.31496062992125984" footer="0.31496062992125984"/>
  <pageSetup scale="69"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AL32"/>
  <sheetViews>
    <sheetView showGridLines="0" topLeftCell="A7" zoomScale="40" zoomScaleNormal="40" workbookViewId="0">
      <pane xSplit="6" ySplit="3" topLeftCell="G17" activePane="bottomRight" state="frozen"/>
      <selection activeCell="A7" sqref="A7"/>
      <selection pane="topRight" activeCell="G7" sqref="G7"/>
      <selection pane="bottomLeft" activeCell="A10" sqref="A10"/>
      <selection pane="bottomRight" activeCell="A7" sqref="A1:XFD1048576"/>
    </sheetView>
  </sheetViews>
  <sheetFormatPr baseColWidth="10" defaultColWidth="11.42578125" defaultRowHeight="12.75" x14ac:dyDescent="0.2"/>
  <cols>
    <col min="1" max="1" width="1.42578125" style="289" customWidth="1"/>
    <col min="2" max="2" width="5.140625" style="289" customWidth="1"/>
    <col min="3" max="3" width="52.140625" style="290" customWidth="1"/>
    <col min="4" max="4" width="40.7109375" style="291" customWidth="1"/>
    <col min="5" max="5" width="11.5703125" style="290" customWidth="1"/>
    <col min="6" max="6" width="15.28515625" style="290" customWidth="1"/>
    <col min="7" max="7" width="26" style="290" customWidth="1"/>
    <col min="8" max="8" width="28" style="290" customWidth="1"/>
    <col min="9" max="9" width="30" style="290" customWidth="1"/>
    <col min="10" max="10" width="13.140625" style="290" customWidth="1"/>
    <col min="11" max="11" width="62.42578125" style="292" customWidth="1"/>
    <col min="12" max="12" width="27.140625" style="290" customWidth="1"/>
    <col min="13" max="13" width="25.42578125" style="290" customWidth="1"/>
    <col min="14" max="35" width="8.7109375" style="293" hidden="1" customWidth="1"/>
    <col min="36" max="36" width="6.140625" style="294" hidden="1" customWidth="1"/>
    <col min="37" max="37" width="40.28515625" style="293" customWidth="1"/>
    <col min="38" max="38" width="27.7109375" style="289" customWidth="1"/>
    <col min="39" max="39" width="37.140625" style="289" bestFit="1" customWidth="1"/>
    <col min="40" max="40" width="20.85546875" style="289" customWidth="1"/>
    <col min="41" max="255" width="9.140625" style="289" customWidth="1"/>
    <col min="256" max="16384" width="11.42578125" style="289"/>
  </cols>
  <sheetData>
    <row r="1" spans="2:38" ht="13.5" thickBot="1" x14ac:dyDescent="0.25"/>
    <row r="2" spans="2:38" ht="20.100000000000001" customHeight="1" x14ac:dyDescent="0.2">
      <c r="C2" s="295"/>
      <c r="D2" s="296" t="s">
        <v>0</v>
      </c>
      <c r="E2" s="297"/>
      <c r="F2" s="297"/>
      <c r="G2" s="297"/>
      <c r="H2" s="297"/>
      <c r="I2" s="297"/>
      <c r="J2" s="297"/>
      <c r="K2" s="298"/>
      <c r="L2" s="299" t="str">
        <f>Proyecto!K2</f>
        <v>Código: GC-F-015</v>
      </c>
      <c r="M2" s="300"/>
      <c r="N2" s="301"/>
      <c r="O2" s="301"/>
      <c r="P2" s="301"/>
      <c r="Q2" s="301"/>
      <c r="R2" s="301"/>
      <c r="S2" s="301"/>
      <c r="T2" s="301"/>
      <c r="U2" s="301"/>
      <c r="V2" s="301"/>
      <c r="W2" s="301"/>
      <c r="X2" s="301"/>
      <c r="Y2" s="301"/>
      <c r="Z2" s="301"/>
      <c r="AA2" s="301"/>
      <c r="AB2" s="301"/>
      <c r="AC2" s="301"/>
      <c r="AD2" s="301"/>
      <c r="AE2" s="301"/>
      <c r="AF2" s="301"/>
      <c r="AG2" s="301"/>
      <c r="AH2" s="301"/>
      <c r="AI2" s="301"/>
      <c r="AJ2" s="302"/>
      <c r="AK2" s="301"/>
    </row>
    <row r="3" spans="2:38" ht="20.100000000000001" customHeight="1" x14ac:dyDescent="0.2">
      <c r="C3" s="303"/>
      <c r="D3" s="304" t="s">
        <v>2</v>
      </c>
      <c r="E3" s="305"/>
      <c r="F3" s="305"/>
      <c r="G3" s="305"/>
      <c r="H3" s="305"/>
      <c r="I3" s="305"/>
      <c r="J3" s="305"/>
      <c r="K3" s="306"/>
      <c r="L3" s="307" t="str">
        <f>Proyecto!K3</f>
        <v>Fecha: 17 de septiembre de 2014</v>
      </c>
      <c r="M3" s="308"/>
      <c r="N3" s="301"/>
      <c r="O3" s="301"/>
      <c r="P3" s="301"/>
      <c r="Q3" s="301"/>
      <c r="R3" s="301"/>
      <c r="S3" s="301"/>
      <c r="T3" s="301"/>
      <c r="U3" s="301"/>
      <c r="V3" s="301"/>
      <c r="W3" s="301"/>
      <c r="X3" s="301"/>
      <c r="Y3" s="301"/>
      <c r="Z3" s="301"/>
      <c r="AA3" s="301"/>
      <c r="AB3" s="301"/>
      <c r="AC3" s="301"/>
      <c r="AD3" s="301"/>
      <c r="AE3" s="301"/>
      <c r="AF3" s="301"/>
      <c r="AG3" s="301"/>
      <c r="AH3" s="301"/>
      <c r="AI3" s="301"/>
      <c r="AJ3" s="302"/>
      <c r="AK3" s="301"/>
    </row>
    <row r="4" spans="2:38" ht="20.100000000000001" customHeight="1" x14ac:dyDescent="0.2">
      <c r="C4" s="303"/>
      <c r="D4" s="304" t="s">
        <v>4</v>
      </c>
      <c r="E4" s="305"/>
      <c r="F4" s="305"/>
      <c r="G4" s="305"/>
      <c r="H4" s="305"/>
      <c r="I4" s="305"/>
      <c r="J4" s="305"/>
      <c r="K4" s="306"/>
      <c r="L4" s="307" t="str">
        <f>Proyecto!K4</f>
        <v>Versión 001</v>
      </c>
      <c r="M4" s="308"/>
      <c r="N4" s="301"/>
      <c r="O4" s="301"/>
      <c r="P4" s="301"/>
      <c r="Q4" s="301"/>
      <c r="R4" s="301"/>
      <c r="S4" s="301"/>
      <c r="T4" s="301"/>
      <c r="U4" s="301"/>
      <c r="V4" s="301"/>
      <c r="W4" s="301"/>
      <c r="X4" s="301"/>
      <c r="Y4" s="301"/>
      <c r="Z4" s="301"/>
      <c r="AA4" s="301"/>
      <c r="AB4" s="301"/>
      <c r="AC4" s="301"/>
      <c r="AD4" s="301"/>
      <c r="AE4" s="301"/>
      <c r="AF4" s="301"/>
      <c r="AG4" s="301"/>
      <c r="AH4" s="301"/>
      <c r="AI4" s="301"/>
      <c r="AJ4" s="302"/>
      <c r="AK4" s="301"/>
    </row>
    <row r="5" spans="2:38" ht="20.100000000000001" customHeight="1" thickBot="1" x14ac:dyDescent="0.25">
      <c r="C5" s="309"/>
      <c r="D5" s="310" t="s">
        <v>6</v>
      </c>
      <c r="E5" s="311"/>
      <c r="F5" s="311"/>
      <c r="G5" s="311"/>
      <c r="H5" s="311"/>
      <c r="I5" s="311"/>
      <c r="J5" s="311"/>
      <c r="K5" s="312"/>
      <c r="L5" s="313" t="s">
        <v>105</v>
      </c>
      <c r="M5" s="314"/>
      <c r="N5" s="301"/>
      <c r="O5" s="301"/>
      <c r="P5" s="301"/>
      <c r="Q5" s="301"/>
      <c r="R5" s="301"/>
      <c r="S5" s="301"/>
      <c r="T5" s="301"/>
      <c r="U5" s="301"/>
      <c r="V5" s="301"/>
      <c r="W5" s="301"/>
      <c r="X5" s="301"/>
      <c r="Y5" s="301"/>
      <c r="Z5" s="301"/>
      <c r="AA5" s="301"/>
      <c r="AB5" s="301"/>
      <c r="AC5" s="301"/>
      <c r="AD5" s="301"/>
      <c r="AE5" s="301"/>
      <c r="AF5" s="301"/>
      <c r="AG5" s="301"/>
      <c r="AH5" s="301"/>
      <c r="AI5" s="301"/>
      <c r="AJ5" s="302"/>
      <c r="AK5" s="301"/>
    </row>
    <row r="6" spans="2:38" x14ac:dyDescent="0.2">
      <c r="C6" s="315"/>
      <c r="D6" s="316"/>
      <c r="E6" s="315"/>
      <c r="F6" s="315"/>
    </row>
    <row r="7" spans="2:38" ht="26.25" customHeight="1" x14ac:dyDescent="0.2">
      <c r="C7" s="317" t="s">
        <v>106</v>
      </c>
      <c r="D7" s="318" t="str">
        <f>Proyecto!$E$7</f>
        <v>Posicionamiento del Centro de Conciliación y Arbitraje Empresarial - 2024</v>
      </c>
      <c r="E7" s="318"/>
      <c r="F7" s="318"/>
      <c r="G7" s="318"/>
      <c r="H7" s="318"/>
      <c r="I7" s="318"/>
      <c r="J7" s="318"/>
      <c r="K7" s="318"/>
      <c r="L7" s="318"/>
      <c r="M7" s="319"/>
      <c r="N7" s="290"/>
      <c r="O7" s="290"/>
      <c r="P7" s="290"/>
      <c r="Q7" s="290"/>
      <c r="R7" s="290"/>
      <c r="S7" s="290"/>
      <c r="T7" s="290"/>
      <c r="U7" s="290"/>
      <c r="V7" s="290"/>
      <c r="W7" s="290"/>
      <c r="X7" s="290"/>
      <c r="Y7" s="290"/>
      <c r="Z7" s="290"/>
      <c r="AA7" s="290"/>
      <c r="AB7" s="290"/>
      <c r="AC7" s="290"/>
      <c r="AD7" s="290"/>
      <c r="AE7" s="290"/>
      <c r="AF7" s="290"/>
      <c r="AG7" s="290"/>
      <c r="AH7" s="290"/>
      <c r="AI7" s="290"/>
      <c r="AJ7" s="320"/>
      <c r="AK7" s="290"/>
    </row>
    <row r="8" spans="2:38" x14ac:dyDescent="0.2">
      <c r="N8" s="321" t="s">
        <v>200</v>
      </c>
      <c r="O8" s="321"/>
      <c r="P8" s="321" t="s">
        <v>201</v>
      </c>
      <c r="Q8" s="321"/>
      <c r="R8" s="321" t="s">
        <v>202</v>
      </c>
      <c r="S8" s="321"/>
      <c r="T8" s="321" t="s">
        <v>203</v>
      </c>
      <c r="U8" s="321"/>
      <c r="V8" s="321" t="s">
        <v>204</v>
      </c>
      <c r="W8" s="321"/>
      <c r="X8" s="321" t="s">
        <v>205</v>
      </c>
      <c r="Y8" s="321"/>
      <c r="Z8" s="321" t="s">
        <v>206</v>
      </c>
      <c r="AA8" s="321"/>
      <c r="AB8" s="321" t="s">
        <v>207</v>
      </c>
      <c r="AC8" s="321"/>
      <c r="AD8" s="321" t="s">
        <v>208</v>
      </c>
      <c r="AE8" s="321"/>
      <c r="AF8" s="321" t="s">
        <v>209</v>
      </c>
      <c r="AG8" s="321"/>
      <c r="AH8" s="321" t="s">
        <v>210</v>
      </c>
      <c r="AI8" s="321"/>
    </row>
    <row r="9" spans="2:38" ht="66.75" customHeight="1" x14ac:dyDescent="0.2">
      <c r="B9" s="322" t="s">
        <v>107</v>
      </c>
      <c r="C9" s="322" t="s">
        <v>108</v>
      </c>
      <c r="D9" s="322" t="s">
        <v>109</v>
      </c>
      <c r="E9" s="322" t="s">
        <v>110</v>
      </c>
      <c r="F9" s="323" t="s">
        <v>111</v>
      </c>
      <c r="G9" s="322" t="s">
        <v>112</v>
      </c>
      <c r="H9" s="324" t="s">
        <v>113</v>
      </c>
      <c r="I9" s="324" t="s">
        <v>114</v>
      </c>
      <c r="J9" s="324" t="s">
        <v>115</v>
      </c>
      <c r="K9" s="323" t="s">
        <v>116</v>
      </c>
      <c r="L9" s="325" t="s">
        <v>117</v>
      </c>
      <c r="M9" s="325" t="s">
        <v>118</v>
      </c>
      <c r="N9" s="325" t="s">
        <v>211</v>
      </c>
      <c r="O9" s="325" t="s">
        <v>212</v>
      </c>
      <c r="P9" s="325" t="s">
        <v>211</v>
      </c>
      <c r="Q9" s="325" t="s">
        <v>212</v>
      </c>
      <c r="R9" s="325" t="s">
        <v>211</v>
      </c>
      <c r="S9" s="325" t="s">
        <v>212</v>
      </c>
      <c r="T9" s="325" t="s">
        <v>211</v>
      </c>
      <c r="U9" s="325" t="s">
        <v>212</v>
      </c>
      <c r="V9" s="325" t="s">
        <v>211</v>
      </c>
      <c r="W9" s="325" t="s">
        <v>212</v>
      </c>
      <c r="X9" s="325" t="s">
        <v>211</v>
      </c>
      <c r="Y9" s="325" t="s">
        <v>212</v>
      </c>
      <c r="Z9" s="325" t="s">
        <v>211</v>
      </c>
      <c r="AA9" s="325" t="s">
        <v>212</v>
      </c>
      <c r="AB9" s="325" t="s">
        <v>211</v>
      </c>
      <c r="AC9" s="325" t="s">
        <v>212</v>
      </c>
      <c r="AD9" s="325" t="s">
        <v>211</v>
      </c>
      <c r="AE9" s="325" t="s">
        <v>212</v>
      </c>
      <c r="AF9" s="325" t="s">
        <v>211</v>
      </c>
      <c r="AG9" s="325" t="s">
        <v>212</v>
      </c>
      <c r="AH9" s="325" t="s">
        <v>211</v>
      </c>
      <c r="AI9" s="325" t="s">
        <v>212</v>
      </c>
      <c r="AJ9" s="326"/>
      <c r="AK9" s="327"/>
    </row>
    <row r="10" spans="2:38" s="334" customFormat="1" ht="78.75" x14ac:dyDescent="0.2">
      <c r="B10" s="124">
        <v>1</v>
      </c>
      <c r="C10" s="127" t="s">
        <v>241</v>
      </c>
      <c r="D10" s="123" t="s">
        <v>240</v>
      </c>
      <c r="E10" s="124">
        <v>1</v>
      </c>
      <c r="F10" s="122">
        <v>0.1</v>
      </c>
      <c r="G10" s="123" t="s">
        <v>194</v>
      </c>
      <c r="H10" s="117">
        <v>45383</v>
      </c>
      <c r="I10" s="117">
        <v>45596</v>
      </c>
      <c r="J10" s="116">
        <f>+(I10-H10)/7</f>
        <v>30.428571428571427</v>
      </c>
      <c r="K10" s="328" t="s">
        <v>253</v>
      </c>
      <c r="L10" s="329"/>
      <c r="M10" s="119">
        <f>+O10+Q10+S10+U10+W10+Y10+AA10+AC10+AE10+AG10+AI10</f>
        <v>0.06</v>
      </c>
      <c r="N10" s="118"/>
      <c r="O10" s="330"/>
      <c r="P10" s="118"/>
      <c r="Q10" s="330"/>
      <c r="R10" s="118">
        <v>0.03</v>
      </c>
      <c r="S10" s="330">
        <v>0.03</v>
      </c>
      <c r="T10" s="118"/>
      <c r="U10" s="330"/>
      <c r="V10" s="118">
        <v>0.03</v>
      </c>
      <c r="W10" s="330">
        <v>0.03</v>
      </c>
      <c r="X10" s="118"/>
      <c r="Y10" s="330"/>
      <c r="Z10" s="118">
        <v>0.01</v>
      </c>
      <c r="AA10" s="330"/>
      <c r="AB10" s="118">
        <v>0.03</v>
      </c>
      <c r="AC10" s="330"/>
      <c r="AD10" s="118"/>
      <c r="AE10" s="330"/>
      <c r="AF10" s="118"/>
      <c r="AG10" s="330"/>
      <c r="AH10" s="118"/>
      <c r="AI10" s="330"/>
      <c r="AJ10" s="331">
        <f>+AH10+AF10+AD10+AB10+Z10+X10+V10+T10+R10+P10+N10</f>
        <v>0.1</v>
      </c>
      <c r="AK10" s="332"/>
      <c r="AL10" s="333"/>
    </row>
    <row r="11" spans="2:38" s="334" customFormat="1" ht="105.75" customHeight="1" x14ac:dyDescent="0.2">
      <c r="B11" s="124">
        <v>2</v>
      </c>
      <c r="C11" s="127" t="s">
        <v>220</v>
      </c>
      <c r="D11" s="123" t="s">
        <v>248</v>
      </c>
      <c r="E11" s="124">
        <v>2</v>
      </c>
      <c r="F11" s="122">
        <v>0.1</v>
      </c>
      <c r="G11" s="123" t="s">
        <v>194</v>
      </c>
      <c r="H11" s="117">
        <v>45383</v>
      </c>
      <c r="I11" s="117">
        <v>45565</v>
      </c>
      <c r="J11" s="116">
        <f t="shared" ref="J11:J17" si="0">+(I11-H11)/7</f>
        <v>26</v>
      </c>
      <c r="K11" s="328" t="s">
        <v>254</v>
      </c>
      <c r="L11" s="329"/>
      <c r="M11" s="119">
        <f t="shared" ref="M11:M17" si="1">+O11+Q11+S11+U11+W11+Y11+AA11+AC11+AE11+AG11+AI11</f>
        <v>0.04</v>
      </c>
      <c r="N11" s="118"/>
      <c r="O11" s="330"/>
      <c r="P11" s="118"/>
      <c r="Q11" s="330"/>
      <c r="R11" s="118">
        <v>0.02</v>
      </c>
      <c r="S11" s="330">
        <v>0.02</v>
      </c>
      <c r="T11" s="118"/>
      <c r="U11" s="330"/>
      <c r="V11" s="118">
        <v>0.02</v>
      </c>
      <c r="W11" s="330">
        <v>0.02</v>
      </c>
      <c r="X11" s="118"/>
      <c r="Y11" s="330"/>
      <c r="Z11" s="118">
        <v>0.04</v>
      </c>
      <c r="AA11" s="330"/>
      <c r="AB11" s="118">
        <v>0.02</v>
      </c>
      <c r="AC11" s="330"/>
      <c r="AD11" s="118"/>
      <c r="AE11" s="330"/>
      <c r="AF11" s="118"/>
      <c r="AG11" s="330"/>
      <c r="AH11" s="118"/>
      <c r="AI11" s="330"/>
      <c r="AJ11" s="331">
        <f t="shared" ref="AJ11:AJ17" si="2">+AH11+AF11+AD11+AB11+Z11+X11+V11+T11+R11+P11+N11</f>
        <v>0.1</v>
      </c>
      <c r="AK11" s="332"/>
      <c r="AL11" s="333"/>
    </row>
    <row r="12" spans="2:38" s="334" customFormat="1" ht="110.25" x14ac:dyDescent="0.2">
      <c r="B12" s="124">
        <v>3</v>
      </c>
      <c r="C12" s="127" t="s">
        <v>221</v>
      </c>
      <c r="D12" s="123" t="s">
        <v>222</v>
      </c>
      <c r="E12" s="124">
        <v>1</v>
      </c>
      <c r="F12" s="122">
        <v>0.1</v>
      </c>
      <c r="G12" s="123" t="s">
        <v>194</v>
      </c>
      <c r="H12" s="117">
        <v>45352</v>
      </c>
      <c r="I12" s="117">
        <v>45534</v>
      </c>
      <c r="J12" s="116">
        <f t="shared" si="0"/>
        <v>26</v>
      </c>
      <c r="K12" s="328" t="s">
        <v>255</v>
      </c>
      <c r="L12" s="329"/>
      <c r="M12" s="119">
        <f t="shared" si="1"/>
        <v>0.06</v>
      </c>
      <c r="N12" s="118"/>
      <c r="O12" s="330"/>
      <c r="P12" s="118">
        <v>0.03</v>
      </c>
      <c r="Q12" s="330">
        <v>0.03</v>
      </c>
      <c r="R12" s="118"/>
      <c r="S12" s="330"/>
      <c r="T12" s="118"/>
      <c r="U12" s="330"/>
      <c r="V12" s="118">
        <v>0.03</v>
      </c>
      <c r="W12" s="330">
        <v>0.03</v>
      </c>
      <c r="X12" s="118"/>
      <c r="Y12" s="330"/>
      <c r="Z12" s="118">
        <v>0.04</v>
      </c>
      <c r="AA12" s="330"/>
      <c r="AB12" s="118"/>
      <c r="AC12" s="330"/>
      <c r="AD12" s="118"/>
      <c r="AE12" s="330"/>
      <c r="AF12" s="118"/>
      <c r="AG12" s="330"/>
      <c r="AH12" s="118"/>
      <c r="AI12" s="330"/>
      <c r="AJ12" s="331">
        <f t="shared" si="2"/>
        <v>0.1</v>
      </c>
      <c r="AK12" s="332"/>
      <c r="AL12" s="333"/>
    </row>
    <row r="13" spans="2:38" s="334" customFormat="1" ht="75" customHeight="1" x14ac:dyDescent="0.2">
      <c r="B13" s="124">
        <v>4</v>
      </c>
      <c r="C13" s="127" t="s">
        <v>223</v>
      </c>
      <c r="D13" s="123" t="s">
        <v>224</v>
      </c>
      <c r="E13" s="124">
        <v>1</v>
      </c>
      <c r="F13" s="122">
        <v>0.15</v>
      </c>
      <c r="G13" s="123" t="s">
        <v>194</v>
      </c>
      <c r="H13" s="117">
        <v>45337</v>
      </c>
      <c r="I13" s="117">
        <v>45380</v>
      </c>
      <c r="J13" s="116">
        <f t="shared" si="0"/>
        <v>6.1428571428571432</v>
      </c>
      <c r="K13" s="328" t="s">
        <v>251</v>
      </c>
      <c r="L13" s="329"/>
      <c r="M13" s="119">
        <f t="shared" si="1"/>
        <v>0.15000000000000002</v>
      </c>
      <c r="N13" s="118">
        <v>7.0000000000000007E-2</v>
      </c>
      <c r="O13" s="330">
        <v>7.0000000000000007E-2</v>
      </c>
      <c r="P13" s="118">
        <v>0.08</v>
      </c>
      <c r="Q13" s="330">
        <v>0.08</v>
      </c>
      <c r="R13" s="118"/>
      <c r="S13" s="330"/>
      <c r="T13" s="118"/>
      <c r="U13" s="330"/>
      <c r="V13" s="118"/>
      <c r="W13" s="330"/>
      <c r="X13" s="118"/>
      <c r="Y13" s="330"/>
      <c r="Z13" s="118"/>
      <c r="AA13" s="330"/>
      <c r="AB13" s="118"/>
      <c r="AC13" s="330"/>
      <c r="AD13" s="118"/>
      <c r="AE13" s="330"/>
      <c r="AF13" s="118"/>
      <c r="AG13" s="330"/>
      <c r="AH13" s="118"/>
      <c r="AI13" s="330"/>
      <c r="AJ13" s="331">
        <f t="shared" si="2"/>
        <v>0.15000000000000002</v>
      </c>
      <c r="AK13" s="332"/>
      <c r="AL13" s="333"/>
    </row>
    <row r="14" spans="2:38" s="334" customFormat="1" ht="199.5" customHeight="1" x14ac:dyDescent="0.2">
      <c r="B14" s="124">
        <v>5</v>
      </c>
      <c r="C14" s="127" t="s">
        <v>225</v>
      </c>
      <c r="D14" s="123" t="s">
        <v>242</v>
      </c>
      <c r="E14" s="124">
        <v>1</v>
      </c>
      <c r="F14" s="122">
        <v>0.1</v>
      </c>
      <c r="G14" s="123" t="s">
        <v>237</v>
      </c>
      <c r="H14" s="117">
        <v>45383</v>
      </c>
      <c r="I14" s="117">
        <v>45653</v>
      </c>
      <c r="J14" s="116">
        <f t="shared" si="0"/>
        <v>38.571428571428569</v>
      </c>
      <c r="K14" s="328" t="s">
        <v>252</v>
      </c>
      <c r="L14" s="329"/>
      <c r="M14" s="119">
        <f t="shared" si="1"/>
        <v>0.04</v>
      </c>
      <c r="N14" s="118"/>
      <c r="O14" s="330"/>
      <c r="P14" s="118"/>
      <c r="Q14" s="330"/>
      <c r="R14" s="118">
        <v>0.01</v>
      </c>
      <c r="S14" s="330">
        <v>0.01</v>
      </c>
      <c r="T14" s="118">
        <v>0.03</v>
      </c>
      <c r="U14" s="330">
        <v>0.03</v>
      </c>
      <c r="V14" s="118"/>
      <c r="W14" s="330"/>
      <c r="X14" s="118"/>
      <c r="Y14" s="330"/>
      <c r="Z14" s="118">
        <v>0.04</v>
      </c>
      <c r="AA14" s="330"/>
      <c r="AB14" s="118"/>
      <c r="AC14" s="330"/>
      <c r="AD14" s="118">
        <v>0.02</v>
      </c>
      <c r="AE14" s="330"/>
      <c r="AF14" s="118"/>
      <c r="AG14" s="330"/>
      <c r="AH14" s="118"/>
      <c r="AI14" s="330"/>
      <c r="AJ14" s="331">
        <f t="shared" si="2"/>
        <v>9.9999999999999992E-2</v>
      </c>
      <c r="AK14" s="332"/>
      <c r="AL14" s="333"/>
    </row>
    <row r="15" spans="2:38" s="334" customFormat="1" ht="173.25" x14ac:dyDescent="0.2">
      <c r="B15" s="124">
        <v>6</v>
      </c>
      <c r="C15" s="127" t="s">
        <v>226</v>
      </c>
      <c r="D15" s="123" t="s">
        <v>239</v>
      </c>
      <c r="E15" s="124">
        <v>1</v>
      </c>
      <c r="F15" s="122">
        <v>0.15</v>
      </c>
      <c r="G15" s="123" t="s">
        <v>184</v>
      </c>
      <c r="H15" s="117">
        <v>45352</v>
      </c>
      <c r="I15" s="117">
        <v>45626</v>
      </c>
      <c r="J15" s="116">
        <f t="shared" si="0"/>
        <v>39.142857142857146</v>
      </c>
      <c r="K15" s="335" t="s">
        <v>256</v>
      </c>
      <c r="L15" s="329"/>
      <c r="M15" s="119">
        <f t="shared" si="1"/>
        <v>0.08</v>
      </c>
      <c r="N15" s="118"/>
      <c r="O15" s="330"/>
      <c r="P15" s="118">
        <v>0.03</v>
      </c>
      <c r="Q15" s="330">
        <v>0.03</v>
      </c>
      <c r="R15" s="118">
        <v>0.02</v>
      </c>
      <c r="S15" s="330">
        <v>0.02</v>
      </c>
      <c r="T15" s="118"/>
      <c r="U15" s="330"/>
      <c r="V15" s="118">
        <v>0.03</v>
      </c>
      <c r="W15" s="330">
        <v>0.03</v>
      </c>
      <c r="X15" s="118">
        <v>0.03</v>
      </c>
      <c r="Y15" s="330"/>
      <c r="Z15" s="118"/>
      <c r="AA15" s="330"/>
      <c r="AB15" s="118">
        <v>0.04</v>
      </c>
      <c r="AC15" s="330"/>
      <c r="AD15" s="118"/>
      <c r="AE15" s="330"/>
      <c r="AF15" s="118"/>
      <c r="AG15" s="330"/>
      <c r="AH15" s="118"/>
      <c r="AI15" s="330"/>
      <c r="AJ15" s="331">
        <f t="shared" si="2"/>
        <v>0.15000000000000002</v>
      </c>
      <c r="AK15" s="332"/>
      <c r="AL15" s="333"/>
    </row>
    <row r="16" spans="2:38" s="334" customFormat="1" ht="126" x14ac:dyDescent="0.2">
      <c r="B16" s="124">
        <v>7</v>
      </c>
      <c r="C16" s="127" t="s">
        <v>227</v>
      </c>
      <c r="D16" s="123" t="s">
        <v>228</v>
      </c>
      <c r="E16" s="124">
        <v>1</v>
      </c>
      <c r="F16" s="122">
        <v>0.15</v>
      </c>
      <c r="G16" s="123" t="s">
        <v>194</v>
      </c>
      <c r="H16" s="117">
        <v>45383</v>
      </c>
      <c r="I16" s="117">
        <v>45626</v>
      </c>
      <c r="J16" s="116">
        <f t="shared" si="0"/>
        <v>34.714285714285715</v>
      </c>
      <c r="K16" s="335" t="s">
        <v>257</v>
      </c>
      <c r="L16" s="329"/>
      <c r="M16" s="119">
        <f t="shared" si="1"/>
        <v>0.03</v>
      </c>
      <c r="N16" s="118"/>
      <c r="O16" s="330"/>
      <c r="P16" s="118"/>
      <c r="Q16" s="330"/>
      <c r="R16" s="118">
        <v>0.01</v>
      </c>
      <c r="S16" s="330">
        <v>0.01</v>
      </c>
      <c r="T16" s="118"/>
      <c r="U16" s="330"/>
      <c r="V16" s="118">
        <v>0.02</v>
      </c>
      <c r="W16" s="330">
        <v>0.02</v>
      </c>
      <c r="X16" s="118">
        <v>0.05</v>
      </c>
      <c r="Y16" s="330"/>
      <c r="Z16" s="118"/>
      <c r="AA16" s="330"/>
      <c r="AB16" s="118"/>
      <c r="AC16" s="330"/>
      <c r="AD16" s="118">
        <v>7.0000000000000007E-2</v>
      </c>
      <c r="AE16" s="330"/>
      <c r="AF16" s="118"/>
      <c r="AG16" s="330"/>
      <c r="AH16" s="118"/>
      <c r="AI16" s="330"/>
      <c r="AJ16" s="331">
        <f t="shared" si="2"/>
        <v>0.15000000000000002</v>
      </c>
      <c r="AK16" s="332"/>
      <c r="AL16" s="333"/>
    </row>
    <row r="17" spans="2:38" s="334" customFormat="1" ht="222.75" customHeight="1" x14ac:dyDescent="0.2">
      <c r="B17" s="124">
        <v>8</v>
      </c>
      <c r="C17" s="127" t="s">
        <v>229</v>
      </c>
      <c r="D17" s="123" t="s">
        <v>243</v>
      </c>
      <c r="E17" s="124">
        <v>1</v>
      </c>
      <c r="F17" s="122">
        <v>0.15</v>
      </c>
      <c r="G17" s="123" t="s">
        <v>236</v>
      </c>
      <c r="H17" s="117">
        <v>45352</v>
      </c>
      <c r="I17" s="117">
        <v>45639</v>
      </c>
      <c r="J17" s="116">
        <f t="shared" si="0"/>
        <v>41</v>
      </c>
      <c r="K17" s="328" t="s">
        <v>258</v>
      </c>
      <c r="L17" s="329"/>
      <c r="M17" s="119">
        <f t="shared" si="1"/>
        <v>7.0000000000000007E-2</v>
      </c>
      <c r="N17" s="118"/>
      <c r="O17" s="330"/>
      <c r="P17" s="118">
        <v>0.01</v>
      </c>
      <c r="Q17" s="330">
        <v>0.01</v>
      </c>
      <c r="R17" s="118">
        <v>0.02</v>
      </c>
      <c r="S17" s="330">
        <v>0.02</v>
      </c>
      <c r="T17" s="118">
        <v>0.02</v>
      </c>
      <c r="U17" s="330">
        <v>0.02</v>
      </c>
      <c r="V17" s="118">
        <v>0.02</v>
      </c>
      <c r="W17" s="330">
        <v>0.02</v>
      </c>
      <c r="X17" s="118">
        <v>0.02</v>
      </c>
      <c r="Y17" s="330"/>
      <c r="Z17" s="118">
        <v>0.02</v>
      </c>
      <c r="AA17" s="330"/>
      <c r="AB17" s="118">
        <v>0.02</v>
      </c>
      <c r="AC17" s="330"/>
      <c r="AD17" s="118">
        <v>0.02</v>
      </c>
      <c r="AE17" s="330"/>
      <c r="AF17" s="118"/>
      <c r="AG17" s="330"/>
      <c r="AH17" s="118"/>
      <c r="AI17" s="330"/>
      <c r="AJ17" s="331">
        <f t="shared" si="2"/>
        <v>0.15000000000000002</v>
      </c>
      <c r="AK17" s="332"/>
      <c r="AL17" s="333"/>
    </row>
    <row r="18" spans="2:38" s="336" customFormat="1" ht="28.5" customHeight="1" x14ac:dyDescent="0.2">
      <c r="C18" s="337"/>
      <c r="D18" s="338"/>
      <c r="E18" s="337"/>
      <c r="F18" s="339">
        <f>SUM(F10:F17)</f>
        <v>1</v>
      </c>
      <c r="G18" s="337"/>
      <c r="H18" s="337"/>
      <c r="I18" s="337"/>
      <c r="J18" s="340"/>
      <c r="K18" s="341"/>
      <c r="L18" s="337"/>
      <c r="M18" s="120">
        <f t="shared" ref="M18:AI18" si="3">SUM(M10:M17)</f>
        <v>0.53</v>
      </c>
      <c r="N18" s="121">
        <f t="shared" si="3"/>
        <v>7.0000000000000007E-2</v>
      </c>
      <c r="O18" s="121">
        <f t="shared" si="3"/>
        <v>7.0000000000000007E-2</v>
      </c>
      <c r="P18" s="121">
        <f t="shared" si="3"/>
        <v>0.15000000000000002</v>
      </c>
      <c r="Q18" s="121">
        <f t="shared" si="3"/>
        <v>0.15000000000000002</v>
      </c>
      <c r="R18" s="121">
        <f t="shared" si="3"/>
        <v>0.11</v>
      </c>
      <c r="S18" s="121">
        <f t="shared" si="3"/>
        <v>0.11</v>
      </c>
      <c r="T18" s="121">
        <f t="shared" si="3"/>
        <v>0.05</v>
      </c>
      <c r="U18" s="121">
        <f t="shared" si="3"/>
        <v>0.05</v>
      </c>
      <c r="V18" s="121">
        <f t="shared" si="3"/>
        <v>0.15</v>
      </c>
      <c r="W18" s="121">
        <f t="shared" si="3"/>
        <v>0.15</v>
      </c>
      <c r="X18" s="121">
        <f t="shared" si="3"/>
        <v>0.1</v>
      </c>
      <c r="Y18" s="121">
        <f t="shared" si="3"/>
        <v>0</v>
      </c>
      <c r="Z18" s="121">
        <f t="shared" si="3"/>
        <v>0.15</v>
      </c>
      <c r="AA18" s="121">
        <f t="shared" si="3"/>
        <v>0</v>
      </c>
      <c r="AB18" s="121">
        <f t="shared" si="3"/>
        <v>0.11</v>
      </c>
      <c r="AC18" s="121">
        <f t="shared" si="3"/>
        <v>0</v>
      </c>
      <c r="AD18" s="121">
        <f t="shared" si="3"/>
        <v>0.11000000000000001</v>
      </c>
      <c r="AE18" s="121">
        <f t="shared" si="3"/>
        <v>0</v>
      </c>
      <c r="AF18" s="121">
        <f t="shared" si="3"/>
        <v>0</v>
      </c>
      <c r="AG18" s="121">
        <f t="shared" si="3"/>
        <v>0</v>
      </c>
      <c r="AH18" s="121">
        <f t="shared" si="3"/>
        <v>0</v>
      </c>
      <c r="AI18" s="121">
        <f t="shared" si="3"/>
        <v>0</v>
      </c>
      <c r="AJ18" s="342"/>
      <c r="AK18" s="343"/>
      <c r="AL18" s="344"/>
    </row>
    <row r="19" spans="2:38" s="336" customFormat="1" ht="21.75" customHeight="1" x14ac:dyDescent="0.2">
      <c r="C19" s="337"/>
      <c r="D19" s="338"/>
      <c r="E19" s="337"/>
      <c r="F19" s="337"/>
      <c r="G19" s="337"/>
      <c r="H19" s="337"/>
      <c r="I19" s="337"/>
      <c r="J19" s="340"/>
      <c r="K19" s="341"/>
      <c r="L19" s="337"/>
      <c r="M19" s="345"/>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346"/>
      <c r="AK19" s="347"/>
      <c r="AL19" s="344"/>
    </row>
    <row r="20" spans="2:38" s="348" customFormat="1" ht="27" customHeight="1" x14ac:dyDescent="0.2">
      <c r="C20" s="337"/>
      <c r="D20" s="338"/>
      <c r="E20" s="337"/>
      <c r="F20" s="337"/>
      <c r="G20" s="337"/>
      <c r="H20" s="337"/>
      <c r="I20" s="337"/>
      <c r="J20" s="337"/>
      <c r="L20" s="337"/>
      <c r="M20" s="349"/>
      <c r="N20" s="293"/>
      <c r="O20" s="350"/>
      <c r="P20" s="293"/>
      <c r="Q20" s="293"/>
      <c r="R20" s="293"/>
      <c r="S20" s="293"/>
      <c r="T20" s="293"/>
      <c r="U20" s="293"/>
      <c r="V20" s="293"/>
      <c r="W20" s="293"/>
      <c r="X20" s="293"/>
      <c r="Y20" s="293"/>
      <c r="Z20" s="293"/>
      <c r="AA20" s="293"/>
      <c r="AB20" s="293"/>
      <c r="AC20" s="293"/>
      <c r="AD20" s="293"/>
      <c r="AE20" s="293"/>
      <c r="AF20" s="293"/>
      <c r="AG20" s="293"/>
      <c r="AH20" s="293"/>
      <c r="AI20" s="293"/>
      <c r="AJ20" s="351"/>
      <c r="AK20" s="352"/>
      <c r="AL20" s="353"/>
    </row>
    <row r="23" spans="2:38" x14ac:dyDescent="0.2">
      <c r="M23" s="354"/>
      <c r="AJ23" s="355"/>
    </row>
    <row r="24" spans="2:38" x14ac:dyDescent="0.2">
      <c r="M24" s="356"/>
      <c r="AJ24" s="357"/>
    </row>
    <row r="29" spans="2:38" x14ac:dyDescent="0.2">
      <c r="N29" s="290"/>
      <c r="O29" s="290"/>
      <c r="P29" s="290"/>
      <c r="Q29" s="290"/>
      <c r="R29" s="290"/>
      <c r="S29" s="290"/>
      <c r="T29" s="290"/>
      <c r="U29" s="290"/>
      <c r="V29" s="290"/>
      <c r="W29" s="290"/>
      <c r="X29" s="290"/>
      <c r="Y29" s="290"/>
      <c r="Z29" s="290"/>
      <c r="AA29" s="290"/>
      <c r="AB29" s="290"/>
      <c r="AC29" s="290"/>
      <c r="AD29" s="290"/>
      <c r="AE29" s="290"/>
      <c r="AF29" s="290"/>
      <c r="AG29" s="290"/>
      <c r="AH29" s="290"/>
      <c r="AI29" s="290"/>
    </row>
    <row r="31" spans="2:38" x14ac:dyDescent="0.2">
      <c r="M31" s="358"/>
      <c r="AJ31" s="359"/>
    </row>
    <row r="32" spans="2:38" x14ac:dyDescent="0.2">
      <c r="AK32" s="290"/>
    </row>
  </sheetData>
  <sheetProtection algorithmName="SHA-512" hashValue="GbUBXsnZxNQ0IMCgeCamxYzsFZqQBWIX4+FbV15I6WfbmchBvJ7FJzc+UEyuTBTyLbOtwZ4rLkmoGcKGhItgTg==" saltValue="ByVsUWW79TwEVn32A9wSpA==" spinCount="100000" sheet="1"/>
  <mergeCells count="21">
    <mergeCell ref="AH8:AI8"/>
    <mergeCell ref="X8:Y8"/>
    <mergeCell ref="Z8:AA8"/>
    <mergeCell ref="AB8:AC8"/>
    <mergeCell ref="AD8:AE8"/>
    <mergeCell ref="AF8:AG8"/>
    <mergeCell ref="N8:O8"/>
    <mergeCell ref="P8:Q8"/>
    <mergeCell ref="R8:S8"/>
    <mergeCell ref="T8:U8"/>
    <mergeCell ref="V8:W8"/>
    <mergeCell ref="C2:C5"/>
    <mergeCell ref="D3:K3"/>
    <mergeCell ref="D4:K4"/>
    <mergeCell ref="D5:K5"/>
    <mergeCell ref="D7:M7"/>
    <mergeCell ref="L2:M2"/>
    <mergeCell ref="L3:M3"/>
    <mergeCell ref="L4:M4"/>
    <mergeCell ref="L5:M5"/>
    <mergeCell ref="D2:K2"/>
  </mergeCells>
  <dataValidations count="1">
    <dataValidation type="whole" allowBlank="1" showInputMessage="1" showErrorMessage="1" sqref="G8:L8 G18:J65380 L18:L65380 K18:K19 K21:K65380">
      <formula1>1</formula1>
      <formula2>5</formula2>
    </dataValidation>
  </dataValidations>
  <printOptions horizontalCentered="1"/>
  <pageMargins left="0.59055118110236227" right="0.59055118110236227" top="0.55118110236220474" bottom="0.55118110236220474" header="0.31496062992125984" footer="0.31496062992125984"/>
  <pageSetup paperSize="5" scale="10" fitToHeight="0" orientation="landscape" r:id="rId1"/>
  <headerFooter>
    <oddHeader>Página &amp;P de &amp;F</oddHeader>
    <oddFooter>Preparado por N.Johanna Rodríguez A &amp;D&amp;RPágina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5"/>
  <sheetViews>
    <sheetView showGridLines="0" topLeftCell="A3" zoomScale="90" zoomScaleNormal="90" workbookViewId="0">
      <selection activeCell="A12" sqref="A12:XFD13"/>
    </sheetView>
  </sheetViews>
  <sheetFormatPr baseColWidth="10" defaultColWidth="11.42578125" defaultRowHeight="12" x14ac:dyDescent="0.2"/>
  <cols>
    <col min="1" max="1" width="0.7109375" style="1" customWidth="1"/>
    <col min="2" max="2" width="14.42578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5.25" customHeight="1" thickBot="1" x14ac:dyDescent="0.25"/>
    <row r="2" spans="2:31" s="10" customFormat="1" ht="26.25" customHeight="1" x14ac:dyDescent="0.2">
      <c r="B2" s="279"/>
      <c r="C2" s="280"/>
      <c r="D2" s="276" t="s">
        <v>0</v>
      </c>
      <c r="E2" s="259"/>
      <c r="F2" s="259"/>
      <c r="G2" s="259"/>
      <c r="H2" s="259"/>
      <c r="I2" s="259"/>
      <c r="J2" s="259"/>
      <c r="K2" s="54"/>
      <c r="L2" s="54"/>
      <c r="M2" s="285" t="str">
        <f>Proyecto!K2</f>
        <v>Código: GC-F-015</v>
      </c>
      <c r="N2" s="252"/>
      <c r="O2" s="252"/>
      <c r="P2" s="253"/>
      <c r="Q2" s="71"/>
      <c r="R2" s="9"/>
      <c r="S2" s="9"/>
      <c r="T2" s="9" t="s">
        <v>119</v>
      </c>
      <c r="U2" s="12"/>
      <c r="V2" s="71"/>
      <c r="W2" s="71"/>
      <c r="X2" s="71"/>
      <c r="Y2" s="71"/>
      <c r="Z2" s="71"/>
      <c r="AA2" s="71"/>
      <c r="AB2" s="71"/>
      <c r="AC2" s="71"/>
      <c r="AD2" s="71"/>
      <c r="AE2" s="13"/>
    </row>
    <row r="3" spans="2:31" s="10" customFormat="1" ht="23.25" customHeight="1" x14ac:dyDescent="0.2">
      <c r="B3" s="281"/>
      <c r="C3" s="282"/>
      <c r="D3" s="277" t="s">
        <v>2</v>
      </c>
      <c r="E3" s="262"/>
      <c r="F3" s="262"/>
      <c r="G3" s="262"/>
      <c r="H3" s="262"/>
      <c r="I3" s="262"/>
      <c r="J3" s="262"/>
      <c r="K3" s="53"/>
      <c r="L3" s="53"/>
      <c r="M3" s="286" t="str">
        <f>Proyecto!K3</f>
        <v>Fecha: 17 de septiembre de 2014</v>
      </c>
      <c r="N3" s="254"/>
      <c r="O3" s="254"/>
      <c r="P3" s="255"/>
      <c r="Q3" s="71"/>
      <c r="R3" s="9"/>
      <c r="S3" s="9"/>
      <c r="T3" s="9" t="s">
        <v>120</v>
      </c>
      <c r="U3" s="12"/>
      <c r="V3" s="71"/>
      <c r="W3" s="71"/>
      <c r="X3" s="71"/>
      <c r="Y3" s="71"/>
      <c r="Z3" s="71"/>
      <c r="AA3" s="71"/>
      <c r="AB3" s="71"/>
      <c r="AC3" s="71"/>
      <c r="AD3" s="71"/>
      <c r="AE3" s="13"/>
    </row>
    <row r="4" spans="2:31" s="10" customFormat="1" ht="24" customHeight="1" x14ac:dyDescent="0.2">
      <c r="B4" s="281"/>
      <c r="C4" s="282"/>
      <c r="D4" s="277" t="s">
        <v>4</v>
      </c>
      <c r="E4" s="262"/>
      <c r="F4" s="262"/>
      <c r="G4" s="262"/>
      <c r="H4" s="262"/>
      <c r="I4" s="262"/>
      <c r="J4" s="262"/>
      <c r="K4" s="53"/>
      <c r="L4" s="53"/>
      <c r="M4" s="286" t="str">
        <f>Proyecto!K4</f>
        <v>Versión 001</v>
      </c>
      <c r="N4" s="254"/>
      <c r="O4" s="254"/>
      <c r="P4" s="255"/>
      <c r="Q4" s="71"/>
      <c r="R4" s="9"/>
      <c r="S4" s="71"/>
      <c r="T4" s="9" t="s">
        <v>121</v>
      </c>
      <c r="U4" s="12"/>
      <c r="V4" s="71"/>
      <c r="W4" s="71"/>
      <c r="X4" s="71"/>
      <c r="Y4" s="71"/>
      <c r="Z4" s="71"/>
      <c r="AA4" s="71"/>
      <c r="AB4" s="71"/>
      <c r="AC4" s="71"/>
      <c r="AD4" s="71"/>
      <c r="AE4" s="13"/>
    </row>
    <row r="5" spans="2:31" s="10" customFormat="1" ht="22.5" customHeight="1" thickBot="1" x14ac:dyDescent="0.25">
      <c r="B5" s="283"/>
      <c r="C5" s="284"/>
      <c r="D5" s="278" t="s">
        <v>6</v>
      </c>
      <c r="E5" s="265"/>
      <c r="F5" s="265"/>
      <c r="G5" s="265"/>
      <c r="H5" s="265"/>
      <c r="I5" s="265"/>
      <c r="J5" s="265"/>
      <c r="K5" s="55"/>
      <c r="L5" s="55"/>
      <c r="M5" s="287" t="s">
        <v>122</v>
      </c>
      <c r="N5" s="256"/>
      <c r="O5" s="256"/>
      <c r="P5" s="257"/>
      <c r="Q5" s="71"/>
      <c r="R5" s="9"/>
      <c r="S5" s="71"/>
      <c r="T5" s="9" t="s">
        <v>123</v>
      </c>
      <c r="U5" s="9"/>
      <c r="V5" s="71"/>
      <c r="W5" s="71"/>
      <c r="X5" s="71"/>
      <c r="Y5" s="71"/>
      <c r="Z5" s="71"/>
      <c r="AA5" s="71"/>
      <c r="AB5" s="71"/>
      <c r="AC5" s="71"/>
      <c r="AD5" s="71"/>
      <c r="AE5" s="13"/>
    </row>
    <row r="6" spans="2:31" ht="5.25" customHeight="1" x14ac:dyDescent="0.2">
      <c r="B6" s="24"/>
      <c r="C6" s="24"/>
      <c r="D6" s="24"/>
      <c r="E6" s="24"/>
      <c r="F6" s="24"/>
      <c r="G6" s="24"/>
      <c r="H6" s="24"/>
      <c r="I6" s="24"/>
      <c r="J6" s="24"/>
      <c r="K6" s="24"/>
      <c r="L6" s="24"/>
      <c r="M6" s="24"/>
      <c r="N6" s="24"/>
      <c r="O6" s="24"/>
      <c r="P6" s="24"/>
      <c r="T6" s="5"/>
    </row>
    <row r="7" spans="2:31" ht="29.25" customHeight="1" x14ac:dyDescent="0.2">
      <c r="B7" s="140" t="s">
        <v>8</v>
      </c>
      <c r="C7" s="140"/>
      <c r="D7" s="288" t="str">
        <f>Proyecto!$E$7</f>
        <v>Posicionamiento del Centro de Conciliación y Arbitraje Empresarial - 2024</v>
      </c>
      <c r="E7" s="288"/>
      <c r="F7" s="288"/>
      <c r="G7" s="288"/>
      <c r="H7" s="288"/>
      <c r="I7" s="288"/>
      <c r="J7" s="288"/>
      <c r="K7" s="288"/>
      <c r="L7" s="288"/>
      <c r="M7" s="288"/>
      <c r="N7" s="288"/>
      <c r="O7" s="288"/>
      <c r="P7" s="288"/>
      <c r="AE7" s="1"/>
    </row>
    <row r="8" spans="2:31" ht="6.75" customHeight="1" x14ac:dyDescent="0.2">
      <c r="B8" s="6"/>
      <c r="C8" s="6"/>
      <c r="D8" s="7"/>
      <c r="E8" s="7"/>
      <c r="F8" s="7"/>
      <c r="G8" s="7"/>
      <c r="H8" s="7"/>
      <c r="I8" s="7"/>
      <c r="J8" s="7"/>
      <c r="K8" s="7"/>
      <c r="L8" s="7"/>
      <c r="M8" s="7"/>
      <c r="N8" s="7"/>
      <c r="O8" s="7"/>
      <c r="P8" s="7"/>
      <c r="AE8" s="1"/>
    </row>
    <row r="10" spans="2:31" ht="21.95" customHeight="1" x14ac:dyDescent="0.2">
      <c r="B10" s="197" t="s">
        <v>124</v>
      </c>
      <c r="C10" s="197"/>
      <c r="D10" s="197"/>
      <c r="E10" s="197"/>
      <c r="F10" s="197"/>
      <c r="G10" s="197"/>
      <c r="H10" s="197"/>
      <c r="I10" s="197"/>
      <c r="J10" s="197"/>
      <c r="K10" s="197"/>
      <c r="L10" s="197"/>
      <c r="M10" s="197"/>
      <c r="N10" s="197"/>
      <c r="O10" s="197"/>
      <c r="P10" s="197"/>
    </row>
    <row r="11" spans="2:31" ht="21.95" customHeight="1" x14ac:dyDescent="0.2">
      <c r="B11" s="194" t="s">
        <v>125</v>
      </c>
      <c r="C11" s="194"/>
      <c r="D11" s="194"/>
      <c r="E11" s="194"/>
      <c r="F11" s="72" t="s">
        <v>126</v>
      </c>
      <c r="G11" s="194" t="s">
        <v>127</v>
      </c>
      <c r="H11" s="194"/>
      <c r="I11" s="194"/>
      <c r="J11" s="194"/>
      <c r="K11" s="60"/>
      <c r="L11" s="60"/>
      <c r="M11" s="194" t="s">
        <v>128</v>
      </c>
      <c r="N11" s="194"/>
      <c r="O11" s="194"/>
      <c r="P11" s="194"/>
    </row>
    <row r="12" spans="2:31" ht="60" customHeight="1" x14ac:dyDescent="0.2">
      <c r="B12" s="269" t="s">
        <v>199</v>
      </c>
      <c r="C12" s="269"/>
      <c r="D12" s="269"/>
      <c r="E12" s="269"/>
      <c r="F12" s="110" t="s">
        <v>120</v>
      </c>
      <c r="G12" s="270" t="s">
        <v>192</v>
      </c>
      <c r="H12" s="271"/>
      <c r="I12" s="271"/>
      <c r="J12" s="272"/>
      <c r="K12" s="112"/>
      <c r="L12" s="112"/>
      <c r="M12" s="273" t="s">
        <v>171</v>
      </c>
      <c r="N12" s="274"/>
      <c r="O12" s="274"/>
      <c r="P12" s="275"/>
    </row>
    <row r="13" spans="2:31" ht="60" customHeight="1" x14ac:dyDescent="0.2">
      <c r="B13" s="269" t="s">
        <v>170</v>
      </c>
      <c r="C13" s="269"/>
      <c r="D13" s="269"/>
      <c r="E13" s="269"/>
      <c r="F13" s="110" t="s">
        <v>119</v>
      </c>
      <c r="G13" s="270" t="s">
        <v>193</v>
      </c>
      <c r="H13" s="271"/>
      <c r="I13" s="271"/>
      <c r="J13" s="272"/>
      <c r="K13" s="112"/>
      <c r="L13" s="112"/>
      <c r="M13" s="273" t="s">
        <v>171</v>
      </c>
      <c r="N13" s="274"/>
      <c r="O13" s="274"/>
      <c r="P13" s="275"/>
    </row>
    <row r="15" spans="2:31" ht="21.95" customHeight="1" x14ac:dyDescent="0.2">
      <c r="B15" s="197" t="s">
        <v>129</v>
      </c>
      <c r="C15" s="197"/>
      <c r="D15" s="197"/>
      <c r="E15" s="197"/>
      <c r="F15" s="197"/>
      <c r="G15" s="197"/>
      <c r="H15" s="197"/>
      <c r="I15" s="197"/>
      <c r="J15" s="197"/>
      <c r="K15" s="197"/>
      <c r="L15" s="197"/>
      <c r="M15" s="197"/>
      <c r="N15" s="197"/>
      <c r="O15" s="197"/>
      <c r="P15" s="197"/>
    </row>
  </sheetData>
  <mergeCells count="22">
    <mergeCell ref="D2:J2"/>
    <mergeCell ref="D3:J3"/>
    <mergeCell ref="D4:J4"/>
    <mergeCell ref="D5:J5"/>
    <mergeCell ref="B10:P10"/>
    <mergeCell ref="B2:C5"/>
    <mergeCell ref="M2:P2"/>
    <mergeCell ref="M3:P3"/>
    <mergeCell ref="M4:P4"/>
    <mergeCell ref="M5:P5"/>
    <mergeCell ref="B7:C7"/>
    <mergeCell ref="D7:P7"/>
    <mergeCell ref="B13:E13"/>
    <mergeCell ref="G13:J13"/>
    <mergeCell ref="M13:P13"/>
    <mergeCell ref="B15:P15"/>
    <mergeCell ref="B11:E11"/>
    <mergeCell ref="G11:J11"/>
    <mergeCell ref="M11:P11"/>
    <mergeCell ref="B12:E12"/>
    <mergeCell ref="G12:J12"/>
    <mergeCell ref="M12:P12"/>
  </mergeCells>
  <conditionalFormatting sqref="F13">
    <cfRule type="containsText" dxfId="7" priority="5" operator="containsText" text="Extremo">
      <formula>NOT(ISERROR(SEARCH("Extremo",F13)))</formula>
    </cfRule>
    <cfRule type="containsText" dxfId="6" priority="6" operator="containsText" text="Alto">
      <formula>NOT(ISERROR(SEARCH("Alto",F13)))</formula>
    </cfRule>
    <cfRule type="containsText" dxfId="5" priority="7" operator="containsText" text="Medio">
      <formula>NOT(ISERROR(SEARCH("Medio",F13)))</formula>
    </cfRule>
    <cfRule type="containsText" dxfId="4" priority="8" operator="containsText" text="Bajo">
      <formula>NOT(ISERROR(SEARCH("Bajo",F13)))</formula>
    </cfRule>
  </conditionalFormatting>
  <conditionalFormatting sqref="F12">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6:P65502 O9:P9 O14:P14 G14:M14 G16:M65502 G9:M9 Q9:U65502 W9:AC65502">
      <formula1>1</formula1>
      <formula2>5</formula2>
    </dataValidation>
    <dataValidation type="list" allowBlank="1" showInputMessage="1" showErrorMessage="1" sqref="F12:F13">
      <formula1>$T$2:$T$5</formula1>
    </dataValidation>
  </dataValidations>
  <printOptions horizontalCentered="1"/>
  <pageMargins left="0.39370078740157483" right="0.39370078740157483" top="0.74803149606299213" bottom="0.74803149606299213" header="0.31496062992125984" footer="0.31496062992125984"/>
  <pageSetup paperSize="5" scale="97"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ColWidth="11.42578125"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20" t="s">
        <v>130</v>
      </c>
      <c r="C4" s="20" t="s">
        <v>131</v>
      </c>
      <c r="E4" s="20" t="s">
        <v>132</v>
      </c>
      <c r="G4" s="20" t="s">
        <v>133</v>
      </c>
      <c r="I4" s="20" t="s">
        <v>134</v>
      </c>
      <c r="K4" s="20" t="s">
        <v>135</v>
      </c>
      <c r="M4" s="20"/>
      <c r="O4" s="20" t="s">
        <v>136</v>
      </c>
      <c r="Q4" s="20" t="s">
        <v>34</v>
      </c>
    </row>
    <row r="5" spans="1:17" x14ac:dyDescent="0.2">
      <c r="A5" t="s">
        <v>26</v>
      </c>
      <c r="C5" s="19" t="s">
        <v>37</v>
      </c>
      <c r="E5" s="19" t="s">
        <v>40</v>
      </c>
      <c r="G5" s="19" t="s">
        <v>59</v>
      </c>
      <c r="I5" s="19" t="s">
        <v>60</v>
      </c>
      <c r="K5" s="19" t="s">
        <v>77</v>
      </c>
      <c r="M5" t="s">
        <v>137</v>
      </c>
      <c r="O5" s="19" t="s">
        <v>138</v>
      </c>
      <c r="Q5" t="s">
        <v>139</v>
      </c>
    </row>
    <row r="6" spans="1:17" x14ac:dyDescent="0.2">
      <c r="A6" t="s">
        <v>27</v>
      </c>
      <c r="C6" s="19" t="s">
        <v>140</v>
      </c>
      <c r="E6" s="19" t="s">
        <v>141</v>
      </c>
      <c r="G6" s="19" t="s">
        <v>61</v>
      </c>
      <c r="I6" s="19" t="s">
        <v>78</v>
      </c>
      <c r="K6" s="19" t="s">
        <v>79</v>
      </c>
      <c r="M6" t="s">
        <v>46</v>
      </c>
      <c r="O6" s="19" t="s">
        <v>142</v>
      </c>
      <c r="Q6" t="s">
        <v>143</v>
      </c>
    </row>
    <row r="7" spans="1:17" x14ac:dyDescent="0.2">
      <c r="C7" s="19" t="s">
        <v>144</v>
      </c>
      <c r="G7" s="19" t="s">
        <v>145</v>
      </c>
      <c r="K7" s="21" t="s">
        <v>146</v>
      </c>
      <c r="O7" s="21" t="s">
        <v>147</v>
      </c>
      <c r="Q7" t="s">
        <v>148</v>
      </c>
    </row>
    <row r="8" spans="1:17" x14ac:dyDescent="0.2">
      <c r="O8" s="21" t="s">
        <v>88</v>
      </c>
      <c r="Q8" t="s">
        <v>39</v>
      </c>
    </row>
    <row r="9" spans="1:17" x14ac:dyDescent="0.2">
      <c r="O9" s="21" t="s">
        <v>149</v>
      </c>
      <c r="Q9" t="s">
        <v>150</v>
      </c>
    </row>
    <row r="10" spans="1:17" x14ac:dyDescent="0.2">
      <c r="O10" s="21" t="s">
        <v>151</v>
      </c>
      <c r="Q10" t="s">
        <v>152</v>
      </c>
    </row>
    <row r="11" spans="1:17" x14ac:dyDescent="0.2">
      <c r="O11" s="21" t="s">
        <v>153</v>
      </c>
      <c r="Q11" t="s">
        <v>154</v>
      </c>
    </row>
    <row r="12" spans="1:17" x14ac:dyDescent="0.2">
      <c r="Q12" t="s">
        <v>155</v>
      </c>
    </row>
    <row r="14" spans="1:17" x14ac:dyDescent="0.2">
      <c r="Q14" s="20" t="s">
        <v>156</v>
      </c>
    </row>
    <row r="15" spans="1:17" x14ac:dyDescent="0.2">
      <c r="Q15" t="s">
        <v>139</v>
      </c>
    </row>
    <row r="16" spans="1:17" x14ac:dyDescent="0.2">
      <c r="Q16" t="s">
        <v>143</v>
      </c>
    </row>
    <row r="17" spans="17:17" x14ac:dyDescent="0.2">
      <c r="Q17" t="s">
        <v>148</v>
      </c>
    </row>
    <row r="18" spans="17:17" x14ac:dyDescent="0.2">
      <c r="Q18" t="s">
        <v>39</v>
      </c>
    </row>
    <row r="19" spans="17:17" x14ac:dyDescent="0.2">
      <c r="Q19" t="s">
        <v>150</v>
      </c>
    </row>
    <row r="20" spans="17:17" x14ac:dyDescent="0.2">
      <c r="Q20" t="s">
        <v>152</v>
      </c>
    </row>
    <row r="21" spans="17:17" x14ac:dyDescent="0.2">
      <c r="Q21" t="s">
        <v>154</v>
      </c>
    </row>
    <row r="22" spans="17:17" x14ac:dyDescent="0.2">
      <c r="Q22" t="s">
        <v>155</v>
      </c>
    </row>
    <row r="23" spans="17:17" x14ac:dyDescent="0.2">
      <c r="Q23" s="19" t="s">
        <v>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D7" zoomScale="120" zoomScaleNormal="120" workbookViewId="0">
      <selection activeCell="D7" sqref="D7:P7"/>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151"/>
      <c r="C2" s="152"/>
      <c r="D2" s="153" t="s">
        <v>0</v>
      </c>
      <c r="E2" s="154"/>
      <c r="F2" s="154"/>
      <c r="G2" s="154"/>
      <c r="H2" s="154"/>
      <c r="I2" s="154"/>
      <c r="J2" s="155"/>
      <c r="K2" s="141" t="s">
        <v>1</v>
      </c>
      <c r="L2" s="168"/>
      <c r="M2" s="141" t="str">
        <f>Proyecto!K2</f>
        <v>Código: GC-F-015</v>
      </c>
      <c r="N2" s="163"/>
      <c r="O2" s="163"/>
      <c r="P2" s="142"/>
      <c r="Q2" s="71"/>
      <c r="R2" s="9"/>
      <c r="S2" s="9"/>
      <c r="T2" s="9"/>
      <c r="U2" s="12"/>
      <c r="V2" s="71"/>
      <c r="W2" s="71"/>
      <c r="X2" s="71"/>
      <c r="Y2" s="71"/>
      <c r="Z2" s="71"/>
      <c r="AA2" s="71"/>
      <c r="AB2" s="71"/>
      <c r="AC2" s="71"/>
      <c r="AD2" s="71"/>
      <c r="AE2" s="13"/>
    </row>
    <row r="3" spans="2:31" s="10" customFormat="1" ht="23.25" customHeight="1" x14ac:dyDescent="0.2">
      <c r="B3" s="147"/>
      <c r="C3" s="148"/>
      <c r="D3" s="156" t="s">
        <v>244</v>
      </c>
      <c r="E3" s="157"/>
      <c r="F3" s="157"/>
      <c r="G3" s="157"/>
      <c r="H3" s="157"/>
      <c r="I3" s="157"/>
      <c r="J3" s="158"/>
      <c r="K3" s="143" t="s">
        <v>3</v>
      </c>
      <c r="L3" s="169"/>
      <c r="M3" s="164" t="str">
        <f>Proyecto!K3</f>
        <v>Fecha: 17 de septiembre de 2014</v>
      </c>
      <c r="N3" s="165"/>
      <c r="O3" s="165"/>
      <c r="P3" s="166"/>
      <c r="Q3" s="71"/>
      <c r="R3" s="9"/>
      <c r="S3" s="9"/>
      <c r="T3" s="9"/>
      <c r="U3" s="12"/>
      <c r="V3" s="71"/>
      <c r="W3" s="71"/>
      <c r="X3" s="71"/>
      <c r="Y3" s="71"/>
      <c r="Z3" s="71"/>
      <c r="AA3" s="71"/>
      <c r="AB3" s="71"/>
      <c r="AC3" s="71"/>
      <c r="AD3" s="71"/>
      <c r="AE3" s="13"/>
    </row>
    <row r="4" spans="2:31" s="10" customFormat="1" ht="24" customHeight="1" x14ac:dyDescent="0.2">
      <c r="B4" s="147"/>
      <c r="C4" s="148"/>
      <c r="D4" s="156" t="s">
        <v>245</v>
      </c>
      <c r="E4" s="157"/>
      <c r="F4" s="157"/>
      <c r="G4" s="157"/>
      <c r="H4" s="157"/>
      <c r="I4" s="157"/>
      <c r="J4" s="158"/>
      <c r="K4" s="143" t="s">
        <v>5</v>
      </c>
      <c r="L4" s="169"/>
      <c r="M4" s="143" t="str">
        <f>Proyecto!K4</f>
        <v>Versión 001</v>
      </c>
      <c r="N4" s="167"/>
      <c r="O4" s="167"/>
      <c r="P4" s="144"/>
      <c r="Q4" s="71"/>
      <c r="R4" s="9"/>
      <c r="S4" s="71"/>
      <c r="T4" s="71"/>
      <c r="U4" s="12"/>
      <c r="V4" s="71"/>
      <c r="W4" s="71"/>
      <c r="X4" s="71"/>
      <c r="Y4" s="71"/>
      <c r="Z4" s="71"/>
      <c r="AA4" s="71"/>
      <c r="AB4" s="71"/>
      <c r="AC4" s="71"/>
      <c r="AD4" s="71"/>
      <c r="AE4" s="13"/>
    </row>
    <row r="5" spans="2:31" s="10" customFormat="1" ht="22.5" customHeight="1" thickBot="1" x14ac:dyDescent="0.25">
      <c r="B5" s="149"/>
      <c r="C5" s="150"/>
      <c r="D5" s="159" t="s">
        <v>246</v>
      </c>
      <c r="E5" s="160"/>
      <c r="F5" s="160"/>
      <c r="G5" s="160"/>
      <c r="H5" s="160"/>
      <c r="I5" s="160"/>
      <c r="J5" s="161"/>
      <c r="K5" s="145" t="s">
        <v>20</v>
      </c>
      <c r="L5" s="186"/>
      <c r="M5" s="174" t="s">
        <v>21</v>
      </c>
      <c r="N5" s="175"/>
      <c r="O5" s="175"/>
      <c r="P5" s="176"/>
      <c r="Q5" s="71"/>
      <c r="R5" s="9"/>
      <c r="S5" s="71"/>
      <c r="T5" s="71"/>
      <c r="U5" s="9"/>
      <c r="V5" s="71"/>
      <c r="W5" s="71"/>
      <c r="X5" s="71"/>
      <c r="Y5" s="71"/>
      <c r="Z5" s="71"/>
      <c r="AA5" s="71"/>
      <c r="AB5" s="71"/>
      <c r="AC5" s="71"/>
      <c r="AD5" s="71"/>
      <c r="AE5" s="13"/>
    </row>
    <row r="6" spans="2:31" ht="5.25" customHeight="1" x14ac:dyDescent="0.2">
      <c r="B6" s="24"/>
      <c r="C6" s="24"/>
      <c r="D6" s="24"/>
      <c r="E6" s="24"/>
      <c r="F6" s="24"/>
      <c r="G6" s="24"/>
      <c r="H6" s="24"/>
      <c r="I6" s="24"/>
      <c r="J6" s="24"/>
      <c r="K6" s="24"/>
      <c r="L6" s="24"/>
      <c r="M6" s="24"/>
      <c r="N6" s="24"/>
      <c r="O6" s="24"/>
      <c r="P6" s="24"/>
    </row>
    <row r="7" spans="2:31" ht="33.75" customHeight="1" x14ac:dyDescent="0.2">
      <c r="B7" s="140" t="s">
        <v>8</v>
      </c>
      <c r="C7" s="140"/>
      <c r="D7" s="177" t="str">
        <f>+Proyecto!E7</f>
        <v>Posicionamiento del Centro de Conciliación y Arbitraje Empresarial - 2024</v>
      </c>
      <c r="E7" s="177"/>
      <c r="F7" s="177"/>
      <c r="G7" s="177"/>
      <c r="H7" s="177"/>
      <c r="I7" s="177"/>
      <c r="J7" s="177"/>
      <c r="K7" s="177"/>
      <c r="L7" s="177"/>
      <c r="M7" s="177"/>
      <c r="N7" s="177"/>
      <c r="O7" s="177"/>
      <c r="P7" s="177"/>
      <c r="AE7" s="1"/>
    </row>
    <row r="8" spans="2:31" ht="6.75" customHeight="1" x14ac:dyDescent="0.2">
      <c r="B8" s="6"/>
      <c r="C8" s="6"/>
      <c r="D8" s="68"/>
      <c r="E8" s="68"/>
      <c r="F8" s="68"/>
      <c r="G8" s="68"/>
      <c r="H8" s="68"/>
      <c r="I8" s="68"/>
      <c r="J8" s="68"/>
      <c r="K8" s="68"/>
      <c r="L8" s="68"/>
      <c r="M8" s="68"/>
      <c r="N8" s="68"/>
      <c r="O8" s="68"/>
      <c r="P8" s="68"/>
      <c r="AE8" s="1"/>
    </row>
    <row r="9" spans="2:31" ht="39.75" customHeight="1" x14ac:dyDescent="0.2">
      <c r="B9" s="184" t="s">
        <v>22</v>
      </c>
      <c r="C9" s="185"/>
      <c r="D9" s="181" t="s">
        <v>230</v>
      </c>
      <c r="E9" s="182"/>
      <c r="F9" s="182"/>
      <c r="G9" s="182"/>
      <c r="H9" s="182"/>
      <c r="I9" s="182"/>
      <c r="J9" s="182"/>
      <c r="K9" s="182"/>
      <c r="L9" s="182"/>
      <c r="M9" s="182"/>
      <c r="N9" s="182"/>
      <c r="O9" s="182"/>
      <c r="P9" s="183"/>
      <c r="AE9" s="1"/>
    </row>
    <row r="10" spans="2:31" customFormat="1" ht="7.5" customHeight="1" x14ac:dyDescent="0.2">
      <c r="D10" s="92"/>
      <c r="E10" s="92"/>
      <c r="F10" s="92"/>
      <c r="G10" s="92"/>
      <c r="H10" s="92"/>
      <c r="I10" s="92"/>
      <c r="J10" s="92"/>
      <c r="K10" s="92"/>
      <c r="L10" s="92"/>
      <c r="M10" s="92"/>
      <c r="N10" s="92"/>
      <c r="O10" s="92"/>
      <c r="P10" s="92"/>
    </row>
    <row r="11" spans="2:31" ht="53.25" customHeight="1" x14ac:dyDescent="0.2">
      <c r="B11" s="184" t="s">
        <v>23</v>
      </c>
      <c r="C11" s="185"/>
      <c r="D11" s="178" t="s">
        <v>233</v>
      </c>
      <c r="E11" s="179"/>
      <c r="F11" s="179"/>
      <c r="G11" s="179"/>
      <c r="H11" s="179"/>
      <c r="I11" s="179"/>
      <c r="J11" s="179"/>
      <c r="K11" s="179"/>
      <c r="L11" s="179"/>
      <c r="M11" s="179"/>
      <c r="N11" s="179"/>
      <c r="O11" s="179"/>
      <c r="P11" s="180"/>
      <c r="AE11" s="1"/>
    </row>
    <row r="12" spans="2:31" s="3" customFormat="1" ht="5.25" customHeight="1" x14ac:dyDescent="0.2">
      <c r="B12" s="8"/>
      <c r="C12" s="8"/>
      <c r="D12" s="76"/>
      <c r="E12" s="76"/>
      <c r="F12" s="76"/>
      <c r="G12" s="76"/>
      <c r="H12" s="76"/>
      <c r="I12" s="76"/>
      <c r="J12" s="76"/>
      <c r="K12" s="76"/>
      <c r="L12" s="76"/>
      <c r="M12" s="76"/>
      <c r="N12" s="76"/>
      <c r="O12" s="76"/>
      <c r="P12" s="76"/>
      <c r="Q12" s="71"/>
      <c r="R12" s="9"/>
      <c r="S12" s="71"/>
      <c r="T12" s="71"/>
      <c r="U12" s="9"/>
      <c r="V12" s="71"/>
      <c r="W12" s="71"/>
      <c r="X12" s="71"/>
      <c r="Y12" s="71"/>
      <c r="Z12" s="71"/>
      <c r="AA12" s="71"/>
      <c r="AB12" s="71"/>
      <c r="AC12" s="71"/>
      <c r="AD12" s="71"/>
      <c r="AE12" s="71"/>
    </row>
    <row r="13" spans="2:31" ht="22.5" customHeight="1" x14ac:dyDescent="0.2">
      <c r="B13" s="170" t="s">
        <v>24</v>
      </c>
      <c r="C13" s="170"/>
      <c r="D13" s="72" t="s">
        <v>25</v>
      </c>
      <c r="E13" s="172" t="s">
        <v>231</v>
      </c>
      <c r="F13" s="172"/>
      <c r="G13" s="172"/>
      <c r="H13" s="172"/>
      <c r="I13" s="172"/>
      <c r="J13" s="172"/>
      <c r="K13" s="172"/>
      <c r="L13" s="172"/>
      <c r="M13" s="172"/>
      <c r="N13" s="172"/>
      <c r="O13" s="172"/>
      <c r="P13" s="172"/>
      <c r="AE13" s="1"/>
    </row>
    <row r="14" spans="2:31" s="25" customFormat="1" ht="28.5" customHeight="1" x14ac:dyDescent="0.2">
      <c r="B14" s="171"/>
      <c r="C14" s="171"/>
      <c r="D14" s="73" t="s">
        <v>26</v>
      </c>
      <c r="E14" s="172"/>
      <c r="F14" s="172"/>
      <c r="G14" s="172"/>
      <c r="H14" s="172"/>
      <c r="I14" s="172"/>
      <c r="J14" s="172"/>
      <c r="K14" s="172"/>
      <c r="L14" s="172"/>
      <c r="M14" s="172"/>
      <c r="N14" s="172"/>
      <c r="O14" s="172"/>
      <c r="P14" s="172"/>
      <c r="Q14" s="71"/>
      <c r="R14" s="9"/>
      <c r="S14" s="71"/>
      <c r="T14" s="71"/>
      <c r="U14" s="9"/>
      <c r="V14" s="71"/>
      <c r="W14" s="71"/>
      <c r="X14" s="71"/>
      <c r="Y14" s="71"/>
      <c r="Z14" s="71"/>
      <c r="AA14" s="71"/>
      <c r="AB14" s="71"/>
      <c r="AC14" s="71"/>
      <c r="AD14" s="71"/>
      <c r="AE14" s="71"/>
    </row>
    <row r="15" spans="2:31" ht="15.75" x14ac:dyDescent="0.2">
      <c r="E15" s="94"/>
      <c r="F15" s="94"/>
      <c r="G15" s="94"/>
      <c r="H15" s="94"/>
      <c r="I15" s="94"/>
      <c r="J15" s="94"/>
      <c r="K15" s="94"/>
      <c r="L15" s="94"/>
      <c r="M15" s="94"/>
      <c r="N15" s="94"/>
      <c r="O15" s="94"/>
      <c r="P15" s="94"/>
    </row>
    <row r="16" spans="2:31" ht="12.75" customHeight="1" x14ac:dyDescent="0.2">
      <c r="B16" s="170" t="s">
        <v>24</v>
      </c>
      <c r="C16" s="170"/>
      <c r="D16" s="72" t="s">
        <v>25</v>
      </c>
      <c r="E16" s="173" t="s">
        <v>238</v>
      </c>
      <c r="F16" s="173"/>
      <c r="G16" s="173"/>
      <c r="H16" s="173"/>
      <c r="I16" s="173"/>
      <c r="J16" s="173"/>
      <c r="K16" s="173"/>
      <c r="L16" s="173"/>
      <c r="M16" s="173"/>
      <c r="N16" s="173"/>
      <c r="O16" s="173"/>
      <c r="P16" s="173"/>
      <c r="AE16" s="1"/>
    </row>
    <row r="17" spans="2:21" s="67" customFormat="1" ht="34.5" customHeight="1" x14ac:dyDescent="0.2">
      <c r="B17" s="171"/>
      <c r="C17" s="171"/>
      <c r="D17" s="73" t="s">
        <v>27</v>
      </c>
      <c r="E17" s="173"/>
      <c r="F17" s="173"/>
      <c r="G17" s="173"/>
      <c r="H17" s="173"/>
      <c r="I17" s="173"/>
      <c r="J17" s="173"/>
      <c r="K17" s="173"/>
      <c r="L17" s="173"/>
      <c r="M17" s="173"/>
      <c r="N17" s="173"/>
      <c r="O17" s="173"/>
      <c r="P17" s="173"/>
      <c r="Q17" s="71"/>
      <c r="R17" s="9"/>
      <c r="S17" s="71"/>
      <c r="T17" s="71"/>
      <c r="U17" s="9"/>
    </row>
    <row r="18" spans="2:21" ht="15.75" x14ac:dyDescent="0.2">
      <c r="E18" s="94"/>
      <c r="F18" s="94"/>
      <c r="G18" s="94"/>
      <c r="H18" s="94"/>
      <c r="I18" s="94"/>
      <c r="J18" s="94"/>
      <c r="K18" s="94"/>
      <c r="L18" s="94"/>
      <c r="M18" s="94"/>
      <c r="N18" s="94"/>
      <c r="O18" s="94"/>
      <c r="P18" s="94"/>
    </row>
    <row r="19" spans="2:21" ht="12" customHeight="1" x14ac:dyDescent="0.2">
      <c r="B19" s="170" t="s">
        <v>24</v>
      </c>
      <c r="C19" s="170"/>
      <c r="D19" s="79" t="s">
        <v>25</v>
      </c>
      <c r="E19" s="172" t="s">
        <v>167</v>
      </c>
      <c r="F19" s="172"/>
      <c r="G19" s="172"/>
      <c r="H19" s="172"/>
      <c r="I19" s="172"/>
      <c r="J19" s="172"/>
      <c r="K19" s="172"/>
      <c r="L19" s="172"/>
      <c r="M19" s="172"/>
      <c r="N19" s="172"/>
      <c r="O19" s="172"/>
      <c r="P19" s="172"/>
    </row>
    <row r="20" spans="2:21" ht="35.25" customHeight="1" x14ac:dyDescent="0.2">
      <c r="B20" s="171"/>
      <c r="C20" s="171"/>
      <c r="D20" s="80" t="s">
        <v>27</v>
      </c>
      <c r="E20" s="172"/>
      <c r="F20" s="172"/>
      <c r="G20" s="172"/>
      <c r="H20" s="172"/>
      <c r="I20" s="172"/>
      <c r="J20" s="172"/>
      <c r="K20" s="172"/>
      <c r="L20" s="172"/>
      <c r="M20" s="172"/>
      <c r="N20" s="172"/>
      <c r="O20" s="172"/>
      <c r="P20" s="172"/>
    </row>
  </sheetData>
  <mergeCells count="28">
    <mergeCell ref="B19:C20"/>
    <mergeCell ref="E19:P20"/>
    <mergeCell ref="B16:C17"/>
    <mergeCell ref="E16:P17"/>
    <mergeCell ref="M5:P5"/>
    <mergeCell ref="D7:P7"/>
    <mergeCell ref="B5:C5"/>
    <mergeCell ref="D11:P11"/>
    <mergeCell ref="D9:P9"/>
    <mergeCell ref="B7:C7"/>
    <mergeCell ref="B11:C11"/>
    <mergeCell ref="B9:C9"/>
    <mergeCell ref="E13:P14"/>
    <mergeCell ref="B13:C14"/>
    <mergeCell ref="D5:J5"/>
    <mergeCell ref="K5:L5"/>
    <mergeCell ref="B2:C2"/>
    <mergeCell ref="B3:C3"/>
    <mergeCell ref="B4:C4"/>
    <mergeCell ref="M2:P2"/>
    <mergeCell ref="M3:P3"/>
    <mergeCell ref="M4:P4"/>
    <mergeCell ref="D2:J2"/>
    <mergeCell ref="K2:L2"/>
    <mergeCell ref="D3:J3"/>
    <mergeCell ref="K3:L3"/>
    <mergeCell ref="D4:J4"/>
    <mergeCell ref="K4:L4"/>
  </mergeCells>
  <dataValidations count="1">
    <dataValidation type="whole" allowBlank="1" showInputMessage="1" showErrorMessage="1" sqref="O21:P65470 W18:AC65470 W15:AC15 G15:M15 O15:U15 Q19:U65470 G21:M65470 G18:M18 O18:U18">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2"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D20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B9" sqref="B9:I13"/>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18"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16" customFormat="1" ht="26.25" customHeight="1" thickBot="1" x14ac:dyDescent="0.25">
      <c r="B2" s="151"/>
      <c r="C2" s="152"/>
      <c r="D2" s="187" t="s">
        <v>0</v>
      </c>
      <c r="E2" s="188"/>
      <c r="F2" s="188"/>
      <c r="G2" s="188"/>
      <c r="H2" s="189"/>
      <c r="I2" s="35" t="str">
        <f>Proyecto!K2</f>
        <v>Código: GC-F-015</v>
      </c>
      <c r="J2" s="17"/>
      <c r="K2" s="17"/>
      <c r="L2" s="17"/>
      <c r="M2" s="71"/>
      <c r="N2" s="71"/>
      <c r="O2" s="71"/>
      <c r="P2" s="71"/>
      <c r="Q2" s="71"/>
      <c r="R2" s="71"/>
      <c r="S2" s="71"/>
      <c r="T2" s="13"/>
      <c r="U2" s="71"/>
      <c r="V2" s="71"/>
      <c r="W2" s="71"/>
      <c r="X2" s="71"/>
    </row>
    <row r="3" spans="2:24" s="16" customFormat="1" ht="23.25" customHeight="1" thickBot="1" x14ac:dyDescent="0.25">
      <c r="B3" s="147"/>
      <c r="C3" s="148"/>
      <c r="D3" s="187" t="s">
        <v>244</v>
      </c>
      <c r="E3" s="188"/>
      <c r="F3" s="188"/>
      <c r="G3" s="188"/>
      <c r="H3" s="189"/>
      <c r="I3" s="36" t="str">
        <f>Proyecto!K3</f>
        <v>Fecha: 17 de septiembre de 2014</v>
      </c>
      <c r="J3" s="17"/>
      <c r="K3" s="17"/>
      <c r="L3" s="17"/>
      <c r="M3" s="71"/>
      <c r="N3" s="71"/>
      <c r="O3" s="71"/>
      <c r="P3" s="71"/>
      <c r="Q3" s="71"/>
      <c r="R3" s="71"/>
      <c r="S3" s="71"/>
      <c r="T3" s="13"/>
      <c r="U3" s="71"/>
      <c r="V3" s="71"/>
      <c r="W3" s="71"/>
      <c r="X3" s="71"/>
    </row>
    <row r="4" spans="2:24" s="16" customFormat="1" ht="24" customHeight="1" thickBot="1" x14ac:dyDescent="0.25">
      <c r="B4" s="147"/>
      <c r="C4" s="148"/>
      <c r="D4" s="187" t="s">
        <v>245</v>
      </c>
      <c r="E4" s="188"/>
      <c r="F4" s="188"/>
      <c r="G4" s="188"/>
      <c r="H4" s="189"/>
      <c r="I4" s="36" t="str">
        <f>Proyecto!K4</f>
        <v>Versión 001</v>
      </c>
      <c r="J4" s="17"/>
      <c r="K4" s="17"/>
      <c r="L4" s="17"/>
      <c r="M4" s="71"/>
      <c r="N4" s="71"/>
      <c r="O4" s="71"/>
      <c r="P4" s="71"/>
      <c r="Q4" s="71"/>
      <c r="R4" s="71"/>
      <c r="S4" s="71"/>
      <c r="T4" s="13"/>
      <c r="U4" s="71"/>
      <c r="V4" s="71"/>
      <c r="W4" s="71"/>
      <c r="X4" s="71"/>
    </row>
    <row r="5" spans="2:24" s="16" customFormat="1" ht="22.5" customHeight="1" thickBot="1" x14ac:dyDescent="0.25">
      <c r="B5" s="149"/>
      <c r="C5" s="150"/>
      <c r="D5" s="190" t="s">
        <v>246</v>
      </c>
      <c r="E5" s="191"/>
      <c r="F5" s="191"/>
      <c r="G5" s="191"/>
      <c r="H5" s="192"/>
      <c r="I5" s="37" t="s">
        <v>28</v>
      </c>
      <c r="J5" s="17"/>
      <c r="K5" s="17"/>
      <c r="L5" s="17"/>
      <c r="M5" s="71"/>
      <c r="N5" s="71"/>
      <c r="O5" s="71"/>
      <c r="P5" s="71"/>
      <c r="Q5" s="71"/>
      <c r="R5" s="71"/>
      <c r="S5" s="71"/>
      <c r="T5" s="13"/>
      <c r="U5" s="71"/>
      <c r="V5" s="71"/>
      <c r="W5" s="71"/>
      <c r="X5" s="71"/>
    </row>
    <row r="6" spans="2:24" ht="5.25" customHeight="1" x14ac:dyDescent="0.2">
      <c r="B6" s="24"/>
      <c r="C6" s="24"/>
      <c r="D6" s="24"/>
      <c r="E6" s="24"/>
      <c r="F6" s="24"/>
      <c r="G6" s="24"/>
      <c r="H6" s="24"/>
      <c r="I6" s="24"/>
    </row>
    <row r="7" spans="2:24" ht="30" customHeight="1" x14ac:dyDescent="0.2">
      <c r="B7" s="140" t="s">
        <v>8</v>
      </c>
      <c r="C7" s="140"/>
      <c r="D7" s="193" t="str">
        <f>Proyecto!$E$7</f>
        <v>Posicionamiento del Centro de Conciliación y Arbitraje Empresarial - 2024</v>
      </c>
      <c r="E7" s="193"/>
      <c r="F7" s="193"/>
      <c r="G7" s="193"/>
      <c r="H7" s="193"/>
      <c r="I7" s="193"/>
      <c r="X7" s="1"/>
    </row>
    <row r="8" spans="2:24" s="16" customFormat="1" ht="10.5" customHeight="1" x14ac:dyDescent="0.2">
      <c r="B8" s="8"/>
      <c r="C8" s="8"/>
      <c r="D8" s="4"/>
      <c r="E8" s="4"/>
      <c r="F8" s="4"/>
      <c r="G8" s="4"/>
      <c r="H8" s="4"/>
      <c r="I8" s="4"/>
      <c r="J8" s="71"/>
      <c r="K8" s="71"/>
      <c r="L8" s="71"/>
      <c r="M8" s="71"/>
      <c r="N8" s="17"/>
      <c r="O8" s="71"/>
      <c r="P8" s="71"/>
      <c r="Q8" s="71"/>
      <c r="R8" s="71"/>
      <c r="S8" s="71"/>
      <c r="T8" s="71"/>
      <c r="U8" s="71"/>
      <c r="V8" s="71"/>
      <c r="W8" s="71"/>
      <c r="X8" s="71"/>
    </row>
    <row r="9" spans="2:24" ht="18.75" customHeight="1" x14ac:dyDescent="0.2">
      <c r="B9" s="197" t="s">
        <v>29</v>
      </c>
      <c r="C9" s="197"/>
      <c r="D9" s="197"/>
      <c r="E9" s="197"/>
      <c r="F9" s="197"/>
      <c r="G9" s="197"/>
      <c r="H9" s="197"/>
      <c r="I9" s="197"/>
      <c r="X9" s="1"/>
    </row>
    <row r="10" spans="2:24" ht="40.5" customHeight="1" x14ac:dyDescent="0.2">
      <c r="B10" s="194" t="s">
        <v>30</v>
      </c>
      <c r="C10" s="194"/>
      <c r="D10" s="198" t="s">
        <v>31</v>
      </c>
      <c r="E10" s="198"/>
      <c r="F10" s="198"/>
      <c r="G10" s="198"/>
      <c r="H10" s="198"/>
      <c r="I10" s="198"/>
      <c r="X10" s="1"/>
    </row>
    <row r="11" spans="2:24" ht="22.5" customHeight="1" x14ac:dyDescent="0.2">
      <c r="B11" s="194" t="s">
        <v>25</v>
      </c>
      <c r="C11" s="194"/>
      <c r="D11" s="194" t="s">
        <v>32</v>
      </c>
      <c r="E11" s="194"/>
      <c r="F11" s="129" t="s">
        <v>33</v>
      </c>
      <c r="G11" s="129" t="s">
        <v>34</v>
      </c>
      <c r="H11" s="129" t="s">
        <v>35</v>
      </c>
      <c r="I11" s="129" t="s">
        <v>36</v>
      </c>
      <c r="X11" s="1"/>
    </row>
    <row r="12" spans="2:24" ht="63.75" customHeight="1" x14ac:dyDescent="0.2">
      <c r="B12" s="196" t="s">
        <v>37</v>
      </c>
      <c r="C12" s="196"/>
      <c r="D12" s="196" t="s">
        <v>38</v>
      </c>
      <c r="E12" s="196"/>
      <c r="F12" s="130">
        <v>1</v>
      </c>
      <c r="G12" s="131" t="s">
        <v>39</v>
      </c>
      <c r="H12" s="131" t="s">
        <v>40</v>
      </c>
      <c r="I12" s="131" t="s">
        <v>41</v>
      </c>
      <c r="X12" s="1"/>
    </row>
    <row r="13" spans="2:24" ht="22.5" customHeight="1" x14ac:dyDescent="0.2">
      <c r="B13" s="194" t="s">
        <v>42</v>
      </c>
      <c r="C13" s="194"/>
      <c r="D13" s="195" t="s">
        <v>43</v>
      </c>
      <c r="E13" s="195"/>
      <c r="F13" s="195"/>
      <c r="G13" s="195"/>
      <c r="H13" s="195"/>
      <c r="I13" s="195"/>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H14:H65488 J14:N65488 P14:V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4"/>
  <sheetViews>
    <sheetView showGridLines="0" topLeftCell="A6" zoomScale="140" zoomScaleNormal="140" workbookViewId="0">
      <selection activeCell="C16" sqref="C16"/>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5" customWidth="1"/>
    <col min="9" max="9" width="1" style="1" customWidth="1"/>
    <col min="10" max="10" width="1.42578125" style="1" customWidth="1"/>
    <col min="11" max="11" width="1.140625" style="5"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4" customFormat="1" ht="26.25" customHeight="1" thickBot="1" x14ac:dyDescent="0.25">
      <c r="A2" s="71"/>
      <c r="B2" s="44"/>
      <c r="C2" s="209" t="s">
        <v>0</v>
      </c>
      <c r="D2" s="210"/>
      <c r="E2" s="210"/>
      <c r="F2" s="210"/>
      <c r="G2" s="199" t="str">
        <f>Proyecto!K2</f>
        <v>Código: GC-F-015</v>
      </c>
      <c r="H2" s="200"/>
      <c r="I2" s="200"/>
      <c r="J2" s="200"/>
      <c r="K2" s="200"/>
      <c r="L2" s="201"/>
      <c r="M2" s="71"/>
      <c r="N2" s="71"/>
      <c r="O2" s="71"/>
      <c r="P2" s="71"/>
      <c r="Q2" s="71"/>
      <c r="R2" s="71"/>
      <c r="S2" s="71"/>
      <c r="T2" s="71"/>
      <c r="U2" s="13"/>
    </row>
    <row r="3" spans="1:21" s="14" customFormat="1" ht="23.25" customHeight="1" thickBot="1" x14ac:dyDescent="0.25">
      <c r="A3" s="71"/>
      <c r="B3" s="46"/>
      <c r="C3" s="209" t="s">
        <v>2</v>
      </c>
      <c r="D3" s="210"/>
      <c r="E3" s="210"/>
      <c r="F3" s="210"/>
      <c r="G3" s="202" t="str">
        <f>Proyecto!K3</f>
        <v>Fecha: 17 de septiembre de 2014</v>
      </c>
      <c r="H3" s="203"/>
      <c r="I3" s="203"/>
      <c r="J3" s="203"/>
      <c r="K3" s="203"/>
      <c r="L3" s="204"/>
      <c r="M3" s="71"/>
      <c r="N3" s="71"/>
      <c r="O3" s="71"/>
      <c r="P3" s="71"/>
      <c r="Q3" s="71"/>
      <c r="R3" s="71"/>
      <c r="S3" s="71"/>
      <c r="T3" s="71"/>
      <c r="U3" s="13"/>
    </row>
    <row r="4" spans="1:21" s="14" customFormat="1" ht="24" customHeight="1" thickBot="1" x14ac:dyDescent="0.25">
      <c r="A4" s="71"/>
      <c r="B4" s="46"/>
      <c r="C4" s="209" t="s">
        <v>4</v>
      </c>
      <c r="D4" s="210"/>
      <c r="E4" s="210"/>
      <c r="F4" s="210"/>
      <c r="G4" s="205" t="str">
        <f>Proyecto!K4</f>
        <v>Versión 001</v>
      </c>
      <c r="H4" s="206"/>
      <c r="I4" s="206"/>
      <c r="J4" s="206"/>
      <c r="K4" s="206"/>
      <c r="L4" s="207"/>
      <c r="M4" s="71"/>
      <c r="N4" s="71"/>
      <c r="O4" s="71"/>
      <c r="P4" s="71"/>
      <c r="Q4" s="71"/>
      <c r="R4" s="71"/>
      <c r="S4" s="71"/>
      <c r="T4" s="71"/>
      <c r="U4" s="13"/>
    </row>
    <row r="5" spans="1:21" s="14" customFormat="1" ht="22.5" customHeight="1" thickBot="1" x14ac:dyDescent="0.25">
      <c r="A5" s="71"/>
      <c r="B5" s="48"/>
      <c r="C5" s="209" t="s">
        <v>6</v>
      </c>
      <c r="D5" s="210"/>
      <c r="E5" s="210"/>
      <c r="F5" s="210"/>
      <c r="G5" s="202" t="s">
        <v>44</v>
      </c>
      <c r="H5" s="203"/>
      <c r="I5" s="203"/>
      <c r="J5" s="203"/>
      <c r="K5" s="203"/>
      <c r="L5" s="204"/>
      <c r="M5" s="71"/>
      <c r="N5" s="71"/>
      <c r="O5" s="71"/>
      <c r="P5" s="71"/>
      <c r="Q5" s="71"/>
      <c r="R5" s="71"/>
      <c r="S5" s="71"/>
      <c r="T5" s="71"/>
      <c r="U5" s="13"/>
    </row>
    <row r="6" spans="1:21" ht="5.25" customHeight="1" x14ac:dyDescent="0.2">
      <c r="A6" s="5" t="str">
        <f>Proyecto!$E$7</f>
        <v>Posicionamiento del Centro de Conciliación y Arbitraje Empresarial - 2024</v>
      </c>
      <c r="B6" s="24"/>
      <c r="C6" s="24"/>
      <c r="D6" s="24"/>
      <c r="E6" s="24"/>
      <c r="F6" s="24"/>
    </row>
    <row r="7" spans="1:21" ht="29.25" customHeight="1" x14ac:dyDescent="0.2">
      <c r="B7" s="70" t="s">
        <v>8</v>
      </c>
      <c r="C7" s="208" t="str">
        <f>Proyecto!$E$7</f>
        <v>Posicionamiento del Centro de Conciliación y Arbitraje Empresarial - 2024</v>
      </c>
      <c r="D7" s="208"/>
      <c r="E7" s="208"/>
      <c r="F7" s="208"/>
      <c r="U7" s="1"/>
    </row>
    <row r="8" spans="1:21" ht="15" x14ac:dyDescent="0.2">
      <c r="B8" s="71"/>
      <c r="C8" s="132"/>
      <c r="D8" s="132"/>
      <c r="E8" s="132"/>
      <c r="F8" s="132"/>
    </row>
    <row r="9" spans="1:21" ht="15" x14ac:dyDescent="0.2">
      <c r="C9" s="132"/>
      <c r="D9" s="132"/>
      <c r="E9" s="132"/>
      <c r="F9" s="132"/>
    </row>
    <row r="10" spans="1:21" ht="18" customHeight="1" x14ac:dyDescent="0.2">
      <c r="B10" s="70" t="s">
        <v>45</v>
      </c>
      <c r="C10" s="133" t="s">
        <v>46</v>
      </c>
      <c r="D10" s="132"/>
      <c r="E10" s="132"/>
      <c r="F10" s="132"/>
    </row>
    <row r="11" spans="1:21" ht="6" customHeight="1" x14ac:dyDescent="0.2">
      <c r="C11" s="132"/>
      <c r="D11" s="132"/>
      <c r="E11" s="132"/>
      <c r="F11" s="132"/>
    </row>
    <row r="12" spans="1:21" ht="18" customHeight="1" x14ac:dyDescent="0.2">
      <c r="B12" s="70" t="s">
        <v>47</v>
      </c>
      <c r="C12" s="134" t="s">
        <v>234</v>
      </c>
      <c r="D12" s="132"/>
      <c r="E12" s="132"/>
      <c r="F12" s="132"/>
    </row>
    <row r="13" spans="1:21" ht="6" customHeight="1" x14ac:dyDescent="0.2">
      <c r="C13" s="132"/>
      <c r="D13" s="132"/>
      <c r="E13" s="132"/>
      <c r="F13" s="132"/>
    </row>
    <row r="14" spans="1:21" ht="18" customHeight="1" x14ac:dyDescent="0.2">
      <c r="B14" s="70" t="s">
        <v>48</v>
      </c>
      <c r="C14" s="135"/>
      <c r="D14" s="132"/>
      <c r="E14" s="132"/>
      <c r="F14" s="132"/>
    </row>
    <row r="15" spans="1:21" ht="6" customHeight="1" x14ac:dyDescent="0.2">
      <c r="C15" s="93"/>
      <c r="D15" s="93"/>
      <c r="E15" s="93"/>
      <c r="F15" s="93"/>
    </row>
    <row r="16" spans="1:21" ht="18" customHeight="1" x14ac:dyDescent="0.2">
      <c r="B16" s="70" t="s">
        <v>49</v>
      </c>
      <c r="C16" s="95"/>
      <c r="D16" s="93"/>
      <c r="E16" s="93"/>
      <c r="F16" s="93"/>
    </row>
    <row r="17" spans="2:6" ht="6" customHeight="1" x14ac:dyDescent="0.2">
      <c r="C17" s="93"/>
      <c r="D17" s="93"/>
      <c r="E17" s="93"/>
      <c r="F17" s="93"/>
    </row>
    <row r="18" spans="2:6" ht="18" customHeight="1" x14ac:dyDescent="0.2">
      <c r="B18" s="70" t="s">
        <v>50</v>
      </c>
      <c r="C18" s="96"/>
      <c r="D18" s="93"/>
      <c r="E18" s="93"/>
      <c r="F18" s="93"/>
    </row>
    <row r="19" spans="2:6" ht="6" customHeight="1" x14ac:dyDescent="0.2">
      <c r="C19" s="93"/>
      <c r="D19" s="93"/>
      <c r="E19" s="93"/>
      <c r="F19" s="93"/>
    </row>
    <row r="20" spans="2:6" ht="18" customHeight="1" x14ac:dyDescent="0.2">
      <c r="B20" s="70" t="s">
        <v>51</v>
      </c>
      <c r="C20" s="96"/>
      <c r="D20" s="93"/>
      <c r="E20" s="93"/>
      <c r="F20" s="93"/>
    </row>
    <row r="21" spans="2:6" ht="15.75" x14ac:dyDescent="0.2">
      <c r="C21" s="93"/>
      <c r="D21" s="93"/>
      <c r="E21" s="93"/>
      <c r="F21" s="93"/>
    </row>
    <row r="24" spans="2:6" x14ac:dyDescent="0.2">
      <c r="C24" s="83"/>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A10" zoomScale="70" zoomScaleNormal="70" workbookViewId="0">
      <selection activeCell="A12" sqref="A12:XFD15"/>
    </sheetView>
  </sheetViews>
  <sheetFormatPr baseColWidth="10" defaultColWidth="11.42578125" defaultRowHeight="12" x14ac:dyDescent="0.2"/>
  <cols>
    <col min="1" max="1" width="2.42578125" style="1" customWidth="1"/>
    <col min="2" max="2" width="29"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5" customWidth="1"/>
    <col min="10" max="10" width="1" style="1" customWidth="1"/>
    <col min="11" max="11" width="1.42578125" style="1" customWidth="1"/>
    <col min="12" max="12" width="1.140625" style="5"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0" customFormat="1" ht="26.25" customHeight="1" thickBot="1" x14ac:dyDescent="0.25">
      <c r="B2" s="38"/>
      <c r="C2" s="190" t="s">
        <v>0</v>
      </c>
      <c r="D2" s="191"/>
      <c r="E2" s="191"/>
      <c r="F2" s="192"/>
      <c r="G2" s="35" t="str">
        <f>Proyecto!K2</f>
        <v>Código: GC-F-015</v>
      </c>
      <c r="H2" s="9"/>
      <c r="I2" s="9"/>
      <c r="J2" s="12"/>
      <c r="K2" s="71"/>
      <c r="L2" s="71"/>
      <c r="M2" s="71"/>
      <c r="N2" s="71"/>
      <c r="O2" s="71"/>
      <c r="P2" s="71"/>
      <c r="Q2" s="71"/>
      <c r="R2" s="71"/>
      <c r="S2" s="71"/>
      <c r="T2" s="13"/>
      <c r="U2" s="71"/>
      <c r="V2" s="71"/>
    </row>
    <row r="3" spans="2:22" s="10" customFormat="1" ht="23.25" customHeight="1" thickBot="1" x14ac:dyDescent="0.25">
      <c r="B3" s="39"/>
      <c r="C3" s="190" t="s">
        <v>2</v>
      </c>
      <c r="D3" s="191"/>
      <c r="E3" s="191"/>
      <c r="F3" s="192"/>
      <c r="G3" s="36" t="str">
        <f>Proyecto!K3</f>
        <v>Fecha: 17 de septiembre de 2014</v>
      </c>
      <c r="H3" s="9"/>
      <c r="I3" s="9"/>
      <c r="J3" s="12"/>
      <c r="K3" s="71"/>
      <c r="L3" s="71"/>
      <c r="M3" s="71"/>
      <c r="N3" s="71"/>
      <c r="O3" s="71"/>
      <c r="P3" s="71"/>
      <c r="Q3" s="71"/>
      <c r="R3" s="71"/>
      <c r="S3" s="71"/>
      <c r="T3" s="13"/>
      <c r="U3" s="71"/>
      <c r="V3" s="71"/>
    </row>
    <row r="4" spans="2:22" s="10" customFormat="1" ht="24" customHeight="1" thickBot="1" x14ac:dyDescent="0.25">
      <c r="B4" s="39"/>
      <c r="C4" s="190" t="s">
        <v>245</v>
      </c>
      <c r="D4" s="191"/>
      <c r="E4" s="191"/>
      <c r="F4" s="192"/>
      <c r="G4" s="36" t="str">
        <f>Proyecto!K4</f>
        <v>Versión 001</v>
      </c>
      <c r="H4" s="71"/>
      <c r="I4" s="71"/>
      <c r="J4" s="12"/>
      <c r="K4" s="71"/>
      <c r="L4" s="71"/>
      <c r="M4" s="71"/>
      <c r="N4" s="71"/>
      <c r="O4" s="71"/>
      <c r="P4" s="71"/>
      <c r="Q4" s="71"/>
      <c r="R4" s="71"/>
      <c r="S4" s="71"/>
      <c r="T4" s="13"/>
      <c r="U4" s="71"/>
      <c r="V4" s="71"/>
    </row>
    <row r="5" spans="2:22" s="10" customFormat="1" ht="22.5" customHeight="1" thickBot="1" x14ac:dyDescent="0.25">
      <c r="B5" s="40"/>
      <c r="C5" s="190" t="s">
        <v>246</v>
      </c>
      <c r="D5" s="191"/>
      <c r="E5" s="191"/>
      <c r="F5" s="192"/>
      <c r="G5" s="37" t="s">
        <v>52</v>
      </c>
      <c r="H5" s="71"/>
      <c r="I5" s="71"/>
      <c r="J5" s="9"/>
      <c r="K5" s="71"/>
      <c r="L5" s="71"/>
      <c r="M5" s="71"/>
      <c r="N5" s="71"/>
      <c r="O5" s="71"/>
      <c r="P5" s="71"/>
      <c r="Q5" s="71"/>
      <c r="R5" s="71"/>
      <c r="S5" s="71"/>
      <c r="T5" s="13"/>
      <c r="U5" s="71"/>
      <c r="V5" s="71"/>
    </row>
    <row r="6" spans="2:22" ht="5.25" customHeight="1" x14ac:dyDescent="0.2">
      <c r="B6" s="24"/>
      <c r="C6" s="24"/>
      <c r="D6" s="24"/>
      <c r="E6" s="24"/>
      <c r="F6" s="24"/>
      <c r="G6" s="24"/>
    </row>
    <row r="7" spans="2:22" ht="29.25" customHeight="1" x14ac:dyDescent="0.2">
      <c r="B7" s="128" t="s">
        <v>8</v>
      </c>
      <c r="C7" s="193" t="str">
        <f>Proyecto!$E$7</f>
        <v>Posicionamiento del Centro de Conciliación y Arbitraje Empresarial - 2024</v>
      </c>
      <c r="D7" s="193"/>
      <c r="E7" s="193"/>
      <c r="F7" s="193"/>
      <c r="G7" s="193"/>
      <c r="V7" s="1"/>
    </row>
    <row r="9" spans="2:22" ht="18" customHeight="1" x14ac:dyDescent="0.2">
      <c r="B9" s="197" t="s">
        <v>53</v>
      </c>
      <c r="C9" s="197"/>
      <c r="D9" s="197"/>
      <c r="E9" s="197"/>
      <c r="F9" s="197"/>
      <c r="G9" s="197"/>
    </row>
    <row r="10" spans="2:22" customFormat="1" ht="15" customHeight="1" x14ac:dyDescent="0.2">
      <c r="B10" s="19"/>
      <c r="C10" s="19"/>
      <c r="D10" s="19"/>
      <c r="E10" s="19"/>
      <c r="F10" s="19"/>
      <c r="G10" s="19"/>
    </row>
    <row r="11" spans="2:22" ht="27.75" customHeight="1" x14ac:dyDescent="0.2">
      <c r="B11" s="129" t="s">
        <v>54</v>
      </c>
      <c r="C11" s="129" t="s">
        <v>55</v>
      </c>
      <c r="D11" s="129" t="s">
        <v>56</v>
      </c>
      <c r="E11" s="129" t="s">
        <v>57</v>
      </c>
      <c r="F11" s="197" t="s">
        <v>58</v>
      </c>
      <c r="G11" s="197"/>
    </row>
    <row r="12" spans="2:22" ht="77.25" customHeight="1" x14ac:dyDescent="0.2">
      <c r="B12" s="138" t="s">
        <v>59</v>
      </c>
      <c r="C12" s="138" t="s">
        <v>172</v>
      </c>
      <c r="D12" s="136" t="s">
        <v>159</v>
      </c>
      <c r="E12" s="138" t="s">
        <v>60</v>
      </c>
      <c r="F12" s="212" t="s">
        <v>174</v>
      </c>
      <c r="G12" s="212"/>
    </row>
    <row r="13" spans="2:22" ht="151.5" customHeight="1" x14ac:dyDescent="0.2">
      <c r="B13" s="138" t="s">
        <v>61</v>
      </c>
      <c r="C13" s="138" t="s">
        <v>194</v>
      </c>
      <c r="D13" s="136" t="s">
        <v>160</v>
      </c>
      <c r="E13" s="138" t="s">
        <v>60</v>
      </c>
      <c r="F13" s="211" t="s">
        <v>175</v>
      </c>
      <c r="G13" s="211"/>
    </row>
    <row r="14" spans="2:22" ht="80.25" customHeight="1" x14ac:dyDescent="0.2">
      <c r="B14" s="138" t="s">
        <v>62</v>
      </c>
      <c r="C14" s="138" t="s">
        <v>173</v>
      </c>
      <c r="D14" s="136" t="s">
        <v>162</v>
      </c>
      <c r="E14" s="138" t="s">
        <v>60</v>
      </c>
      <c r="F14" s="211" t="s">
        <v>186</v>
      </c>
      <c r="G14" s="211"/>
    </row>
    <row r="15" spans="2:22" ht="75" customHeight="1" x14ac:dyDescent="0.2">
      <c r="B15" s="138" t="s">
        <v>158</v>
      </c>
      <c r="C15" s="138" t="s">
        <v>184</v>
      </c>
      <c r="D15" s="136" t="s">
        <v>161</v>
      </c>
      <c r="E15" s="138" t="s">
        <v>60</v>
      </c>
      <c r="F15" s="211" t="s">
        <v>185</v>
      </c>
      <c r="G15" s="211"/>
    </row>
  </sheetData>
  <mergeCells count="11">
    <mergeCell ref="F15:G15"/>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E16:G65484 H8:L65484 N8:T6548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9"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'C:\Users\francycp\AppData\Local\Microsoft\Windows\INetCache\Content.Outlook\X7G30VYA\[Copia de 10_Posicionamiento_Centro_Conciliación_Arbitraje rev cgmok.xlsx]No tocar'!#REF!</xm:f>
          </x14:formula1>
          <xm:sqref>E12:E15</xm:sqref>
        </x14:dataValidation>
        <x14:dataValidation type="list" allowBlank="1" showInputMessage="1" showErrorMessage="1">
          <x14:formula1>
            <xm:f>'C:\Users\francycp\AppData\Local\Microsoft\Windows\INetCache\Content.Outlook\X7G30VYA\[Copia de 10_Posicionamiento_Centro_Conciliación_Arbitraje rev cgmok.xlsx]No tocar'!#REF!</xm:f>
          </x14:formula1>
          <xm:sqref>B12:B14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H24"/>
  <sheetViews>
    <sheetView topLeftCell="A8" zoomScale="90" zoomScaleNormal="90" workbookViewId="0">
      <selection activeCell="B18" sqref="B18"/>
    </sheetView>
  </sheetViews>
  <sheetFormatPr baseColWidth="10" defaultColWidth="11.42578125" defaultRowHeight="12.75" x14ac:dyDescent="0.2"/>
  <cols>
    <col min="1" max="1" width="5" style="41" customWidth="1"/>
    <col min="2" max="2" width="38.28515625" style="41" customWidth="1"/>
    <col min="3" max="3" width="25" style="41" customWidth="1"/>
    <col min="4" max="4" width="11.42578125" style="41"/>
    <col min="5" max="5" width="40.42578125" style="41" customWidth="1"/>
    <col min="6" max="6" width="20.7109375" style="41" customWidth="1"/>
    <col min="7" max="7" width="25.42578125" style="41" customWidth="1"/>
    <col min="8" max="8" width="15" style="41" customWidth="1"/>
    <col min="9" max="16384" width="11.42578125" style="41"/>
  </cols>
  <sheetData>
    <row r="1" spans="2:8" ht="13.5" thickBot="1" x14ac:dyDescent="0.25"/>
    <row r="2" spans="2:8" ht="18" customHeight="1" thickBot="1" x14ac:dyDescent="0.25">
      <c r="B2" s="44"/>
      <c r="C2" s="209" t="s">
        <v>0</v>
      </c>
      <c r="D2" s="210"/>
      <c r="E2" s="210"/>
      <c r="F2" s="210"/>
      <c r="G2" s="199" t="str">
        <f>Proyecto!K2</f>
        <v>Código: GC-F-015</v>
      </c>
      <c r="H2" s="201"/>
    </row>
    <row r="3" spans="2:8" ht="19.5" customHeight="1" thickBot="1" x14ac:dyDescent="0.25">
      <c r="B3" s="46"/>
      <c r="C3" s="209" t="s">
        <v>2</v>
      </c>
      <c r="D3" s="210"/>
      <c r="E3" s="210"/>
      <c r="F3" s="210"/>
      <c r="G3" s="202" t="str">
        <f>Proyecto!K3</f>
        <v>Fecha: 17 de septiembre de 2014</v>
      </c>
      <c r="H3" s="204"/>
    </row>
    <row r="4" spans="2:8" ht="19.5" customHeight="1" thickBot="1" x14ac:dyDescent="0.25">
      <c r="B4" s="46"/>
      <c r="C4" s="209" t="s">
        <v>4</v>
      </c>
      <c r="D4" s="210"/>
      <c r="E4" s="210"/>
      <c r="F4" s="210"/>
      <c r="G4" s="205" t="str">
        <f>Proyecto!K4</f>
        <v>Versión 001</v>
      </c>
      <c r="H4" s="207"/>
    </row>
    <row r="5" spans="2:8" ht="21.75" customHeight="1" thickBot="1" x14ac:dyDescent="0.25">
      <c r="B5" s="48"/>
      <c r="C5" s="209" t="s">
        <v>6</v>
      </c>
      <c r="D5" s="210"/>
      <c r="E5" s="210"/>
      <c r="F5" s="210"/>
      <c r="G5" s="202" t="s">
        <v>63</v>
      </c>
      <c r="H5" s="204"/>
    </row>
    <row r="6" spans="2:8" ht="21" customHeight="1" x14ac:dyDescent="0.2"/>
    <row r="7" spans="2:8" ht="22.5" customHeight="1" x14ac:dyDescent="0.2">
      <c r="B7" s="213" t="s">
        <v>64</v>
      </c>
      <c r="C7" s="214"/>
      <c r="D7" s="214"/>
      <c r="E7" s="214"/>
      <c r="F7" s="214"/>
      <c r="G7" s="214"/>
      <c r="H7" s="214"/>
    </row>
    <row r="8" spans="2:8" ht="106.5" customHeight="1" x14ac:dyDescent="0.2">
      <c r="B8" s="215" t="s">
        <v>65</v>
      </c>
      <c r="C8" s="216"/>
      <c r="D8" s="216"/>
      <c r="E8" s="216"/>
      <c r="F8" s="216"/>
      <c r="G8" s="216"/>
      <c r="H8" s="216"/>
    </row>
    <row r="9" spans="2:8" x14ac:dyDescent="0.2">
      <c r="B9" s="42"/>
    </row>
    <row r="11" spans="2:8" ht="22.5" customHeight="1" x14ac:dyDescent="0.2">
      <c r="B11" s="217" t="s">
        <v>66</v>
      </c>
      <c r="C11" s="218"/>
      <c r="E11" s="213" t="s">
        <v>67</v>
      </c>
      <c r="F11" s="214"/>
      <c r="G11" s="214"/>
      <c r="H11" s="214"/>
    </row>
    <row r="13" spans="2:8" ht="20.25" customHeight="1" x14ac:dyDescent="0.2">
      <c r="B13" s="22" t="s">
        <v>55</v>
      </c>
      <c r="C13" s="22" t="s">
        <v>54</v>
      </c>
      <c r="D13" s="43"/>
      <c r="E13" s="22" t="s">
        <v>55</v>
      </c>
      <c r="F13" s="22" t="s">
        <v>54</v>
      </c>
      <c r="G13" s="22" t="s">
        <v>68</v>
      </c>
      <c r="H13" s="22" t="s">
        <v>69</v>
      </c>
    </row>
    <row r="14" spans="2:8" s="61" customFormat="1" ht="34.5" customHeight="1" x14ac:dyDescent="0.2">
      <c r="B14" s="100" t="str">
        <f>+'Recursos Humanos'!C12</f>
        <v>Superintendente Delegado Delegatura de Procedimientos Mercantiles</v>
      </c>
      <c r="C14" s="101" t="s">
        <v>59</v>
      </c>
      <c r="E14" s="99" t="s">
        <v>157</v>
      </c>
      <c r="F14" s="97" t="s">
        <v>70</v>
      </c>
      <c r="G14" s="105"/>
      <c r="H14" s="97"/>
    </row>
    <row r="15" spans="2:8" s="61" customFormat="1" ht="32.25" customHeight="1" x14ac:dyDescent="0.2">
      <c r="B15" s="100" t="str">
        <f>+'Recursos Humanos'!C13</f>
        <v>Director Centro de Conciliación y Arbitraje Societarios</v>
      </c>
      <c r="C15" s="101" t="s">
        <v>61</v>
      </c>
      <c r="E15" s="63"/>
      <c r="F15" s="64"/>
      <c r="G15" s="64"/>
      <c r="H15" s="64"/>
    </row>
    <row r="16" spans="2:8" s="61" customFormat="1" ht="33.75" customHeight="1" x14ac:dyDescent="0.2">
      <c r="B16" s="102" t="str">
        <f>+'Recursos Humanos'!C14</f>
        <v>Coordinador Grupo de Conciliación y Arbitraje Societarios</v>
      </c>
      <c r="C16" s="101" t="s">
        <v>145</v>
      </c>
      <c r="E16" s="65"/>
      <c r="F16" s="66"/>
      <c r="G16" s="66"/>
      <c r="H16" s="66"/>
    </row>
    <row r="17" spans="2:8" s="61" customFormat="1" ht="30.75" customHeight="1" x14ac:dyDescent="0.2">
      <c r="B17" s="102" t="str">
        <f>+'Recursos Humanos'!C15</f>
        <v>Directora de Tecnología de la Información y las Comunicaciones</v>
      </c>
      <c r="C17" s="103" t="str">
        <f>+'Recursos Humanos'!B15</f>
        <v>Líder Técnico</v>
      </c>
      <c r="E17" s="65"/>
      <c r="F17" s="66"/>
      <c r="G17" s="66"/>
      <c r="H17" s="66"/>
    </row>
    <row r="18" spans="2:8" s="61" customFormat="1" ht="23.1" customHeight="1" x14ac:dyDescent="0.2">
      <c r="B18" s="101"/>
      <c r="C18" s="98"/>
      <c r="E18" s="65"/>
      <c r="F18" s="66"/>
      <c r="G18" s="66"/>
      <c r="H18" s="66"/>
    </row>
    <row r="19" spans="2:8" ht="23.1" customHeight="1" x14ac:dyDescent="0.2">
      <c r="B19" s="101"/>
      <c r="C19" s="98"/>
    </row>
    <row r="20" spans="2:8" ht="23.1" customHeight="1" x14ac:dyDescent="0.2">
      <c r="B20" s="101"/>
      <c r="C20" s="98"/>
    </row>
    <row r="21" spans="2:8" ht="23.1" customHeight="1" x14ac:dyDescent="0.25">
      <c r="B21" s="104"/>
      <c r="C21" s="104"/>
    </row>
    <row r="22" spans="2:8" ht="23.1" customHeight="1" x14ac:dyDescent="0.2">
      <c r="B22" s="84"/>
      <c r="C22" s="84"/>
    </row>
    <row r="23" spans="2:8" ht="23.1" customHeight="1" x14ac:dyDescent="0.2">
      <c r="B23" s="84"/>
      <c r="C23" s="84"/>
    </row>
    <row r="24" spans="2:8" ht="23.1" customHeight="1" x14ac:dyDescent="0.2">
      <c r="B24" s="84"/>
      <c r="C24" s="84"/>
    </row>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pageMargins left="0.70866141732283472" right="0.70866141732283472" top="0.74803149606299213" bottom="0.74803149606299213" header="0.31496062992125984" footer="0.31496062992125984"/>
  <pageSetup paperSize="5" scale="8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C14:C16 C18:C20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8"/>
  <sheetViews>
    <sheetView showGridLines="0" topLeftCell="A8" zoomScale="85" zoomScaleNormal="85" workbookViewId="0">
      <selection activeCell="A16" sqref="A16"/>
    </sheetView>
  </sheetViews>
  <sheetFormatPr baseColWidth="10" defaultColWidth="11.42578125" defaultRowHeight="12" x14ac:dyDescent="0.2"/>
  <cols>
    <col min="1" max="1" width="2.42578125" style="1" customWidth="1"/>
    <col min="2" max="2" width="14.42578125" style="1" customWidth="1"/>
    <col min="3" max="3" width="25.7109375" style="1" customWidth="1"/>
    <col min="4" max="4" width="39.42578125" style="1" customWidth="1"/>
    <col min="5" max="5" width="23.140625" style="1" customWidth="1"/>
    <col min="6" max="6" width="41.42578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238"/>
      <c r="C2" s="239"/>
      <c r="D2" s="229" t="s">
        <v>0</v>
      </c>
      <c r="E2" s="230"/>
      <c r="F2" s="230"/>
      <c r="G2" s="231"/>
      <c r="H2" s="45" t="str">
        <f>Proyecto!K2</f>
        <v>Código: GC-F-015</v>
      </c>
      <c r="I2" s="71"/>
      <c r="J2" s="71"/>
      <c r="K2" s="71"/>
      <c r="L2" s="71"/>
      <c r="M2" s="71"/>
      <c r="N2" s="71"/>
      <c r="O2" s="71"/>
      <c r="P2" s="13"/>
    </row>
    <row r="3" spans="2:16" s="10" customFormat="1" ht="23.25" customHeight="1" thickBot="1" x14ac:dyDescent="0.25">
      <c r="B3" s="240"/>
      <c r="C3" s="226"/>
      <c r="D3" s="232" t="s">
        <v>2</v>
      </c>
      <c r="E3" s="233"/>
      <c r="F3" s="233"/>
      <c r="G3" s="234"/>
      <c r="H3" s="49" t="str">
        <f>Proyecto!K3</f>
        <v>Fecha: 17 de septiembre de 2014</v>
      </c>
      <c r="I3" s="71"/>
      <c r="J3" s="71"/>
      <c r="K3" s="71"/>
      <c r="L3" s="71"/>
      <c r="M3" s="71"/>
      <c r="N3" s="71"/>
      <c r="O3" s="71"/>
      <c r="P3" s="13"/>
    </row>
    <row r="4" spans="2:16" s="10" customFormat="1" ht="24" customHeight="1" thickBot="1" x14ac:dyDescent="0.25">
      <c r="B4" s="240"/>
      <c r="C4" s="226"/>
      <c r="D4" s="235" t="s">
        <v>4</v>
      </c>
      <c r="E4" s="236"/>
      <c r="F4" s="236"/>
      <c r="G4" s="237"/>
      <c r="H4" s="47" t="str">
        <f>Proyecto!K4</f>
        <v>Versión 001</v>
      </c>
      <c r="I4" s="71"/>
      <c r="J4" s="71"/>
      <c r="K4" s="71"/>
      <c r="L4" s="71"/>
      <c r="M4" s="71"/>
      <c r="N4" s="71"/>
      <c r="O4" s="71"/>
      <c r="P4" s="13"/>
    </row>
    <row r="5" spans="2:16" s="10" customFormat="1" ht="22.5" customHeight="1" thickBot="1" x14ac:dyDescent="0.25">
      <c r="B5" s="241"/>
      <c r="C5" s="242"/>
      <c r="D5" s="232" t="s">
        <v>6</v>
      </c>
      <c r="E5" s="233"/>
      <c r="F5" s="233"/>
      <c r="G5" s="234"/>
      <c r="H5" s="49" t="s">
        <v>71</v>
      </c>
      <c r="I5" s="71"/>
      <c r="J5" s="71"/>
      <c r="K5" s="71"/>
      <c r="L5" s="71"/>
      <c r="M5" s="71"/>
      <c r="N5" s="71"/>
      <c r="O5" s="71"/>
      <c r="P5" s="13"/>
    </row>
    <row r="6" spans="2:16" ht="5.25" customHeight="1" x14ac:dyDescent="0.2">
      <c r="B6" s="24"/>
      <c r="C6" s="24"/>
      <c r="D6" s="24"/>
      <c r="E6" s="24"/>
      <c r="F6" s="24"/>
      <c r="G6" s="24"/>
      <c r="H6" s="24"/>
    </row>
    <row r="7" spans="2:16" ht="29.25" customHeight="1" x14ac:dyDescent="0.2">
      <c r="B7" s="140" t="s">
        <v>8</v>
      </c>
      <c r="C7" s="140"/>
      <c r="D7" s="219" t="str">
        <f>Proyecto!$E$7</f>
        <v>Posicionamiento del Centro de Conciliación y Arbitraje Empresarial - 2024</v>
      </c>
      <c r="E7" s="219"/>
      <c r="F7" s="219"/>
      <c r="G7" s="219"/>
      <c r="H7" s="219"/>
      <c r="P7" s="1"/>
    </row>
    <row r="8" spans="2:16" customFormat="1" ht="19.5" customHeight="1" x14ac:dyDescent="0.2"/>
    <row r="9" spans="2:16" ht="30" customHeight="1" x14ac:dyDescent="0.2">
      <c r="B9" s="220" t="s">
        <v>14</v>
      </c>
      <c r="C9" s="221"/>
      <c r="D9" s="221"/>
      <c r="E9" s="221"/>
      <c r="F9" s="221"/>
      <c r="G9" s="221"/>
      <c r="H9" s="221"/>
    </row>
    <row r="10" spans="2:16" ht="9.75" customHeight="1" x14ac:dyDescent="0.2">
      <c r="B10" s="226"/>
      <c r="C10" s="226"/>
      <c r="D10" s="226"/>
      <c r="E10" s="226"/>
      <c r="F10" s="226"/>
      <c r="G10" s="226"/>
      <c r="H10" s="226"/>
      <c r="P10" s="1"/>
    </row>
    <row r="11" spans="2:16" ht="25.5" customHeight="1" x14ac:dyDescent="0.2">
      <c r="B11" s="194" t="s">
        <v>55</v>
      </c>
      <c r="C11" s="194"/>
      <c r="D11" s="72" t="s">
        <v>72</v>
      </c>
      <c r="E11" s="75" t="s">
        <v>73</v>
      </c>
      <c r="F11" s="72" t="s">
        <v>74</v>
      </c>
      <c r="G11" s="72" t="s">
        <v>75</v>
      </c>
      <c r="H11" s="72" t="s">
        <v>76</v>
      </c>
      <c r="P11" s="1"/>
    </row>
    <row r="12" spans="2:16" ht="38.1" customHeight="1" x14ac:dyDescent="0.2">
      <c r="B12" s="224" t="s">
        <v>176</v>
      </c>
      <c r="C12" s="225"/>
      <c r="D12" s="107" t="s">
        <v>177</v>
      </c>
      <c r="E12" s="107">
        <v>6012201000</v>
      </c>
      <c r="F12" s="108" t="s">
        <v>178</v>
      </c>
      <c r="G12" s="107" t="s">
        <v>60</v>
      </c>
      <c r="H12" s="109" t="s">
        <v>77</v>
      </c>
      <c r="O12" s="2"/>
      <c r="P12" s="1"/>
    </row>
    <row r="13" spans="2:16" ht="38.1" customHeight="1" x14ac:dyDescent="0.2">
      <c r="B13" s="224" t="s">
        <v>235</v>
      </c>
      <c r="C13" s="225"/>
      <c r="D13" s="107" t="str">
        <f>+'[1]Recursos Humanos'!C12</f>
        <v>Superintendente Delegado Delegatura de Procedimientos Mercantiles</v>
      </c>
      <c r="E13" s="107">
        <v>6012201000</v>
      </c>
      <c r="F13" s="108" t="s">
        <v>213</v>
      </c>
      <c r="G13" s="107" t="s">
        <v>60</v>
      </c>
      <c r="H13" s="109" t="s">
        <v>77</v>
      </c>
      <c r="O13" s="2"/>
      <c r="P13" s="1"/>
    </row>
    <row r="14" spans="2:16" ht="38.1" customHeight="1" x14ac:dyDescent="0.2">
      <c r="B14" s="224" t="s">
        <v>247</v>
      </c>
      <c r="C14" s="225"/>
      <c r="D14" s="107" t="str">
        <f>+'[1]Recursos Humanos'!C13</f>
        <v>Director Centro de Conciliación y Arbitraje Societarios</v>
      </c>
      <c r="E14" s="107">
        <v>6015941000</v>
      </c>
      <c r="F14" s="108" t="s">
        <v>163</v>
      </c>
      <c r="G14" s="107" t="s">
        <v>164</v>
      </c>
      <c r="H14" s="109" t="s">
        <v>77</v>
      </c>
      <c r="O14" s="2"/>
      <c r="P14" s="1"/>
    </row>
    <row r="15" spans="2:16" ht="38.1" customHeight="1" x14ac:dyDescent="0.2">
      <c r="B15" s="224" t="s">
        <v>166</v>
      </c>
      <c r="C15" s="225"/>
      <c r="D15" s="107" t="str">
        <f>+'[1]Recursos Humanos'!C14</f>
        <v>Coordinador Grupo de Conciliación y Arbitraje Societarios</v>
      </c>
      <c r="E15" s="107">
        <v>6015941000</v>
      </c>
      <c r="F15" s="108" t="s">
        <v>165</v>
      </c>
      <c r="G15" s="107" t="s">
        <v>164</v>
      </c>
      <c r="H15" s="109" t="s">
        <v>77</v>
      </c>
      <c r="O15" s="2"/>
      <c r="P15" s="1"/>
    </row>
    <row r="16" spans="2:16" ht="40.5" customHeight="1" x14ac:dyDescent="0.2">
      <c r="B16" s="227" t="s">
        <v>249</v>
      </c>
      <c r="C16" s="228"/>
      <c r="D16" s="109" t="str">
        <f>+'[1]Recursos Humanos'!C15</f>
        <v>Directora de Tecnología de la Información y las Comunicaciones</v>
      </c>
      <c r="E16" s="109">
        <v>6012201000</v>
      </c>
      <c r="F16" s="108" t="s">
        <v>250</v>
      </c>
      <c r="G16" s="109" t="s">
        <v>164</v>
      </c>
      <c r="H16" s="109" t="s">
        <v>77</v>
      </c>
      <c r="O16" s="2"/>
      <c r="P16" s="1"/>
    </row>
    <row r="17" spans="2:16" ht="20.100000000000001" customHeight="1" x14ac:dyDescent="0.2">
      <c r="B17" s="222"/>
      <c r="C17" s="223"/>
      <c r="D17" s="88"/>
      <c r="E17" s="88"/>
      <c r="F17" s="85"/>
      <c r="G17" s="90"/>
      <c r="H17" s="91"/>
      <c r="O17" s="2"/>
      <c r="P17" s="1"/>
    </row>
    <row r="18" spans="2:16" ht="20.100000000000001" customHeight="1" x14ac:dyDescent="0.2">
      <c r="B18" s="222"/>
      <c r="C18" s="223"/>
      <c r="D18" s="88"/>
      <c r="E18" s="88"/>
      <c r="F18" s="85"/>
      <c r="G18" s="90"/>
      <c r="H18" s="91"/>
      <c r="O18" s="2"/>
      <c r="P18" s="1"/>
    </row>
    <row r="19" spans="2:16" ht="20.100000000000001" customHeight="1" x14ac:dyDescent="0.2">
      <c r="B19" s="222"/>
      <c r="C19" s="223"/>
      <c r="D19" s="80"/>
      <c r="E19" s="80"/>
      <c r="F19" s="62"/>
      <c r="G19" s="87"/>
      <c r="H19" s="81"/>
      <c r="O19" s="2"/>
      <c r="P19" s="1"/>
    </row>
    <row r="20" spans="2:16" ht="20.100000000000001" customHeight="1" x14ac:dyDescent="0.2">
      <c r="B20" s="222"/>
      <c r="C20" s="223"/>
      <c r="D20" s="80"/>
      <c r="E20" s="80"/>
      <c r="F20" s="62"/>
      <c r="G20" s="80"/>
      <c r="H20" s="74"/>
      <c r="O20" s="2"/>
      <c r="P20" s="1"/>
    </row>
    <row r="21" spans="2:16" ht="20.100000000000001" customHeight="1" x14ac:dyDescent="0.2">
      <c r="B21" s="222"/>
      <c r="C21" s="223"/>
      <c r="D21" s="80"/>
      <c r="E21" s="80"/>
      <c r="F21" s="62"/>
      <c r="G21" s="80"/>
      <c r="H21" s="74"/>
      <c r="O21" s="2"/>
      <c r="P21" s="1"/>
    </row>
    <row r="22" spans="2:16" ht="20.100000000000001" customHeight="1" x14ac:dyDescent="0.2">
      <c r="B22" s="222"/>
      <c r="C22" s="223"/>
      <c r="D22" s="82"/>
      <c r="E22" s="82"/>
      <c r="F22" s="85"/>
      <c r="G22" s="80"/>
      <c r="H22" s="82"/>
    </row>
    <row r="23" spans="2:16" ht="20.100000000000001" customHeight="1" x14ac:dyDescent="0.2">
      <c r="B23" s="222"/>
      <c r="C23" s="223"/>
      <c r="D23" s="80"/>
      <c r="E23" s="80"/>
      <c r="F23" s="62"/>
      <c r="G23" s="80"/>
      <c r="H23" s="82"/>
    </row>
    <row r="24" spans="2:16" ht="20.100000000000001" customHeight="1" x14ac:dyDescent="0.2">
      <c r="B24" s="243"/>
      <c r="C24" s="244"/>
      <c r="D24" s="69"/>
      <c r="E24" s="69"/>
      <c r="F24" s="62"/>
      <c r="G24" s="80"/>
      <c r="H24" s="82"/>
    </row>
    <row r="25" spans="2:16" ht="20.100000000000001" customHeight="1" x14ac:dyDescent="0.2">
      <c r="B25" s="222"/>
      <c r="C25" s="223"/>
      <c r="D25" s="82"/>
      <c r="E25" s="82"/>
      <c r="F25" s="85"/>
      <c r="G25" s="80"/>
      <c r="H25" s="82"/>
    </row>
    <row r="26" spans="2:16" ht="20.100000000000001" customHeight="1" x14ac:dyDescent="0.2">
      <c r="B26" s="222"/>
      <c r="C26" s="223"/>
      <c r="D26" s="82"/>
      <c r="E26" s="82"/>
      <c r="F26" s="85"/>
      <c r="G26" s="80"/>
      <c r="H26" s="82"/>
    </row>
    <row r="27" spans="2:16" ht="20.100000000000001" customHeight="1" x14ac:dyDescent="0.2">
      <c r="B27" s="222"/>
      <c r="C27" s="223"/>
      <c r="D27" s="88"/>
      <c r="E27" s="88"/>
      <c r="F27" s="85"/>
      <c r="G27" s="87"/>
      <c r="H27" s="88"/>
    </row>
    <row r="28" spans="2:16" ht="20.100000000000001" customHeight="1" x14ac:dyDescent="0.2">
      <c r="B28" s="245"/>
      <c r="C28" s="245"/>
      <c r="D28" s="80"/>
      <c r="E28" s="80"/>
      <c r="F28" s="62"/>
      <c r="G28" s="80"/>
      <c r="H28" s="82"/>
    </row>
  </sheetData>
  <mergeCells count="27">
    <mergeCell ref="B22:C22"/>
    <mergeCell ref="B24:C24"/>
    <mergeCell ref="B26:C26"/>
    <mergeCell ref="B28:C28"/>
    <mergeCell ref="B25:C25"/>
    <mergeCell ref="B23:C23"/>
    <mergeCell ref="B27:C27"/>
    <mergeCell ref="D2:G2"/>
    <mergeCell ref="D3:G3"/>
    <mergeCell ref="D4:G4"/>
    <mergeCell ref="D5:G5"/>
    <mergeCell ref="B2:C5"/>
    <mergeCell ref="B7:C7"/>
    <mergeCell ref="D7:H7"/>
    <mergeCell ref="B9:H9"/>
    <mergeCell ref="B21:C21"/>
    <mergeCell ref="B12:C12"/>
    <mergeCell ref="B11:C11"/>
    <mergeCell ref="B10:H10"/>
    <mergeCell ref="B18:C18"/>
    <mergeCell ref="B13:C13"/>
    <mergeCell ref="B20:C20"/>
    <mergeCell ref="B19:C19"/>
    <mergeCell ref="B14:C14"/>
    <mergeCell ref="B16:C16"/>
    <mergeCell ref="B15:C15"/>
    <mergeCell ref="B17:C17"/>
  </mergeCells>
  <conditionalFormatting sqref="D11">
    <cfRule type="cellIs" dxfId="49" priority="85" stopIfTrue="1" operator="equal">
      <formula>"Alto"</formula>
    </cfRule>
    <cfRule type="cellIs" dxfId="48" priority="86" stopIfTrue="1" operator="equal">
      <formula>"Medio"</formula>
    </cfRule>
    <cfRule type="cellIs" dxfId="47" priority="87" stopIfTrue="1" operator="equal">
      <formula>"Bajo"</formula>
    </cfRule>
  </conditionalFormatting>
  <conditionalFormatting sqref="D24">
    <cfRule type="cellIs" dxfId="46" priority="40" stopIfTrue="1" operator="equal">
      <formula>"Alto"</formula>
    </cfRule>
    <cfRule type="cellIs" dxfId="45" priority="41" stopIfTrue="1" operator="equal">
      <formula>"Medio"</formula>
    </cfRule>
    <cfRule type="cellIs" dxfId="44" priority="42" stopIfTrue="1" operator="equal">
      <formula>"Bajo"</formula>
    </cfRule>
  </conditionalFormatting>
  <conditionalFormatting sqref="D28">
    <cfRule type="cellIs" dxfId="43" priority="37" stopIfTrue="1" operator="equal">
      <formula>"Alto"</formula>
    </cfRule>
    <cfRule type="cellIs" dxfId="42" priority="38" stopIfTrue="1" operator="equal">
      <formula>"Medio"</formula>
    </cfRule>
    <cfRule type="cellIs" dxfId="41" priority="39" stopIfTrue="1" operator="equal">
      <formula>"Bajo"</formula>
    </cfRule>
  </conditionalFormatting>
  <conditionalFormatting sqref="D20:D21">
    <cfRule type="cellIs" dxfId="40" priority="46" stopIfTrue="1" operator="equal">
      <formula>"Alto"</formula>
    </cfRule>
    <cfRule type="cellIs" dxfId="39" priority="47" stopIfTrue="1" operator="equal">
      <formula>"Medio"</formula>
    </cfRule>
    <cfRule type="cellIs" dxfId="38" priority="48" stopIfTrue="1" operator="equal">
      <formula>"Bajo"</formula>
    </cfRule>
  </conditionalFormatting>
  <conditionalFormatting sqref="D19">
    <cfRule type="cellIs" dxfId="37" priority="34" stopIfTrue="1" operator="equal">
      <formula>"Alto"</formula>
    </cfRule>
    <cfRule type="cellIs" dxfId="36" priority="35" stopIfTrue="1" operator="equal">
      <formula>"Medio"</formula>
    </cfRule>
    <cfRule type="cellIs" dxfId="35" priority="36" stopIfTrue="1" operator="equal">
      <formula>"Bajo"</formula>
    </cfRule>
  </conditionalFormatting>
  <conditionalFormatting sqref="D23">
    <cfRule type="cellIs" dxfId="34" priority="25" stopIfTrue="1" operator="equal">
      <formula>"Alto"</formula>
    </cfRule>
    <cfRule type="cellIs" dxfId="33" priority="26" stopIfTrue="1" operator="equal">
      <formula>"Medio"</formula>
    </cfRule>
    <cfRule type="cellIs" dxfId="32" priority="27" stopIfTrue="1" operator="equal">
      <formula>"Bajo"</formula>
    </cfRule>
  </conditionalFormatting>
  <conditionalFormatting sqref="D12">
    <cfRule type="cellIs" dxfId="31" priority="10" stopIfTrue="1" operator="equal">
      <formula>"Alto"</formula>
    </cfRule>
    <cfRule type="cellIs" dxfId="30" priority="11" stopIfTrue="1" operator="equal">
      <formula>"Medio"</formula>
    </cfRule>
    <cfRule type="cellIs" dxfId="29" priority="12" stopIfTrue="1" operator="equal">
      <formula>"Bajo"</formula>
    </cfRule>
  </conditionalFormatting>
  <conditionalFormatting sqref="D13">
    <cfRule type="cellIs" dxfId="28" priority="7" stopIfTrue="1" operator="equal">
      <formula>"Alto"</formula>
    </cfRule>
    <cfRule type="cellIs" dxfId="27" priority="8" stopIfTrue="1" operator="equal">
      <formula>"Medio"</formula>
    </cfRule>
    <cfRule type="cellIs" dxfId="26" priority="9" stopIfTrue="1" operator="equal">
      <formula>"Bajo"</formula>
    </cfRule>
  </conditionalFormatting>
  <conditionalFormatting sqref="D14:D15">
    <cfRule type="cellIs" dxfId="25" priority="4" stopIfTrue="1" operator="equal">
      <formula>"Alto"</formula>
    </cfRule>
    <cfRule type="cellIs" dxfId="24" priority="5" stopIfTrue="1" operator="equal">
      <formula>"Medio"</formula>
    </cfRule>
    <cfRule type="cellIs" dxfId="23" priority="6" stopIfTrue="1" operator="equal">
      <formula>"Bajo"</formula>
    </cfRule>
  </conditionalFormatting>
  <conditionalFormatting sqref="D16">
    <cfRule type="cellIs" dxfId="22" priority="1" stopIfTrue="1" operator="equal">
      <formula>"Alto"</formula>
    </cfRule>
    <cfRule type="cellIs" dxfId="21" priority="2" stopIfTrue="1" operator="equal">
      <formula>"Medio"</formula>
    </cfRule>
    <cfRule type="cellIs" dxfId="20" priority="3" stopIfTrue="1" operator="equal">
      <formula>"Bajo"</formula>
    </cfRule>
  </conditionalFormatting>
  <dataValidations count="1">
    <dataValidation type="whole" allowBlank="1" showInputMessage="1" showErrorMessage="1" sqref="I9:N9 F29:G65501 H22:N65501">
      <formula1>1</formula1>
      <formula2>5</formula2>
    </dataValidation>
  </dataValidations>
  <hyperlinks>
    <hyperlink ref="F12" r:id="rId1"/>
    <hyperlink ref="F14" r:id="rId2"/>
    <hyperlink ref="F15" r:id="rId3"/>
    <hyperlink ref="F13" r:id="rId4"/>
    <hyperlink ref="F16" r:id="rId5"/>
  </hyperlinks>
  <printOptions horizontalCentered="1"/>
  <pageMargins left="0.39370078740157483" right="0.39370078740157483" top="0.74803149606299213" bottom="0.74803149606299213" header="0.31496062992125984" footer="0.31496062992125984"/>
  <pageSetup paperSize="5" scale="89" fitToHeight="0" orientation="landscape" r:id="rId6"/>
  <headerFooter>
    <oddHeader>&amp;A</oddHeader>
  </headerFooter>
  <drawing r:id="rId7"/>
  <legacyDrawing r:id="rId8"/>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tocar'!$K$5:$K$7</xm:f>
          </x14:formula1>
          <xm:sqref>H17:H21</xm:sqref>
        </x14:dataValidation>
        <x14:dataValidation type="list" allowBlank="1" showInputMessage="1" showErrorMessage="1">
          <x14:formula1>
            <xm:f>'D:\OneDrive - SUPERINTENDENCIA DE SOCIEDADES\Documentos\2023\ProyectosEstrategicos\Mercantiles\[P01_DefinicionLineas_Jurisprudenciales.xlsx]No tocar'!#REF!</xm:f>
          </x14:formula1>
          <xm:sqref>G12:H13</xm:sqref>
        </x14:dataValidation>
        <x14:dataValidation type="list" allowBlank="1" showInputMessage="1" showErrorMessage="1">
          <x14:formula1>
            <xm:f>'C:\Users\francycp\AppData\Local\Microsoft\Windows\INetCache\Content.Outlook\X7G30VYA\[Copia de 10_Posicionamiento_Centro_Conciliación_Arbitraje rev cgmok.xlsx]No tocar'!#REF!</xm:f>
          </x14:formula1>
          <xm:sqref>H14:H16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5"/>
  <sheetViews>
    <sheetView showGridLines="0" topLeftCell="A12" zoomScale="85" zoomScaleNormal="85" workbookViewId="0">
      <pane xSplit="3" ySplit="1" topLeftCell="D15" activePane="bottomRight" state="frozen"/>
      <selection activeCell="A12" sqref="A12"/>
      <selection pane="topRight" activeCell="D12" sqref="D12"/>
      <selection pane="bottomLeft" activeCell="A13" sqref="A13"/>
      <selection pane="bottomRight" activeCell="A18" sqref="A18"/>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28.85546875" style="1" customWidth="1"/>
    <col min="7" max="7" width="36.855468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44"/>
      <c r="C2" s="209" t="s">
        <v>0</v>
      </c>
      <c r="D2" s="210"/>
      <c r="E2" s="210"/>
      <c r="F2" s="210"/>
      <c r="G2" s="51" t="str">
        <f>Proyecto!K2</f>
        <v>Código: GC-F-015</v>
      </c>
      <c r="H2" s="50"/>
      <c r="I2" s="71"/>
      <c r="J2" s="71"/>
      <c r="K2" s="71"/>
      <c r="L2" s="71"/>
      <c r="M2" s="71"/>
      <c r="N2" s="71"/>
      <c r="O2" s="71"/>
      <c r="P2" s="13"/>
    </row>
    <row r="3" spans="2:16" s="10" customFormat="1" ht="23.25" customHeight="1" thickBot="1" x14ac:dyDescent="0.25">
      <c r="B3" s="46"/>
      <c r="C3" s="209" t="s">
        <v>2</v>
      </c>
      <c r="D3" s="210"/>
      <c r="E3" s="210"/>
      <c r="F3" s="210"/>
      <c r="G3" s="49" t="str">
        <f>Proyecto!K3</f>
        <v>Fecha: 17 de septiembre de 2014</v>
      </c>
      <c r="H3" s="50"/>
      <c r="I3" s="71"/>
      <c r="J3" s="71"/>
      <c r="K3" s="71"/>
      <c r="L3" s="71"/>
      <c r="M3" s="71"/>
      <c r="N3" s="71"/>
      <c r="O3" s="71"/>
      <c r="P3" s="13"/>
    </row>
    <row r="4" spans="2:16" s="10" customFormat="1" ht="24" customHeight="1" thickBot="1" x14ac:dyDescent="0.25">
      <c r="B4" s="46"/>
      <c r="C4" s="209" t="s">
        <v>4</v>
      </c>
      <c r="D4" s="210"/>
      <c r="E4" s="210"/>
      <c r="F4" s="210"/>
      <c r="G4" s="49" t="str">
        <f>Proyecto!K4</f>
        <v>Versión 001</v>
      </c>
      <c r="H4" s="50"/>
      <c r="I4" s="71"/>
      <c r="J4" s="71"/>
      <c r="K4" s="71"/>
      <c r="L4" s="71"/>
      <c r="M4" s="71"/>
      <c r="N4" s="71"/>
      <c r="O4" s="71"/>
      <c r="P4" s="13"/>
    </row>
    <row r="5" spans="2:16" s="10" customFormat="1" ht="22.5" customHeight="1" thickBot="1" x14ac:dyDescent="0.25">
      <c r="B5" s="48"/>
      <c r="C5" s="209" t="s">
        <v>6</v>
      </c>
      <c r="D5" s="210"/>
      <c r="E5" s="210"/>
      <c r="F5" s="210"/>
      <c r="G5" s="52" t="s">
        <v>80</v>
      </c>
      <c r="H5" s="50"/>
      <c r="I5" s="71"/>
      <c r="J5" s="71"/>
      <c r="K5" s="71"/>
      <c r="L5" s="71"/>
      <c r="M5" s="71"/>
      <c r="N5" s="71"/>
      <c r="O5" s="71"/>
      <c r="P5" s="13"/>
    </row>
    <row r="6" spans="2:16" ht="5.25" customHeight="1" x14ac:dyDescent="0.2">
      <c r="B6" s="24"/>
      <c r="C6" s="24"/>
      <c r="D6" s="24"/>
      <c r="E6" s="24"/>
      <c r="F6" s="24"/>
    </row>
    <row r="7" spans="2:16" ht="29.25" customHeight="1" x14ac:dyDescent="0.2">
      <c r="B7" s="70" t="s">
        <v>8</v>
      </c>
      <c r="C7" s="249" t="str">
        <f>Proyecto!$E$7</f>
        <v>Posicionamiento del Centro de Conciliación y Arbitraje Empresarial - 2024</v>
      </c>
      <c r="D7" s="249"/>
      <c r="E7" s="249"/>
      <c r="F7" s="249"/>
      <c r="G7" s="77"/>
      <c r="P7" s="1"/>
    </row>
    <row r="8" spans="2:16" ht="6.75" customHeight="1" x14ac:dyDescent="0.2">
      <c r="B8" s="6"/>
      <c r="C8" s="7"/>
      <c r="D8" s="7"/>
      <c r="E8" s="7"/>
      <c r="F8" s="7"/>
      <c r="P8" s="1"/>
    </row>
    <row r="9" spans="2:16" x14ac:dyDescent="0.2">
      <c r="B9" s="148"/>
      <c r="C9" s="148"/>
    </row>
    <row r="10" spans="2:16" ht="20.25" customHeight="1" x14ac:dyDescent="0.2">
      <c r="B10" s="246" t="s">
        <v>81</v>
      </c>
      <c r="C10" s="247"/>
      <c r="D10" s="247"/>
      <c r="E10" s="247"/>
      <c r="F10" s="247"/>
      <c r="G10" s="248"/>
    </row>
    <row r="11" spans="2:16" customFormat="1" ht="15" customHeight="1" x14ac:dyDescent="0.2"/>
    <row r="12" spans="2:16" ht="24.75" customHeight="1" x14ac:dyDescent="0.2">
      <c r="B12" s="79" t="s">
        <v>82</v>
      </c>
      <c r="C12" s="79" t="s">
        <v>83</v>
      </c>
      <c r="D12" s="79" t="s">
        <v>84</v>
      </c>
      <c r="E12" s="79" t="s">
        <v>85</v>
      </c>
      <c r="F12" s="79" t="s">
        <v>86</v>
      </c>
      <c r="G12" s="79" t="s">
        <v>87</v>
      </c>
    </row>
    <row r="13" spans="2:16" ht="89.25" customHeight="1" x14ac:dyDescent="0.2">
      <c r="B13" s="110" t="s">
        <v>177</v>
      </c>
      <c r="C13" s="109" t="s">
        <v>88</v>
      </c>
      <c r="D13" s="113" t="s">
        <v>179</v>
      </c>
      <c r="E13" s="109" t="s">
        <v>152</v>
      </c>
      <c r="F13" s="110" t="s">
        <v>180</v>
      </c>
      <c r="G13" s="139" t="s">
        <v>181</v>
      </c>
    </row>
    <row r="14" spans="2:16" ht="117" customHeight="1" x14ac:dyDescent="0.2">
      <c r="B14" s="107" t="s">
        <v>180</v>
      </c>
      <c r="C14" s="107" t="s">
        <v>88</v>
      </c>
      <c r="D14" s="137" t="s">
        <v>183</v>
      </c>
      <c r="E14" s="107" t="s">
        <v>89</v>
      </c>
      <c r="F14" s="107" t="s">
        <v>196</v>
      </c>
      <c r="G14" s="139" t="s">
        <v>181</v>
      </c>
    </row>
    <row r="15" spans="2:16" ht="96.75" customHeight="1" x14ac:dyDescent="0.2">
      <c r="B15" s="107" t="s">
        <v>182</v>
      </c>
      <c r="C15" s="107" t="s">
        <v>138</v>
      </c>
      <c r="D15" s="113" t="s">
        <v>187</v>
      </c>
      <c r="E15" s="107" t="s">
        <v>89</v>
      </c>
      <c r="F15" s="110" t="s">
        <v>188</v>
      </c>
      <c r="G15" s="139" t="s">
        <v>189</v>
      </c>
    </row>
    <row r="16" spans="2:16" ht="84" customHeight="1" x14ac:dyDescent="0.2">
      <c r="B16" s="107" t="s">
        <v>191</v>
      </c>
      <c r="C16" s="107" t="s">
        <v>138</v>
      </c>
      <c r="D16" s="137" t="s">
        <v>168</v>
      </c>
      <c r="E16" s="107" t="s">
        <v>89</v>
      </c>
      <c r="F16" s="107" t="s">
        <v>196</v>
      </c>
      <c r="G16" s="137" t="s">
        <v>190</v>
      </c>
    </row>
    <row r="17" spans="2:7" ht="78.75" x14ac:dyDescent="0.2">
      <c r="B17" s="107" t="s">
        <v>195</v>
      </c>
      <c r="C17" s="107" t="s">
        <v>138</v>
      </c>
      <c r="D17" s="113" t="s">
        <v>214</v>
      </c>
      <c r="E17" s="107" t="s">
        <v>155</v>
      </c>
      <c r="F17" s="107" t="s">
        <v>196</v>
      </c>
      <c r="G17" s="137" t="s">
        <v>197</v>
      </c>
    </row>
    <row r="18" spans="2:7" ht="20.100000000000001" customHeight="1" x14ac:dyDescent="0.2">
      <c r="B18" s="114"/>
      <c r="C18" s="109"/>
      <c r="D18" s="110"/>
      <c r="E18" s="115"/>
      <c r="F18" s="110"/>
      <c r="G18" s="115"/>
    </row>
    <row r="19" spans="2:7" ht="20.100000000000001" customHeight="1" x14ac:dyDescent="0.2">
      <c r="B19" s="114"/>
      <c r="C19" s="109"/>
      <c r="D19" s="110"/>
      <c r="E19" s="115"/>
      <c r="F19" s="110"/>
      <c r="G19" s="115"/>
    </row>
    <row r="20" spans="2:7" ht="20.100000000000001" customHeight="1" x14ac:dyDescent="0.2">
      <c r="B20" s="114"/>
      <c r="C20" s="109"/>
      <c r="D20" s="110"/>
      <c r="E20" s="115"/>
      <c r="F20" s="110"/>
      <c r="G20" s="115"/>
    </row>
    <row r="21" spans="2:7" ht="20.100000000000001" customHeight="1" x14ac:dyDescent="0.2">
      <c r="B21" s="114"/>
      <c r="C21" s="109"/>
      <c r="D21" s="110"/>
      <c r="E21" s="115"/>
      <c r="F21" s="110"/>
      <c r="G21" s="115"/>
    </row>
    <row r="22" spans="2:7" ht="20.100000000000001" customHeight="1" x14ac:dyDescent="0.2">
      <c r="B22" s="114"/>
      <c r="C22" s="109"/>
      <c r="D22" s="110"/>
      <c r="E22" s="115"/>
      <c r="F22" s="110"/>
      <c r="G22" s="115"/>
    </row>
    <row r="23" spans="2:7" ht="20.100000000000001" customHeight="1" x14ac:dyDescent="0.2">
      <c r="B23" s="114"/>
      <c r="C23" s="109"/>
      <c r="D23" s="110"/>
      <c r="E23" s="115"/>
      <c r="F23" s="110"/>
      <c r="G23" s="115"/>
    </row>
    <row r="24" spans="2:7" ht="15.75" x14ac:dyDescent="0.2">
      <c r="B24" s="93"/>
      <c r="C24" s="93"/>
      <c r="D24" s="93"/>
      <c r="E24" s="93"/>
      <c r="F24" s="93"/>
      <c r="G24" s="93"/>
    </row>
    <row r="25" spans="2:7" ht="15.75" x14ac:dyDescent="0.2">
      <c r="B25" s="93"/>
      <c r="C25" s="93"/>
      <c r="D25" s="93"/>
      <c r="E25" s="93"/>
      <c r="F25" s="93"/>
      <c r="G25" s="93"/>
    </row>
  </sheetData>
  <mergeCells count="7">
    <mergeCell ref="B10:G10"/>
    <mergeCell ref="B9:C9"/>
    <mergeCell ref="C7:F7"/>
    <mergeCell ref="C2:F2"/>
    <mergeCell ref="C3:F3"/>
    <mergeCell ref="C4:F4"/>
    <mergeCell ref="C5:F5"/>
  </mergeCells>
  <dataValidations count="1">
    <dataValidation type="whole" allowBlank="1" showInputMessage="1" showErrorMessage="1" sqref="E9 E24:E65499 G11 G9 G24:G65499 H9:N65499">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3"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tocar'!$Q$15:$Q$23</xm:f>
          </x14:formula1>
          <xm:sqref>E18:E23</xm:sqref>
        </x14:dataValidation>
        <x14:dataValidation type="list" allowBlank="1" showInputMessage="1" showErrorMessage="1">
          <x14:formula1>
            <xm:f>'C:\Users\francycp\AppData\Local\Microsoft\Windows\INetCache\Content.Outlook\X7G30VYA\[Copia de 10_Posicionamiento_Centro_Conciliación_Arbitraje rev cgmok.xlsx]No tocar'!#REF!</xm:f>
          </x14:formula1>
          <xm:sqref>E13:E17</xm:sqref>
        </x14:dataValidation>
        <x14:dataValidation type="list" allowBlank="1" showInputMessage="1" showErrorMessage="1">
          <x14:formula1>
            <xm:f>'C:\Users\francycp\AppData\Local\Microsoft\Windows\INetCache\Content.Outlook\X7G30VYA\[Copia de 10_Posicionamiento_Centro_Conciliación_Arbitraje rev cgmok.xlsx]No tocar'!#REF!</xm:f>
          </x14:formula1>
          <xm:sqref>C13:C16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3"/>
  <sheetViews>
    <sheetView showGridLines="0" zoomScale="90" zoomScaleNormal="90" workbookViewId="0">
      <selection activeCell="C13" sqref="C13"/>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28.7109375" style="1" customWidth="1"/>
    <col min="5" max="5" width="33.5703125" style="1" customWidth="1"/>
    <col min="6" max="6" width="42.42578125" style="1" customWidth="1"/>
    <col min="7" max="7" width="21.28515625" style="1" customWidth="1"/>
    <col min="8" max="8" width="28.5703125" style="1" customWidth="1"/>
    <col min="9" max="9" width="7.7109375" style="1" customWidth="1"/>
    <col min="10" max="10" width="0.7109375" style="5" customWidth="1"/>
    <col min="11" max="11" width="1" style="1" customWidth="1"/>
    <col min="12" max="12" width="1.42578125" style="1" customWidth="1"/>
    <col min="13" max="13" width="1.140625" style="5"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0" customFormat="1" ht="26.25" customHeight="1" thickBot="1" x14ac:dyDescent="0.25">
      <c r="B2" s="44"/>
      <c r="C2" s="209" t="s">
        <v>0</v>
      </c>
      <c r="D2" s="210"/>
      <c r="E2" s="210"/>
      <c r="F2" s="210"/>
      <c r="G2" s="199" t="str">
        <f>Proyecto!K2</f>
        <v>Código: GC-F-015</v>
      </c>
      <c r="H2" s="201"/>
      <c r="I2" s="71"/>
      <c r="J2" s="9"/>
      <c r="K2" s="9"/>
      <c r="L2" s="9"/>
      <c r="M2" s="12"/>
      <c r="N2" s="71"/>
      <c r="O2" s="71"/>
      <c r="P2" s="71"/>
      <c r="Q2" s="71"/>
      <c r="R2" s="71"/>
      <c r="S2" s="71"/>
      <c r="T2" s="71"/>
      <c r="U2" s="71"/>
      <c r="V2" s="71"/>
      <c r="W2" s="13"/>
    </row>
    <row r="3" spans="2:23" s="10" customFormat="1" ht="23.25" customHeight="1" thickBot="1" x14ac:dyDescent="0.25">
      <c r="B3" s="46"/>
      <c r="C3" s="209" t="s">
        <v>2</v>
      </c>
      <c r="D3" s="210"/>
      <c r="E3" s="210"/>
      <c r="F3" s="210"/>
      <c r="G3" s="202" t="str">
        <f>Proyecto!K3</f>
        <v>Fecha: 17 de septiembre de 2014</v>
      </c>
      <c r="H3" s="204"/>
      <c r="I3" s="71"/>
      <c r="J3" s="9"/>
      <c r="K3" s="9"/>
      <c r="L3" s="9"/>
      <c r="M3" s="12"/>
      <c r="N3" s="71"/>
      <c r="O3" s="71"/>
      <c r="P3" s="71"/>
      <c r="Q3" s="71"/>
      <c r="R3" s="71"/>
      <c r="S3" s="71"/>
      <c r="T3" s="71"/>
      <c r="U3" s="71"/>
      <c r="V3" s="71"/>
      <c r="W3" s="13"/>
    </row>
    <row r="4" spans="2:23" s="10" customFormat="1" ht="24" customHeight="1" thickBot="1" x14ac:dyDescent="0.25">
      <c r="B4" s="46"/>
      <c r="C4" s="209" t="s">
        <v>4</v>
      </c>
      <c r="D4" s="210"/>
      <c r="E4" s="210"/>
      <c r="F4" s="210"/>
      <c r="G4" s="205" t="str">
        <f>Proyecto!K4</f>
        <v>Versión 001</v>
      </c>
      <c r="H4" s="207"/>
      <c r="I4" s="71"/>
      <c r="J4" s="9"/>
      <c r="K4" s="71"/>
      <c r="L4" s="71"/>
      <c r="M4" s="12"/>
      <c r="N4" s="71"/>
      <c r="O4" s="71"/>
      <c r="P4" s="71"/>
      <c r="Q4" s="71"/>
      <c r="R4" s="71"/>
      <c r="S4" s="71"/>
      <c r="T4" s="71"/>
      <c r="U4" s="71"/>
      <c r="V4" s="71"/>
      <c r="W4" s="13"/>
    </row>
    <row r="5" spans="2:23" s="10" customFormat="1" ht="22.5" customHeight="1" thickBot="1" x14ac:dyDescent="0.25">
      <c r="B5" s="48"/>
      <c r="C5" s="209" t="s">
        <v>6</v>
      </c>
      <c r="D5" s="210"/>
      <c r="E5" s="210"/>
      <c r="F5" s="210"/>
      <c r="G5" s="202" t="s">
        <v>90</v>
      </c>
      <c r="H5" s="204"/>
      <c r="I5" s="71"/>
      <c r="J5" s="9"/>
      <c r="K5" s="71"/>
      <c r="L5" s="71"/>
      <c r="M5" s="9"/>
      <c r="N5" s="71"/>
      <c r="O5" s="71"/>
      <c r="P5" s="71"/>
      <c r="Q5" s="71"/>
      <c r="R5" s="71"/>
      <c r="S5" s="71"/>
      <c r="T5" s="71"/>
      <c r="U5" s="71"/>
      <c r="V5" s="71"/>
      <c r="W5" s="13"/>
    </row>
    <row r="6" spans="2:23" ht="5.25" customHeight="1" x14ac:dyDescent="0.2">
      <c r="B6" s="24"/>
      <c r="C6" s="24"/>
      <c r="D6" s="24"/>
      <c r="E6" s="24"/>
      <c r="F6" s="24"/>
      <c r="G6" s="24"/>
      <c r="H6" s="24"/>
    </row>
    <row r="7" spans="2:23" ht="29.25" customHeight="1" x14ac:dyDescent="0.2">
      <c r="B7" s="23" t="s">
        <v>8</v>
      </c>
      <c r="C7" s="251" t="str">
        <f>Proyecto!$E$7</f>
        <v>Posicionamiento del Centro de Conciliación y Arbitraje Empresarial - 2024</v>
      </c>
      <c r="D7" s="251"/>
      <c r="E7" s="251"/>
      <c r="F7" s="251"/>
      <c r="G7" s="251"/>
      <c r="H7" s="251"/>
      <c r="W7" s="1"/>
    </row>
    <row r="9" spans="2:23" ht="15" customHeight="1" x14ac:dyDescent="0.2">
      <c r="B9" s="197" t="s">
        <v>91</v>
      </c>
      <c r="C9" s="197"/>
      <c r="D9" s="197"/>
      <c r="E9" s="197"/>
      <c r="F9" s="197"/>
      <c r="G9" s="197"/>
      <c r="H9" s="197"/>
    </row>
    <row r="10" spans="2:23" customFormat="1" ht="15" customHeight="1" x14ac:dyDescent="0.2"/>
    <row r="11" spans="2:23" ht="33.75" customHeight="1" x14ac:dyDescent="0.2">
      <c r="B11" s="194" t="s">
        <v>92</v>
      </c>
      <c r="C11" s="194"/>
      <c r="D11" s="72" t="s">
        <v>93</v>
      </c>
      <c r="E11" s="72" t="s">
        <v>94</v>
      </c>
      <c r="F11" s="72" t="s">
        <v>95</v>
      </c>
      <c r="G11" s="72" t="s">
        <v>96</v>
      </c>
      <c r="H11" s="72" t="s">
        <v>97</v>
      </c>
    </row>
    <row r="12" spans="2:23" ht="61.5" customHeight="1" x14ac:dyDescent="0.2">
      <c r="B12" s="178" t="s">
        <v>215</v>
      </c>
      <c r="C12" s="250"/>
      <c r="D12" s="107"/>
      <c r="E12" s="106"/>
      <c r="F12" s="106"/>
      <c r="G12" s="107"/>
      <c r="H12" s="106"/>
    </row>
    <row r="13" spans="2:23" x14ac:dyDescent="0.2">
      <c r="B13" s="86"/>
      <c r="C13" s="86"/>
    </row>
  </sheetData>
  <mergeCells count="12">
    <mergeCell ref="B12:C12"/>
    <mergeCell ref="B9:H9"/>
    <mergeCell ref="B11:C11"/>
    <mergeCell ref="C7:H7"/>
    <mergeCell ref="C2:F2"/>
    <mergeCell ref="G2:H2"/>
    <mergeCell ref="C3:F3"/>
    <mergeCell ref="G3:H3"/>
    <mergeCell ref="C4:F4"/>
    <mergeCell ref="G4:H4"/>
    <mergeCell ref="C5:F5"/>
    <mergeCell ref="G5:H5"/>
  </mergeCells>
  <conditionalFormatting sqref="E12">
    <cfRule type="cellIs" dxfId="19" priority="43" stopIfTrue="1" operator="equal">
      <formula>"Alto"</formula>
    </cfRule>
    <cfRule type="cellIs" dxfId="18" priority="44" stopIfTrue="1" operator="equal">
      <formula>"Medio"</formula>
    </cfRule>
    <cfRule type="cellIs" dxfId="17" priority="45" stopIfTrue="1" operator="equal">
      <formula>"Bajo"</formula>
    </cfRule>
  </conditionalFormatting>
  <conditionalFormatting sqref="F12:H12">
    <cfRule type="cellIs" dxfId="16" priority="16" stopIfTrue="1" operator="equal">
      <formula>"Alto"</formula>
    </cfRule>
    <cfRule type="cellIs" dxfId="15" priority="17" stopIfTrue="1" operator="equal">
      <formula>"Medio"</formula>
    </cfRule>
    <cfRule type="cellIs" dxfId="14" priority="18" stopIfTrue="1" operator="equal">
      <formula>"Bajo"</formula>
    </cfRule>
  </conditionalFormatting>
  <conditionalFormatting sqref="B12">
    <cfRule type="cellIs" dxfId="13" priority="13" stopIfTrue="1" operator="equal">
      <formula>"Alto"</formula>
    </cfRule>
    <cfRule type="cellIs" dxfId="12" priority="14" stopIfTrue="1" operator="equal">
      <formula>"Medio"</formula>
    </cfRule>
    <cfRule type="cellIs" dxfId="11" priority="15" stopIfTrue="1" operator="equal">
      <formula>"Bajo"</formula>
    </cfRule>
  </conditionalFormatting>
  <conditionalFormatting sqref="D12">
    <cfRule type="cellIs" dxfId="10" priority="7" stopIfTrue="1" operator="equal">
      <formula>"Alto"</formula>
    </cfRule>
    <cfRule type="cellIs" dxfId="9" priority="8" stopIfTrue="1" operator="equal">
      <formula>"Medio"</formula>
    </cfRule>
    <cfRule type="cellIs" dxfId="8" priority="9" stopIfTrue="1" operator="equal">
      <formula>"Bajo"</formula>
    </cfRule>
  </conditionalFormatting>
  <dataValidations count="1">
    <dataValidation type="whole" allowBlank="1" showInputMessage="1" showErrorMessage="1" sqref="F8:G8 F13:G65492 I8:M65492 O8:U65492">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4"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94653646-7C11-4315-B544-EBA83282B2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76CD46FF-15CE-4B87-962F-49D7241576E1}">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sharepoint/v3"/>
    <ds:schemaRef ds:uri="http://schemas.microsoft.com/sharepoint/v4"/>
    <ds:schemaRef ds:uri="http://schemas.microsoft.com/office/infopath/2007/PartnerControls"/>
    <ds:schemaRef ds:uri="ff8e3638-9d45-4162-afb4-6d390653d547"/>
    <ds:schemaRef ds:uri="http://www.w3.org/XML/1998/namespace"/>
  </ds:schemaRefs>
</ds:datastoreItem>
</file>

<file path=customXml/itemProps4.xml><?xml version="1.0" encoding="utf-8"?>
<ds:datastoreItem xmlns:ds="http://schemas.openxmlformats.org/officeDocument/2006/customXml" ds:itemID="{80DAA8D6-7E19-4FB5-BE8C-17160E28325A}">
  <ds:schemaRefs>
    <ds:schemaRef ds:uri="office.server.policy"/>
  </ds:schemaRefs>
</ds:datastoreItem>
</file>

<file path=customXml/itemProps5.xml><?xml version="1.0" encoding="utf-8"?>
<ds:datastoreItem xmlns:ds="http://schemas.openxmlformats.org/officeDocument/2006/customXml" ds:itemID="{8B2B3F34-CDF1-4EF9-8DBA-FC5BF92D8FD3}">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vt:lpstr>
      <vt:lpstr>No tocar</vt:lpstr>
      <vt:lpstr>Indicadores!Área_de_impresión</vt:lpstr>
      <vt:lpstr>Interesados!Área_de_impresión</vt:lpstr>
      <vt:lpstr>'Plan de comunicaciones'!Área_de_impresión</vt:lpstr>
      <vt:lpstr>'Recursos Humanos'!Área_de_impresión</vt:lpstr>
      <vt:lpstr>Requerimientos!Área_de_impresión</vt:lpstr>
      <vt:lpstr>Riesgos!Área_de_impresión</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EDT_03</dc:title>
  <dc:subject/>
  <dc:creator>Bibiana Coy Paez</dc:creator>
  <cp:keywords>Despacho</cp:keywords>
  <dc:description/>
  <cp:lastModifiedBy>Bibiana Coy Paez</cp:lastModifiedBy>
  <cp:revision/>
  <dcterms:created xsi:type="dcterms:W3CDTF">2009-01-14T13:57:13Z</dcterms:created>
  <dcterms:modified xsi:type="dcterms:W3CDTF">2024-08-01T05:13:28Z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