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francycp\Desktop\publicaciones WEB\2024\"/>
    </mc:Choice>
  </mc:AlternateContent>
  <bookViews>
    <workbookView xWindow="0" yWindow="0" windowWidth="23040" windowHeight="8760" tabRatio="803" firstSheet="5" activeTab="10"/>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externalReferences>
    <externalReference r:id="rId14"/>
  </externalReference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Interesados!$B$2:$H$21</definedName>
    <definedName name="_xlnm.Print_Area" localSheetId="1">'Justificación - Objetivo'!$B$2:$P$13</definedName>
    <definedName name="_xlnm.Print_Area" localSheetId="7">'Plan de comunicaciones'!$B$2:$H$20</definedName>
    <definedName name="_xlnm.Print_Area" localSheetId="0">Proyecto!$C$2:$I$8</definedName>
    <definedName name="_xlnm.Print_Area" localSheetId="5">'Recursos Financieros'!$B$2:$F$8</definedName>
    <definedName name="_xlnm.Print_Area" localSheetId="3">'Recursos Humanos'!$B$2:$G$22</definedName>
    <definedName name="_xlnm.Print_Area" localSheetId="8">Requerimientos!$B$2:$H$23</definedName>
    <definedName name="_xlnm.Print_Area" localSheetId="11">'Riesgos-Cronograma'!$B$2:$P$20</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62913"/>
</workbook>
</file>

<file path=xl/calcChain.xml><?xml version="1.0" encoding="utf-8"?>
<calcChain xmlns="http://schemas.openxmlformats.org/spreadsheetml/2006/main">
  <c r="L10" i="11" l="1"/>
  <c r="L11" i="11" l="1"/>
  <c r="L12" i="11"/>
  <c r="E16" i="11" l="1"/>
  <c r="AK10" i="11"/>
  <c r="L13" i="11"/>
  <c r="L14" i="11"/>
  <c r="L15" i="11"/>
  <c r="L16" i="11" s="1"/>
  <c r="AJ16" i="11"/>
  <c r="AI16" i="11"/>
  <c r="AH16" i="11"/>
  <c r="AG16" i="11"/>
  <c r="AF16" i="11"/>
  <c r="AE16" i="11"/>
  <c r="AD16" i="11"/>
  <c r="AC16" i="11"/>
  <c r="AB16" i="11"/>
  <c r="AA16" i="11"/>
  <c r="Z16" i="11"/>
  <c r="Y16" i="11"/>
  <c r="X16" i="11"/>
  <c r="W16" i="11"/>
  <c r="V16" i="11"/>
  <c r="U16" i="11"/>
  <c r="T16" i="11"/>
  <c r="S16" i="11"/>
  <c r="R16" i="11"/>
  <c r="Q16" i="11"/>
  <c r="P16" i="11"/>
  <c r="O16" i="11"/>
  <c r="N16" i="11"/>
  <c r="M16" i="11"/>
  <c r="AK15" i="11"/>
  <c r="AK14" i="11"/>
  <c r="AK13" i="11"/>
  <c r="AK12" i="11"/>
  <c r="AK11" i="11"/>
  <c r="D7" i="9" l="1"/>
  <c r="D7" i="11"/>
  <c r="D7" i="8"/>
  <c r="C7" i="4"/>
  <c r="C7" i="7"/>
  <c r="D7" i="6"/>
  <c r="C7" i="12"/>
  <c r="C7" i="5"/>
  <c r="D7" i="3"/>
  <c r="D7" i="2"/>
  <c r="B17" i="16"/>
  <c r="B16" i="16"/>
  <c r="B15" i="16"/>
  <c r="I11" i="11" l="1"/>
  <c r="I12" i="11"/>
  <c r="I13" i="11"/>
  <c r="I14" i="11"/>
  <c r="I15" i="11"/>
  <c r="I10" i="11"/>
  <c r="B14" i="16" l="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A6" i="12" l="1"/>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 ref="B22" authorId="0" shapeId="0">
      <text>
        <r>
          <rPr>
            <b/>
            <sz val="9"/>
            <color indexed="81"/>
            <rFont val="Tahoma"/>
            <family val="2"/>
          </rPr>
          <t>OBJETIVOS DE PROYECTO:</t>
        </r>
        <r>
          <rPr>
            <sz val="9"/>
            <color indexed="81"/>
            <rFont val="Tahoma"/>
            <family val="2"/>
          </rPr>
          <t xml:space="preserve">
Incluir los objetivos que debe cumplir el proyecto
</t>
        </r>
      </text>
    </comment>
    <comment ref="D22"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 ref="B16" authorId="0" shapeId="0">
      <text>
        <r>
          <rPr>
            <b/>
            <sz val="9"/>
            <color indexed="81"/>
            <rFont val="Tahoma"/>
            <family val="2"/>
          </rPr>
          <t>DESCRIPCIÓN:</t>
        </r>
        <r>
          <rPr>
            <sz val="9"/>
            <color indexed="81"/>
            <rFont val="Tahoma"/>
            <family val="2"/>
          </rPr>
          <t xml:space="preserve">
Hacer una descripción de lo que se quiere medir</t>
        </r>
      </text>
    </comment>
    <comment ref="B17"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7"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7" authorId="1" shapeId="0">
      <text>
        <r>
          <rPr>
            <b/>
            <sz val="9"/>
            <color indexed="81"/>
            <rFont val="Tahoma"/>
            <family val="2"/>
          </rPr>
          <t>META:</t>
        </r>
        <r>
          <rPr>
            <sz val="9"/>
            <color indexed="81"/>
            <rFont val="Tahoma"/>
            <family val="2"/>
          </rPr>
          <t xml:space="preserve">
Valor que se quiere alcanzar (100%, 3 procesos, 5 unidades, 3 documentos)</t>
        </r>
      </text>
    </comment>
    <comment ref="G17" authorId="0" shapeId="0">
      <text>
        <r>
          <rPr>
            <b/>
            <sz val="9"/>
            <color indexed="81"/>
            <rFont val="Tahoma"/>
            <family val="2"/>
          </rPr>
          <t>FRECUENCIA DE MEDIDA:</t>
        </r>
        <r>
          <rPr>
            <sz val="9"/>
            <color indexed="81"/>
            <rFont val="Tahoma"/>
            <family val="2"/>
          </rPr>
          <t xml:space="preserve">
Indicar cada cuanto tiempo hay que tomar la medición</t>
        </r>
      </text>
    </comment>
    <comment ref="H17"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7"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9"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indexed="81"/>
            <rFont val="Tahoma"/>
            <family val="2"/>
          </rPr>
          <t xml:space="preserve">NÚMERO DE OBLIGACIÓN:
</t>
        </r>
        <r>
          <rPr>
            <sz val="9"/>
            <color indexed="81"/>
            <rFont val="Tahoma"/>
            <family val="2"/>
          </rPr>
          <t xml:space="preserve">XXXX
</t>
        </r>
      </text>
    </comment>
    <comment ref="B16" authorId="0" shapeId="0">
      <text>
        <r>
          <rPr>
            <b/>
            <sz val="9"/>
            <color indexed="81"/>
            <rFont val="Tahoma"/>
            <family val="2"/>
          </rPr>
          <t>APROPIACIÓN INICIAL:</t>
        </r>
        <r>
          <rPr>
            <sz val="9"/>
            <color indexed="81"/>
            <rFont val="Tahoma"/>
            <family val="2"/>
          </rPr>
          <t xml:space="preserve">
XXX</t>
        </r>
      </text>
    </comment>
    <comment ref="B18" authorId="0" shapeId="0">
      <text>
        <r>
          <rPr>
            <b/>
            <sz val="9"/>
            <color indexed="81"/>
            <rFont val="Tahoma"/>
            <family val="2"/>
          </rPr>
          <t>VALOR COMPROMETIDO:</t>
        </r>
        <r>
          <rPr>
            <sz val="9"/>
            <color indexed="81"/>
            <rFont val="Tahoma"/>
            <family val="2"/>
          </rPr>
          <t xml:space="preserve">
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indexed="81"/>
            <rFont val="Tahoma"/>
            <family val="2"/>
          </rPr>
          <t>CARGO:</t>
        </r>
        <r>
          <rPr>
            <sz val="9"/>
            <color indexed="81"/>
            <rFont val="Tahoma"/>
            <family val="2"/>
          </rPr>
          <t xml:space="preserve">
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<sst xmlns="http://schemas.openxmlformats.org/spreadsheetml/2006/main" count="444" uniqueCount="258">
  <si>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</si>
  <si>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</si>
  <si>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</si>
  <si>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</si>
  <si>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</si>
  <si>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</si>
  <si>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</si>
  <si>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</si>
  <si>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</si>
  <si>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</si>
  <si>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</si>
  <si>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</si>
  <si>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</si>
  <si>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</si>
  <si>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</si>
  <si>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</si>
  <si>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</si>
  <si>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</si>
  <si>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</si>
  <si>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</si>
  <si>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</si>
  <si>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</si>
  <si>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</si>
  <si>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</si>
  <si>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</si>
  <si>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</si>
  <si>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</si>
  <si>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</si>
  <si>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</si>
  <si>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</si>
  <si>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</si>
  <si>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</si>
  <si>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</si>
  <si>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</si>
  <si>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</si>
  <si>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</si>
  <si>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</si>
  <si>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</si>
  <si>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</si>
  <si>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</si>
  <si>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</si>
  <si>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</si>
  <si>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</si>
  <si>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</si>
  <si>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</si>
  <si>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</si>
  <si>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</si>
  <si>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</si>
  <si>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</si>
  <si>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</si>
  <si>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</si>
  <si>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</si>
  <si>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</si>
  <si>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</si>
  <si>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</si>
  <si>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</si>
  <si>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</si>
  <si>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</si>
  <si>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</si>
  <si>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</si>
  <si>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</si>
  <si>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</si>
  <si>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</si>
  <si>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</si>
  <si>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</si>
  <si>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</si>
  <si>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</si>
  <si>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</si>
  <si>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</si>
  <si>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</si>
  <si>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</si>
  <si>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</si>
  <si>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</si>
  <si>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</si>
  <si>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</si>
  <si>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</si>
  <si>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</si>
  <si>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</si>
  <si>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</si>
  <si>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</si>
  <si>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</si>
  <si>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</si>
  <si>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</si>
  <si>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</si>
  <si>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</si>
  <si>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</si>
  <si>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</si>
  <si>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</si>
  <si>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</si>
  <si>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</si>
  <si>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</si>
  <si>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</si>
  <si>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</si>
  <si>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</si>
  <si>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</si>
  <si>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</si>
  <si>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</si>
  <si>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</si>
  <si>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</si>
  <si>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</si>
  <si>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</si>
  <si>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</si>
  <si>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</si>
  <si>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</si>
  <si>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</si>
  <si>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</si>
  <si>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</si>
  <si>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</si>
  <si>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</si>
  <si>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</si>
  <si>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</si>
  <si>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</si>
  <si>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</si>
  <si>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</si>
  <si>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</si>
  <si>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</si>
  <si>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</si>
  <si>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</si>
  <si>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</si>
  <si>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</si>
  <si>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</si>
  <si>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</si>
  <si>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</si>
  <si>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</si>
  <si>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</si>
  <si>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</si>
  <si>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</si>
  <si>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</si>
  <si>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</si>
  <si>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</si>
  <si>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</si>
  <si>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</si>
  <si>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</si>
  <si>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</si>
  <si>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</si>
  <si>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</si>
  <si>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</si>
  <si>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</si>
  <si>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Fortalecer los procesos de apoyo y de difusión para una adecuada prestación del servicio</t>
  </si>
  <si>
    <t>Porcentaje</t>
  </si>
  <si>
    <t>Actividades ejecutadas
___________________________
Actividades planeadas</t>
  </si>
  <si>
    <t>Coordinador Grupo de Apoyo Judicial</t>
  </si>
  <si>
    <t xml:space="preserve">Cumplimiento de la ejecución </t>
  </si>
  <si>
    <t>María del Pilar Niño Gallo 
Secretario Administrativo</t>
  </si>
  <si>
    <t xml:space="preserve">Liderazgo
Comunicación efectiva
Orientación a resultados 
Tener visión y establecer metas
</t>
  </si>
  <si>
    <t xml:space="preserve">Liderazgo 
Capacidad para resolver problemas 
Tener visión y establecer metas 
Organización 
Comunicación efectiva </t>
  </si>
  <si>
    <t xml:space="preserve">Liderazgo
Organización
Comunicación efectiva 
Responsabilidad 
Buenas relaciones interpersonales </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</si>
  <si>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</si>
  <si>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Líder funcional</t>
  </si>
  <si>
    <t xml:space="preserve">Sindy Vanessa Ospina Sánchez </t>
  </si>
  <si>
    <t>Nicolas Martínez Devia</t>
  </si>
  <si>
    <t xml:space="preserve">Secretario General </t>
  </si>
  <si>
    <t>2201000 Ext 2075</t>
  </si>
  <si>
    <t>nimartinez@supersociedades.gov.co</t>
  </si>
  <si>
    <t>Director Informatica y Desarrollo</t>
  </si>
  <si>
    <t>Coordinadora del Grupo de Apoyo Judicial</t>
  </si>
  <si>
    <t>Horacio del Castillo</t>
  </si>
  <si>
    <t>Intendende Regional Cartagena</t>
  </si>
  <si>
    <t>horaciodc@supersociedades.gov.co</t>
  </si>
  <si>
    <t>Intendende Regional Cali</t>
  </si>
  <si>
    <t>Miguel Jimenez</t>
  </si>
  <si>
    <t>Intendende Regional Barranquilla</t>
  </si>
  <si>
    <t>migueljj@supersociedades.gov.co</t>
  </si>
  <si>
    <t>Intendende Regional Bucaramanga</t>
  </si>
  <si>
    <t>Intendente Regional  Medellín</t>
  </si>
  <si>
    <t>Intendente Regional  Manizales</t>
  </si>
  <si>
    <t>lfrivera@supersociedades.gov.co</t>
  </si>
  <si>
    <t>Santiago Londoño</t>
  </si>
  <si>
    <t>Superintendente de Procedimientos de Insolvencia</t>
  </si>
  <si>
    <t>santiagol@supersociedades.gov.co</t>
  </si>
  <si>
    <t>2201000 Ext 3029</t>
  </si>
  <si>
    <t xml:space="preserve">Héctor Gerardo Guerrero </t>
  </si>
  <si>
    <t>HectorG@SUPERSOCIEDADES.GOV.CO</t>
  </si>
  <si>
    <t>SindyOS@SUPERSOCIEDADES.GOV.CO</t>
  </si>
  <si>
    <t>2201000 Ext  1039</t>
  </si>
  <si>
    <t>Janeth Mireya Cruz Gutiérrez</t>
  </si>
  <si>
    <t>JanethCG@SUPERSOCIEDADES.GOV.CO</t>
  </si>
  <si>
    <t>Luis Fernando Rivera Suárez</t>
  </si>
  <si>
    <t>LFRivera@SUPERSOCIEDADES.GOV.CO</t>
  </si>
  <si>
    <t>Juliana Ochoa Gonzalez</t>
  </si>
  <si>
    <t>JulianaO@SUPERSOCIEDADES.GOV.CO</t>
  </si>
  <si>
    <t>Luz Amparo cardoso</t>
  </si>
  <si>
    <t>Superintendente de Sociedades</t>
  </si>
  <si>
    <t>Informar los avances y proyecciones del proyecto</t>
  </si>
  <si>
    <t>Presentación Trimestral</t>
  </si>
  <si>
    <t>Dar información oportuna en cuanto a avances, cambios y decisiones derivadas de la ejecución del proyecto.</t>
  </si>
  <si>
    <t>Gerente del Proyecto</t>
  </si>
  <si>
    <t xml:space="preserve"> Informe verbal o escrito</t>
  </si>
  <si>
    <t>Dar información oportuna en cuanto a cambios y decisiones que afectan la planeación del proyecto.</t>
  </si>
  <si>
    <t>Líderes funcionales y  Técnicos</t>
  </si>
  <si>
    <t>No Aplica</t>
  </si>
  <si>
    <t>* Determinación clara de los requerimientos técnicos y de calidad
* Asignación de recurso humano
* Cumplimiento de cronograma</t>
  </si>
  <si>
    <t>• Garantizar la funcionalidad y cumplimiento del objetivo de la herramienta
• Cumple con las necesidades del área y los requerimientos de ley, respecto de los traslados que se deben surtir en el trámite de los procesos de insolvencia e intervención</t>
  </si>
  <si>
    <t>Historia del usuario</t>
  </si>
  <si>
    <t>Grupo de Apoyo Judicial, Dirección de Tecnología</t>
  </si>
  <si>
    <t>Dirección de Tecnología</t>
  </si>
  <si>
    <t>Altos costos en el desarrollo del proceso</t>
  </si>
  <si>
    <t>Priorizar asignación de presupuesto para el proyecto</t>
  </si>
  <si>
    <t>Secretaria General</t>
  </si>
  <si>
    <t>Cambio  de la estructura organizacional de la Entidad que afecten la ejecución del proyecto</t>
  </si>
  <si>
    <t>El proyecto debe prever posibles cambios en sus líderes</t>
  </si>
  <si>
    <t>Secretaria General
Área de Tecnología</t>
  </si>
  <si>
    <t>Fallas en la integridad de la información y los datos</t>
  </si>
  <si>
    <t>Realizar la mayor de pruebas posibles a la herramienta desde la etapa de diseño</t>
  </si>
  <si>
    <t>Área de Tecnología</t>
  </si>
  <si>
    <t>Priorización inadecuada en la gestión de proyectos.</t>
  </si>
  <si>
    <t>Evaluación oportuna de la conveniencia e impacto del proyecto</t>
  </si>
  <si>
    <t>Fortalecer las actividades de control administrativo y seguimiento de la gestión del Grupo de Apoyo Judicial</t>
  </si>
  <si>
    <t>Realizar la implementación del módulo de Traslados por BPM para el año 2024, en el Grupo de Apoyo Judicial</t>
  </si>
  <si>
    <t>Realizar el seguimiento al uso y apropiación del módulo de aperturas por BPM</t>
  </si>
  <si>
    <t xml:space="preserve">Lider Técnico </t>
  </si>
  <si>
    <t>Líder técnico</t>
  </si>
  <si>
    <t>Directora de Intervención Judicial</t>
  </si>
  <si>
    <t>LuzamparoC@supersociedades.gov.co</t>
  </si>
  <si>
    <t>Revisión de  las historias de usuario que se levantaron sobre el módulo de traslados</t>
  </si>
  <si>
    <t xml:space="preserve">Levantamiento del reporte de gestión de traslados </t>
  </si>
  <si>
    <t xml:space="preserve">Implementación y desarrollo de los requerimientos definidos para el módulo de traslados </t>
  </si>
  <si>
    <t xml:space="preserve">Aplicación de pruebas de certificación y ajustes sobre la solución implementada para el módulo de traslados </t>
  </si>
  <si>
    <t xml:space="preserve">Puesta en operación del módulo de traslados </t>
  </si>
  <si>
    <t>Módulo de traslados implementado en BPM</t>
  </si>
  <si>
    <t xml:space="preserve">Acta de certificación de pruebas </t>
  </si>
  <si>
    <t xml:space="preserve">Acta de entrega del módulo de traslados </t>
  </si>
  <si>
    <t>Generar un reporte trimestral del uso y apropiación del módulo de aperturas por BPM</t>
  </si>
  <si>
    <t xml:space="preserve">Reporte trimestral del módulo de apertura </t>
  </si>
  <si>
    <t>Secretaría Administrativa Digital 2024</t>
  </si>
  <si>
    <t xml:space="preserve">Utilizar y apropiar nuevas tecnologías de la información para fortalecer la gestión institucional </t>
  </si>
  <si>
    <t>Impacto</t>
  </si>
  <si>
    <t>Responsable por el desarrollo exitoso del proyecto
Toma decisiones claves en el proyecto
Realizar gestión y ayuda en la solución imprevistos con las partes interesadas y el equipo del proyecto</t>
  </si>
  <si>
    <t>Nicolás Martínez Devia
Secretario General</t>
  </si>
  <si>
    <t>Sindy Vanessa Ospina Sánchez 
Coordinadora del Grupo de Apoyo Judicial</t>
  </si>
  <si>
    <t>Especifica las necesidades técnicas de la solución
Participa en el diseño de la solución
Participa en las pruebas de la solución
Verifica que la dependencia usuaria aprueba la solución</t>
  </si>
  <si>
    <t>Especifica las necesidades funcionales de la solución
Participa en el diseño de la solución
Participa en las pruebas de la solución
Verifica que la dependencia usuaria aprueba la solución</t>
  </si>
  <si>
    <t>Director de Tecnologias de la Información y las Comunicaciones</t>
  </si>
  <si>
    <t>Por definir</t>
  </si>
  <si>
    <t>Dar continuidad al módulo de traslados con la implementación de los requerimientos definidos así como realizar el seguimiento al uso y apropiación del módulo de aperturas por BPM.</t>
  </si>
  <si>
    <t>• Recursos limitados de personal en la Dirección de Tecnología de la Información y Comunicaciones
• Retrasos en el cronograma por falta de personal o priorización de otros proyectos
• Retrasos en el cronograma por priorización de otros proyectos y/o necesidades de la Entidad</t>
  </si>
  <si>
    <r>
      <rPr>
        <b/>
        <sz val="12"/>
        <rFont val="Calibri Light"/>
        <family val="2"/>
      </rPr>
      <t xml:space="preserve">
Para el Módulo de Traslados:</t>
    </r>
    <r>
      <rPr>
        <sz val="12"/>
        <rFont val="Calibri Light"/>
        <family val="2"/>
      </rPr>
      <t xml:space="preserve"> 
Se entregarán los siguientes documentos:
• Documento del diseño de la solución actualizado al año 2024
• Acta de pruebas 
• Acta de entrega</t>
    </r>
  </si>
  <si>
    <t>A ENERO</t>
  </si>
  <si>
    <t>A FEBRERO</t>
  </si>
  <si>
    <t>MARZO</t>
  </si>
  <si>
    <t>ABRIL</t>
  </si>
  <si>
    <t>MAYO</t>
  </si>
  <si>
    <t>JUNIO</t>
  </si>
  <si>
    <t>JULIO</t>
  </si>
  <si>
    <t>AGOSTO</t>
  </si>
  <si>
    <t>SEPTIEMBRE</t>
  </si>
  <si>
    <t>OCTUBRE</t>
  </si>
  <si>
    <t>NOVIEMBRE</t>
  </si>
  <si>
    <t>DICIEMBRE</t>
  </si>
  <si>
    <t>% programado</t>
  </si>
  <si>
    <t>% ejecutado</t>
  </si>
  <si>
    <t>Julio:
Agosto:</t>
  </si>
  <si>
    <t>Septiembre: 
Octubre:</t>
  </si>
  <si>
    <r>
      <rPr>
        <b/>
        <sz val="12"/>
        <color rgb="FF0000FF"/>
        <rFont val="Calibri Light"/>
        <family val="2"/>
      </rPr>
      <t>Febrero</t>
    </r>
    <r>
      <rPr>
        <sz val="12"/>
        <color rgb="FF0000FF"/>
        <rFont val="Calibri Light"/>
        <family val="2"/>
      </rPr>
      <t xml:space="preserve">: Se realizan dos (2) Sesiones por el aplicativo de Teams para la revisión en conjunto de las historias de usuario que se levantaron sobre el módulo de traslados. Total Historias de Usuarios revisadas, cuatro (4) así: HU 1 Traslados – Proceso Ponente; HU 2 Traslados – Proceso Principal, Tarea revisión; HU 3 Traslados – Proceso Principal, Tarea Aprobación; HU 4 Traslados - Generación de Certificación de Traslado. 
Por parte del Grupo de Innovación, Desarrollo y Arquitectura de Aplicaciones, se remitió a la coordinación del Grupo de Apoyo Judicial, el borrador de las Historias de Usuario, para revisión y firma, conforme a los ajustes establecidos en las sesiones conjuntas.
</t>
    </r>
    <r>
      <rPr>
        <b/>
        <sz val="12"/>
        <color rgb="FF0000FF"/>
        <rFont val="Calibri Light"/>
        <family val="2"/>
      </rPr>
      <t xml:space="preserve">Marzo: </t>
    </r>
    <r>
      <rPr>
        <sz val="12"/>
        <color rgb="FF0000FF"/>
        <rFont val="Calibri Light"/>
        <family val="2"/>
      </rPr>
      <t>Revisión y Firma de las Historias de Usuario por parte de la coordinación del Grupo de Apoyo Judicial, su Secretaria Administrativa y ponente de Traslados.</t>
    </r>
  </si>
  <si>
    <r>
      <rPr>
        <b/>
        <sz val="12"/>
        <color rgb="FF0000FF"/>
        <rFont val="Calibri Light"/>
        <family val="2"/>
      </rPr>
      <t>Marzo</t>
    </r>
    <r>
      <rPr>
        <sz val="12"/>
        <color rgb="FF0000FF"/>
        <rFont val="Calibri Light"/>
        <family val="2"/>
      </rPr>
      <t xml:space="preserve">: Revisión y Firma de la Historia de Usuario por parte de la coordinación del Grupo de Apoyo Judicial, su Secretaria Administrativa y ponente de Traslados.
Lo anterior, con ocasión a la sesión realizada por el aplicativo de Teams que se programó para la revisión en conjunto de la historia de usuario n.° 5, denominada HU Traslados - Consulta de Traslados, concerniente al reporte de gestión de traslados.
</t>
    </r>
    <r>
      <rPr>
        <b/>
        <sz val="12"/>
        <color rgb="FF0000FF"/>
        <rFont val="Calibri Light"/>
        <family val="2"/>
      </rPr>
      <t>Abril</t>
    </r>
    <r>
      <rPr>
        <sz val="12"/>
        <color rgb="FF0000FF"/>
        <rFont val="Calibri Light"/>
        <family val="2"/>
      </rPr>
      <t>: Se realizó la revisión de las reglas de negocio que se deben parametrizar con los trámites del módulo de Traslados</t>
    </r>
  </si>
  <si>
    <t>31//12/2024</t>
  </si>
  <si>
    <r>
      <rPr>
        <b/>
        <sz val="12"/>
        <color rgb="FF0000FF"/>
        <rFont val="Calibri Light"/>
        <family val="2"/>
      </rPr>
      <t>Abril:</t>
    </r>
    <r>
      <rPr>
        <sz val="12"/>
        <color rgb="FF0000FF"/>
        <rFont val="Calibri Light"/>
        <family val="2"/>
      </rPr>
      <t xml:space="preserve"> Se solicita y obtiene por parte del Grupo de Innovación Desarrollo y Arquitectura de Aplicaciones,  el consolidado del uso del módulo de aperturas a través de la aplicación de BPM para el mes de abril.</t>
    </r>
    <r>
      <rPr>
        <b/>
        <sz val="12"/>
        <color rgb="FF0000FF"/>
        <rFont val="Calibri Light"/>
        <family val="2"/>
      </rPr>
      <t xml:space="preserve">
Mayo: </t>
    </r>
    <r>
      <rPr>
        <sz val="12"/>
        <color rgb="FF0000FF"/>
        <rFont val="Calibri Light"/>
        <family val="2"/>
      </rPr>
      <t>Se solicita y obtiene por parte del Grupo de Innovación Desarrollo y Arquitectura de Aplicaciones,  el consolidado del uso del módulo de aperturas a través de la aplicación de BPM para el mes de mayo.</t>
    </r>
    <r>
      <rPr>
        <b/>
        <sz val="12"/>
        <color rgb="FF0000FF"/>
        <rFont val="Calibri Light"/>
        <family val="2"/>
      </rPr>
      <t xml:space="preserve">
Junio: </t>
    </r>
    <r>
      <rPr>
        <sz val="12"/>
        <color rgb="FF0000FF"/>
        <rFont val="Calibri Light"/>
        <family val="2"/>
      </rPr>
      <t>Se solicita y obtiene por parte del Grupo de Innovación Desarrollo y Arquitectura de Aplicaciones,  el consolidado del uso del módulo de aperturas a través de la aplicación de BPM para el mes de junio.</t>
    </r>
    <r>
      <rPr>
        <b/>
        <sz val="12"/>
        <color rgb="FF0000FF"/>
        <rFont val="Calibri Light"/>
        <family val="2"/>
      </rPr>
      <t xml:space="preserve">
Julio:
Agosto:
Septiembre:
Octubre:
Noviembre:
Diciembre:</t>
    </r>
  </si>
  <si>
    <r>
      <rPr>
        <b/>
        <sz val="12"/>
        <color rgb="FF0000FF"/>
        <rFont val="Calibri Light"/>
        <family val="2"/>
      </rPr>
      <t>Abril:</t>
    </r>
    <r>
      <rPr>
        <sz val="12"/>
        <color rgb="FF0000FF"/>
        <rFont val="Calibri Light"/>
        <family val="2"/>
      </rPr>
      <t xml:space="preserve"> Se inicia el desarrollo de la HU1 denominada "Proceso Ponente".
Se ejecuta el plan de pruebas para la certificación de la HU1 en la cual se obtuvo un resultado exitoso. 
</t>
    </r>
    <r>
      <rPr>
        <b/>
        <sz val="12"/>
        <color rgb="FF0000FF"/>
        <rFont val="Calibri Light"/>
        <family val="2"/>
      </rPr>
      <t xml:space="preserve">
Mayo: </t>
    </r>
    <r>
      <rPr>
        <sz val="12"/>
        <color rgb="FF0000FF"/>
        <rFont val="Calibri Light"/>
        <family val="2"/>
      </rPr>
      <t xml:space="preserve">Se ejecuta el plan de pruebas para certificar la HU2 denominada "Proceso Principal", con resultado exitoso, se deja pendiente la visualización de las normas en el documento de traslados.
Se implementan los requerimientos de la HU2; tarea de revisión. Se inicia adicionalmente el desarrollo de la HU 3, correspondiente a la tare del aprobador. </t>
    </r>
    <r>
      <rPr>
        <b/>
        <sz val="12"/>
        <color rgb="FF0000FF"/>
        <rFont val="Calibri Light"/>
        <family val="2"/>
      </rPr>
      <t xml:space="preserve">
Junio:</t>
    </r>
    <r>
      <rPr>
        <sz val="12"/>
        <color rgb="FF0000FF"/>
        <rFont val="Calibri Light"/>
        <family val="2"/>
      </rPr>
      <t>Se ejecuta el plan de pruebas en la sesión realizada el pasado viernes 21 de junio, correspondiente a las funcionalidades de la Tarea del Aprobador con los resultados de las pruebas realizadas.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</si>
</sst>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dd/mm/yyyy;@"/>
    <numFmt numFmtId="165" formatCode="[$$-240A]#,##0"/>
    <numFmt numFmtId="166" formatCode="dd\-mm\-yy"/>
    <numFmt numFmtId="167" formatCode="0.0"/>
    <numFmt numFmtId="168" formatCode="[$-240A]d&quot; de &quot;mmmm&quot; de &quot;yyyy;@"/>
  </numFmts>
  <fonts count="34"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sz val="10"/>
      <color theme="0"/>
      <name val="Arial"/>
      <family val="2"/>
    </font>
    <font>
      <b/>
      <sz val="10"/>
      <color theme="0"/>
      <name val="Arial"/>
      <family val="2"/>
    </font>
    <font>
      <b/>
      <sz val="9"/>
      <color indexed="9"/>
      <name val="Arial"/>
      <family val="2"/>
    </font>
    <font>
      <sz val="10"/>
      <name val="Arial"/>
      <family val="2"/>
    </font>
    <font>
      <b/>
      <sz val="14"/>
      <name val="Calibri Light"/>
      <family val="2"/>
    </font>
    <font>
      <sz val="12"/>
      <name val="Calibri Light"/>
      <family val="2"/>
    </font>
    <font>
      <sz val="12"/>
      <name val="Arial"/>
      <family val="2"/>
    </font>
    <font>
      <b/>
      <sz val="12"/>
      <color theme="0"/>
      <name val="Arial"/>
      <family val="2"/>
    </font>
    <font>
      <sz val="12"/>
      <color rgb="FFFF0000"/>
      <name val="Calibri Light"/>
      <family val="2"/>
    </font>
    <font>
      <u/>
      <sz val="12"/>
      <color theme="10"/>
      <name val="Calibri Light"/>
      <family val="2"/>
    </font>
    <font>
      <sz val="12"/>
      <color rgb="FF0000FF"/>
      <name val="Calibri Light"/>
      <family val="2"/>
    </font>
    <font>
      <u/>
      <sz val="10"/>
      <name val="Arial"/>
      <family val="2"/>
    </font>
    <font>
      <sz val="16"/>
      <name val="Calibri Light"/>
      <family val="2"/>
    </font>
    <font>
      <b/>
      <sz val="12"/>
      <name val="Calibri Light"/>
      <family val="2"/>
    </font>
    <font>
      <sz val="9"/>
      <name val="Calibri Light"/>
      <family val="2"/>
    </font>
    <font>
      <sz val="10"/>
      <name val="Calibri Light"/>
      <family val="2"/>
    </font>
    <font>
      <sz val="10"/>
      <color rgb="FF002060"/>
      <name val="Calibri Light"/>
      <family val="2"/>
    </font>
    <font>
      <b/>
      <sz val="11"/>
      <name val="Calibri Light"/>
      <family val="2"/>
    </font>
    <font>
      <b/>
      <sz val="12"/>
      <color rgb="FF0000FF"/>
      <name val="Calibri Light"/>
      <family val="2"/>
    </font>
    <font>
      <b/>
      <sz val="16"/>
      <name val="Arial"/>
      <family val="2"/>
    </font>
  </fonts>
  <fills count="14">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FFFF0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9" tint="0.79998168889431442"/>
        <bgColor indexed="64"/>
      </patternFill>
    </fill>
  </fills>
  <borders count="61">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6">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7" fillId="0" borderId="0" applyFont="0" applyFill="0" applyBorder="0" applyAlignment="0" applyProtection="0"/>
  </cellStyleXfs>
  <cellXfs count="344">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5"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6" fillId="7" borderId="2" xfId="0" applyFont="1" applyFill="1" applyBorder="1" applyAlignment="1" applyProtection="1">
      <alignment horizontal="center" vertical="center" wrapText="1"/>
    </xf>
    <xf numFmtId="9" fontId="16" fillId="7" borderId="2" xfId="0" applyNumberFormat="1" applyFont="1" applyFill="1" applyBorder="1" applyAlignment="1" applyProtection="1">
      <alignment horizontal="center" vertical="center" wrapText="1"/>
    </xf>
    <xf numFmtId="166" fontId="16" fillId="7" borderId="2" xfId="0" applyNumberFormat="1" applyFont="1" applyFill="1" applyBorder="1" applyAlignment="1" applyProtection="1">
      <alignment horizontal="center" vertical="center" wrapText="1"/>
    </xf>
    <xf numFmtId="0" fontId="16"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xf numFmtId="0" fontId="14" fillId="4" borderId="0" xfId="0" applyFont="1" applyFill="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vertical="center" wrapText="1"/>
    </xf>
    <xf numFmtId="0" fontId="20" fillId="4" borderId="0"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20" fillId="4" borderId="2" xfId="0" applyFont="1" applyFill="1" applyBorder="1" applyAlignment="1">
      <alignment horizontal="center" vertical="center" wrapText="1"/>
    </xf>
    <xf numFmtId="9" fontId="19" fillId="0" borderId="2" xfId="0" applyNumberFormat="1"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2" xfId="0" applyFont="1" applyFill="1" applyBorder="1" applyAlignment="1">
      <alignment vertical="center" wrapText="1"/>
    </xf>
    <xf numFmtId="0" fontId="19" fillId="4" borderId="2" xfId="0" applyFont="1" applyFill="1" applyBorder="1" applyAlignment="1">
      <alignment horizontal="center" vertical="center" wrapText="1"/>
    </xf>
    <xf numFmtId="0" fontId="0" fillId="4" borderId="0" xfId="0" applyFill="1" applyAlignment="1">
      <alignment horizontal="left"/>
    </xf>
    <xf numFmtId="0" fontId="0" fillId="4" borderId="2" xfId="0" applyFill="1" applyBorder="1" applyAlignment="1">
      <alignment horizontal="left"/>
    </xf>
    <xf numFmtId="0" fontId="19" fillId="4" borderId="2" xfId="4" applyFont="1" applyFill="1" applyBorder="1" applyAlignment="1">
      <alignment horizontal="center" vertical="center" wrapText="1"/>
    </xf>
    <xf numFmtId="0" fontId="23" fillId="4" borderId="2" xfId="4" applyFont="1" applyFill="1" applyBorder="1" applyAlignment="1">
      <alignment horizontal="center" vertical="center" wrapText="1"/>
    </xf>
    <xf numFmtId="0" fontId="19" fillId="0" borderId="2" xfId="0" applyFont="1" applyBorder="1" applyAlignment="1">
      <alignment horizontal="center" vertical="center" wrapText="1"/>
    </xf>
    <xf numFmtId="0" fontId="23" fillId="0" borderId="2" xfId="4" applyFont="1" applyBorder="1" applyAlignment="1">
      <alignment horizontal="center" vertical="center" wrapText="1"/>
    </xf>
    <xf numFmtId="0" fontId="19" fillId="4" borderId="5" xfId="0" applyFont="1" applyFill="1" applyBorder="1" applyAlignment="1">
      <alignment horizontal="left" vertical="center"/>
    </xf>
    <xf numFmtId="0" fontId="19" fillId="4" borderId="3" xfId="0" applyFont="1" applyFill="1" applyBorder="1" applyAlignment="1">
      <alignment horizontal="left" vertical="center"/>
    </xf>
    <xf numFmtId="0" fontId="24" fillId="0" borderId="2" xfId="0" applyFont="1" applyFill="1" applyBorder="1" applyAlignment="1" applyProtection="1">
      <alignment horizontal="justify" vertical="center" wrapText="1"/>
    </xf>
    <xf numFmtId="0" fontId="24" fillId="0" borderId="2" xfId="5" applyNumberFormat="1" applyFont="1" applyFill="1" applyBorder="1" applyAlignment="1" applyProtection="1">
      <alignment horizontal="center" vertical="center" wrapText="1"/>
    </xf>
    <xf numFmtId="9" fontId="24" fillId="0" borderId="2" xfId="5"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xf>
    <xf numFmtId="167" fontId="24" fillId="0" borderId="58" xfId="0" applyNumberFormat="1" applyFont="1" applyFill="1" applyBorder="1" applyAlignment="1" applyProtection="1">
      <alignment horizontal="center" vertical="center" wrapText="1"/>
    </xf>
    <xf numFmtId="0" fontId="19" fillId="0" borderId="2" xfId="0" applyFont="1" applyBorder="1" applyAlignment="1">
      <alignment vertical="center" wrapText="1"/>
    </xf>
    <xf numFmtId="0" fontId="19" fillId="4"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2" xfId="0" applyFont="1" applyFill="1" applyBorder="1" applyAlignment="1">
      <alignment horizontal="left"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0" xfId="0" applyFont="1" applyBorder="1" applyAlignment="1">
      <alignment horizontal="center" vertical="center"/>
    </xf>
    <xf numFmtId="0" fontId="19" fillId="0" borderId="0" xfId="0" applyFont="1"/>
    <xf numFmtId="0" fontId="19" fillId="4" borderId="0" xfId="0" applyFont="1" applyFill="1" applyBorder="1" applyAlignment="1">
      <alignment horizontal="center" vertical="center" wrapText="1"/>
    </xf>
    <xf numFmtId="0" fontId="28" fillId="0" borderId="0" xfId="0" applyFont="1" applyAlignment="1">
      <alignment horizontal="center" vertical="center" wrapText="1"/>
    </xf>
    <xf numFmtId="0" fontId="4" fillId="0" borderId="2" xfId="0" applyFont="1" applyFill="1" applyBorder="1" applyAlignment="1">
      <alignment horizontal="center" vertical="center" wrapText="1"/>
    </xf>
    <xf numFmtId="0" fontId="28" fillId="0" borderId="2" xfId="0" applyFont="1" applyBorder="1" applyAlignment="1">
      <alignment horizontal="center" vertical="center" wrapText="1"/>
    </xf>
    <xf numFmtId="0" fontId="28" fillId="0" borderId="2" xfId="0" applyFont="1" applyBorder="1" applyAlignment="1">
      <alignment vertical="center" wrapText="1"/>
    </xf>
    <xf numFmtId="0" fontId="28" fillId="0" borderId="0"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2" xfId="0" applyFont="1" applyFill="1" applyBorder="1" applyAlignment="1">
      <alignment horizontal="center" vertical="center" wrapText="1"/>
    </xf>
    <xf numFmtId="0" fontId="29" fillId="0" borderId="2" xfId="0" applyFont="1" applyBorder="1" applyAlignment="1">
      <alignment horizontal="left" vertical="center" wrapText="1"/>
    </xf>
    <xf numFmtId="0" fontId="29" fillId="0" borderId="2" xfId="0" applyFont="1" applyBorder="1" applyAlignment="1">
      <alignment vertical="center" wrapText="1"/>
    </xf>
    <xf numFmtId="0" fontId="4" fillId="0" borderId="0" xfId="0" applyFont="1" applyFill="1" applyAlignment="1">
      <alignment horizontal="center" vertical="center" wrapText="1"/>
    </xf>
    <xf numFmtId="2" fontId="4" fillId="0" borderId="2" xfId="0" applyNumberFormat="1" applyFont="1" applyFill="1" applyBorder="1" applyAlignment="1">
      <alignment horizontal="center" vertical="center" wrapText="1"/>
    </xf>
    <xf numFmtId="165" fontId="4" fillId="0" borderId="2"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28" fillId="0" borderId="0" xfId="0" applyFont="1" applyBorder="1" applyAlignment="1">
      <alignment horizontal="center" vertical="center"/>
    </xf>
    <xf numFmtId="0" fontId="19" fillId="0" borderId="0" xfId="0" applyFont="1" applyAlignment="1">
      <alignment horizontal="center" vertical="center" wrapText="1"/>
    </xf>
    <xf numFmtId="168" fontId="24" fillId="0" borderId="2" xfId="0" applyNumberFormat="1" applyFont="1" applyFill="1" applyBorder="1" applyAlignment="1" applyProtection="1">
      <alignment horizontal="center" vertical="center"/>
    </xf>
    <xf numFmtId="0" fontId="0" fillId="0" borderId="0" xfId="0" applyFill="1"/>
    <xf numFmtId="0" fontId="25" fillId="0" borderId="2" xfId="4" applyFont="1" applyFill="1" applyBorder="1" applyAlignment="1">
      <alignment horizontal="left" vertical="center"/>
    </xf>
    <xf numFmtId="0" fontId="2" fillId="0" borderId="2" xfId="0" applyFont="1" applyFill="1" applyBorder="1" applyAlignment="1">
      <alignment horizontal="center" vertical="center"/>
    </xf>
    <xf numFmtId="0" fontId="22" fillId="0" borderId="2" xfId="0" applyFont="1" applyFill="1" applyBorder="1" applyAlignment="1">
      <alignment horizontal="center" vertical="center" wrapText="1"/>
    </xf>
    <xf numFmtId="0" fontId="0" fillId="0" borderId="2" xfId="0" applyFill="1" applyBorder="1" applyAlignment="1">
      <alignment horizontal="left"/>
    </xf>
    <xf numFmtId="0" fontId="0" fillId="0" borderId="2" xfId="0" applyFill="1" applyBorder="1"/>
    <xf numFmtId="9" fontId="19" fillId="9" borderId="2" xfId="0" applyNumberFormat="1" applyFont="1" applyFill="1" applyBorder="1" applyAlignment="1">
      <alignment horizontal="center" vertical="center" wrapText="1"/>
    </xf>
    <xf numFmtId="0" fontId="19" fillId="9" borderId="2" xfId="0" applyFont="1" applyFill="1" applyBorder="1" applyAlignment="1">
      <alignment horizontal="center" vertical="center" wrapText="1"/>
    </xf>
    <xf numFmtId="0" fontId="19" fillId="0" borderId="2" xfId="0" applyFont="1" applyFill="1" applyBorder="1" applyAlignment="1">
      <alignment horizontal="center" vertical="center"/>
    </xf>
    <xf numFmtId="0" fontId="4" fillId="0" borderId="59" xfId="0" applyFont="1" applyBorder="1" applyAlignment="1">
      <alignment vertical="center" wrapText="1"/>
    </xf>
    <xf numFmtId="0" fontId="4" fillId="0" borderId="60" xfId="0" applyFont="1" applyBorder="1" applyAlignment="1">
      <alignment vertical="center" wrapText="1"/>
    </xf>
    <xf numFmtId="0" fontId="4" fillId="0" borderId="29" xfId="0" applyFont="1" applyBorder="1" applyAlignment="1">
      <alignment vertical="center" wrapText="1"/>
    </xf>
    <xf numFmtId="0" fontId="4" fillId="0" borderId="0" xfId="0" applyFont="1" applyAlignment="1" applyProtection="1">
      <alignment horizontal="center" vertical="center" wrapText="1"/>
    </xf>
    <xf numFmtId="0" fontId="2" fillId="4" borderId="0" xfId="0" applyFont="1" applyFill="1" applyProtection="1"/>
    <xf numFmtId="0" fontId="2" fillId="4" borderId="0" xfId="0" applyFont="1" applyFill="1" applyAlignment="1" applyProtection="1">
      <alignment horizontal="center"/>
    </xf>
    <xf numFmtId="0" fontId="4" fillId="0" borderId="0" xfId="0" applyFont="1" applyBorder="1" applyAlignment="1" applyProtection="1">
      <alignment horizontal="center" vertical="center" wrapText="1"/>
    </xf>
    <xf numFmtId="0" fontId="2" fillId="4" borderId="0" xfId="0" applyFont="1" applyFill="1" applyBorder="1" applyAlignment="1" applyProtection="1">
      <alignment vertical="center" wrapText="1"/>
    </xf>
    <xf numFmtId="0" fontId="2" fillId="4" borderId="0" xfId="0" applyFont="1" applyFill="1" applyBorder="1" applyAlignment="1" applyProtection="1">
      <alignment horizontal="center" vertical="center" wrapText="1"/>
    </xf>
    <xf numFmtId="0" fontId="2" fillId="4" borderId="0" xfId="0" applyFont="1" applyFill="1" applyAlignment="1" applyProtection="1">
      <alignment horizontal="center" vertical="center" wrapText="1"/>
    </xf>
    <xf numFmtId="0" fontId="13" fillId="4" borderId="0" xfId="0" applyFont="1" applyFill="1" applyBorder="1" applyAlignment="1" applyProtection="1">
      <alignment horizontal="center"/>
    </xf>
    <xf numFmtId="0" fontId="15" fillId="10" borderId="2" xfId="0" applyFont="1" applyFill="1" applyBorder="1" applyAlignment="1" applyProtection="1">
      <alignment horizontal="center" vertical="center" wrapText="1"/>
    </xf>
    <xf numFmtId="0" fontId="15" fillId="10" borderId="0" xfId="0" applyFont="1" applyFill="1" applyBorder="1" applyAlignment="1" applyProtection="1">
      <alignment horizontal="center" vertical="center" wrapText="1"/>
    </xf>
    <xf numFmtId="10" fontId="30" fillId="11" borderId="2" xfId="5" applyNumberFormat="1" applyFont="1" applyFill="1" applyBorder="1" applyAlignment="1" applyProtection="1">
      <alignment horizontal="center" vertical="center" wrapText="1"/>
    </xf>
    <xf numFmtId="10" fontId="30" fillId="0" borderId="2" xfId="5" applyNumberFormat="1" applyFont="1" applyFill="1" applyBorder="1" applyAlignment="1" applyProtection="1">
      <alignment horizontal="center" vertical="center" wrapText="1"/>
    </xf>
    <xf numFmtId="10" fontId="30" fillId="0" borderId="2" xfId="5" quotePrefix="1" applyNumberFormat="1" applyFont="1" applyFill="1" applyBorder="1" applyAlignment="1" applyProtection="1">
      <alignment horizontal="center" vertical="center" wrapText="1"/>
    </xf>
    <xf numFmtId="10" fontId="30" fillId="0" borderId="2" xfId="5" applyNumberFormat="1" applyFont="1" applyFill="1" applyBorder="1" applyAlignment="1" applyProtection="1">
      <alignment horizontal="left" vertical="center" wrapText="1"/>
    </xf>
    <xf numFmtId="10" fontId="30" fillId="0" borderId="0" xfId="5" applyNumberFormat="1" applyFont="1" applyFill="1" applyBorder="1" applyAlignment="1" applyProtection="1">
      <alignment horizontal="center" vertical="center" wrapText="1"/>
    </xf>
    <xf numFmtId="10" fontId="4" fillId="0" borderId="0" xfId="0" applyNumberFormat="1" applyFont="1" applyAlignment="1" applyProtection="1">
      <alignment horizontal="center" vertical="center" wrapText="1"/>
    </xf>
    <xf numFmtId="10" fontId="2" fillId="4" borderId="0" xfId="0" applyNumberFormat="1" applyFont="1" applyFill="1" applyProtection="1"/>
    <xf numFmtId="0" fontId="4" fillId="0" borderId="0" xfId="0" applyFont="1" applyBorder="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left" vertical="center"/>
    </xf>
    <xf numFmtId="0" fontId="26"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19" fillId="4" borderId="2" xfId="0" applyFont="1" applyFill="1" applyBorder="1" applyAlignment="1">
      <alignment horizontal="left" vertical="center" wrapText="1"/>
    </xf>
    <xf numFmtId="0" fontId="19" fillId="0" borderId="54" xfId="0" applyFont="1" applyFill="1" applyBorder="1" applyAlignment="1">
      <alignment horizontal="left" vertical="center" wrapText="1"/>
    </xf>
    <xf numFmtId="0" fontId="19" fillId="0" borderId="9" xfId="0" applyFont="1" applyFill="1" applyBorder="1" applyAlignment="1">
      <alignment horizontal="left" vertical="center" wrapText="1"/>
    </xf>
    <xf numFmtId="0" fontId="19" fillId="0" borderId="55" xfId="0" applyFont="1" applyFill="1" applyBorder="1" applyAlignment="1">
      <alignment horizontal="left" vertical="center" wrapText="1"/>
    </xf>
    <xf numFmtId="0" fontId="19" fillId="0" borderId="56" xfId="0" applyFont="1" applyFill="1" applyBorder="1" applyAlignment="1">
      <alignment horizontal="left" vertical="center" wrapText="1"/>
    </xf>
    <xf numFmtId="0" fontId="19" fillId="0" borderId="34" xfId="0" applyFont="1" applyFill="1" applyBorder="1" applyAlignment="1">
      <alignment horizontal="left" vertical="center" wrapText="1"/>
    </xf>
    <xf numFmtId="0" fontId="19" fillId="0" borderId="57"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19" fillId="0" borderId="2"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27" fillId="0" borderId="2"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4" fillId="0" borderId="27" xfId="0" applyFont="1" applyBorder="1" applyAlignment="1">
      <alignment horizontal="left" vertical="center" wrapText="1"/>
    </xf>
    <xf numFmtId="0" fontId="19" fillId="0" borderId="5" xfId="0" applyFont="1" applyFill="1" applyBorder="1" applyAlignment="1">
      <alignment horizontal="justify" vertical="center" wrapText="1"/>
    </xf>
    <xf numFmtId="0" fontId="19" fillId="0" borderId="4" xfId="0" applyFont="1" applyFill="1" applyBorder="1" applyAlignment="1">
      <alignment horizontal="justify" vertical="center"/>
    </xf>
    <xf numFmtId="0" fontId="19" fillId="0" borderId="3" xfId="0" applyFont="1" applyFill="1" applyBorder="1" applyAlignment="1">
      <alignment horizontal="justify" vertical="center"/>
    </xf>
    <xf numFmtId="0" fontId="19" fillId="4" borderId="5" xfId="0" applyFont="1" applyFill="1" applyBorder="1" applyAlignment="1">
      <alignment horizontal="left" vertical="center" wrapText="1"/>
    </xf>
    <xf numFmtId="0" fontId="19" fillId="4" borderId="4" xfId="0" applyFont="1" applyFill="1" applyBorder="1" applyAlignment="1">
      <alignment horizontal="left" vertical="center"/>
    </xf>
    <xf numFmtId="0" fontId="19"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18" fillId="0" borderId="2" xfId="0" applyFont="1" applyBorder="1" applyAlignment="1">
      <alignment horizontal="left" vertical="center"/>
    </xf>
    <xf numFmtId="0" fontId="5" fillId="3" borderId="2"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19" fillId="9" borderId="2" xfId="0" applyFont="1" applyFill="1" applyBorder="1" applyAlignment="1">
      <alignment horizontal="center" vertical="center" wrapText="1"/>
    </xf>
    <xf numFmtId="0" fontId="28" fillId="0" borderId="2" xfId="0" applyFont="1" applyBorder="1" applyAlignment="1">
      <alignment horizontal="center" vertical="center" wrapText="1"/>
    </xf>
    <xf numFmtId="0" fontId="29" fillId="0" borderId="2" xfId="0" applyFont="1" applyBorder="1" applyAlignment="1">
      <alignment horizontal="center" vertical="center" wrapText="1"/>
    </xf>
    <xf numFmtId="0" fontId="6" fillId="0" borderId="10" xfId="2" applyFont="1" applyFill="1" applyBorder="1" applyAlignment="1" applyProtection="1">
      <alignment horizontal="center" vertical="center"/>
    </xf>
    <xf numFmtId="0" fontId="6" fillId="0" borderId="11" xfId="2" applyFont="1" applyFill="1" applyBorder="1" applyAlignment="1" applyProtection="1">
      <alignment horizontal="center" vertical="center"/>
    </xf>
    <xf numFmtId="0" fontId="6" fillId="0" borderId="12" xfId="2" applyFont="1" applyFill="1" applyBorder="1" applyAlignment="1" applyProtection="1">
      <alignment horizontal="center" vertical="center"/>
    </xf>
    <xf numFmtId="0" fontId="6" fillId="0" borderId="22" xfId="2" applyFont="1" applyFill="1" applyBorder="1" applyAlignment="1" applyProtection="1">
      <alignment horizontal="center" vertical="center"/>
    </xf>
    <xf numFmtId="0" fontId="6" fillId="0" borderId="25" xfId="2" applyFont="1" applyFill="1" applyBorder="1" applyAlignment="1" applyProtection="1">
      <alignment horizontal="center" vertical="center"/>
    </xf>
    <xf numFmtId="0" fontId="18" fillId="0" borderId="5" xfId="0" applyFont="1" applyBorder="1" applyAlignment="1">
      <alignment horizontal="center" vertical="center"/>
    </xf>
    <xf numFmtId="0" fontId="18" fillId="0" borderId="4" xfId="0" applyFont="1" applyBorder="1" applyAlignment="1">
      <alignment horizontal="center" vertical="center"/>
    </xf>
    <xf numFmtId="0" fontId="18" fillId="0" borderId="3" xfId="0" applyFont="1" applyBorder="1" applyAlignment="1">
      <alignment horizontal="center" vertical="center"/>
    </xf>
    <xf numFmtId="0" fontId="15" fillId="3" borderId="8" xfId="0" applyFont="1" applyFill="1" applyBorder="1" applyAlignment="1">
      <alignment horizontal="center" vertical="center"/>
    </xf>
    <xf numFmtId="0" fontId="15" fillId="3" borderId="0" xfId="0" applyFont="1" applyFill="1" applyBorder="1" applyAlignment="1">
      <alignment horizontal="center" vertical="center"/>
    </xf>
    <xf numFmtId="0" fontId="2" fillId="4" borderId="2" xfId="0" applyFont="1" applyFill="1" applyBorder="1" applyAlignment="1">
      <alignment horizontal="left" vertical="center" wrapText="1"/>
    </xf>
    <xf numFmtId="0" fontId="0" fillId="4" borderId="2" xfId="0" applyFill="1" applyBorder="1" applyAlignment="1">
      <alignment horizontal="left" vertical="center"/>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19" fillId="4" borderId="5" xfId="0" applyFont="1" applyFill="1" applyBorder="1" applyAlignment="1">
      <alignment horizontal="left"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4" borderId="2"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19" fillId="0" borderId="3"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19" fillId="0" borderId="2" xfId="0" applyFont="1" applyBorder="1" applyAlignment="1">
      <alignment horizontal="left" vertical="center" wrapText="1"/>
    </xf>
    <xf numFmtId="0" fontId="13" fillId="4" borderId="2" xfId="0" applyFont="1" applyFill="1" applyBorder="1" applyAlignment="1" applyProtection="1">
      <alignment horizontal="center"/>
    </xf>
    <xf numFmtId="0" fontId="5" fillId="3" borderId="2" xfId="0" applyFont="1" applyFill="1" applyBorder="1" applyAlignment="1" applyProtection="1">
      <alignment horizontal="left" vertical="center"/>
    </xf>
    <xf numFmtId="0" fontId="26" fillId="0" borderId="2" xfId="0" applyFont="1" applyBorder="1" applyAlignment="1" applyProtection="1">
      <alignment horizontal="left" vertical="center"/>
    </xf>
    <xf numFmtId="0" fontId="6" fillId="4" borderId="30" xfId="2" applyFont="1" applyFill="1" applyBorder="1" applyAlignment="1" applyProtection="1">
      <alignment horizontal="center" vertical="center"/>
    </xf>
    <xf numFmtId="0" fontId="4" fillId="0" borderId="37" xfId="0" applyFont="1" applyBorder="1" applyAlignment="1" applyProtection="1">
      <alignment horizontal="center" vertical="center" wrapText="1"/>
    </xf>
    <xf numFmtId="0" fontId="4" fillId="0" borderId="38" xfId="0" applyFont="1" applyBorder="1" applyAlignment="1" applyProtection="1">
      <alignment horizontal="center" vertical="center" wrapText="1"/>
    </xf>
    <xf numFmtId="0" fontId="4" fillId="0" borderId="39" xfId="0" applyFont="1" applyBorder="1" applyAlignment="1" applyProtection="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pplyProtection="1">
      <alignment horizontal="left" vertical="center" wrapText="1"/>
    </xf>
    <xf numFmtId="0" fontId="4" fillId="4" borderId="20" xfId="0" applyFont="1" applyFill="1" applyBorder="1" applyAlignment="1" applyProtection="1">
      <alignment horizontal="left" vertical="center" wrapText="1"/>
    </xf>
    <xf numFmtId="0" fontId="4" fillId="4" borderId="21" xfId="0" applyFont="1" applyFill="1" applyBorder="1" applyAlignment="1" applyProtection="1">
      <alignment horizontal="left" vertical="center" wrapText="1"/>
    </xf>
    <xf numFmtId="0" fontId="4" fillId="4" borderId="22" xfId="0" applyFont="1" applyFill="1" applyBorder="1" applyAlignment="1" applyProtection="1">
      <alignment horizontal="left" vertical="center" wrapText="1"/>
    </xf>
    <xf numFmtId="0" fontId="4" fillId="4" borderId="23" xfId="0" applyFont="1" applyFill="1" applyBorder="1" applyAlignment="1" applyProtection="1">
      <alignment horizontal="left" vertical="center" wrapText="1"/>
    </xf>
    <xf numFmtId="0" fontId="4" fillId="4" borderId="25" xfId="0" applyFont="1" applyFill="1" applyBorder="1" applyAlignment="1" applyProtection="1">
      <alignment horizontal="left" vertical="center" wrapText="1"/>
    </xf>
    <xf numFmtId="0" fontId="19" fillId="0" borderId="5" xfId="0" applyFont="1" applyBorder="1" applyAlignment="1">
      <alignment vertical="center" wrapText="1"/>
    </xf>
    <xf numFmtId="0" fontId="19" fillId="0" borderId="4" xfId="0" applyFont="1" applyBorder="1" applyAlignment="1">
      <alignment vertical="center" wrapText="1"/>
    </xf>
    <xf numFmtId="0" fontId="19" fillId="0" borderId="3" xfId="0" applyFont="1" applyBorder="1" applyAlignment="1">
      <alignment vertical="center" wrapText="1"/>
    </xf>
    <xf numFmtId="0" fontId="19" fillId="0" borderId="5"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3" xfId="0" applyFont="1" applyBorder="1" applyAlignment="1">
      <alignment horizontal="center" vertical="center" wrapText="1"/>
    </xf>
    <xf numFmtId="0" fontId="28" fillId="0" borderId="2" xfId="0" applyFont="1" applyBorder="1" applyAlignment="1">
      <alignment horizontal="left" vertical="center" wrapText="1"/>
    </xf>
    <xf numFmtId="0" fontId="4" fillId="0" borderId="2" xfId="0" applyFont="1" applyBorder="1" applyAlignment="1">
      <alignment horizontal="center" vertical="center" wrapText="1"/>
    </xf>
    <xf numFmtId="0" fontId="19" fillId="0" borderId="2" xfId="0" applyFont="1" applyBorder="1" applyAlignment="1">
      <alignmen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10" fontId="0" fillId="13" borderId="2" xfId="0" applyNumberFormat="1" applyFill="1" applyBorder="1" applyAlignment="1" applyProtection="1">
      <alignment horizontal="center" vertical="center"/>
    </xf>
    <xf numFmtId="0" fontId="24" fillId="0" borderId="2" xfId="0" applyFont="1" applyBorder="1" applyAlignment="1" applyProtection="1">
      <alignment horizontal="justify" vertical="top" wrapText="1"/>
    </xf>
    <xf numFmtId="14" fontId="24" fillId="0" borderId="2" xfId="0" applyNumberFormat="1" applyFont="1" applyFill="1" applyBorder="1" applyAlignment="1" applyProtection="1">
      <alignment horizontal="center" vertical="center" wrapText="1"/>
    </xf>
    <xf numFmtId="0" fontId="32" fillId="0" borderId="2" xfId="0" applyFont="1" applyBorder="1" applyAlignment="1" applyProtection="1">
      <alignment horizontal="left" vertical="top" wrapText="1"/>
    </xf>
    <xf numFmtId="9" fontId="33" fillId="9" borderId="0" xfId="0" applyNumberFormat="1" applyFont="1" applyFill="1" applyAlignment="1" applyProtection="1">
      <alignment horizontal="center" vertical="center" wrapText="1"/>
    </xf>
    <xf numFmtId="10" fontId="27" fillId="12" borderId="58" xfId="0" applyNumberFormat="1" applyFont="1" applyFill="1" applyBorder="1" applyAlignment="1" applyProtection="1">
      <alignment horizontal="center" vertical="center" wrapText="1"/>
    </xf>
    <xf numFmtId="10" fontId="31" fillId="12" borderId="58" xfId="0" applyNumberFormat="1" applyFont="1" applyFill="1" applyBorder="1" applyAlignment="1" applyProtection="1">
      <alignment horizontal="center" vertical="center" wrapText="1"/>
    </xf>
  </cellXfs>
  <cellStyles count="6">
    <cellStyle name="Hipervínculo" xfId="4" builtinId="8"/>
    <cellStyle name="Neutral" xfId="1" builtinId="28" customBuiltin="1"/>
    <cellStyle name="Normal" xfId="0" builtinId="0"/>
    <cellStyle name="Normal 2" xfId="2"/>
    <cellStyle name="Porcentaje" xfId="5" builtinId="5"/>
    <cellStyle name="Total" xfId="3" builtinId="25" customBuiltin="1"/>
  </cellStyles>
  <dxfs count="38">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235326</xdr:colOff>
      <xdr:row>1</xdr:row>
      <xdr:rowOff>67235</xdr:rowOff>
    </xdr:from>
    <xdr:to>
      <xdr:col>2</xdr:col>
      <xdr:colOff>1322296</xdr:colOff>
      <xdr:row>4</xdr:row>
      <xdr:rowOff>251308</xdr:rowOff>
    </xdr:to>
    <xdr:pic>
      <xdr:nvPicPr>
        <xdr:cNvPr id="4"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444" y="549088"/>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917637</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526142</xdr:colOff>
      <xdr:row>1</xdr:row>
      <xdr:rowOff>3025</xdr:rowOff>
    </xdr:from>
    <xdr:to>
      <xdr:col>11</xdr:col>
      <xdr:colOff>508622</xdr:colOff>
      <xdr:row>7</xdr:row>
      <xdr:rowOff>125846</xdr:rowOff>
    </xdr:to>
    <xdr:sp macro="" textlink="">
      <xdr:nvSpPr>
        <xdr:cNvPr id="3" name="Flecha izquierda 2">
          <a:hlinkClick xmlns:r="http://schemas.openxmlformats.org/officeDocument/2006/relationships" r:id="rId1"/>
        </xdr:cNvPr>
        <xdr:cNvSpPr/>
      </xdr:nvSpPr>
      <xdr:spPr>
        <a:xfrm>
          <a:off x="15829642" y="161775"/>
          <a:ext cx="966730" cy="178440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714375</xdr:colOff>
      <xdr:row>1</xdr:row>
      <xdr:rowOff>57150</xdr:rowOff>
    </xdr:from>
    <xdr:to>
      <xdr:col>1</xdr:col>
      <xdr:colOff>1801345</xdr:colOff>
      <xdr:row>4</xdr:row>
      <xdr:rowOff>237861</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6300" y="219075"/>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xdr:from>
      <xdr:col>12</xdr:col>
      <xdr:colOff>299357</xdr:colOff>
      <xdr:row>1</xdr:row>
      <xdr:rowOff>108858</xdr:rowOff>
    </xdr:from>
    <xdr:to>
      <xdr:col>13</xdr:col>
      <xdr:colOff>596314</xdr:colOff>
      <xdr:row>6</xdr:row>
      <xdr:rowOff>6406</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20397107" y="280308"/>
          <a:ext cx="963707" cy="118342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21</xdr:row>
      <xdr:rowOff>2</xdr:rowOff>
    </xdr:from>
    <xdr:to>
      <xdr:col>6</xdr:col>
      <xdr:colOff>402789</xdr:colOff>
      <xdr:row>28</xdr:row>
      <xdr:rowOff>139453</xdr:rowOff>
    </xdr:to>
    <xdr:sp macro="" textlink="">
      <xdr:nvSpPr>
        <xdr:cNvPr id="3" name="Flecha izquierda 2">
          <a:hlinkClick xmlns:r="http://schemas.openxmlformats.org/officeDocument/2006/relationships" r:id="rId1"/>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22</xdr:row>
      <xdr:rowOff>81643</xdr:rowOff>
    </xdr:from>
    <xdr:to>
      <xdr:col>5</xdr:col>
      <xdr:colOff>718777</xdr:colOff>
      <xdr:row>30</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20</xdr:row>
      <xdr:rowOff>116417</xdr:rowOff>
    </xdr:from>
    <xdr:to>
      <xdr:col>3</xdr:col>
      <xdr:colOff>1524623</xdr:colOff>
      <xdr:row>28</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aN/AppData/Local/Microsoft/Windows/INetCache/Content.Outlook/Q5RYIMRE/P07_Secretaria_AdministrativaDigi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Financieros"/>
      <sheetName val="Recursos Humanos"/>
      <sheetName val="Comunicaciones internas"/>
      <sheetName val="Interesados"/>
      <sheetName val="Plan de comunicaciones"/>
      <sheetName val="Requerimientos"/>
      <sheetName val="Alcance"/>
      <sheetName val="EDT- Actividades"/>
      <sheetName val="Riesgos"/>
      <sheetName val="No tocar"/>
    </sheetNames>
    <sheetDataSet>
      <sheetData sheetId="0">
        <row r="7">
          <cell r="E7" t="str">
            <v>Secretaría Administrativa Digital Supersociedades</v>
          </cell>
        </row>
      </sheetData>
      <sheetData sheetId="1"/>
      <sheetData sheetId="2"/>
      <sheetData sheetId="3"/>
      <sheetData sheetId="4">
        <row r="12">
          <cell r="C12" t="str">
            <v>Nicolás Martínez Devia – Secretario General</v>
          </cell>
        </row>
      </sheetData>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vmlDrawing" Target="../drawings/vmlDrawing6.vml"/><Relationship Id="rId3" Type="http://schemas.openxmlformats.org/officeDocument/2006/relationships/hyperlink" Target="mailto:horaciodc@supersociedades.gov.co" TargetMode="External"/><Relationship Id="rId7" Type="http://schemas.openxmlformats.org/officeDocument/2006/relationships/drawing" Target="../drawings/drawing7.xml"/><Relationship Id="rId2" Type="http://schemas.openxmlformats.org/officeDocument/2006/relationships/hyperlink" Target="mailto:migueljj@supersociedades.gov.co" TargetMode="External"/><Relationship Id="rId1" Type="http://schemas.openxmlformats.org/officeDocument/2006/relationships/hyperlink" Target="mailto:nimartinez@supersociedades.gov.co" TargetMode="External"/><Relationship Id="rId6" Type="http://schemas.openxmlformats.org/officeDocument/2006/relationships/printerSettings" Target="../printerSettings/printerSettings7.bin"/><Relationship Id="rId5" Type="http://schemas.openxmlformats.org/officeDocument/2006/relationships/hyperlink" Target="mailto:lfrivera@supersociedades.gov.co" TargetMode="External"/><Relationship Id="rId4" Type="http://schemas.openxmlformats.org/officeDocument/2006/relationships/hyperlink" Target="mailto:santiagol@supersociedades.gov.co" TargetMode="External"/><Relationship Id="rId9"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election activeCell="R14" sqref="R14"/>
    </sheetView>
  </sheetViews>
  <sheetFormatPr baseColWidth="10" defaultColWidth="11.42578125"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2" customFormat="1" ht="26.25" customHeight="1" x14ac:dyDescent="0.2">
      <c r="A2" s="49"/>
      <c r="B2" s="181"/>
      <c r="C2" s="182"/>
      <c r="D2" s="183" t="s">
        <v>122</v>
      </c>
      <c r="E2" s="184"/>
      <c r="F2" s="184"/>
      <c r="G2" s="184"/>
      <c r="H2" s="184"/>
      <c r="I2" s="184"/>
      <c r="J2" s="185"/>
      <c r="K2" s="171" t="s">
        <v>123</v>
      </c>
      <c r="L2" s="172"/>
      <c r="S2" s="15"/>
    </row>
    <row r="3" spans="1:19" s="12" customFormat="1" ht="23.25" customHeight="1" x14ac:dyDescent="0.2">
      <c r="A3" s="49"/>
      <c r="B3" s="177"/>
      <c r="C3" s="178"/>
      <c r="D3" s="186" t="s">
        <v>124</v>
      </c>
      <c r="E3" s="187"/>
      <c r="F3" s="187"/>
      <c r="G3" s="187"/>
      <c r="H3" s="187"/>
      <c r="I3" s="187"/>
      <c r="J3" s="188"/>
      <c r="K3" s="173" t="s">
        <v>129</v>
      </c>
      <c r="L3" s="174"/>
      <c r="S3" s="15"/>
    </row>
    <row r="4" spans="1:19" s="12" customFormat="1" ht="24" customHeight="1" x14ac:dyDescent="0.2">
      <c r="A4" s="49"/>
      <c r="B4" s="177"/>
      <c r="C4" s="178"/>
      <c r="D4" s="186" t="s">
        <v>125</v>
      </c>
      <c r="E4" s="187"/>
      <c r="F4" s="187"/>
      <c r="G4" s="187"/>
      <c r="H4" s="187"/>
      <c r="I4" s="187"/>
      <c r="J4" s="188"/>
      <c r="K4" s="173" t="s">
        <v>126</v>
      </c>
      <c r="L4" s="174"/>
      <c r="S4" s="15"/>
    </row>
    <row r="5" spans="1:19" s="12" customFormat="1" ht="22.5" customHeight="1" thickBot="1" x14ac:dyDescent="0.25">
      <c r="A5" s="49"/>
      <c r="B5" s="179"/>
      <c r="C5" s="180"/>
      <c r="D5" s="189" t="s">
        <v>127</v>
      </c>
      <c r="E5" s="190"/>
      <c r="F5" s="190"/>
      <c r="G5" s="190"/>
      <c r="H5" s="190"/>
      <c r="I5" s="190"/>
      <c r="J5" s="191"/>
      <c r="K5" s="175" t="s">
        <v>128</v>
      </c>
      <c r="L5" s="176"/>
      <c r="S5" s="15"/>
    </row>
    <row r="6" spans="1:19" ht="5.25" customHeight="1" x14ac:dyDescent="0.2">
      <c r="C6" s="13"/>
      <c r="D6" s="13"/>
      <c r="E6" s="13"/>
      <c r="F6" s="13"/>
      <c r="G6" s="13"/>
      <c r="H6" s="13"/>
      <c r="I6" s="13"/>
    </row>
    <row r="7" spans="1:19" ht="29.25" customHeight="1" x14ac:dyDescent="0.2">
      <c r="C7" s="169" t="s">
        <v>0</v>
      </c>
      <c r="D7" s="169"/>
      <c r="E7" s="170" t="s">
        <v>224</v>
      </c>
      <c r="F7" s="170"/>
      <c r="G7" s="170"/>
      <c r="H7" s="170"/>
      <c r="I7" s="170"/>
      <c r="J7" s="170"/>
      <c r="K7" s="170"/>
      <c r="S7" s="1"/>
    </row>
    <row r="8" spans="1:19" ht="6.75" customHeight="1" x14ac:dyDescent="0.2">
      <c r="C8" s="7"/>
      <c r="D8" s="7"/>
      <c r="E8" s="8"/>
      <c r="F8" s="8"/>
      <c r="G8" s="8"/>
      <c r="H8" s="8"/>
      <c r="I8" s="8"/>
      <c r="S8" s="1"/>
    </row>
    <row r="9" spans="1:19" ht="6.75" customHeight="1" thickBot="1" x14ac:dyDescent="0.25">
      <c r="C9" s="7"/>
      <c r="D9" s="7"/>
      <c r="E9" s="8"/>
      <c r="F9" s="8"/>
      <c r="G9" s="8"/>
      <c r="H9" s="8"/>
      <c r="I9" s="8"/>
      <c r="S9" s="1"/>
    </row>
    <row r="10" spans="1:19" ht="12.75" thickBot="1" x14ac:dyDescent="0.25">
      <c r="B10" s="50"/>
      <c r="C10" s="51"/>
      <c r="D10" s="51"/>
      <c r="E10" s="51"/>
      <c r="F10" s="51"/>
      <c r="G10" s="51"/>
      <c r="H10" s="51"/>
      <c r="I10" s="51"/>
      <c r="J10" s="51"/>
      <c r="K10" s="51"/>
      <c r="L10" s="52"/>
    </row>
    <row r="11" spans="1:19" ht="39.950000000000003" customHeight="1" thickBot="1" x14ac:dyDescent="0.25">
      <c r="B11" s="53"/>
      <c r="C11" s="18" t="s">
        <v>35</v>
      </c>
      <c r="D11" s="54"/>
      <c r="E11" s="18" t="s">
        <v>36</v>
      </c>
      <c r="F11" s="54"/>
      <c r="G11" s="18" t="s">
        <v>49</v>
      </c>
      <c r="H11" s="54"/>
      <c r="I11" s="18" t="s">
        <v>70</v>
      </c>
      <c r="J11" s="54"/>
      <c r="K11" s="18" t="s">
        <v>50</v>
      </c>
      <c r="L11" s="55"/>
    </row>
    <row r="12" spans="1:19" ht="15" customHeight="1" thickBot="1" x14ac:dyDescent="0.25">
      <c r="B12" s="53"/>
      <c r="C12" s="54"/>
      <c r="D12" s="54"/>
      <c r="E12" s="54"/>
      <c r="F12" s="54"/>
      <c r="G12" s="54"/>
      <c r="H12" s="54"/>
      <c r="I12" s="54"/>
      <c r="J12" s="54"/>
      <c r="K12" s="54"/>
      <c r="L12" s="55"/>
    </row>
    <row r="13" spans="1:19" ht="39.950000000000003" customHeight="1" thickBot="1" x14ac:dyDescent="0.25">
      <c r="B13" s="53"/>
      <c r="C13" s="18" t="s">
        <v>37</v>
      </c>
      <c r="D13" s="54"/>
      <c r="E13" s="18" t="s">
        <v>38</v>
      </c>
      <c r="F13" s="54"/>
      <c r="G13" s="18" t="s">
        <v>39</v>
      </c>
      <c r="H13" s="54"/>
      <c r="I13" s="18" t="s">
        <v>51</v>
      </c>
      <c r="J13" s="54"/>
      <c r="K13" s="18" t="s">
        <v>40</v>
      </c>
      <c r="L13" s="55"/>
    </row>
    <row r="14" spans="1:19" ht="15" customHeight="1" thickBot="1" x14ac:dyDescent="0.25">
      <c r="B14" s="53"/>
      <c r="C14" s="54"/>
      <c r="D14" s="54"/>
      <c r="E14" s="54"/>
      <c r="F14" s="54"/>
      <c r="G14" s="54"/>
      <c r="H14" s="54"/>
      <c r="I14" s="54"/>
      <c r="J14" s="54"/>
      <c r="K14" s="54"/>
      <c r="L14" s="55"/>
    </row>
    <row r="15" spans="1:19" ht="37.5" customHeight="1" thickBot="1" x14ac:dyDescent="0.25">
      <c r="B15" s="53"/>
      <c r="C15" s="54"/>
      <c r="D15" s="54"/>
      <c r="E15" s="54"/>
      <c r="F15" s="54"/>
      <c r="G15" s="18" t="s">
        <v>41</v>
      </c>
      <c r="H15" s="54"/>
      <c r="I15" s="54"/>
      <c r="J15" s="54"/>
      <c r="K15" s="54"/>
      <c r="L15" s="55"/>
    </row>
    <row r="16" spans="1:19" ht="12.75" thickBot="1" x14ac:dyDescent="0.25">
      <c r="B16" s="56"/>
      <c r="C16" s="57"/>
      <c r="D16" s="57"/>
      <c r="E16" s="57"/>
      <c r="F16" s="57"/>
      <c r="G16" s="57"/>
      <c r="H16" s="57"/>
      <c r="I16" s="57"/>
      <c r="J16" s="57"/>
      <c r="K16" s="57"/>
      <c r="L16" s="58"/>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1"/>
  <sheetViews>
    <sheetView showGridLines="0" topLeftCell="A13" zoomScale="90" zoomScaleNormal="90" workbookViewId="0">
      <selection activeCell="A13" sqref="A1:XFD1048576"/>
    </sheetView>
  </sheetViews>
  <sheetFormatPr baseColWidth="10" defaultColWidth="11.42578125"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6" customWidth="1"/>
    <col min="19" max="19" width="1" style="1" customWidth="1"/>
    <col min="20" max="20" width="1.5703125" style="1" customWidth="1"/>
    <col min="21" max="21" width="1.140625" style="6"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67" customFormat="1" ht="26.25" customHeight="1" x14ac:dyDescent="0.2">
      <c r="B2" s="263"/>
      <c r="C2" s="264"/>
      <c r="D2" s="291" t="s">
        <v>122</v>
      </c>
      <c r="E2" s="292"/>
      <c r="F2" s="292"/>
      <c r="G2" s="292"/>
      <c r="H2" s="292"/>
      <c r="I2" s="292"/>
      <c r="J2" s="293"/>
      <c r="K2" s="86"/>
      <c r="L2" s="84"/>
      <c r="M2" s="286" t="str">
        <f>Proyecto!K2</f>
        <v>Codigo: GC-F-015</v>
      </c>
      <c r="N2" s="286"/>
      <c r="O2" s="286"/>
      <c r="P2" s="287"/>
      <c r="R2" s="10"/>
      <c r="S2" s="10"/>
      <c r="T2" s="10"/>
      <c r="U2" s="14"/>
      <c r="AE2" s="15"/>
    </row>
    <row r="3" spans="2:31" s="167" customFormat="1" ht="23.25" customHeight="1" x14ac:dyDescent="0.2">
      <c r="B3" s="265"/>
      <c r="C3" s="266"/>
      <c r="D3" s="294" t="s">
        <v>124</v>
      </c>
      <c r="E3" s="295"/>
      <c r="F3" s="295"/>
      <c r="G3" s="295"/>
      <c r="H3" s="295"/>
      <c r="I3" s="295"/>
      <c r="J3" s="296"/>
      <c r="K3" s="26"/>
      <c r="L3" s="168"/>
      <c r="M3" s="283" t="str">
        <f>Proyecto!K3</f>
        <v>Fecha: 17 de septiembre de 2014</v>
      </c>
      <c r="N3" s="283"/>
      <c r="O3" s="283"/>
      <c r="P3" s="288"/>
      <c r="R3" s="10"/>
      <c r="S3" s="10"/>
      <c r="T3" s="10"/>
      <c r="U3" s="14"/>
      <c r="AE3" s="15"/>
    </row>
    <row r="4" spans="2:31" s="167" customFormat="1" ht="24" customHeight="1" x14ac:dyDescent="0.2">
      <c r="B4" s="265"/>
      <c r="C4" s="266"/>
      <c r="D4" s="294" t="s">
        <v>125</v>
      </c>
      <c r="E4" s="295"/>
      <c r="F4" s="295"/>
      <c r="G4" s="295"/>
      <c r="H4" s="295"/>
      <c r="I4" s="295"/>
      <c r="J4" s="296"/>
      <c r="K4" s="26"/>
      <c r="L4" s="168"/>
      <c r="M4" s="283" t="str">
        <f>Proyecto!K4</f>
        <v>Version 001</v>
      </c>
      <c r="N4" s="283"/>
      <c r="O4" s="283"/>
      <c r="P4" s="288"/>
      <c r="R4" s="10"/>
      <c r="U4" s="14"/>
      <c r="AE4" s="15"/>
    </row>
    <row r="5" spans="2:31" s="167" customFormat="1" ht="22.5" customHeight="1" thickBot="1" x14ac:dyDescent="0.25">
      <c r="B5" s="267"/>
      <c r="C5" s="268"/>
      <c r="D5" s="297" t="s">
        <v>127</v>
      </c>
      <c r="E5" s="298"/>
      <c r="F5" s="298"/>
      <c r="G5" s="298"/>
      <c r="H5" s="298"/>
      <c r="I5" s="298"/>
      <c r="J5" s="299"/>
      <c r="K5" s="87"/>
      <c r="L5" s="85"/>
      <c r="M5" s="289" t="s">
        <v>128</v>
      </c>
      <c r="N5" s="289"/>
      <c r="O5" s="289"/>
      <c r="P5" s="290"/>
      <c r="R5" s="10"/>
      <c r="U5" s="10"/>
      <c r="AE5" s="15"/>
    </row>
    <row r="6" spans="2:31" ht="5.25" customHeight="1" x14ac:dyDescent="0.2">
      <c r="B6" s="45"/>
      <c r="C6" s="45"/>
      <c r="D6" s="45"/>
      <c r="E6" s="45"/>
      <c r="F6" s="45"/>
      <c r="G6" s="45"/>
      <c r="H6" s="45"/>
      <c r="I6" s="45"/>
      <c r="J6" s="45"/>
      <c r="K6" s="45"/>
      <c r="L6" s="45"/>
      <c r="M6" s="45"/>
      <c r="N6" s="45"/>
      <c r="O6" s="45"/>
      <c r="P6" s="45"/>
    </row>
    <row r="7" spans="2:31" ht="29.25" customHeight="1" x14ac:dyDescent="0.2">
      <c r="B7" s="169" t="s">
        <v>0</v>
      </c>
      <c r="C7" s="169"/>
      <c r="D7" s="228" t="str">
        <f>+Proyecto!E7</f>
        <v>Secretaría Administrativa Digital 2024</v>
      </c>
      <c r="E7" s="228"/>
      <c r="F7" s="228"/>
      <c r="G7" s="228"/>
      <c r="H7" s="228"/>
      <c r="I7" s="228"/>
      <c r="J7" s="228"/>
      <c r="K7" s="228"/>
      <c r="L7" s="228"/>
      <c r="M7" s="228"/>
      <c r="N7" s="228"/>
      <c r="O7" s="228"/>
      <c r="P7" s="228"/>
      <c r="AE7" s="1"/>
    </row>
    <row r="8" spans="2:31" ht="6.75" customHeight="1" x14ac:dyDescent="0.2">
      <c r="B8" s="7"/>
      <c r="C8" s="7"/>
      <c r="D8" s="135"/>
      <c r="E8" s="135"/>
      <c r="F8" s="135"/>
      <c r="G8" s="135"/>
      <c r="H8" s="135"/>
      <c r="I8" s="135"/>
      <c r="J8" s="135"/>
      <c r="K8" s="135"/>
      <c r="L8" s="135"/>
      <c r="M8" s="135"/>
      <c r="N8" s="135"/>
      <c r="O8" s="135"/>
      <c r="P8" s="135"/>
      <c r="AE8" s="1"/>
    </row>
    <row r="9" spans="2:31" x14ac:dyDescent="0.2">
      <c r="D9" s="122"/>
      <c r="E9" s="122"/>
      <c r="F9" s="122"/>
      <c r="G9" s="122"/>
      <c r="H9" s="122"/>
      <c r="I9" s="122"/>
      <c r="J9" s="122"/>
      <c r="K9" s="122"/>
      <c r="L9" s="122"/>
      <c r="M9" s="122"/>
      <c r="N9" s="122"/>
      <c r="O9" s="122"/>
      <c r="P9" s="122"/>
    </row>
    <row r="10" spans="2:31" ht="61.5" customHeight="1" x14ac:dyDescent="0.2">
      <c r="B10" s="169" t="s">
        <v>29</v>
      </c>
      <c r="C10" s="169"/>
      <c r="D10" s="201" t="s">
        <v>234</v>
      </c>
      <c r="E10" s="201"/>
      <c r="F10" s="201"/>
      <c r="G10" s="201"/>
      <c r="H10" s="201"/>
      <c r="I10" s="201"/>
      <c r="J10" s="201"/>
      <c r="K10" s="201"/>
      <c r="L10" s="201"/>
      <c r="M10" s="201"/>
      <c r="N10" s="201"/>
      <c r="O10" s="201"/>
      <c r="P10" s="201"/>
      <c r="AE10" s="1"/>
    </row>
    <row r="11" spans="2:31" ht="15.75" x14ac:dyDescent="0.2">
      <c r="D11" s="136"/>
      <c r="E11" s="136"/>
      <c r="F11" s="136"/>
      <c r="G11" s="136"/>
      <c r="H11" s="136"/>
      <c r="I11" s="136"/>
      <c r="J11" s="136"/>
      <c r="K11" s="136"/>
      <c r="L11" s="136"/>
      <c r="M11" s="136"/>
      <c r="N11" s="136"/>
      <c r="O11" s="136"/>
      <c r="P11" s="136"/>
    </row>
    <row r="12" spans="2:31" ht="30" customHeight="1" x14ac:dyDescent="0.2">
      <c r="B12" s="169" t="s">
        <v>30</v>
      </c>
      <c r="C12" s="169"/>
      <c r="D12" s="201" t="s">
        <v>85</v>
      </c>
      <c r="E12" s="201"/>
      <c r="F12" s="201"/>
      <c r="G12" s="201"/>
      <c r="H12" s="201"/>
      <c r="I12" s="201"/>
      <c r="J12" s="201"/>
      <c r="K12" s="201"/>
      <c r="L12" s="201"/>
      <c r="M12" s="201"/>
      <c r="N12" s="201"/>
      <c r="O12" s="201"/>
      <c r="P12" s="201"/>
    </row>
    <row r="13" spans="2:31" ht="6.75" customHeight="1" x14ac:dyDescent="0.2">
      <c r="B13" s="7"/>
      <c r="C13" s="7"/>
      <c r="D13" s="119"/>
      <c r="E13" s="119"/>
      <c r="F13" s="119"/>
      <c r="G13" s="119"/>
      <c r="H13" s="119"/>
      <c r="I13" s="119"/>
      <c r="J13" s="119"/>
      <c r="K13" s="119"/>
      <c r="L13" s="119"/>
      <c r="M13" s="119"/>
      <c r="N13" s="119"/>
      <c r="O13" s="119"/>
      <c r="P13" s="119"/>
      <c r="AE13" s="1"/>
    </row>
    <row r="14" spans="2:31" ht="55.5" customHeight="1" x14ac:dyDescent="0.2">
      <c r="B14" s="169" t="s">
        <v>31</v>
      </c>
      <c r="C14" s="169"/>
      <c r="D14" s="201" t="s">
        <v>235</v>
      </c>
      <c r="E14" s="201"/>
      <c r="F14" s="201"/>
      <c r="G14" s="201"/>
      <c r="H14" s="201"/>
      <c r="I14" s="201"/>
      <c r="J14" s="201"/>
      <c r="K14" s="201"/>
      <c r="L14" s="201"/>
      <c r="M14" s="201"/>
      <c r="N14" s="201"/>
      <c r="O14" s="201"/>
      <c r="P14" s="201"/>
    </row>
    <row r="15" spans="2:31" ht="6.75" customHeight="1" x14ac:dyDescent="0.2">
      <c r="B15" s="7"/>
      <c r="C15" s="7"/>
      <c r="D15" s="119"/>
      <c r="E15" s="119"/>
      <c r="F15" s="119"/>
      <c r="G15" s="119"/>
      <c r="H15" s="119"/>
      <c r="I15" s="119"/>
      <c r="J15" s="119"/>
      <c r="K15" s="119"/>
      <c r="L15" s="119"/>
      <c r="M15" s="119"/>
      <c r="N15" s="119"/>
      <c r="O15" s="119"/>
      <c r="P15" s="119"/>
      <c r="AE15" s="1"/>
    </row>
    <row r="16" spans="2:31" ht="57" customHeight="1" x14ac:dyDescent="0.2">
      <c r="B16" s="169" t="s">
        <v>32</v>
      </c>
      <c r="C16" s="169"/>
      <c r="D16" s="201" t="s">
        <v>191</v>
      </c>
      <c r="E16" s="201"/>
      <c r="F16" s="201"/>
      <c r="G16" s="201"/>
      <c r="H16" s="201"/>
      <c r="I16" s="201"/>
      <c r="J16" s="201"/>
      <c r="K16" s="201"/>
      <c r="L16" s="201"/>
      <c r="M16" s="201"/>
      <c r="N16" s="201"/>
      <c r="O16" s="201"/>
      <c r="P16" s="201"/>
    </row>
    <row r="17" spans="2:31" ht="6.75" customHeight="1" x14ac:dyDescent="0.2">
      <c r="B17" s="7"/>
      <c r="C17" s="7"/>
      <c r="D17" s="119"/>
      <c r="E17" s="119"/>
      <c r="F17" s="119"/>
      <c r="G17" s="119"/>
      <c r="H17" s="119"/>
      <c r="I17" s="119"/>
      <c r="J17" s="119"/>
      <c r="K17" s="119"/>
      <c r="L17" s="119"/>
      <c r="M17" s="119"/>
      <c r="N17" s="119"/>
      <c r="O17" s="119"/>
      <c r="P17" s="119"/>
      <c r="AE17" s="1"/>
    </row>
    <row r="18" spans="2:31" ht="104.25" customHeight="1" x14ac:dyDescent="0.2">
      <c r="B18" s="169" t="s">
        <v>33</v>
      </c>
      <c r="C18" s="169"/>
      <c r="D18" s="300" t="s">
        <v>236</v>
      </c>
      <c r="E18" s="300"/>
      <c r="F18" s="300"/>
      <c r="G18" s="300"/>
      <c r="H18" s="300"/>
      <c r="I18" s="300"/>
      <c r="J18" s="300"/>
      <c r="K18" s="300"/>
      <c r="L18" s="300"/>
      <c r="M18" s="300"/>
      <c r="N18" s="300"/>
      <c r="O18" s="300"/>
      <c r="P18" s="300"/>
    </row>
    <row r="19" spans="2:31" ht="6.75" customHeight="1" x14ac:dyDescent="0.2">
      <c r="B19" s="7"/>
      <c r="C19" s="7"/>
      <c r="D19" s="119"/>
      <c r="E19" s="119"/>
      <c r="F19" s="119"/>
      <c r="G19" s="119"/>
      <c r="H19" s="119"/>
      <c r="I19" s="119"/>
      <c r="J19" s="119"/>
      <c r="K19" s="119"/>
      <c r="L19" s="119"/>
      <c r="M19" s="119"/>
      <c r="N19" s="119"/>
      <c r="O19" s="119"/>
      <c r="P19" s="119"/>
      <c r="AE19" s="1"/>
    </row>
    <row r="20" spans="2:31" ht="51.75" customHeight="1" x14ac:dyDescent="0.2">
      <c r="B20" s="169" t="s">
        <v>34</v>
      </c>
      <c r="C20" s="169"/>
      <c r="D20" s="300" t="s">
        <v>192</v>
      </c>
      <c r="E20" s="300"/>
      <c r="F20" s="300"/>
      <c r="G20" s="300"/>
      <c r="H20" s="300"/>
      <c r="I20" s="300"/>
      <c r="J20" s="300"/>
      <c r="K20" s="300"/>
      <c r="L20" s="300"/>
      <c r="M20" s="300"/>
      <c r="N20" s="300"/>
      <c r="O20" s="300"/>
      <c r="P20" s="300"/>
    </row>
    <row r="21" spans="2:31" ht="15.75" x14ac:dyDescent="0.2">
      <c r="D21" s="136"/>
      <c r="E21" s="136"/>
      <c r="F21" s="136"/>
      <c r="G21" s="136"/>
      <c r="H21" s="136"/>
      <c r="I21" s="136"/>
      <c r="J21" s="136"/>
      <c r="K21" s="136"/>
      <c r="L21" s="136"/>
      <c r="M21" s="136"/>
      <c r="N21" s="136"/>
      <c r="O21" s="136"/>
      <c r="P21" s="136"/>
    </row>
  </sheetData>
  <sheetProtection algorithmName="SHA-512" hashValue="G0mAEhoEMQJn3Gvvm/qmDLVmnin1iwNurDyA9NqhfYo5e3ycsG3v21ZNwl2SzBmIXmy1ic4knod1BLJL0msj+g==" saltValue="yQgTn65zT6oiZwPkN7o74w==" spinCount="100000" sheet="1" objects="1" scenarios="1"/>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O14:U14 Q11:U12 W11:AC12 W16:AC16 G14:M14 G18:M18 O18:U18 W18:AC18 W20:AC65492 O16:U16 G16:M16">
      <formula1>1</formula1>
      <formula2>5</formula2>
    </dataValidation>
  </dataValidations>
  <pageMargins left="0.39370078740157483" right="0.39370078740157483" top="0.74803149606299213" bottom="0.74803149606299213" header="0.31496062992125984" footer="0.31496062992125984"/>
  <pageSetup scale="68"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AK33"/>
  <sheetViews>
    <sheetView showGridLines="0" tabSelected="1" topLeftCell="A8" zoomScale="55" zoomScaleNormal="55" workbookViewId="0">
      <pane xSplit="8" ySplit="2" topLeftCell="J13" activePane="bottomRight" state="frozen"/>
      <selection activeCell="A8" sqref="A8"/>
      <selection pane="topRight" activeCell="I8" sqref="I8"/>
      <selection pane="bottomLeft" activeCell="A10" sqref="A10"/>
      <selection pane="bottomRight" activeCell="A8" sqref="A1:XFD1048576"/>
    </sheetView>
  </sheetViews>
  <sheetFormatPr baseColWidth="10" defaultColWidth="11.42578125" defaultRowHeight="12.75" x14ac:dyDescent="0.2"/>
  <cols>
    <col min="1" max="1" width="2.42578125" style="150" customWidth="1"/>
    <col min="2" max="2" width="38" style="150" customWidth="1"/>
    <col min="3" max="3" width="26" style="150" customWidth="1"/>
    <col min="4" max="4" width="12.28515625" style="150" customWidth="1"/>
    <col min="5" max="5" width="16.42578125" style="150" customWidth="1"/>
    <col min="6" max="6" width="30.85546875" style="150" bestFit="1" customWidth="1"/>
    <col min="7" max="7" width="33" style="150" bestFit="1" customWidth="1"/>
    <col min="8" max="8" width="32" style="150" bestFit="1" customWidth="1"/>
    <col min="9" max="9" width="17.5703125" style="150" customWidth="1"/>
    <col min="10" max="10" width="89" style="150" customWidth="1"/>
    <col min="11" max="11" width="14.7109375" style="150" customWidth="1"/>
    <col min="12" max="12" width="20.7109375" style="150" customWidth="1"/>
    <col min="13" max="13" width="10" style="151" hidden="1" customWidth="1"/>
    <col min="14" max="14" width="9.85546875" style="151" hidden="1" customWidth="1"/>
    <col min="15" max="15" width="10" style="151" hidden="1" customWidth="1"/>
    <col min="16" max="16" width="14.85546875" style="151" hidden="1" customWidth="1"/>
    <col min="17" max="17" width="9.5703125" style="151" hidden="1" customWidth="1"/>
    <col min="18" max="18" width="10.140625" style="151" hidden="1" customWidth="1"/>
    <col min="19" max="19" width="12.28515625" style="151" hidden="1" customWidth="1"/>
    <col min="20" max="20" width="12.140625" style="152" hidden="1" customWidth="1"/>
    <col min="21" max="21" width="11" style="151" hidden="1" customWidth="1"/>
    <col min="22" max="22" width="11.85546875" style="151" hidden="1" customWidth="1"/>
    <col min="23" max="23" width="10" style="151" hidden="1" customWidth="1"/>
    <col min="24" max="24" width="15.140625" style="151" hidden="1" customWidth="1"/>
    <col min="25" max="25" width="13.7109375" style="151" hidden="1" customWidth="1"/>
    <col min="26" max="26" width="10.5703125" style="151" hidden="1" customWidth="1"/>
    <col min="27" max="28" width="11.140625" style="151" hidden="1" customWidth="1"/>
    <col min="29" max="29" width="10" style="151" hidden="1" customWidth="1"/>
    <col min="30" max="30" width="10.140625" style="151" hidden="1" customWidth="1"/>
    <col min="31" max="32" width="8.7109375" style="151" hidden="1" customWidth="1"/>
    <col min="33" max="33" width="9.5703125" style="151" hidden="1" customWidth="1"/>
    <col min="34" max="34" width="8.7109375" style="151" hidden="1" customWidth="1"/>
    <col min="35" max="35" width="10.140625" style="151" hidden="1" customWidth="1"/>
    <col min="36" max="36" width="10.5703125" style="151" hidden="1" customWidth="1"/>
    <col min="37" max="37" width="8.7109375" style="151" hidden="1" customWidth="1"/>
    <col min="38" max="234" width="9.140625" style="150" customWidth="1"/>
    <col min="235" max="16384" width="11.42578125" style="150"/>
  </cols>
  <sheetData>
    <row r="1" spans="1:37" ht="13.5" thickBot="1" x14ac:dyDescent="0.25"/>
    <row r="2" spans="1:37" s="153" customFormat="1" ht="26.25" customHeight="1" x14ac:dyDescent="0.2">
      <c r="B2" s="305"/>
      <c r="C2" s="304" t="s">
        <v>122</v>
      </c>
      <c r="D2" s="304"/>
      <c r="E2" s="304"/>
      <c r="F2" s="304"/>
      <c r="G2" s="304"/>
      <c r="H2" s="304"/>
      <c r="I2" s="304"/>
      <c r="J2" s="304"/>
      <c r="K2" s="310" t="str">
        <f>Proyecto!K2</f>
        <v>Codigo: GC-F-015</v>
      </c>
      <c r="L2" s="311"/>
      <c r="M2" s="154"/>
      <c r="N2" s="154"/>
      <c r="O2" s="154"/>
      <c r="P2" s="154"/>
      <c r="Q2" s="154"/>
      <c r="R2" s="154"/>
      <c r="S2" s="154"/>
      <c r="T2" s="155"/>
      <c r="U2" s="154"/>
      <c r="V2" s="154"/>
      <c r="W2" s="154"/>
      <c r="X2" s="154"/>
      <c r="Y2" s="154"/>
      <c r="Z2" s="154"/>
      <c r="AA2" s="154"/>
      <c r="AB2" s="154"/>
      <c r="AC2" s="154"/>
      <c r="AD2" s="154"/>
      <c r="AE2" s="154"/>
      <c r="AF2" s="154"/>
      <c r="AG2" s="154"/>
      <c r="AH2" s="154"/>
      <c r="AI2" s="154"/>
      <c r="AJ2" s="154"/>
      <c r="AK2" s="154"/>
    </row>
    <row r="3" spans="1:37" s="153" customFormat="1" ht="23.25" customHeight="1" x14ac:dyDescent="0.2">
      <c r="B3" s="306"/>
      <c r="C3" s="308" t="s">
        <v>124</v>
      </c>
      <c r="D3" s="308"/>
      <c r="E3" s="308"/>
      <c r="F3" s="308"/>
      <c r="G3" s="308"/>
      <c r="H3" s="308"/>
      <c r="I3" s="308"/>
      <c r="J3" s="308"/>
      <c r="K3" s="312" t="str">
        <f>Proyecto!K3</f>
        <v>Fecha: 17 de septiembre de 2014</v>
      </c>
      <c r="L3" s="313"/>
      <c r="M3" s="154"/>
      <c r="N3" s="154"/>
      <c r="O3" s="154"/>
      <c r="P3" s="154"/>
      <c r="Q3" s="154"/>
      <c r="R3" s="154"/>
      <c r="S3" s="154"/>
      <c r="T3" s="155"/>
      <c r="U3" s="154"/>
      <c r="V3" s="154"/>
      <c r="W3" s="154"/>
      <c r="X3" s="154"/>
      <c r="Y3" s="154"/>
      <c r="Z3" s="154"/>
      <c r="AA3" s="154"/>
      <c r="AB3" s="154"/>
      <c r="AC3" s="154"/>
      <c r="AD3" s="154"/>
      <c r="AE3" s="154"/>
      <c r="AF3" s="154"/>
      <c r="AG3" s="154"/>
      <c r="AH3" s="154"/>
      <c r="AI3" s="154"/>
      <c r="AJ3" s="154"/>
      <c r="AK3" s="154"/>
    </row>
    <row r="4" spans="1:37" s="153" customFormat="1" ht="24" customHeight="1" x14ac:dyDescent="0.2">
      <c r="B4" s="306"/>
      <c r="C4" s="308" t="s">
        <v>125</v>
      </c>
      <c r="D4" s="308"/>
      <c r="E4" s="308"/>
      <c r="F4" s="308"/>
      <c r="G4" s="308"/>
      <c r="H4" s="308"/>
      <c r="I4" s="308"/>
      <c r="J4" s="308"/>
      <c r="K4" s="312" t="str">
        <f>Proyecto!K4</f>
        <v>Version 001</v>
      </c>
      <c r="L4" s="313"/>
      <c r="M4" s="154"/>
      <c r="N4" s="154"/>
      <c r="O4" s="154"/>
      <c r="P4" s="154"/>
      <c r="Q4" s="154"/>
      <c r="R4" s="154"/>
      <c r="S4" s="154"/>
      <c r="T4" s="155"/>
      <c r="U4" s="154"/>
      <c r="V4" s="154"/>
      <c r="W4" s="154"/>
      <c r="X4" s="154"/>
      <c r="Y4" s="154"/>
      <c r="Z4" s="154"/>
      <c r="AA4" s="154"/>
      <c r="AB4" s="154"/>
      <c r="AC4" s="154"/>
      <c r="AD4" s="154"/>
      <c r="AE4" s="154"/>
      <c r="AF4" s="154"/>
      <c r="AG4" s="154"/>
      <c r="AH4" s="154"/>
      <c r="AI4" s="154"/>
      <c r="AJ4" s="154"/>
      <c r="AK4" s="154"/>
    </row>
    <row r="5" spans="1:37" s="153" customFormat="1" ht="22.5" customHeight="1" thickBot="1" x14ac:dyDescent="0.25">
      <c r="B5" s="307"/>
      <c r="C5" s="309" t="s">
        <v>127</v>
      </c>
      <c r="D5" s="309"/>
      <c r="E5" s="309"/>
      <c r="F5" s="309"/>
      <c r="G5" s="309"/>
      <c r="H5" s="309"/>
      <c r="I5" s="309"/>
      <c r="J5" s="309"/>
      <c r="K5" s="314" t="s">
        <v>128</v>
      </c>
      <c r="L5" s="315"/>
      <c r="M5" s="154"/>
      <c r="N5" s="154"/>
      <c r="O5" s="154"/>
      <c r="P5" s="154"/>
      <c r="Q5" s="154"/>
      <c r="R5" s="154"/>
      <c r="S5" s="154"/>
      <c r="T5" s="155"/>
      <c r="U5" s="154"/>
      <c r="V5" s="154"/>
      <c r="W5" s="154"/>
      <c r="X5" s="154"/>
      <c r="Y5" s="154"/>
      <c r="Z5" s="154"/>
      <c r="AA5" s="154"/>
      <c r="AB5" s="154"/>
      <c r="AC5" s="154"/>
      <c r="AD5" s="154"/>
      <c r="AE5" s="154"/>
      <c r="AF5" s="154"/>
      <c r="AG5" s="154"/>
      <c r="AH5" s="154"/>
      <c r="AI5" s="154"/>
      <c r="AJ5" s="154"/>
      <c r="AK5" s="154"/>
    </row>
    <row r="6" spans="1:37" ht="5.25" customHeight="1" x14ac:dyDescent="0.2">
      <c r="B6" s="45"/>
      <c r="C6" s="45"/>
      <c r="D6" s="45"/>
      <c r="E6" s="45"/>
    </row>
    <row r="7" spans="1:37" ht="29.25" customHeight="1" x14ac:dyDescent="0.2">
      <c r="B7" s="302" t="s">
        <v>0</v>
      </c>
      <c r="C7" s="302"/>
      <c r="D7" s="303" t="str">
        <f>+Proyecto!E7</f>
        <v>Secretaría Administrativa Digital 2024</v>
      </c>
      <c r="E7" s="303"/>
      <c r="F7" s="303"/>
      <c r="G7" s="303"/>
      <c r="H7" s="303"/>
      <c r="I7" s="303"/>
      <c r="J7" s="303"/>
      <c r="K7" s="303"/>
      <c r="L7" s="303"/>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row>
    <row r="8" spans="1:37" x14ac:dyDescent="0.2">
      <c r="M8" s="301" t="s">
        <v>237</v>
      </c>
      <c r="N8" s="301"/>
      <c r="O8" s="301" t="s">
        <v>238</v>
      </c>
      <c r="P8" s="301"/>
      <c r="Q8" s="301" t="s">
        <v>239</v>
      </c>
      <c r="R8" s="301"/>
      <c r="S8" s="301" t="s">
        <v>240</v>
      </c>
      <c r="T8" s="301"/>
      <c r="U8" s="301" t="s">
        <v>241</v>
      </c>
      <c r="V8" s="301"/>
      <c r="W8" s="301" t="s">
        <v>242</v>
      </c>
      <c r="X8" s="301"/>
      <c r="Y8" s="301" t="s">
        <v>243</v>
      </c>
      <c r="Z8" s="301"/>
      <c r="AA8" s="301" t="s">
        <v>244</v>
      </c>
      <c r="AB8" s="301"/>
      <c r="AC8" s="301" t="s">
        <v>245</v>
      </c>
      <c r="AD8" s="301"/>
      <c r="AE8" s="301" t="s">
        <v>246</v>
      </c>
      <c r="AF8" s="301"/>
      <c r="AG8" s="301" t="s">
        <v>247</v>
      </c>
      <c r="AH8" s="301"/>
      <c r="AI8" s="301" t="s">
        <v>248</v>
      </c>
      <c r="AJ8" s="301"/>
      <c r="AK8" s="157"/>
    </row>
    <row r="9" spans="1:37" ht="51.75" customHeight="1" x14ac:dyDescent="0.2">
      <c r="B9" s="40" t="s">
        <v>77</v>
      </c>
      <c r="C9" s="40" t="s">
        <v>78</v>
      </c>
      <c r="D9" s="40" t="s">
        <v>79</v>
      </c>
      <c r="E9" s="41" t="s">
        <v>80</v>
      </c>
      <c r="F9" s="40" t="s">
        <v>81</v>
      </c>
      <c r="G9" s="42" t="s">
        <v>90</v>
      </c>
      <c r="H9" s="42" t="s">
        <v>91</v>
      </c>
      <c r="I9" s="42" t="s">
        <v>92</v>
      </c>
      <c r="J9" s="41" t="s">
        <v>82</v>
      </c>
      <c r="K9" s="43" t="s">
        <v>83</v>
      </c>
      <c r="L9" s="43" t="s">
        <v>84</v>
      </c>
      <c r="M9" s="158" t="s">
        <v>249</v>
      </c>
      <c r="N9" s="158" t="s">
        <v>250</v>
      </c>
      <c r="O9" s="158" t="s">
        <v>249</v>
      </c>
      <c r="P9" s="158" t="s">
        <v>250</v>
      </c>
      <c r="Q9" s="158" t="s">
        <v>249</v>
      </c>
      <c r="R9" s="158" t="s">
        <v>250</v>
      </c>
      <c r="S9" s="158" t="s">
        <v>249</v>
      </c>
      <c r="T9" s="158" t="s">
        <v>250</v>
      </c>
      <c r="U9" s="158" t="s">
        <v>249</v>
      </c>
      <c r="V9" s="158" t="s">
        <v>250</v>
      </c>
      <c r="W9" s="158" t="s">
        <v>249</v>
      </c>
      <c r="X9" s="158" t="s">
        <v>250</v>
      </c>
      <c r="Y9" s="158" t="s">
        <v>249</v>
      </c>
      <c r="Z9" s="158" t="s">
        <v>250</v>
      </c>
      <c r="AA9" s="158" t="s">
        <v>249</v>
      </c>
      <c r="AB9" s="158" t="s">
        <v>250</v>
      </c>
      <c r="AC9" s="158" t="s">
        <v>249</v>
      </c>
      <c r="AD9" s="158" t="s">
        <v>250</v>
      </c>
      <c r="AE9" s="158" t="s">
        <v>249</v>
      </c>
      <c r="AF9" s="158" t="s">
        <v>250</v>
      </c>
      <c r="AG9" s="158" t="s">
        <v>249</v>
      </c>
      <c r="AH9" s="158" t="s">
        <v>250</v>
      </c>
      <c r="AI9" s="158" t="s">
        <v>249</v>
      </c>
      <c r="AJ9" s="158" t="s">
        <v>250</v>
      </c>
      <c r="AK9" s="159"/>
    </row>
    <row r="10" spans="1:37" ht="229.9" customHeight="1" x14ac:dyDescent="0.2">
      <c r="A10" s="150">
        <v>1</v>
      </c>
      <c r="B10" s="106" t="s">
        <v>214</v>
      </c>
      <c r="C10" s="106" t="s">
        <v>193</v>
      </c>
      <c r="D10" s="107">
        <v>4</v>
      </c>
      <c r="E10" s="108">
        <v>0.15</v>
      </c>
      <c r="F10" s="109" t="s">
        <v>194</v>
      </c>
      <c r="G10" s="137">
        <v>45327</v>
      </c>
      <c r="H10" s="137">
        <v>45359</v>
      </c>
      <c r="I10" s="110">
        <f>+(H10-G10)/7</f>
        <v>4.5714285714285712</v>
      </c>
      <c r="J10" s="338" t="s">
        <v>253</v>
      </c>
      <c r="K10" s="339">
        <v>45345</v>
      </c>
      <c r="L10" s="337">
        <f>+N10+P10+R10+T10+V10+X10+Z10+AB10+AD10+AF10+AH10+AJ10</f>
        <v>0.15</v>
      </c>
      <c r="M10" s="160"/>
      <c r="N10" s="161"/>
      <c r="O10" s="160">
        <v>0.12</v>
      </c>
      <c r="P10" s="162">
        <v>0.12</v>
      </c>
      <c r="Q10" s="160">
        <v>0.03</v>
      </c>
      <c r="R10" s="161">
        <v>0.03</v>
      </c>
      <c r="S10" s="160"/>
      <c r="T10" s="161"/>
      <c r="U10" s="160"/>
      <c r="V10" s="163"/>
      <c r="W10" s="160"/>
      <c r="X10" s="163"/>
      <c r="Y10" s="160"/>
      <c r="Z10" s="163"/>
      <c r="AA10" s="160"/>
      <c r="AB10" s="163"/>
      <c r="AC10" s="160"/>
      <c r="AD10" s="163"/>
      <c r="AE10" s="160"/>
      <c r="AF10" s="163"/>
      <c r="AG10" s="160"/>
      <c r="AH10" s="163"/>
      <c r="AI10" s="160"/>
      <c r="AJ10" s="163"/>
      <c r="AK10" s="164">
        <f>+M10+Q10+S10+U10+W10+Y10+AA10+AC10+AE10+AG10+AI10+O10</f>
        <v>0.15</v>
      </c>
    </row>
    <row r="11" spans="1:37" ht="171" customHeight="1" x14ac:dyDescent="0.2">
      <c r="A11" s="150">
        <v>2</v>
      </c>
      <c r="B11" s="106" t="s">
        <v>215</v>
      </c>
      <c r="C11" s="106" t="s">
        <v>193</v>
      </c>
      <c r="D11" s="107">
        <v>1</v>
      </c>
      <c r="E11" s="108">
        <v>0.05</v>
      </c>
      <c r="F11" s="109" t="s">
        <v>194</v>
      </c>
      <c r="G11" s="137">
        <v>45362</v>
      </c>
      <c r="H11" s="137">
        <v>45404</v>
      </c>
      <c r="I11" s="110">
        <f t="shared" ref="I11:I15" si="0">+(H11-G11)/7</f>
        <v>6</v>
      </c>
      <c r="J11" s="338" t="s">
        <v>254</v>
      </c>
      <c r="K11" s="339">
        <v>45404</v>
      </c>
      <c r="L11" s="337">
        <f>+N11+P11+R11+T11+V11+X11+Z11+AB11+AD11+AF11+AH11+AJ11</f>
        <v>0.05</v>
      </c>
      <c r="M11" s="160"/>
      <c r="N11" s="163"/>
      <c r="O11" s="160"/>
      <c r="P11" s="163"/>
      <c r="Q11" s="160">
        <v>0.03</v>
      </c>
      <c r="R11" s="161">
        <v>0.03</v>
      </c>
      <c r="S11" s="160">
        <v>0.02</v>
      </c>
      <c r="T11" s="161">
        <v>0.02</v>
      </c>
      <c r="U11" s="160"/>
      <c r="V11" s="161"/>
      <c r="W11" s="160"/>
      <c r="X11" s="161"/>
      <c r="Y11" s="160"/>
      <c r="Z11" s="161"/>
      <c r="AA11" s="160"/>
      <c r="AB11" s="161"/>
      <c r="AC11" s="160"/>
      <c r="AD11" s="161"/>
      <c r="AE11" s="160"/>
      <c r="AF11" s="163"/>
      <c r="AG11" s="160"/>
      <c r="AH11" s="163"/>
      <c r="AI11" s="160"/>
      <c r="AJ11" s="163"/>
      <c r="AK11" s="164">
        <f>+M11+Q11+S11+U11+W11+Y11+AA11+AC11+AE11+AG11+AI11+O11</f>
        <v>0.05</v>
      </c>
    </row>
    <row r="12" spans="1:37" ht="243.75" customHeight="1" x14ac:dyDescent="0.2">
      <c r="A12" s="150">
        <v>3</v>
      </c>
      <c r="B12" s="106" t="s">
        <v>216</v>
      </c>
      <c r="C12" s="106" t="s">
        <v>219</v>
      </c>
      <c r="D12" s="107">
        <v>1</v>
      </c>
      <c r="E12" s="108">
        <v>0.3</v>
      </c>
      <c r="F12" s="109" t="s">
        <v>195</v>
      </c>
      <c r="G12" s="137">
        <v>45397</v>
      </c>
      <c r="H12" s="137">
        <v>45471</v>
      </c>
      <c r="I12" s="110">
        <f t="shared" si="0"/>
        <v>10.571428571428571</v>
      </c>
      <c r="J12" s="338" t="s">
        <v>257</v>
      </c>
      <c r="K12" s="339">
        <v>45471</v>
      </c>
      <c r="L12" s="337">
        <f t="shared" ref="L12" si="1">+N12+P12+R12+T12+V12+X12+Z12+AB12+AD12+AF12+AH12+AJ12</f>
        <v>0.30000000000000004</v>
      </c>
      <c r="M12" s="160"/>
      <c r="N12" s="163"/>
      <c r="O12" s="160"/>
      <c r="P12" s="163"/>
      <c r="Q12" s="160"/>
      <c r="R12" s="161"/>
      <c r="S12" s="160">
        <v>0.1</v>
      </c>
      <c r="T12" s="161">
        <v>0.1</v>
      </c>
      <c r="U12" s="160">
        <v>0.1</v>
      </c>
      <c r="V12" s="161">
        <v>0.1</v>
      </c>
      <c r="W12" s="160">
        <v>0.1</v>
      </c>
      <c r="X12" s="161">
        <v>0.1</v>
      </c>
      <c r="Y12" s="160"/>
      <c r="Z12" s="161"/>
      <c r="AA12" s="160"/>
      <c r="AB12" s="161"/>
      <c r="AC12" s="160"/>
      <c r="AD12" s="161"/>
      <c r="AE12" s="160"/>
      <c r="AF12" s="163"/>
      <c r="AG12" s="160"/>
      <c r="AH12" s="163"/>
      <c r="AI12" s="160"/>
      <c r="AJ12" s="163"/>
      <c r="AK12" s="164">
        <f t="shared" ref="AK12:AK15" si="2">+M12+Q12+S12+U12+W12+Y12+AA12+AC12+AE12+AG12+AI12+O12</f>
        <v>0.30000000000000004</v>
      </c>
    </row>
    <row r="13" spans="1:37" ht="63" x14ac:dyDescent="0.2">
      <c r="A13" s="150">
        <v>4</v>
      </c>
      <c r="B13" s="106" t="s">
        <v>217</v>
      </c>
      <c r="C13" s="106" t="s">
        <v>220</v>
      </c>
      <c r="D13" s="107">
        <v>1</v>
      </c>
      <c r="E13" s="108">
        <v>0.25</v>
      </c>
      <c r="F13" s="109" t="s">
        <v>194</v>
      </c>
      <c r="G13" s="137">
        <v>45474</v>
      </c>
      <c r="H13" s="137">
        <v>45534</v>
      </c>
      <c r="I13" s="110">
        <f t="shared" si="0"/>
        <v>8.5714285714285712</v>
      </c>
      <c r="J13" s="340" t="s">
        <v>251</v>
      </c>
      <c r="K13" s="339">
        <v>45534</v>
      </c>
      <c r="L13" s="337">
        <f t="shared" ref="L13:L15" si="3">+N13+P13+R13+T13+V13+X13+Z13+AB13+AD13+AF13+AH13+AJ13</f>
        <v>0</v>
      </c>
      <c r="M13" s="160"/>
      <c r="N13" s="161"/>
      <c r="O13" s="160"/>
      <c r="P13" s="161"/>
      <c r="Q13" s="160"/>
      <c r="R13" s="163"/>
      <c r="S13" s="160"/>
      <c r="T13" s="161"/>
      <c r="U13" s="160"/>
      <c r="V13" s="163"/>
      <c r="W13" s="160"/>
      <c r="X13" s="163"/>
      <c r="Y13" s="160">
        <v>0.12</v>
      </c>
      <c r="Z13" s="161"/>
      <c r="AA13" s="160">
        <v>0.13</v>
      </c>
      <c r="AB13" s="163"/>
      <c r="AC13" s="160"/>
      <c r="AD13" s="163"/>
      <c r="AE13" s="160"/>
      <c r="AF13" s="163"/>
      <c r="AG13" s="160"/>
      <c r="AH13" s="163"/>
      <c r="AI13" s="160"/>
      <c r="AJ13" s="163"/>
      <c r="AK13" s="164">
        <f t="shared" si="2"/>
        <v>0.25</v>
      </c>
    </row>
    <row r="14" spans="1:37" ht="47.25" x14ac:dyDescent="0.2">
      <c r="A14" s="150">
        <v>5</v>
      </c>
      <c r="B14" s="106" t="s">
        <v>218</v>
      </c>
      <c r="C14" s="106" t="s">
        <v>221</v>
      </c>
      <c r="D14" s="107">
        <v>1</v>
      </c>
      <c r="E14" s="108">
        <v>0.15</v>
      </c>
      <c r="F14" s="109" t="s">
        <v>194</v>
      </c>
      <c r="G14" s="137">
        <v>45537</v>
      </c>
      <c r="H14" s="137">
        <v>45576</v>
      </c>
      <c r="I14" s="110">
        <f t="shared" si="0"/>
        <v>5.5714285714285712</v>
      </c>
      <c r="J14" s="340" t="s">
        <v>252</v>
      </c>
      <c r="K14" s="339">
        <v>45576</v>
      </c>
      <c r="L14" s="337">
        <f t="shared" si="3"/>
        <v>0</v>
      </c>
      <c r="M14" s="160"/>
      <c r="N14" s="163"/>
      <c r="O14" s="160"/>
      <c r="P14" s="163"/>
      <c r="Q14" s="160"/>
      <c r="R14" s="161"/>
      <c r="S14" s="160"/>
      <c r="T14" s="161"/>
      <c r="U14" s="160"/>
      <c r="V14" s="163"/>
      <c r="W14" s="160"/>
      <c r="X14" s="163"/>
      <c r="Y14" s="160"/>
      <c r="Z14" s="161"/>
      <c r="AA14" s="160"/>
      <c r="AB14" s="161"/>
      <c r="AC14" s="160">
        <v>7.0000000000000007E-2</v>
      </c>
      <c r="AD14" s="161"/>
      <c r="AE14" s="160">
        <v>0.08</v>
      </c>
      <c r="AF14" s="161"/>
      <c r="AG14" s="160"/>
      <c r="AH14" s="161"/>
      <c r="AI14" s="160"/>
      <c r="AJ14" s="161"/>
      <c r="AK14" s="164">
        <f t="shared" si="2"/>
        <v>0.15000000000000002</v>
      </c>
    </row>
    <row r="15" spans="1:37" ht="362.25" x14ac:dyDescent="0.2">
      <c r="A15" s="150">
        <v>6</v>
      </c>
      <c r="B15" s="106" t="s">
        <v>222</v>
      </c>
      <c r="C15" s="106" t="s">
        <v>223</v>
      </c>
      <c r="D15" s="107">
        <v>1</v>
      </c>
      <c r="E15" s="108">
        <v>0.1</v>
      </c>
      <c r="F15" s="109" t="s">
        <v>194</v>
      </c>
      <c r="G15" s="137">
        <v>45383</v>
      </c>
      <c r="H15" s="137">
        <v>45657</v>
      </c>
      <c r="I15" s="110">
        <f t="shared" si="0"/>
        <v>39.142857142857146</v>
      </c>
      <c r="J15" s="338" t="s">
        <v>256</v>
      </c>
      <c r="K15" s="339" t="s">
        <v>255</v>
      </c>
      <c r="L15" s="337">
        <f t="shared" si="3"/>
        <v>0.03</v>
      </c>
      <c r="M15" s="160"/>
      <c r="N15" s="163"/>
      <c r="O15" s="160"/>
      <c r="P15" s="163"/>
      <c r="Q15" s="160"/>
      <c r="R15" s="161"/>
      <c r="S15" s="160">
        <v>0.01</v>
      </c>
      <c r="T15" s="161">
        <v>0.01</v>
      </c>
      <c r="U15" s="160">
        <v>0.01</v>
      </c>
      <c r="V15" s="163">
        <v>0.01</v>
      </c>
      <c r="W15" s="160">
        <v>0.01</v>
      </c>
      <c r="X15" s="163">
        <v>0.01</v>
      </c>
      <c r="Y15" s="160">
        <v>0.01</v>
      </c>
      <c r="Z15" s="163"/>
      <c r="AA15" s="160">
        <v>0.01</v>
      </c>
      <c r="AB15" s="161"/>
      <c r="AC15" s="160">
        <v>0.02</v>
      </c>
      <c r="AD15" s="161"/>
      <c r="AE15" s="160">
        <v>0.01</v>
      </c>
      <c r="AF15" s="161"/>
      <c r="AG15" s="160">
        <v>0.01</v>
      </c>
      <c r="AH15" s="163"/>
      <c r="AI15" s="160">
        <v>0.01</v>
      </c>
      <c r="AJ15" s="163"/>
      <c r="AK15" s="164">
        <f t="shared" si="2"/>
        <v>9.9999999999999992E-2</v>
      </c>
    </row>
    <row r="16" spans="1:37" ht="20.25" x14ac:dyDescent="0.2">
      <c r="E16" s="341">
        <f>+SUM(E10:E15)</f>
        <v>1</v>
      </c>
      <c r="K16" s="165"/>
      <c r="L16" s="341">
        <f>+SUM(L10:L15)</f>
        <v>0.53</v>
      </c>
      <c r="M16" s="342">
        <f t="shared" ref="M16:AJ16" si="4">SUM(M10:M15)</f>
        <v>0</v>
      </c>
      <c r="N16" s="342">
        <f t="shared" si="4"/>
        <v>0</v>
      </c>
      <c r="O16" s="342">
        <f t="shared" si="4"/>
        <v>0.12</v>
      </c>
      <c r="P16" s="342">
        <f t="shared" si="4"/>
        <v>0.12</v>
      </c>
      <c r="Q16" s="342">
        <f t="shared" si="4"/>
        <v>0.06</v>
      </c>
      <c r="R16" s="342">
        <f t="shared" si="4"/>
        <v>0.06</v>
      </c>
      <c r="S16" s="342">
        <f t="shared" si="4"/>
        <v>0.13</v>
      </c>
      <c r="T16" s="342">
        <f t="shared" si="4"/>
        <v>0.13</v>
      </c>
      <c r="U16" s="342">
        <f t="shared" si="4"/>
        <v>0.11</v>
      </c>
      <c r="V16" s="342">
        <f t="shared" si="4"/>
        <v>0.11</v>
      </c>
      <c r="W16" s="342">
        <f t="shared" si="4"/>
        <v>0.11</v>
      </c>
      <c r="X16" s="342">
        <f t="shared" si="4"/>
        <v>0.11</v>
      </c>
      <c r="Y16" s="342">
        <f t="shared" si="4"/>
        <v>0.13</v>
      </c>
      <c r="Z16" s="342">
        <f t="shared" si="4"/>
        <v>0</v>
      </c>
      <c r="AA16" s="342">
        <f t="shared" si="4"/>
        <v>0.14000000000000001</v>
      </c>
      <c r="AB16" s="342">
        <f t="shared" si="4"/>
        <v>0</v>
      </c>
      <c r="AC16" s="342">
        <f t="shared" si="4"/>
        <v>9.0000000000000011E-2</v>
      </c>
      <c r="AD16" s="342">
        <f t="shared" si="4"/>
        <v>0</v>
      </c>
      <c r="AE16" s="342">
        <f t="shared" si="4"/>
        <v>0.09</v>
      </c>
      <c r="AF16" s="342">
        <f t="shared" si="4"/>
        <v>0</v>
      </c>
      <c r="AG16" s="342">
        <f t="shared" si="4"/>
        <v>0.01</v>
      </c>
      <c r="AH16" s="342">
        <f t="shared" si="4"/>
        <v>0</v>
      </c>
      <c r="AI16" s="343">
        <f t="shared" si="4"/>
        <v>0.01</v>
      </c>
      <c r="AJ16" s="342">
        <f t="shared" si="4"/>
        <v>0</v>
      </c>
    </row>
    <row r="17" spans="11:37" x14ac:dyDescent="0.2">
      <c r="K17" s="165"/>
      <c r="L17" s="165"/>
    </row>
    <row r="18" spans="11:37" x14ac:dyDescent="0.2">
      <c r="K18" s="165"/>
      <c r="O18" s="166"/>
      <c r="P18" s="166"/>
    </row>
    <row r="19" spans="11:37" x14ac:dyDescent="0.2">
      <c r="K19" s="165"/>
    </row>
    <row r="20" spans="11:37" x14ac:dyDescent="0.2">
      <c r="K20" s="165"/>
    </row>
    <row r="21" spans="11:37" x14ac:dyDescent="0.2">
      <c r="K21" s="165"/>
    </row>
    <row r="22" spans="11:37" x14ac:dyDescent="0.2">
      <c r="K22" s="165"/>
    </row>
    <row r="23" spans="11:37" x14ac:dyDescent="0.2">
      <c r="K23" s="165"/>
    </row>
    <row r="24" spans="11:37" x14ac:dyDescent="0.2">
      <c r="K24" s="165"/>
    </row>
    <row r="25" spans="11:37" x14ac:dyDescent="0.2">
      <c r="K25" s="165"/>
      <c r="AK25" s="156"/>
    </row>
    <row r="26" spans="11:37" x14ac:dyDescent="0.2">
      <c r="K26" s="165"/>
    </row>
    <row r="27" spans="11:37" x14ac:dyDescent="0.2">
      <c r="K27" s="165"/>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row>
    <row r="28" spans="11:37" x14ac:dyDescent="0.2">
      <c r="K28" s="165"/>
    </row>
    <row r="29" spans="11:37" x14ac:dyDescent="0.2">
      <c r="K29" s="165"/>
    </row>
    <row r="30" spans="11:37" x14ac:dyDescent="0.2">
      <c r="K30" s="165"/>
    </row>
    <row r="31" spans="11:37" x14ac:dyDescent="0.2">
      <c r="K31" s="165"/>
    </row>
    <row r="32" spans="11:37" x14ac:dyDescent="0.2">
      <c r="K32" s="165"/>
    </row>
    <row r="33" spans="11:11" x14ac:dyDescent="0.2">
      <c r="K33" s="165"/>
    </row>
  </sheetData>
  <sheetProtection algorithmName="SHA-512" hashValue="LxO8kRMk8ETUxfPxNvh42qrmokvVJpL8/UcyPqIfcY/dt8XeytN8bzIjgx5gsrWokfiHP7dYcd7EN9Aek7Rgdg==" saltValue="uTDAc+FCjVCnpTX4KlHodg==" spinCount="100000" sheet="1" objects="1" scenarios="1"/>
  <mergeCells count="23">
    <mergeCell ref="B7:C7"/>
    <mergeCell ref="D7:L7"/>
    <mergeCell ref="C2:J2"/>
    <mergeCell ref="B2:B5"/>
    <mergeCell ref="C3:J3"/>
    <mergeCell ref="C4:J4"/>
    <mergeCell ref="C5:J5"/>
    <mergeCell ref="K2:L2"/>
    <mergeCell ref="K3:L3"/>
    <mergeCell ref="K4:L4"/>
    <mergeCell ref="K5:L5"/>
    <mergeCell ref="M8:N8"/>
    <mergeCell ref="O8:P8"/>
    <mergeCell ref="Q8:R8"/>
    <mergeCell ref="S8:T8"/>
    <mergeCell ref="U8:V8"/>
    <mergeCell ref="AG8:AH8"/>
    <mergeCell ref="AI8:AJ8"/>
    <mergeCell ref="W8:X8"/>
    <mergeCell ref="Y8:Z8"/>
    <mergeCell ref="AA8:AB8"/>
    <mergeCell ref="AC8:AD8"/>
    <mergeCell ref="AE8:AF8"/>
  </mergeCells>
  <dataValidations count="1">
    <dataValidation type="whole" allowBlank="1" showInputMessage="1" showErrorMessage="1" sqref="F8:K8 F16:J65446 K34:K65446">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9"/>
  <sheetViews>
    <sheetView showGridLines="0" topLeftCell="A3" zoomScale="110" zoomScaleNormal="110" workbookViewId="0">
      <selection activeCell="A13" sqref="A13:XFD14"/>
    </sheetView>
  </sheetViews>
  <sheetFormatPr baseColWidth="10" defaultColWidth="11.42578125"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6" customWidth="1"/>
    <col min="19" max="19" width="1" style="1" customWidth="1"/>
    <col min="20" max="20" width="1.5703125" style="1" customWidth="1"/>
    <col min="21" max="21" width="1.140625" style="6"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1" customFormat="1" ht="26.25" customHeight="1" x14ac:dyDescent="0.2">
      <c r="B2" s="328"/>
      <c r="C2" s="329"/>
      <c r="D2" s="325" t="s">
        <v>122</v>
      </c>
      <c r="E2" s="292"/>
      <c r="F2" s="292"/>
      <c r="G2" s="292"/>
      <c r="H2" s="292"/>
      <c r="I2" s="292"/>
      <c r="J2" s="292"/>
      <c r="K2" s="82"/>
      <c r="L2" s="82"/>
      <c r="M2" s="334" t="str">
        <f>Proyecto!K2</f>
        <v>Codigo: GC-F-015</v>
      </c>
      <c r="N2" s="286"/>
      <c r="O2" s="286"/>
      <c r="P2" s="287"/>
      <c r="R2" s="10"/>
      <c r="S2" s="10"/>
      <c r="T2" s="10" t="s">
        <v>134</v>
      </c>
      <c r="U2" s="14"/>
      <c r="AE2" s="15"/>
    </row>
    <row r="3" spans="2:31" s="11" customFormat="1" ht="23.25" customHeight="1" x14ac:dyDescent="0.2">
      <c r="B3" s="330"/>
      <c r="C3" s="331"/>
      <c r="D3" s="326" t="s">
        <v>124</v>
      </c>
      <c r="E3" s="295"/>
      <c r="F3" s="295"/>
      <c r="G3" s="295"/>
      <c r="H3" s="295"/>
      <c r="I3" s="295"/>
      <c r="J3" s="295"/>
      <c r="K3" s="81"/>
      <c r="L3" s="81"/>
      <c r="M3" s="335" t="str">
        <f>Proyecto!K3</f>
        <v>Fecha: 17 de septiembre de 2014</v>
      </c>
      <c r="N3" s="283"/>
      <c r="O3" s="283"/>
      <c r="P3" s="288"/>
      <c r="R3" s="10"/>
      <c r="S3" s="10"/>
      <c r="T3" s="10" t="s">
        <v>135</v>
      </c>
      <c r="U3" s="14"/>
      <c r="AE3" s="15"/>
    </row>
    <row r="4" spans="2:31" s="11" customFormat="1" ht="24" customHeight="1" x14ac:dyDescent="0.2">
      <c r="B4" s="330"/>
      <c r="C4" s="331"/>
      <c r="D4" s="326" t="s">
        <v>125</v>
      </c>
      <c r="E4" s="295"/>
      <c r="F4" s="295"/>
      <c r="G4" s="295"/>
      <c r="H4" s="295"/>
      <c r="I4" s="295"/>
      <c r="J4" s="295"/>
      <c r="K4" s="81"/>
      <c r="L4" s="81"/>
      <c r="M4" s="335" t="str">
        <f>Proyecto!K4</f>
        <v>Version 001</v>
      </c>
      <c r="N4" s="283"/>
      <c r="O4" s="283"/>
      <c r="P4" s="288"/>
      <c r="R4" s="10"/>
      <c r="T4" s="10" t="s">
        <v>136</v>
      </c>
      <c r="U4" s="14"/>
      <c r="AE4" s="15"/>
    </row>
    <row r="5" spans="2:31" s="11" customFormat="1" ht="22.5" customHeight="1" thickBot="1" x14ac:dyDescent="0.25">
      <c r="B5" s="332"/>
      <c r="C5" s="333"/>
      <c r="D5" s="327" t="s">
        <v>127</v>
      </c>
      <c r="E5" s="298"/>
      <c r="F5" s="298"/>
      <c r="G5" s="298"/>
      <c r="H5" s="298"/>
      <c r="I5" s="298"/>
      <c r="J5" s="298"/>
      <c r="K5" s="83"/>
      <c r="L5" s="83"/>
      <c r="M5" s="336" t="s">
        <v>128</v>
      </c>
      <c r="N5" s="289"/>
      <c r="O5" s="289"/>
      <c r="P5" s="290"/>
      <c r="R5" s="10"/>
      <c r="T5" s="10" t="s">
        <v>137</v>
      </c>
      <c r="U5" s="10"/>
      <c r="AE5" s="15"/>
    </row>
    <row r="6" spans="2:31" ht="5.25" customHeight="1" x14ac:dyDescent="0.2">
      <c r="B6" s="4"/>
      <c r="C6" s="4"/>
      <c r="D6" s="4"/>
      <c r="E6" s="4"/>
      <c r="F6" s="4"/>
      <c r="G6" s="4"/>
      <c r="H6" s="4"/>
      <c r="I6" s="4"/>
      <c r="J6" s="4"/>
      <c r="K6" s="4"/>
      <c r="L6" s="4"/>
      <c r="M6" s="4"/>
      <c r="N6" s="4"/>
      <c r="O6" s="4"/>
      <c r="P6" s="4"/>
      <c r="T6" s="6"/>
    </row>
    <row r="7" spans="2:31" ht="29.25" customHeight="1" x14ac:dyDescent="0.2">
      <c r="B7" s="169" t="s">
        <v>0</v>
      </c>
      <c r="C7" s="169"/>
      <c r="D7" s="228" t="str">
        <f>+Proyecto!E7</f>
        <v>Secretaría Administrativa Digital 2024</v>
      </c>
      <c r="E7" s="228"/>
      <c r="F7" s="228"/>
      <c r="G7" s="228"/>
      <c r="H7" s="228"/>
      <c r="I7" s="228"/>
      <c r="J7" s="228"/>
      <c r="K7" s="228"/>
      <c r="L7" s="228"/>
      <c r="M7" s="228"/>
      <c r="N7" s="228"/>
      <c r="O7" s="228"/>
      <c r="P7" s="228"/>
      <c r="AE7" s="1"/>
    </row>
    <row r="8" spans="2:31" ht="6.75" customHeight="1" x14ac:dyDescent="0.2">
      <c r="B8" s="7"/>
      <c r="C8" s="7"/>
      <c r="D8" s="8"/>
      <c r="E8" s="8"/>
      <c r="F8" s="8"/>
      <c r="G8" s="8"/>
      <c r="H8" s="8"/>
      <c r="I8" s="8"/>
      <c r="J8" s="8"/>
      <c r="K8" s="8"/>
      <c r="L8" s="8"/>
      <c r="M8" s="8"/>
      <c r="N8" s="8"/>
      <c r="O8" s="8"/>
      <c r="P8" s="8"/>
      <c r="AE8" s="1"/>
    </row>
    <row r="10" spans="2:31" ht="21.95" customHeight="1" x14ac:dyDescent="0.2">
      <c r="B10" s="233" t="s">
        <v>22</v>
      </c>
      <c r="C10" s="233"/>
      <c r="D10" s="233"/>
      <c r="E10" s="233"/>
      <c r="F10" s="233"/>
      <c r="G10" s="233"/>
      <c r="H10" s="233"/>
      <c r="I10" s="233"/>
      <c r="J10" s="233"/>
      <c r="K10" s="233"/>
      <c r="L10" s="233"/>
      <c r="M10" s="233"/>
      <c r="N10" s="233"/>
      <c r="O10" s="233"/>
      <c r="P10" s="233"/>
    </row>
    <row r="11" spans="2:31" ht="21.95" customHeight="1" x14ac:dyDescent="0.2">
      <c r="B11" s="229" t="s">
        <v>130</v>
      </c>
      <c r="C11" s="229"/>
      <c r="D11" s="229"/>
      <c r="E11" s="229"/>
      <c r="F11" s="88" t="s">
        <v>131</v>
      </c>
      <c r="G11" s="229" t="s">
        <v>132</v>
      </c>
      <c r="H11" s="229"/>
      <c r="I11" s="229"/>
      <c r="J11" s="229"/>
      <c r="K11" s="90"/>
      <c r="L11" s="90"/>
      <c r="M11" s="229" t="s">
        <v>133</v>
      </c>
      <c r="N11" s="229"/>
      <c r="O11" s="229"/>
      <c r="P11" s="229"/>
    </row>
    <row r="12" spans="2:31" ht="45" customHeight="1" x14ac:dyDescent="0.2">
      <c r="B12" s="324" t="s">
        <v>196</v>
      </c>
      <c r="C12" s="324"/>
      <c r="D12" s="324"/>
      <c r="E12" s="324"/>
      <c r="F12" s="102" t="s">
        <v>135</v>
      </c>
      <c r="G12" s="319" t="s">
        <v>197</v>
      </c>
      <c r="H12" s="320"/>
      <c r="I12" s="320"/>
      <c r="J12" s="321"/>
      <c r="K12" s="111"/>
      <c r="L12" s="111"/>
      <c r="M12" s="319" t="s">
        <v>198</v>
      </c>
      <c r="N12" s="320"/>
      <c r="O12" s="320"/>
      <c r="P12" s="321"/>
    </row>
    <row r="13" spans="2:31" ht="29.1" customHeight="1" x14ac:dyDescent="0.2">
      <c r="B13" s="316" t="s">
        <v>199</v>
      </c>
      <c r="C13" s="317"/>
      <c r="D13" s="317"/>
      <c r="E13" s="318"/>
      <c r="F13" s="102" t="s">
        <v>135</v>
      </c>
      <c r="G13" s="319" t="s">
        <v>200</v>
      </c>
      <c r="H13" s="320"/>
      <c r="I13" s="320"/>
      <c r="J13" s="321"/>
      <c r="K13" s="111"/>
      <c r="L13" s="111"/>
      <c r="M13" s="319" t="s">
        <v>201</v>
      </c>
      <c r="N13" s="320"/>
      <c r="O13" s="320"/>
      <c r="P13" s="321"/>
    </row>
    <row r="14" spans="2:31" ht="29.1" customHeight="1" x14ac:dyDescent="0.2">
      <c r="B14" s="316" t="s">
        <v>202</v>
      </c>
      <c r="C14" s="317"/>
      <c r="D14" s="317"/>
      <c r="E14" s="318"/>
      <c r="F14" s="102" t="s">
        <v>135</v>
      </c>
      <c r="G14" s="319" t="s">
        <v>203</v>
      </c>
      <c r="H14" s="320"/>
      <c r="I14" s="320"/>
      <c r="J14" s="321"/>
      <c r="K14" s="111"/>
      <c r="L14" s="111"/>
      <c r="M14" s="319" t="s">
        <v>204</v>
      </c>
      <c r="N14" s="320"/>
      <c r="O14" s="320"/>
      <c r="P14" s="321"/>
    </row>
    <row r="15" spans="2:31" ht="29.1" customHeight="1" x14ac:dyDescent="0.2">
      <c r="B15" s="316" t="s">
        <v>205</v>
      </c>
      <c r="C15" s="317"/>
      <c r="D15" s="317"/>
      <c r="E15" s="318"/>
      <c r="F15" s="102" t="s">
        <v>135</v>
      </c>
      <c r="G15" s="319" t="s">
        <v>206</v>
      </c>
      <c r="H15" s="320"/>
      <c r="I15" s="320"/>
      <c r="J15" s="321"/>
      <c r="K15" s="111"/>
      <c r="L15" s="111"/>
      <c r="M15" s="319" t="s">
        <v>201</v>
      </c>
      <c r="N15" s="320"/>
      <c r="O15" s="320"/>
      <c r="P15" s="321"/>
    </row>
    <row r="16" spans="2:31" ht="21.95" customHeight="1" x14ac:dyDescent="0.2">
      <c r="B16" s="323"/>
      <c r="C16" s="323"/>
      <c r="D16" s="323"/>
      <c r="E16" s="323"/>
      <c r="F16" s="89"/>
      <c r="G16" s="323"/>
      <c r="H16" s="323"/>
      <c r="I16" s="323"/>
      <c r="J16" s="323"/>
      <c r="K16" s="21"/>
      <c r="L16" s="21"/>
      <c r="M16" s="323"/>
      <c r="N16" s="323"/>
      <c r="O16" s="323"/>
      <c r="P16" s="323"/>
    </row>
    <row r="18" spans="2:16" ht="21.95" customHeight="1" x14ac:dyDescent="0.2">
      <c r="B18" s="233" t="s">
        <v>23</v>
      </c>
      <c r="C18" s="233"/>
      <c r="D18" s="233"/>
      <c r="E18" s="233"/>
      <c r="F18" s="233"/>
      <c r="G18" s="233"/>
      <c r="H18" s="233"/>
      <c r="I18" s="233"/>
      <c r="J18" s="233"/>
      <c r="K18" s="233"/>
      <c r="L18" s="233"/>
      <c r="M18" s="233"/>
      <c r="N18" s="233"/>
      <c r="O18" s="233"/>
      <c r="P18" s="233"/>
    </row>
    <row r="19" spans="2:16" ht="21.95" customHeight="1" x14ac:dyDescent="0.2">
      <c r="B19" s="322" t="s">
        <v>24</v>
      </c>
      <c r="C19" s="322"/>
      <c r="D19" s="322"/>
      <c r="E19" s="322"/>
      <c r="F19" s="322"/>
      <c r="G19" s="322"/>
      <c r="H19" s="322"/>
      <c r="I19" s="322"/>
      <c r="J19" s="322"/>
      <c r="K19" s="322"/>
      <c r="L19" s="322"/>
      <c r="M19" s="322"/>
      <c r="N19" s="322"/>
      <c r="O19" s="322"/>
      <c r="P19" s="322"/>
    </row>
  </sheetData>
  <mergeCells count="32">
    <mergeCell ref="D2:J2"/>
    <mergeCell ref="D3:J3"/>
    <mergeCell ref="D4:J4"/>
    <mergeCell ref="D5:J5"/>
    <mergeCell ref="B10:P10"/>
    <mergeCell ref="B2:C5"/>
    <mergeCell ref="M2:P2"/>
    <mergeCell ref="M3:P3"/>
    <mergeCell ref="M4:P4"/>
    <mergeCell ref="M5:P5"/>
    <mergeCell ref="B18:P18"/>
    <mergeCell ref="B19:P19"/>
    <mergeCell ref="B7:C7"/>
    <mergeCell ref="D7:P7"/>
    <mergeCell ref="B11:E11"/>
    <mergeCell ref="G11:J11"/>
    <mergeCell ref="M11:P11"/>
    <mergeCell ref="B15:E15"/>
    <mergeCell ref="G15:J15"/>
    <mergeCell ref="M15:P15"/>
    <mergeCell ref="B16:E16"/>
    <mergeCell ref="G16:J16"/>
    <mergeCell ref="M16:P16"/>
    <mergeCell ref="B12:E12"/>
    <mergeCell ref="G12:J12"/>
    <mergeCell ref="M12:P12"/>
    <mergeCell ref="B13:E13"/>
    <mergeCell ref="G13:J13"/>
    <mergeCell ref="M13:P13"/>
    <mergeCell ref="B14:E14"/>
    <mergeCell ref="G14:J14"/>
    <mergeCell ref="M14:P14"/>
  </mergeCells>
  <conditionalFormatting sqref="F16">
    <cfRule type="containsText" dxfId="7" priority="5" operator="containsText" text="Extremo">
      <formula>NOT(ISERROR(SEARCH("Extremo",F16)))</formula>
    </cfRule>
    <cfRule type="containsText" dxfId="6" priority="6" operator="containsText" text="Alto">
      <formula>NOT(ISERROR(SEARCH("Alto",F16)))</formula>
    </cfRule>
    <cfRule type="containsText" dxfId="5" priority="7" operator="containsText" text="Medio">
      <formula>NOT(ISERROR(SEARCH("Medio",F16)))</formula>
    </cfRule>
    <cfRule type="containsText" dxfId="4" priority="8" operator="containsText" text="Bajo">
      <formula>NOT(ISERROR(SEARCH("Bajo",F16)))</formula>
    </cfRule>
  </conditionalFormatting>
  <conditionalFormatting sqref="F12:F15">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20:P65506 O9:P9 O17:P17 G17:M17 G20:M65506 G9:M9 Q9:U65506 W9:AC65506">
      <formula1>1</formula1>
      <formula2>5</formula2>
    </dataValidation>
    <dataValidation type="list" allowBlank="1" showInputMessage="1" showErrorMessage="1" sqref="F12:F16">
      <formula1>$T$2:$T$5</formula1>
    </dataValidation>
  </dataValidations>
  <pageMargins left="0.39370078740157483" right="0.39370078740157483" top="0.74803149606299213" bottom="0.74803149606299213" header="0.31496062992125984" footer="0.31496062992125984"/>
  <pageSetup scale="73"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C9" sqref="C9"/>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5" t="s">
        <v>105</v>
      </c>
      <c r="C4" s="25" t="s">
        <v>57</v>
      </c>
      <c r="E4" s="25" t="s">
        <v>58</v>
      </c>
      <c r="G4" s="25" t="s">
        <v>59</v>
      </c>
      <c r="I4" s="25" t="s">
        <v>64</v>
      </c>
      <c r="K4" s="25" t="s">
        <v>65</v>
      </c>
      <c r="M4" s="25"/>
      <c r="O4" s="25" t="s">
        <v>97</v>
      </c>
      <c r="Q4" s="25" t="s">
        <v>108</v>
      </c>
    </row>
    <row r="5" spans="1:17" x14ac:dyDescent="0.2">
      <c r="A5" t="s">
        <v>106</v>
      </c>
      <c r="C5" s="24" t="s">
        <v>52</v>
      </c>
      <c r="E5" s="24" t="s">
        <v>53</v>
      </c>
      <c r="G5" s="24" t="s">
        <v>60</v>
      </c>
      <c r="I5" s="24" t="s">
        <v>94</v>
      </c>
      <c r="K5" s="24" t="s">
        <v>66</v>
      </c>
      <c r="M5" t="s">
        <v>85</v>
      </c>
      <c r="O5" s="24" t="s">
        <v>98</v>
      </c>
      <c r="Q5" t="s">
        <v>111</v>
      </c>
    </row>
    <row r="6" spans="1:17" x14ac:dyDescent="0.2">
      <c r="A6" t="s">
        <v>107</v>
      </c>
      <c r="C6" s="24" t="s">
        <v>55</v>
      </c>
      <c r="E6" s="24" t="s">
        <v>56</v>
      </c>
      <c r="G6" s="24" t="s">
        <v>61</v>
      </c>
      <c r="I6" s="24" t="s">
        <v>95</v>
      </c>
      <c r="K6" s="24" t="s">
        <v>67</v>
      </c>
      <c r="M6" t="s">
        <v>93</v>
      </c>
      <c r="O6" s="24" t="s">
        <v>99</v>
      </c>
      <c r="Q6" t="s">
        <v>112</v>
      </c>
    </row>
    <row r="7" spans="1:17" x14ac:dyDescent="0.2">
      <c r="C7" s="24" t="s">
        <v>54</v>
      </c>
      <c r="G7" s="24" t="s">
        <v>62</v>
      </c>
      <c r="K7" s="27" t="s">
        <v>68</v>
      </c>
      <c r="O7" s="27" t="s">
        <v>100</v>
      </c>
      <c r="Q7" t="s">
        <v>113</v>
      </c>
    </row>
    <row r="8" spans="1:17" x14ac:dyDescent="0.2">
      <c r="C8" s="24" t="s">
        <v>226</v>
      </c>
      <c r="O8" s="27" t="s">
        <v>101</v>
      </c>
      <c r="Q8" t="s">
        <v>114</v>
      </c>
    </row>
    <row r="9" spans="1:17" x14ac:dyDescent="0.2">
      <c r="O9" s="27" t="s">
        <v>102</v>
      </c>
      <c r="Q9" t="s">
        <v>115</v>
      </c>
    </row>
    <row r="10" spans="1:17" x14ac:dyDescent="0.2">
      <c r="O10" s="27" t="s">
        <v>103</v>
      </c>
      <c r="Q10" t="s">
        <v>116</v>
      </c>
    </row>
    <row r="11" spans="1:17" x14ac:dyDescent="0.2">
      <c r="O11" s="27" t="s">
        <v>76</v>
      </c>
      <c r="Q11" t="s">
        <v>117</v>
      </c>
    </row>
    <row r="12" spans="1:17" x14ac:dyDescent="0.2">
      <c r="Q12" t="s">
        <v>118</v>
      </c>
    </row>
    <row r="14" spans="1:17" x14ac:dyDescent="0.2">
      <c r="Q14" s="25" t="s">
        <v>119</v>
      </c>
    </row>
    <row r="15" spans="1:17" x14ac:dyDescent="0.2">
      <c r="Q15" t="s">
        <v>111</v>
      </c>
    </row>
    <row r="16" spans="1:17" x14ac:dyDescent="0.2">
      <c r="Q16" t="s">
        <v>112</v>
      </c>
    </row>
    <row r="17" spans="17:17" x14ac:dyDescent="0.2">
      <c r="Q17" t="s">
        <v>113</v>
      </c>
    </row>
    <row r="18" spans="17:17" x14ac:dyDescent="0.2">
      <c r="Q18" t="s">
        <v>114</v>
      </c>
    </row>
    <row r="19" spans="17:17" x14ac:dyDescent="0.2">
      <c r="Q19" t="s">
        <v>115</v>
      </c>
    </row>
    <row r="20" spans="17:17" x14ac:dyDescent="0.2">
      <c r="Q20" t="s">
        <v>116</v>
      </c>
    </row>
    <row r="21" spans="17:17" x14ac:dyDescent="0.2">
      <c r="Q21" t="s">
        <v>117</v>
      </c>
    </row>
    <row r="22" spans="17:17" x14ac:dyDescent="0.2">
      <c r="Q22" t="s">
        <v>118</v>
      </c>
    </row>
    <row r="23" spans="17:17" x14ac:dyDescent="0.2">
      <c r="Q23" s="24" t="s">
        <v>120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4"/>
  <sheetViews>
    <sheetView showGridLines="0" topLeftCell="A4" zoomScale="120" zoomScaleNormal="120" workbookViewId="0">
      <selection activeCell="E19" sqref="E19:P20"/>
    </sheetView>
  </sheetViews>
  <sheetFormatPr baseColWidth="10" defaultColWidth="11.42578125" defaultRowHeight="12" x14ac:dyDescent="0.2"/>
  <cols>
    <col min="1" max="1" width="2.42578125" style="1" customWidth="1"/>
    <col min="2" max="2" width="14.5703125" style="1" customWidth="1"/>
    <col min="3" max="3" width="14.140625" style="1" customWidth="1"/>
    <col min="4" max="4" width="17.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6" customWidth="1"/>
    <col min="19" max="19" width="1" style="1" customWidth="1"/>
    <col min="20" max="20" width="1.5703125" style="1" customWidth="1"/>
    <col min="21" max="21" width="1.140625" style="6"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1" customFormat="1" ht="26.25" customHeight="1" x14ac:dyDescent="0.2">
      <c r="B2" s="181"/>
      <c r="C2" s="182"/>
      <c r="D2" s="183" t="s">
        <v>122</v>
      </c>
      <c r="E2" s="184"/>
      <c r="F2" s="184"/>
      <c r="G2" s="184"/>
      <c r="H2" s="184"/>
      <c r="I2" s="184"/>
      <c r="J2" s="185"/>
      <c r="K2" s="171" t="s">
        <v>123</v>
      </c>
      <c r="L2" s="211"/>
      <c r="M2" s="171" t="str">
        <f>Proyecto!K2</f>
        <v>Codigo: GC-F-015</v>
      </c>
      <c r="N2" s="202"/>
      <c r="O2" s="202"/>
      <c r="P2" s="172"/>
      <c r="R2" s="10"/>
      <c r="S2" s="10"/>
      <c r="T2" s="10"/>
      <c r="U2" s="14"/>
      <c r="AE2" s="15"/>
    </row>
    <row r="3" spans="2:31" s="11" customFormat="1" ht="23.25" customHeight="1" x14ac:dyDescent="0.2">
      <c r="B3" s="177"/>
      <c r="C3" s="178"/>
      <c r="D3" s="186" t="s">
        <v>124</v>
      </c>
      <c r="E3" s="187"/>
      <c r="F3" s="187"/>
      <c r="G3" s="187"/>
      <c r="H3" s="187"/>
      <c r="I3" s="187"/>
      <c r="J3" s="188"/>
      <c r="K3" s="173" t="s">
        <v>129</v>
      </c>
      <c r="L3" s="212"/>
      <c r="M3" s="203" t="str">
        <f>Proyecto!K3</f>
        <v>Fecha: 17 de septiembre de 2014</v>
      </c>
      <c r="N3" s="204"/>
      <c r="O3" s="204"/>
      <c r="P3" s="205"/>
      <c r="R3" s="10"/>
      <c r="S3" s="10"/>
      <c r="T3" s="10"/>
      <c r="U3" s="14"/>
      <c r="AE3" s="15"/>
    </row>
    <row r="4" spans="2:31" s="11" customFormat="1" ht="24" customHeight="1" x14ac:dyDescent="0.2">
      <c r="B4" s="177"/>
      <c r="C4" s="178"/>
      <c r="D4" s="186" t="s">
        <v>125</v>
      </c>
      <c r="E4" s="187"/>
      <c r="F4" s="187"/>
      <c r="G4" s="187"/>
      <c r="H4" s="187"/>
      <c r="I4" s="187"/>
      <c r="J4" s="188"/>
      <c r="K4" s="173" t="s">
        <v>126</v>
      </c>
      <c r="L4" s="212"/>
      <c r="M4" s="173" t="str">
        <f>Proyecto!K4</f>
        <v>Version 001</v>
      </c>
      <c r="N4" s="206"/>
      <c r="O4" s="206"/>
      <c r="P4" s="174"/>
      <c r="R4" s="10"/>
      <c r="U4" s="14"/>
      <c r="AE4" s="15"/>
    </row>
    <row r="5" spans="2:31" s="11" customFormat="1" ht="22.5" customHeight="1" thickBot="1" x14ac:dyDescent="0.25">
      <c r="B5" s="179"/>
      <c r="C5" s="180"/>
      <c r="D5" s="189" t="s">
        <v>127</v>
      </c>
      <c r="E5" s="190"/>
      <c r="F5" s="190"/>
      <c r="G5" s="190"/>
      <c r="H5" s="190"/>
      <c r="I5" s="190"/>
      <c r="J5" s="191"/>
      <c r="K5" s="175" t="s">
        <v>128</v>
      </c>
      <c r="L5" s="213"/>
      <c r="M5" s="207" t="s">
        <v>128</v>
      </c>
      <c r="N5" s="208"/>
      <c r="O5" s="208"/>
      <c r="P5" s="209"/>
      <c r="R5" s="10"/>
      <c r="U5" s="10"/>
      <c r="AE5" s="15"/>
    </row>
    <row r="6" spans="2:31" ht="5.25" customHeight="1" x14ac:dyDescent="0.2">
      <c r="B6" s="4"/>
      <c r="C6" s="4"/>
      <c r="D6" s="4"/>
      <c r="E6" s="4"/>
      <c r="F6" s="4"/>
      <c r="G6" s="4"/>
      <c r="H6" s="4"/>
      <c r="I6" s="4"/>
      <c r="J6" s="4"/>
      <c r="K6" s="4"/>
      <c r="L6" s="4"/>
      <c r="M6" s="4"/>
      <c r="N6" s="4"/>
      <c r="O6" s="4"/>
      <c r="P6" s="4"/>
    </row>
    <row r="7" spans="2:31" ht="29.25" customHeight="1" x14ac:dyDescent="0.2">
      <c r="B7" s="169" t="s">
        <v>0</v>
      </c>
      <c r="C7" s="169"/>
      <c r="D7" s="210" t="str">
        <f>+Proyecto!E7</f>
        <v>Secretaría Administrativa Digital 2024</v>
      </c>
      <c r="E7" s="210"/>
      <c r="F7" s="210"/>
      <c r="G7" s="210"/>
      <c r="H7" s="210"/>
      <c r="I7" s="210"/>
      <c r="J7" s="210"/>
      <c r="K7" s="210"/>
      <c r="L7" s="210"/>
      <c r="M7" s="210"/>
      <c r="N7" s="210"/>
      <c r="O7" s="210"/>
      <c r="P7" s="210"/>
      <c r="AE7" s="1"/>
    </row>
    <row r="8" spans="2:31" ht="6.75" customHeight="1" x14ac:dyDescent="0.2">
      <c r="B8" s="7"/>
      <c r="C8" s="7"/>
      <c r="D8" s="119"/>
      <c r="E8" s="119"/>
      <c r="F8" s="119"/>
      <c r="G8" s="119"/>
      <c r="H8" s="119"/>
      <c r="I8" s="119"/>
      <c r="J8" s="119"/>
      <c r="K8" s="119"/>
      <c r="L8" s="119"/>
      <c r="M8" s="119"/>
      <c r="N8" s="119"/>
      <c r="O8" s="119"/>
      <c r="P8" s="119"/>
      <c r="AE8" s="1"/>
    </row>
    <row r="9" spans="2:31" ht="39.75" customHeight="1" x14ac:dyDescent="0.2">
      <c r="B9" s="220" t="s">
        <v>25</v>
      </c>
      <c r="C9" s="221"/>
      <c r="D9" s="217" t="s">
        <v>225</v>
      </c>
      <c r="E9" s="218"/>
      <c r="F9" s="218"/>
      <c r="G9" s="218"/>
      <c r="H9" s="218"/>
      <c r="I9" s="218"/>
      <c r="J9" s="218"/>
      <c r="K9" s="218"/>
      <c r="L9" s="218"/>
      <c r="M9" s="218"/>
      <c r="N9" s="218"/>
      <c r="O9" s="218"/>
      <c r="P9" s="219"/>
      <c r="AE9" s="1"/>
    </row>
    <row r="10" spans="2:31" customFormat="1" ht="7.5" customHeight="1" x14ac:dyDescent="0.25">
      <c r="D10" s="120"/>
      <c r="E10" s="120"/>
      <c r="F10" s="120"/>
      <c r="G10" s="120"/>
      <c r="H10" s="120"/>
      <c r="I10" s="120"/>
      <c r="J10" s="120"/>
      <c r="K10" s="120"/>
      <c r="L10" s="120"/>
      <c r="M10" s="120"/>
      <c r="N10" s="120"/>
      <c r="O10" s="120"/>
      <c r="P10" s="120"/>
    </row>
    <row r="11" spans="2:31" ht="39.75" customHeight="1" x14ac:dyDescent="0.2">
      <c r="B11" s="220" t="s">
        <v>26</v>
      </c>
      <c r="C11" s="221"/>
      <c r="D11" s="214" t="s">
        <v>138</v>
      </c>
      <c r="E11" s="215"/>
      <c r="F11" s="215"/>
      <c r="G11" s="215"/>
      <c r="H11" s="215"/>
      <c r="I11" s="215"/>
      <c r="J11" s="215"/>
      <c r="K11" s="215"/>
      <c r="L11" s="215"/>
      <c r="M11" s="215"/>
      <c r="N11" s="215"/>
      <c r="O11" s="215"/>
      <c r="P11" s="216"/>
      <c r="AE11" s="1"/>
    </row>
    <row r="12" spans="2:31" s="3" customFormat="1" ht="5.25" customHeight="1" x14ac:dyDescent="0.2">
      <c r="B12" s="9"/>
      <c r="C12" s="9"/>
      <c r="D12" s="91"/>
      <c r="E12" s="91"/>
      <c r="F12" s="91"/>
      <c r="G12" s="91"/>
      <c r="H12" s="91"/>
      <c r="I12" s="91"/>
      <c r="J12" s="91"/>
      <c r="K12" s="91"/>
      <c r="L12" s="91"/>
      <c r="M12" s="91"/>
      <c r="N12" s="91"/>
      <c r="O12" s="91"/>
      <c r="P12" s="91"/>
      <c r="R12" s="10"/>
      <c r="U12" s="10"/>
    </row>
    <row r="13" spans="2:31" ht="22.5" customHeight="1" x14ac:dyDescent="0.2">
      <c r="B13" s="199" t="s">
        <v>104</v>
      </c>
      <c r="C13" s="199"/>
      <c r="D13" s="92" t="s">
        <v>1</v>
      </c>
      <c r="E13" s="193" t="s">
        <v>207</v>
      </c>
      <c r="F13" s="194"/>
      <c r="G13" s="194"/>
      <c r="H13" s="194"/>
      <c r="I13" s="194"/>
      <c r="J13" s="194"/>
      <c r="K13" s="194"/>
      <c r="L13" s="194"/>
      <c r="M13" s="194"/>
      <c r="N13" s="194"/>
      <c r="O13" s="194"/>
      <c r="P13" s="195"/>
      <c r="AE13" s="1"/>
    </row>
    <row r="14" spans="2:31" s="47" customFormat="1" ht="21" customHeight="1" x14ac:dyDescent="0.2">
      <c r="B14" s="200"/>
      <c r="C14" s="200"/>
      <c r="D14" s="93" t="s">
        <v>106</v>
      </c>
      <c r="E14" s="196"/>
      <c r="F14" s="197"/>
      <c r="G14" s="197"/>
      <c r="H14" s="197"/>
      <c r="I14" s="197"/>
      <c r="J14" s="197"/>
      <c r="K14" s="197"/>
      <c r="L14" s="197"/>
      <c r="M14" s="197"/>
      <c r="N14" s="197"/>
      <c r="O14" s="197"/>
      <c r="P14" s="198"/>
      <c r="R14" s="10"/>
      <c r="U14" s="10"/>
    </row>
    <row r="15" spans="2:31" s="47" customFormat="1" ht="5.25" customHeight="1" x14ac:dyDescent="0.2">
      <c r="B15" s="9"/>
      <c r="C15" s="9"/>
      <c r="D15" s="91"/>
      <c r="E15" s="121"/>
      <c r="F15" s="121"/>
      <c r="G15" s="121"/>
      <c r="H15" s="121"/>
      <c r="I15" s="121"/>
      <c r="J15" s="121"/>
      <c r="K15" s="121"/>
      <c r="L15" s="121"/>
      <c r="M15" s="121"/>
      <c r="N15" s="121"/>
      <c r="O15" s="121"/>
      <c r="P15" s="121"/>
      <c r="R15" s="10"/>
      <c r="U15" s="10"/>
    </row>
    <row r="16" spans="2:31" ht="22.5" customHeight="1" x14ac:dyDescent="0.2">
      <c r="B16" s="199" t="s">
        <v>104</v>
      </c>
      <c r="C16" s="199"/>
      <c r="D16" s="92" t="s">
        <v>1</v>
      </c>
      <c r="E16" s="201" t="s">
        <v>208</v>
      </c>
      <c r="F16" s="201"/>
      <c r="G16" s="201"/>
      <c r="H16" s="201"/>
      <c r="I16" s="201"/>
      <c r="J16" s="201"/>
      <c r="K16" s="201"/>
      <c r="L16" s="201"/>
      <c r="M16" s="201"/>
      <c r="N16" s="201"/>
      <c r="O16" s="201"/>
      <c r="P16" s="201"/>
      <c r="AE16" s="1"/>
    </row>
    <row r="17" spans="2:31" s="48" customFormat="1" ht="21" customHeight="1" x14ac:dyDescent="0.2">
      <c r="B17" s="200"/>
      <c r="C17" s="200"/>
      <c r="D17" s="93" t="s">
        <v>107</v>
      </c>
      <c r="E17" s="201"/>
      <c r="F17" s="201"/>
      <c r="G17" s="201"/>
      <c r="H17" s="201"/>
      <c r="I17" s="201"/>
      <c r="J17" s="201"/>
      <c r="K17" s="201"/>
      <c r="L17" s="201"/>
      <c r="M17" s="201"/>
      <c r="N17" s="201"/>
      <c r="O17" s="201"/>
      <c r="P17" s="201"/>
      <c r="R17" s="10"/>
      <c r="U17" s="10"/>
    </row>
    <row r="18" spans="2:31" s="48" customFormat="1" ht="5.25" customHeight="1" x14ac:dyDescent="0.2">
      <c r="B18" s="9"/>
      <c r="C18" s="9"/>
      <c r="D18" s="91"/>
      <c r="E18" s="121"/>
      <c r="F18" s="121"/>
      <c r="G18" s="121"/>
      <c r="H18" s="121"/>
      <c r="I18" s="121"/>
      <c r="J18" s="121"/>
      <c r="K18" s="121"/>
      <c r="L18" s="121"/>
      <c r="M18" s="121"/>
      <c r="N18" s="121"/>
      <c r="O18" s="121"/>
      <c r="P18" s="121"/>
      <c r="R18" s="10"/>
      <c r="U18" s="10"/>
    </row>
    <row r="19" spans="2:31" ht="22.5" customHeight="1" x14ac:dyDescent="0.2">
      <c r="B19" s="199" t="s">
        <v>104</v>
      </c>
      <c r="C19" s="199"/>
      <c r="D19" s="92" t="s">
        <v>1</v>
      </c>
      <c r="E19" s="192" t="s">
        <v>209</v>
      </c>
      <c r="F19" s="192"/>
      <c r="G19" s="192"/>
      <c r="H19" s="192"/>
      <c r="I19" s="192"/>
      <c r="J19" s="192"/>
      <c r="K19" s="192"/>
      <c r="L19" s="192"/>
      <c r="M19" s="192"/>
      <c r="N19" s="192"/>
      <c r="O19" s="192"/>
      <c r="P19" s="192"/>
      <c r="AE19" s="1"/>
    </row>
    <row r="20" spans="2:31" s="48" customFormat="1" ht="21" customHeight="1" x14ac:dyDescent="0.2">
      <c r="B20" s="200"/>
      <c r="C20" s="200"/>
      <c r="D20" s="93" t="s">
        <v>107</v>
      </c>
      <c r="E20" s="192"/>
      <c r="F20" s="192"/>
      <c r="G20" s="192"/>
      <c r="H20" s="192"/>
      <c r="I20" s="192"/>
      <c r="J20" s="192"/>
      <c r="K20" s="192"/>
      <c r="L20" s="192"/>
      <c r="M20" s="192"/>
      <c r="N20" s="192"/>
      <c r="O20" s="192"/>
      <c r="P20" s="192"/>
      <c r="R20" s="10"/>
      <c r="U20" s="10"/>
    </row>
    <row r="21" spans="2:31" s="48" customFormat="1" ht="5.25" customHeight="1" x14ac:dyDescent="0.2">
      <c r="B21" s="9"/>
      <c r="C21" s="9"/>
      <c r="D21" s="91"/>
      <c r="E21" s="121"/>
      <c r="F21" s="121"/>
      <c r="G21" s="121"/>
      <c r="H21" s="121"/>
      <c r="I21" s="121"/>
      <c r="J21" s="121"/>
      <c r="K21" s="121"/>
      <c r="L21" s="121"/>
      <c r="M21" s="121"/>
      <c r="N21" s="121"/>
      <c r="O21" s="121"/>
      <c r="P21" s="121"/>
      <c r="R21" s="10"/>
      <c r="U21" s="10"/>
    </row>
    <row r="22" spans="2:31" ht="22.5" customHeight="1" x14ac:dyDescent="0.2">
      <c r="B22" s="199" t="s">
        <v>104</v>
      </c>
      <c r="C22" s="199"/>
      <c r="D22" s="92" t="s">
        <v>1</v>
      </c>
      <c r="E22" s="192"/>
      <c r="F22" s="192"/>
      <c r="G22" s="192"/>
      <c r="H22" s="192"/>
      <c r="I22" s="192"/>
      <c r="J22" s="192"/>
      <c r="K22" s="192"/>
      <c r="L22" s="192"/>
      <c r="M22" s="192"/>
      <c r="N22" s="192"/>
      <c r="O22" s="192"/>
      <c r="P22" s="192"/>
      <c r="AE22" s="1"/>
    </row>
    <row r="23" spans="2:31" s="48" customFormat="1" ht="21" customHeight="1" x14ac:dyDescent="0.2">
      <c r="B23" s="200"/>
      <c r="C23" s="200"/>
      <c r="D23" s="93"/>
      <c r="E23" s="192"/>
      <c r="F23" s="192"/>
      <c r="G23" s="192"/>
      <c r="H23" s="192"/>
      <c r="I23" s="192"/>
      <c r="J23" s="192"/>
      <c r="K23" s="192"/>
      <c r="L23" s="192"/>
      <c r="M23" s="192"/>
      <c r="N23" s="192"/>
      <c r="O23" s="192"/>
      <c r="P23" s="192"/>
      <c r="R23" s="10"/>
      <c r="U23" s="10"/>
    </row>
    <row r="24" spans="2:31" x14ac:dyDescent="0.2">
      <c r="E24" s="122"/>
      <c r="F24" s="122"/>
      <c r="G24" s="122"/>
      <c r="H24" s="122"/>
      <c r="I24" s="122"/>
      <c r="J24" s="122"/>
      <c r="K24" s="122"/>
      <c r="L24" s="122"/>
      <c r="M24" s="122"/>
      <c r="N24" s="122"/>
      <c r="O24" s="122"/>
      <c r="P24" s="122"/>
    </row>
  </sheetData>
  <mergeCells count="30">
    <mergeCell ref="D5:J5"/>
    <mergeCell ref="K5:L5"/>
    <mergeCell ref="D11:P11"/>
    <mergeCell ref="D9:P9"/>
    <mergeCell ref="B7:C7"/>
    <mergeCell ref="B11:C11"/>
    <mergeCell ref="B9:C9"/>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E22:P23"/>
    <mergeCell ref="E13:P14"/>
    <mergeCell ref="B16:C17"/>
    <mergeCell ref="E16:P17"/>
    <mergeCell ref="B19:C20"/>
    <mergeCell ref="E19:P20"/>
    <mergeCell ref="B13:C14"/>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3"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9"/>
  <sheetViews>
    <sheetView showGridLines="0" topLeftCell="A4" zoomScale="120" zoomScaleNormal="120" workbookViewId="0">
      <selection activeCell="D7" sqref="D7:I7"/>
    </sheetView>
  </sheetViews>
  <sheetFormatPr baseColWidth="10" defaultColWidth="11.42578125"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3"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0" customFormat="1" ht="26.25" customHeight="1" thickBot="1" x14ac:dyDescent="0.25">
      <c r="B2" s="181"/>
      <c r="C2" s="182"/>
      <c r="D2" s="222" t="s">
        <v>122</v>
      </c>
      <c r="E2" s="223"/>
      <c r="F2" s="223"/>
      <c r="G2" s="223"/>
      <c r="H2" s="224"/>
      <c r="I2" s="61" t="str">
        <f>Proyecto!K2</f>
        <v>Codigo: GC-F-015</v>
      </c>
      <c r="J2" s="22"/>
      <c r="K2" s="22"/>
      <c r="L2" s="22"/>
      <c r="M2" s="59"/>
      <c r="N2" s="59"/>
      <c r="T2" s="15"/>
    </row>
    <row r="3" spans="2:24" s="20" customFormat="1" ht="23.25" customHeight="1" thickBot="1" x14ac:dyDescent="0.25">
      <c r="B3" s="177"/>
      <c r="C3" s="178"/>
      <c r="D3" s="222" t="s">
        <v>124</v>
      </c>
      <c r="E3" s="223"/>
      <c r="F3" s="223"/>
      <c r="G3" s="223"/>
      <c r="H3" s="224"/>
      <c r="I3" s="62" t="str">
        <f>Proyecto!K3</f>
        <v>Fecha: 17 de septiembre de 2014</v>
      </c>
      <c r="J3" s="22"/>
      <c r="K3" s="22"/>
      <c r="L3" s="22"/>
      <c r="M3" s="59"/>
      <c r="N3" s="59"/>
      <c r="T3" s="15"/>
    </row>
    <row r="4" spans="2:24" s="20" customFormat="1" ht="24" customHeight="1" thickBot="1" x14ac:dyDescent="0.25">
      <c r="B4" s="177"/>
      <c r="C4" s="178"/>
      <c r="D4" s="222" t="s">
        <v>125</v>
      </c>
      <c r="E4" s="223"/>
      <c r="F4" s="223"/>
      <c r="G4" s="223"/>
      <c r="H4" s="224"/>
      <c r="I4" s="62" t="str">
        <f>Proyecto!K4</f>
        <v>Version 001</v>
      </c>
      <c r="J4" s="22"/>
      <c r="K4" s="22"/>
      <c r="L4" s="22"/>
      <c r="M4" s="59"/>
      <c r="N4" s="59"/>
      <c r="T4" s="15"/>
    </row>
    <row r="5" spans="2:24" s="20" customFormat="1" ht="22.5" customHeight="1" thickBot="1" x14ac:dyDescent="0.25">
      <c r="B5" s="179"/>
      <c r="C5" s="180"/>
      <c r="D5" s="225" t="s">
        <v>127</v>
      </c>
      <c r="E5" s="226"/>
      <c r="F5" s="226"/>
      <c r="G5" s="226"/>
      <c r="H5" s="227"/>
      <c r="I5" s="63" t="s">
        <v>128</v>
      </c>
      <c r="J5" s="22"/>
      <c r="K5" s="22"/>
      <c r="L5" s="22"/>
      <c r="M5" s="59"/>
      <c r="N5" s="59"/>
      <c r="T5" s="15"/>
    </row>
    <row r="6" spans="2:24" ht="5.25" customHeight="1" x14ac:dyDescent="0.2">
      <c r="B6" s="19"/>
      <c r="C6" s="19"/>
      <c r="D6" s="19"/>
      <c r="E6" s="19"/>
      <c r="F6" s="19"/>
      <c r="G6" s="45"/>
      <c r="H6" s="19"/>
      <c r="I6" s="19"/>
    </row>
    <row r="7" spans="2:24" ht="29.25" customHeight="1" x14ac:dyDescent="0.2">
      <c r="B7" s="169" t="s">
        <v>0</v>
      </c>
      <c r="C7" s="169"/>
      <c r="D7" s="228" t="str">
        <f>+Proyecto!E7</f>
        <v>Secretaría Administrativa Digital 2024</v>
      </c>
      <c r="E7" s="228"/>
      <c r="F7" s="228"/>
      <c r="G7" s="228"/>
      <c r="H7" s="228"/>
      <c r="I7" s="228"/>
      <c r="X7" s="1"/>
    </row>
    <row r="8" spans="2:24" s="20" customFormat="1" ht="10.5" customHeight="1" x14ac:dyDescent="0.2">
      <c r="B8" s="9"/>
      <c r="C8" s="9"/>
      <c r="D8" s="5"/>
      <c r="E8" s="5"/>
      <c r="F8" s="5"/>
      <c r="G8" s="5"/>
      <c r="H8" s="5"/>
      <c r="I8" s="5"/>
      <c r="N8" s="22"/>
    </row>
    <row r="9" spans="2:24" ht="18.75" customHeight="1" x14ac:dyDescent="0.2">
      <c r="B9" s="233" t="s">
        <v>110</v>
      </c>
      <c r="C9" s="233"/>
      <c r="D9" s="233"/>
      <c r="E9" s="233"/>
      <c r="F9" s="233"/>
      <c r="G9" s="233"/>
      <c r="H9" s="233"/>
      <c r="I9" s="233"/>
      <c r="X9" s="1"/>
    </row>
    <row r="10" spans="2:24" ht="28.5" customHeight="1" x14ac:dyDescent="0.2">
      <c r="B10" s="229" t="s">
        <v>27</v>
      </c>
      <c r="C10" s="229"/>
      <c r="D10" s="230" t="s">
        <v>142</v>
      </c>
      <c r="E10" s="230"/>
      <c r="F10" s="230"/>
      <c r="G10" s="230"/>
      <c r="H10" s="230"/>
      <c r="I10" s="230"/>
      <c r="X10" s="1"/>
    </row>
    <row r="11" spans="2:24" ht="22.5" customHeight="1" x14ac:dyDescent="0.2">
      <c r="B11" s="229" t="s">
        <v>1</v>
      </c>
      <c r="C11" s="229"/>
      <c r="D11" s="229" t="s">
        <v>2</v>
      </c>
      <c r="E11" s="229"/>
      <c r="F11" s="32" t="s">
        <v>3</v>
      </c>
      <c r="G11" s="46" t="s">
        <v>108</v>
      </c>
      <c r="H11" s="46" t="s">
        <v>4</v>
      </c>
      <c r="I11" s="46" t="s">
        <v>109</v>
      </c>
      <c r="X11" s="1"/>
    </row>
    <row r="12" spans="2:24" ht="71.25" customHeight="1" x14ac:dyDescent="0.2">
      <c r="B12" s="231" t="s">
        <v>52</v>
      </c>
      <c r="C12" s="231"/>
      <c r="D12" s="232" t="s">
        <v>139</v>
      </c>
      <c r="E12" s="232"/>
      <c r="F12" s="94">
        <v>1</v>
      </c>
      <c r="G12" s="95" t="s">
        <v>114</v>
      </c>
      <c r="H12" s="95" t="s">
        <v>53</v>
      </c>
      <c r="I12" s="95" t="s">
        <v>140</v>
      </c>
      <c r="X12" s="1"/>
    </row>
    <row r="13" spans="2:24" ht="24.75" customHeight="1" x14ac:dyDescent="0.2">
      <c r="B13" s="229" t="s">
        <v>5</v>
      </c>
      <c r="C13" s="229"/>
      <c r="D13" s="230" t="s">
        <v>141</v>
      </c>
      <c r="E13" s="230"/>
      <c r="F13" s="230"/>
      <c r="G13" s="230"/>
      <c r="H13" s="230"/>
      <c r="I13" s="230"/>
      <c r="X13" s="1"/>
    </row>
    <row r="15" spans="2:24" x14ac:dyDescent="0.2">
      <c r="B15" s="233" t="s">
        <v>110</v>
      </c>
      <c r="C15" s="233"/>
      <c r="D15" s="233"/>
      <c r="E15" s="233"/>
      <c r="F15" s="233"/>
      <c r="G15" s="233"/>
      <c r="H15" s="233"/>
      <c r="I15" s="233"/>
    </row>
    <row r="16" spans="2:24" ht="15.75" x14ac:dyDescent="0.2">
      <c r="B16" s="229" t="s">
        <v>27</v>
      </c>
      <c r="C16" s="229"/>
      <c r="D16" s="230" t="s">
        <v>142</v>
      </c>
      <c r="E16" s="230"/>
      <c r="F16" s="230"/>
      <c r="G16" s="230"/>
      <c r="H16" s="230"/>
      <c r="I16" s="230"/>
    </row>
    <row r="17" spans="2:9" x14ac:dyDescent="0.2">
      <c r="B17" s="229" t="s">
        <v>1</v>
      </c>
      <c r="C17" s="229"/>
      <c r="D17" s="229" t="s">
        <v>2</v>
      </c>
      <c r="E17" s="229"/>
      <c r="F17" s="117" t="s">
        <v>3</v>
      </c>
      <c r="G17" s="117" t="s">
        <v>108</v>
      </c>
      <c r="H17" s="117" t="s">
        <v>4</v>
      </c>
      <c r="I17" s="117" t="s">
        <v>109</v>
      </c>
    </row>
    <row r="18" spans="2:9" ht="59.25" customHeight="1" x14ac:dyDescent="0.2">
      <c r="B18" s="231" t="s">
        <v>226</v>
      </c>
      <c r="C18" s="231"/>
      <c r="D18" s="234"/>
      <c r="E18" s="234"/>
      <c r="F18" s="144"/>
      <c r="G18" s="145"/>
      <c r="H18" s="145"/>
      <c r="I18" s="145"/>
    </row>
    <row r="19" spans="2:9" ht="15.75" x14ac:dyDescent="0.2">
      <c r="B19" s="229" t="s">
        <v>5</v>
      </c>
      <c r="C19" s="229"/>
      <c r="D19" s="230" t="s">
        <v>141</v>
      </c>
      <c r="E19" s="230"/>
      <c r="F19" s="230"/>
      <c r="G19" s="230"/>
      <c r="H19" s="230"/>
      <c r="I19" s="230"/>
    </row>
  </sheetData>
  <mergeCells count="28">
    <mergeCell ref="B18:C18"/>
    <mergeCell ref="D18:E18"/>
    <mergeCell ref="B19:C19"/>
    <mergeCell ref="D19:I19"/>
    <mergeCell ref="B15:I15"/>
    <mergeCell ref="B16:C16"/>
    <mergeCell ref="D16:I16"/>
    <mergeCell ref="B17:C17"/>
    <mergeCell ref="D17:E17"/>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P14:V65493 J14:N65493 H14 H20:H65493">
      <formula1>1</formula1>
      <formula2>5</formula2>
    </dataValidation>
  </dataValidations>
  <pageMargins left="0.39370078740157483" right="0.39370078740157483" top="0.74803149606299213" bottom="0.74803149606299213" header="0.31496062992125984" footer="0.31496062992125984"/>
  <pageSetup scale="76"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'C:\Users\MariaN\AppData\Local\Microsoft\Windows\INetCache\Content.Outlook\Q5RYIMRE\[P07_Secretaria_AdministrativaDigital.xlsx]No tocar'!#REF!</xm:f>
          </x14:formula1>
          <xm:sqref>G12 G18</xm:sqref>
        </x14:dataValidation>
        <x14:dataValidation type="list" allowBlank="1" showInputMessage="1" showErrorMessage="1">
          <x14:formula1>
            <xm:f>'C:\Users\MariaN\AppData\Local\Microsoft\Windows\INetCache\Content.Outlook\Q5RYIMRE\[P07_Secretaria_AdministrativaDigital.xlsx]No tocar'!#REF!</xm:f>
          </x14:formula1>
          <xm:sqref>H12 H18</xm:sqref>
        </x14:dataValidation>
        <x14:dataValidation type="list" allowBlank="1" showInputMessage="1" showErrorMessage="1">
          <x14:formula1>
            <xm:f>'No tocar'!$C$5:$C$8</xm:f>
          </x14:formula1>
          <xm:sqref>B12:C12</xm:sqref>
        </x14:dataValidation>
        <x14:dataValidation type="list" allowBlank="1" showInputMessage="1" showErrorMessage="1">
          <x14:formula1>
            <xm:f>'No tocar'!$C$5:$C$8</xm:f>
          </x14:formula1>
          <xm:sqref>B18:C18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2"/>
  <sheetViews>
    <sheetView showGridLines="0" topLeftCell="A13" zoomScaleNormal="100" workbookViewId="0">
      <selection activeCell="D11" sqref="D11"/>
    </sheetView>
  </sheetViews>
  <sheetFormatPr baseColWidth="10" defaultColWidth="11.42578125"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6" customWidth="1"/>
    <col min="10" max="10" width="1" style="1" customWidth="1"/>
    <col min="11" max="11" width="1.5703125" style="1" customWidth="1"/>
    <col min="12" max="12" width="1.140625" style="6"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1" customFormat="1" ht="26.25" customHeight="1" x14ac:dyDescent="0.2">
      <c r="B2" s="64"/>
      <c r="C2" s="237" t="s">
        <v>122</v>
      </c>
      <c r="D2" s="238"/>
      <c r="E2" s="238"/>
      <c r="F2" s="239"/>
      <c r="G2" s="149" t="str">
        <f>Proyecto!K2</f>
        <v>Codigo: GC-F-015</v>
      </c>
      <c r="H2" s="10"/>
      <c r="I2" s="10"/>
      <c r="J2" s="14"/>
      <c r="T2" s="15"/>
    </row>
    <row r="3" spans="2:22" s="11" customFormat="1" ht="23.25" customHeight="1" x14ac:dyDescent="0.2">
      <c r="B3" s="65"/>
      <c r="C3" s="186" t="s">
        <v>124</v>
      </c>
      <c r="D3" s="187"/>
      <c r="E3" s="187"/>
      <c r="F3" s="240"/>
      <c r="G3" s="147" t="str">
        <f>Proyecto!K3</f>
        <v>Fecha: 17 de septiembre de 2014</v>
      </c>
      <c r="H3" s="10"/>
      <c r="I3" s="10"/>
      <c r="J3" s="14"/>
      <c r="T3" s="15"/>
    </row>
    <row r="4" spans="2:22" s="11" customFormat="1" ht="24" customHeight="1" x14ac:dyDescent="0.2">
      <c r="B4" s="65"/>
      <c r="C4" s="186" t="s">
        <v>125</v>
      </c>
      <c r="D4" s="187"/>
      <c r="E4" s="187"/>
      <c r="F4" s="240"/>
      <c r="G4" s="147" t="str">
        <f>Proyecto!K4</f>
        <v>Version 001</v>
      </c>
      <c r="J4" s="14"/>
      <c r="T4" s="15"/>
    </row>
    <row r="5" spans="2:22" s="11" customFormat="1" ht="22.5" customHeight="1" thickBot="1" x14ac:dyDescent="0.25">
      <c r="B5" s="66"/>
      <c r="C5" s="189" t="s">
        <v>127</v>
      </c>
      <c r="D5" s="190"/>
      <c r="E5" s="190"/>
      <c r="F5" s="241"/>
      <c r="G5" s="148" t="s">
        <v>128</v>
      </c>
      <c r="J5" s="10"/>
      <c r="T5" s="15"/>
    </row>
    <row r="6" spans="2:22" ht="5.25" customHeight="1" x14ac:dyDescent="0.2">
      <c r="B6" s="4"/>
      <c r="C6" s="19"/>
      <c r="D6" s="4"/>
      <c r="E6" s="4"/>
      <c r="F6" s="4"/>
      <c r="G6" s="4"/>
      <c r="H6" s="116"/>
    </row>
    <row r="7" spans="2:22" ht="29.25" customHeight="1" x14ac:dyDescent="0.2">
      <c r="B7" s="36" t="s">
        <v>0</v>
      </c>
      <c r="C7" s="242" t="str">
        <f>+Proyecto!E7</f>
        <v>Secretaría Administrativa Digital 2024</v>
      </c>
      <c r="D7" s="243"/>
      <c r="E7" s="243"/>
      <c r="F7" s="243"/>
      <c r="G7" s="244"/>
      <c r="H7" s="116"/>
      <c r="V7" s="1"/>
    </row>
    <row r="8" spans="2:22" x14ac:dyDescent="0.2">
      <c r="H8" s="116"/>
    </row>
    <row r="9" spans="2:22" ht="18" customHeight="1" x14ac:dyDescent="0.2">
      <c r="B9" s="233" t="s">
        <v>43</v>
      </c>
      <c r="C9" s="233"/>
      <c r="D9" s="233"/>
      <c r="E9" s="233"/>
      <c r="F9" s="233"/>
      <c r="G9" s="233"/>
    </row>
    <row r="10" spans="2:22" customFormat="1" ht="15" customHeight="1" x14ac:dyDescent="0.2"/>
    <row r="11" spans="2:22" ht="20.25" customHeight="1" x14ac:dyDescent="0.2">
      <c r="B11" s="32" t="s">
        <v>73</v>
      </c>
      <c r="C11" s="32" t="s">
        <v>6</v>
      </c>
      <c r="D11" s="32" t="s">
        <v>14</v>
      </c>
      <c r="E11" s="32" t="s">
        <v>42</v>
      </c>
      <c r="F11" s="233" t="s">
        <v>15</v>
      </c>
      <c r="G11" s="233"/>
    </row>
    <row r="12" spans="2:22" ht="88.5" customHeight="1" x14ac:dyDescent="0.2">
      <c r="B12" s="127" t="s">
        <v>60</v>
      </c>
      <c r="C12" s="128" t="s">
        <v>228</v>
      </c>
      <c r="D12" s="129" t="s">
        <v>227</v>
      </c>
      <c r="E12" s="127" t="s">
        <v>94</v>
      </c>
      <c r="F12" s="236" t="s">
        <v>144</v>
      </c>
      <c r="G12" s="236"/>
    </row>
    <row r="13" spans="2:22" ht="140.25" x14ac:dyDescent="0.2">
      <c r="B13" s="127" t="s">
        <v>61</v>
      </c>
      <c r="C13" s="128" t="s">
        <v>229</v>
      </c>
      <c r="D13" s="129" t="s">
        <v>63</v>
      </c>
      <c r="E13" s="127" t="s">
        <v>94</v>
      </c>
      <c r="F13" s="236" t="s">
        <v>145</v>
      </c>
      <c r="G13" s="236"/>
    </row>
    <row r="14" spans="2:22" ht="83.25" customHeight="1" x14ac:dyDescent="0.2">
      <c r="B14" s="127" t="s">
        <v>62</v>
      </c>
      <c r="C14" s="128" t="s">
        <v>143</v>
      </c>
      <c r="D14" s="129" t="s">
        <v>231</v>
      </c>
      <c r="E14" s="127" t="s">
        <v>94</v>
      </c>
      <c r="F14" s="236" t="s">
        <v>146</v>
      </c>
      <c r="G14" s="236"/>
    </row>
    <row r="15" spans="2:22" ht="71.25" customHeight="1" x14ac:dyDescent="0.2">
      <c r="B15" s="128" t="s">
        <v>210</v>
      </c>
      <c r="C15" s="128" t="s">
        <v>232</v>
      </c>
      <c r="D15" s="129" t="s">
        <v>230</v>
      </c>
      <c r="E15" s="127" t="s">
        <v>94</v>
      </c>
      <c r="F15" s="236" t="s">
        <v>146</v>
      </c>
      <c r="G15" s="236"/>
    </row>
    <row r="16" spans="2:22" ht="18" customHeight="1" x14ac:dyDescent="0.2">
      <c r="B16" s="127"/>
      <c r="C16" s="127"/>
      <c r="D16" s="127"/>
      <c r="E16" s="130"/>
      <c r="F16" s="236"/>
      <c r="G16" s="236"/>
    </row>
    <row r="17" spans="2:7" ht="18" customHeight="1" x14ac:dyDescent="0.2">
      <c r="B17" s="127"/>
      <c r="C17" s="127"/>
      <c r="D17" s="127"/>
      <c r="E17" s="130"/>
      <c r="F17" s="236"/>
      <c r="G17" s="236"/>
    </row>
    <row r="18" spans="2:7" ht="18" customHeight="1" x14ac:dyDescent="0.2">
      <c r="B18" s="127"/>
      <c r="C18" s="127"/>
      <c r="D18" s="127"/>
      <c r="E18" s="130"/>
      <c r="F18" s="236"/>
      <c r="G18" s="236"/>
    </row>
    <row r="19" spans="2:7" ht="18" customHeight="1" x14ac:dyDescent="0.2">
      <c r="B19" s="124"/>
      <c r="C19" s="124"/>
      <c r="D19" s="124"/>
      <c r="E19" s="125"/>
      <c r="F19" s="235"/>
      <c r="G19" s="235"/>
    </row>
    <row r="20" spans="2:7" ht="18" customHeight="1" x14ac:dyDescent="0.2">
      <c r="B20" s="124"/>
      <c r="C20" s="124"/>
      <c r="D20" s="124"/>
      <c r="E20" s="125"/>
      <c r="F20" s="235"/>
      <c r="G20" s="235"/>
    </row>
    <row r="21" spans="2:7" ht="18" customHeight="1" x14ac:dyDescent="0.2">
      <c r="B21" s="124"/>
      <c r="C21" s="124"/>
      <c r="D21" s="124"/>
      <c r="E21" s="125"/>
      <c r="F21" s="235"/>
      <c r="G21" s="235"/>
    </row>
    <row r="22" spans="2:7" x14ac:dyDescent="0.2">
      <c r="B22" s="126"/>
      <c r="C22" s="122"/>
      <c r="D22" s="122"/>
      <c r="E22" s="122"/>
      <c r="F22" s="122"/>
      <c r="G22" s="122"/>
    </row>
  </sheetData>
  <mergeCells count="17">
    <mergeCell ref="C2:F2"/>
    <mergeCell ref="C3:F3"/>
    <mergeCell ref="C4:F4"/>
    <mergeCell ref="C5:F5"/>
    <mergeCell ref="F20:G20"/>
    <mergeCell ref="F11:G11"/>
    <mergeCell ref="B9:G9"/>
    <mergeCell ref="C7:G7"/>
    <mergeCell ref="F21:G21"/>
    <mergeCell ref="F18:G18"/>
    <mergeCell ref="F19:G19"/>
    <mergeCell ref="F12:G12"/>
    <mergeCell ref="F17:G17"/>
    <mergeCell ref="F13:G13"/>
    <mergeCell ref="F14:G14"/>
    <mergeCell ref="F15:G15"/>
    <mergeCell ref="F16:G16"/>
  </mergeCells>
  <dataValidations count="1">
    <dataValidation type="whole" allowBlank="1" showInputMessage="1" showErrorMessage="1" sqref="F22:G22 E8:G8 E23:L65492 N8:T65492 E21:E22 I8:L22 H9:H22">
      <formula1>1</formula1>
      <formula2>5</formula2>
    </dataValidation>
  </dataValidations>
  <pageMargins left="0.39370078740157483" right="0.39370078740157483" top="0.74803149606299213" bottom="0.74803149606299213" header="0.31496062992125984" footer="0.31496062992125984"/>
  <pageSetup scale="72"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B12:B14 B16:B21</xm:sqref>
        </x14:dataValidation>
        <x14:dataValidation type="list" allowBlank="1" showInputMessage="1" showErrorMessage="1">
          <x14:formula1>
            <xm:f>'No tocar'!$I$5:$I$6</xm:f>
          </x14:formula1>
          <xm:sqref>E12:E20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2"/>
  <sheetViews>
    <sheetView topLeftCell="A10" zoomScale="115" zoomScaleNormal="115" workbookViewId="0">
      <selection activeCell="E31" sqref="E31"/>
    </sheetView>
  </sheetViews>
  <sheetFormatPr baseColWidth="10" defaultColWidth="11.42578125" defaultRowHeight="12.75" x14ac:dyDescent="0.2"/>
  <cols>
    <col min="1" max="1" width="5" style="67" customWidth="1"/>
    <col min="2" max="2" width="30.28515625" style="67" customWidth="1"/>
    <col min="3" max="3" width="25" style="67" customWidth="1"/>
    <col min="4" max="4" width="11.42578125" style="67"/>
    <col min="5" max="5" width="33" style="67" customWidth="1"/>
    <col min="6" max="6" width="20.7109375" style="67" customWidth="1"/>
    <col min="7" max="7" width="25.5703125" style="98" customWidth="1"/>
    <col min="8" max="8" width="15" style="67" customWidth="1"/>
    <col min="9" max="16384" width="11.42578125" style="67"/>
  </cols>
  <sheetData>
    <row r="1" spans="2:8" ht="13.5" thickBot="1" x14ac:dyDescent="0.25"/>
    <row r="2" spans="2:8" ht="18" customHeight="1" thickBot="1" x14ac:dyDescent="0.25">
      <c r="B2" s="72"/>
      <c r="C2" s="257" t="s">
        <v>122</v>
      </c>
      <c r="D2" s="258"/>
      <c r="E2" s="258"/>
      <c r="F2" s="258"/>
      <c r="G2" s="251" t="str">
        <f>Proyecto!K2</f>
        <v>Codigo: GC-F-015</v>
      </c>
      <c r="H2" s="252"/>
    </row>
    <row r="3" spans="2:8" ht="19.5" customHeight="1" thickBot="1" x14ac:dyDescent="0.25">
      <c r="B3" s="74"/>
      <c r="C3" s="257" t="s">
        <v>124</v>
      </c>
      <c r="D3" s="258"/>
      <c r="E3" s="258"/>
      <c r="F3" s="258"/>
      <c r="G3" s="253" t="str">
        <f>Proyecto!K3</f>
        <v>Fecha: 17 de septiembre de 2014</v>
      </c>
      <c r="H3" s="254"/>
    </row>
    <row r="4" spans="2:8" ht="19.5" customHeight="1" thickBot="1" x14ac:dyDescent="0.25">
      <c r="B4" s="74"/>
      <c r="C4" s="257" t="s">
        <v>125</v>
      </c>
      <c r="D4" s="258"/>
      <c r="E4" s="258"/>
      <c r="F4" s="258"/>
      <c r="G4" s="255" t="str">
        <f>Proyecto!K4</f>
        <v>Version 001</v>
      </c>
      <c r="H4" s="256"/>
    </row>
    <row r="5" spans="2:8" ht="21.75" customHeight="1" thickBot="1" x14ac:dyDescent="0.25">
      <c r="B5" s="76"/>
      <c r="C5" s="257" t="s">
        <v>127</v>
      </c>
      <c r="D5" s="258"/>
      <c r="E5" s="258"/>
      <c r="F5" s="258"/>
      <c r="G5" s="253" t="s">
        <v>128</v>
      </c>
      <c r="H5" s="254"/>
    </row>
    <row r="6" spans="2:8" ht="21" customHeight="1" x14ac:dyDescent="0.2"/>
    <row r="7" spans="2:8" ht="22.5" customHeight="1" x14ac:dyDescent="0.2">
      <c r="B7" s="245" t="s">
        <v>75</v>
      </c>
      <c r="C7" s="246"/>
      <c r="D7" s="246"/>
      <c r="E7" s="246"/>
      <c r="F7" s="246"/>
      <c r="G7" s="246"/>
      <c r="H7" s="246"/>
    </row>
    <row r="8" spans="2:8" ht="81.75" customHeight="1" x14ac:dyDescent="0.2">
      <c r="B8" s="247" t="s">
        <v>147</v>
      </c>
      <c r="C8" s="248"/>
      <c r="D8" s="248"/>
      <c r="E8" s="248"/>
      <c r="F8" s="248"/>
      <c r="G8" s="248"/>
      <c r="H8" s="248"/>
    </row>
    <row r="9" spans="2:8" x14ac:dyDescent="0.2">
      <c r="B9" s="68"/>
    </row>
    <row r="11" spans="2:8" ht="22.5" customHeight="1" x14ac:dyDescent="0.2">
      <c r="B11" s="249" t="s">
        <v>72</v>
      </c>
      <c r="C11" s="250"/>
      <c r="E11" s="245" t="s">
        <v>74</v>
      </c>
      <c r="F11" s="246"/>
      <c r="G11" s="246"/>
      <c r="H11" s="246"/>
    </row>
    <row r="13" spans="2:8" ht="20.25" customHeight="1" x14ac:dyDescent="0.2">
      <c r="B13" s="37" t="s">
        <v>6</v>
      </c>
      <c r="C13" s="37" t="s">
        <v>73</v>
      </c>
      <c r="D13" s="69"/>
      <c r="E13" s="37" t="s">
        <v>6</v>
      </c>
      <c r="F13" s="37" t="s">
        <v>73</v>
      </c>
      <c r="G13" s="37" t="s">
        <v>71</v>
      </c>
      <c r="H13" s="37" t="s">
        <v>89</v>
      </c>
    </row>
    <row r="14" spans="2:8" ht="33" customHeight="1" x14ac:dyDescent="0.2">
      <c r="B14" s="96" t="str">
        <f>+'[1]Recursos Humanos'!C12</f>
        <v>Nicolás Martínez Devia – Secretario General</v>
      </c>
      <c r="C14" s="118" t="s">
        <v>60</v>
      </c>
      <c r="D14" s="138"/>
      <c r="E14" s="114" t="s">
        <v>233</v>
      </c>
      <c r="F14" s="114"/>
      <c r="G14" s="139"/>
      <c r="H14" s="140"/>
    </row>
    <row r="15" spans="2:8" ht="65.25" customHeight="1" x14ac:dyDescent="0.2">
      <c r="B15" s="96" t="str">
        <f>+'Recursos Humanos'!C13</f>
        <v>Sindy Vanessa Ospina Sánchez 
Coordinadora del Grupo de Apoyo Judicial</v>
      </c>
      <c r="C15" s="118" t="s">
        <v>61</v>
      </c>
      <c r="D15" s="138"/>
      <c r="E15" s="141"/>
      <c r="F15" s="141"/>
      <c r="G15" s="142"/>
      <c r="H15" s="143"/>
    </row>
    <row r="16" spans="2:8" ht="50.25" customHeight="1" x14ac:dyDescent="0.2">
      <c r="B16" s="96" t="str">
        <f>+'Recursos Humanos'!C14</f>
        <v>María del Pilar Niño Gallo 
Secretario Administrativo</v>
      </c>
      <c r="C16" s="118" t="s">
        <v>148</v>
      </c>
      <c r="D16" s="138"/>
      <c r="E16" s="143"/>
      <c r="F16" s="143"/>
      <c r="G16" s="142"/>
      <c r="H16" s="143"/>
    </row>
    <row r="17" spans="2:8" ht="44.25" customHeight="1" x14ac:dyDescent="0.2">
      <c r="B17" s="115" t="str">
        <f>+'Recursos Humanos'!C15</f>
        <v>Director de Tecnologias de la Información y las Comunicaciones</v>
      </c>
      <c r="C17" s="146" t="s">
        <v>211</v>
      </c>
      <c r="D17" s="138"/>
      <c r="E17" s="143"/>
      <c r="F17" s="143"/>
      <c r="G17" s="142"/>
      <c r="H17" s="143"/>
    </row>
    <row r="18" spans="2:8" ht="21.95" customHeight="1" x14ac:dyDescent="0.2">
      <c r="B18" s="70"/>
      <c r="C18" s="70"/>
      <c r="E18" s="70"/>
      <c r="F18" s="70"/>
      <c r="G18" s="99"/>
      <c r="H18" s="70"/>
    </row>
    <row r="19" spans="2:8" ht="21.95" customHeight="1" x14ac:dyDescent="0.2">
      <c r="B19" s="70"/>
      <c r="C19" s="70"/>
      <c r="E19" s="70"/>
      <c r="F19" s="70"/>
      <c r="G19" s="99"/>
      <c r="H19" s="70"/>
    </row>
    <row r="20" spans="2:8" ht="21.95" customHeight="1" x14ac:dyDescent="0.2">
      <c r="B20" s="70"/>
      <c r="C20" s="70"/>
      <c r="D20" s="71"/>
      <c r="E20" s="70"/>
      <c r="F20" s="70"/>
      <c r="G20" s="99"/>
      <c r="H20" s="70"/>
    </row>
    <row r="21" spans="2:8" ht="21.95" customHeight="1" x14ac:dyDescent="0.2">
      <c r="B21" s="70"/>
      <c r="C21" s="70"/>
      <c r="E21" s="70"/>
      <c r="F21" s="70"/>
      <c r="G21" s="99"/>
      <c r="H21" s="70"/>
    </row>
    <row r="22" spans="2:8" ht="21.95" customHeight="1" x14ac:dyDescent="0.2">
      <c r="B22" s="70"/>
      <c r="C22" s="70"/>
      <c r="E22" s="70"/>
      <c r="F22" s="70"/>
      <c r="G22" s="99"/>
      <c r="H22" s="70"/>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'C:\Users\MariaN\AppData\Local\Microsoft\Windows\INetCache\Content.Outlook\Q5RYIMRE\[P07_Secretaria_AdministrativaDigital.xlsx]No tocar'!#REF!</xm:f>
          </x14:formula1>
          <xm:sqref>C14:C16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1"/>
  <sheetViews>
    <sheetView showGridLines="0" zoomScale="90" zoomScaleNormal="90" workbookViewId="0">
      <selection activeCell="C8" sqref="C8"/>
    </sheetView>
  </sheetViews>
  <sheetFormatPr baseColWidth="10" defaultColWidth="11.42578125"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6" customWidth="1"/>
    <col min="9" max="9" width="1" style="1" customWidth="1"/>
    <col min="10" max="10" width="1.5703125" style="1" customWidth="1"/>
    <col min="11" max="11" width="1.140625" style="6"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7" customFormat="1" ht="26.25" customHeight="1" thickBot="1" x14ac:dyDescent="0.25">
      <c r="B2" s="72"/>
      <c r="C2" s="257" t="s">
        <v>122</v>
      </c>
      <c r="D2" s="258"/>
      <c r="E2" s="258"/>
      <c r="F2" s="258"/>
      <c r="G2" s="251" t="str">
        <f>Proyecto!K2</f>
        <v>Codigo: GC-F-015</v>
      </c>
      <c r="H2" s="259"/>
      <c r="I2" s="259"/>
      <c r="J2" s="259"/>
      <c r="K2" s="259"/>
      <c r="L2" s="252"/>
      <c r="U2" s="15"/>
    </row>
    <row r="3" spans="1:21" s="17" customFormat="1" ht="23.25" customHeight="1" thickBot="1" x14ac:dyDescent="0.25">
      <c r="B3" s="74"/>
      <c r="C3" s="257" t="s">
        <v>124</v>
      </c>
      <c r="D3" s="258"/>
      <c r="E3" s="258"/>
      <c r="F3" s="258"/>
      <c r="G3" s="253" t="str">
        <f>Proyecto!K3</f>
        <v>Fecha: 17 de septiembre de 2014</v>
      </c>
      <c r="H3" s="260"/>
      <c r="I3" s="260"/>
      <c r="J3" s="260"/>
      <c r="K3" s="260"/>
      <c r="L3" s="254"/>
      <c r="U3" s="15"/>
    </row>
    <row r="4" spans="1:21" s="17" customFormat="1" ht="24" customHeight="1" thickBot="1" x14ac:dyDescent="0.25">
      <c r="B4" s="74"/>
      <c r="C4" s="257" t="s">
        <v>125</v>
      </c>
      <c r="D4" s="258"/>
      <c r="E4" s="258"/>
      <c r="F4" s="258"/>
      <c r="G4" s="255" t="str">
        <f>Proyecto!K4</f>
        <v>Version 001</v>
      </c>
      <c r="H4" s="261"/>
      <c r="I4" s="261"/>
      <c r="J4" s="261"/>
      <c r="K4" s="261"/>
      <c r="L4" s="256"/>
      <c r="U4" s="15"/>
    </row>
    <row r="5" spans="1:21" s="17" customFormat="1" ht="22.5" customHeight="1" thickBot="1" x14ac:dyDescent="0.25">
      <c r="B5" s="76"/>
      <c r="C5" s="257" t="s">
        <v>127</v>
      </c>
      <c r="D5" s="258"/>
      <c r="E5" s="258"/>
      <c r="F5" s="258"/>
      <c r="G5" s="253" t="s">
        <v>128</v>
      </c>
      <c r="H5" s="260"/>
      <c r="I5" s="260"/>
      <c r="J5" s="260"/>
      <c r="K5" s="260"/>
      <c r="L5" s="254"/>
      <c r="U5" s="15"/>
    </row>
    <row r="6" spans="1:21" ht="5.25" customHeight="1" x14ac:dyDescent="0.2">
      <c r="A6" s="6" t="str">
        <f>Proyecto!$E$7</f>
        <v>Secretaría Administrativa Digital 2024</v>
      </c>
      <c r="B6" s="16"/>
      <c r="C6" s="16"/>
      <c r="D6" s="16"/>
      <c r="E6" s="16"/>
      <c r="F6" s="16"/>
    </row>
    <row r="7" spans="1:21" ht="29.25" customHeight="1" x14ac:dyDescent="0.2">
      <c r="B7" s="36" t="s">
        <v>0</v>
      </c>
      <c r="C7" s="228" t="str">
        <f>+Proyecto!E7</f>
        <v>Secretaría Administrativa Digital 2024</v>
      </c>
      <c r="D7" s="228"/>
      <c r="E7" s="228"/>
      <c r="F7" s="228"/>
      <c r="G7" s="228"/>
      <c r="H7" s="228"/>
      <c r="U7" s="1"/>
    </row>
    <row r="8" spans="1:21" x14ac:dyDescent="0.2">
      <c r="B8" s="17"/>
    </row>
    <row r="10" spans="1:21" ht="18" customHeight="1" x14ac:dyDescent="0.2">
      <c r="B10" s="36" t="s">
        <v>86</v>
      </c>
      <c r="C10" s="132" t="s">
        <v>93</v>
      </c>
    </row>
    <row r="11" spans="1:21" ht="6" customHeight="1" x14ac:dyDescent="0.2">
      <c r="C11" s="131"/>
    </row>
    <row r="12" spans="1:21" ht="18" customHeight="1" x14ac:dyDescent="0.2">
      <c r="B12" s="36" t="s">
        <v>47</v>
      </c>
      <c r="C12" s="132"/>
    </row>
    <row r="13" spans="1:21" ht="6" customHeight="1" x14ac:dyDescent="0.2">
      <c r="C13" s="131"/>
    </row>
    <row r="14" spans="1:21" ht="18" customHeight="1" x14ac:dyDescent="0.2">
      <c r="B14" s="36" t="s">
        <v>48</v>
      </c>
      <c r="C14" s="132"/>
    </row>
    <row r="15" spans="1:21" ht="6" customHeight="1" x14ac:dyDescent="0.2">
      <c r="C15" s="131"/>
    </row>
    <row r="16" spans="1:21" ht="18" customHeight="1" x14ac:dyDescent="0.2">
      <c r="B16" s="36" t="s">
        <v>44</v>
      </c>
      <c r="C16" s="133">
        <v>0</v>
      </c>
    </row>
    <row r="17" spans="2:3" ht="6" customHeight="1" x14ac:dyDescent="0.2">
      <c r="C17" s="131"/>
    </row>
    <row r="18" spans="2:3" ht="18" customHeight="1" x14ac:dyDescent="0.2">
      <c r="B18" s="36" t="s">
        <v>45</v>
      </c>
      <c r="C18" s="133">
        <v>0</v>
      </c>
    </row>
    <row r="19" spans="2:3" ht="6" customHeight="1" x14ac:dyDescent="0.2">
      <c r="C19" s="131"/>
    </row>
    <row r="20" spans="2:3" ht="18" customHeight="1" x14ac:dyDescent="0.2">
      <c r="B20" s="36" t="s">
        <v>46</v>
      </c>
      <c r="C20" s="133">
        <v>0</v>
      </c>
    </row>
    <row r="21" spans="2:3" x14ac:dyDescent="0.2">
      <c r="C21" s="131"/>
    </row>
  </sheetData>
  <mergeCells count="9">
    <mergeCell ref="C7:H7"/>
    <mergeCell ref="G2:L2"/>
    <mergeCell ref="G3:L3"/>
    <mergeCell ref="G4:L4"/>
    <mergeCell ref="G5:L5"/>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scale="98"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2"/>
  <sheetViews>
    <sheetView showGridLines="0" topLeftCell="A2" zoomScale="80" zoomScaleNormal="80" workbookViewId="0">
      <selection activeCell="D8" sqref="D8"/>
    </sheetView>
  </sheetViews>
  <sheetFormatPr baseColWidth="10" defaultColWidth="11.42578125" defaultRowHeight="12" x14ac:dyDescent="0.2"/>
  <cols>
    <col min="1" max="1" width="2.42578125" style="1" customWidth="1"/>
    <col min="2" max="2" width="14.5703125" style="1" customWidth="1"/>
    <col min="3" max="3" width="33.28515625" style="1" customWidth="1"/>
    <col min="4" max="4" width="33" style="1" customWidth="1"/>
    <col min="5" max="5" width="17.140625" style="1" customWidth="1"/>
    <col min="6" max="6" width="41"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1" customFormat="1" ht="26.25" customHeight="1" thickBot="1" x14ac:dyDescent="0.25">
      <c r="B2" s="263"/>
      <c r="C2" s="264"/>
      <c r="D2" s="271" t="s">
        <v>122</v>
      </c>
      <c r="E2" s="272"/>
      <c r="F2" s="272"/>
      <c r="G2" s="273"/>
      <c r="H2" s="73" t="str">
        <f>Proyecto!K2</f>
        <v>Codigo: GC-F-015</v>
      </c>
      <c r="P2" s="15"/>
    </row>
    <row r="3" spans="2:16" s="11" customFormat="1" ht="23.25" customHeight="1" thickBot="1" x14ac:dyDescent="0.25">
      <c r="B3" s="265"/>
      <c r="C3" s="266"/>
      <c r="D3" s="274" t="s">
        <v>124</v>
      </c>
      <c r="E3" s="275"/>
      <c r="F3" s="275"/>
      <c r="G3" s="276"/>
      <c r="H3" s="77" t="str">
        <f>Proyecto!K3</f>
        <v>Fecha: 17 de septiembre de 2014</v>
      </c>
      <c r="P3" s="15"/>
    </row>
    <row r="4" spans="2:16" s="11" customFormat="1" ht="24" customHeight="1" thickBot="1" x14ac:dyDescent="0.25">
      <c r="B4" s="265"/>
      <c r="C4" s="266"/>
      <c r="D4" s="277" t="s">
        <v>125</v>
      </c>
      <c r="E4" s="278"/>
      <c r="F4" s="278"/>
      <c r="G4" s="279"/>
      <c r="H4" s="75" t="str">
        <f>Proyecto!K4</f>
        <v>Version 001</v>
      </c>
      <c r="P4" s="15"/>
    </row>
    <row r="5" spans="2:16" s="11" customFormat="1" ht="22.5" customHeight="1" thickBot="1" x14ac:dyDescent="0.25">
      <c r="B5" s="267"/>
      <c r="C5" s="268"/>
      <c r="D5" s="274" t="s">
        <v>127</v>
      </c>
      <c r="E5" s="275"/>
      <c r="F5" s="275"/>
      <c r="G5" s="276"/>
      <c r="H5" s="77" t="s">
        <v>128</v>
      </c>
      <c r="P5" s="15"/>
    </row>
    <row r="6" spans="2:16" ht="5.25" customHeight="1" x14ac:dyDescent="0.2">
      <c r="B6" s="4"/>
      <c r="C6" s="4"/>
      <c r="D6" s="4"/>
      <c r="E6" s="4"/>
      <c r="F6" s="19"/>
      <c r="G6" s="4"/>
      <c r="H6" s="4"/>
    </row>
    <row r="7" spans="2:16" ht="29.25" customHeight="1" x14ac:dyDescent="0.2">
      <c r="B7" s="169" t="s">
        <v>0</v>
      </c>
      <c r="C7" s="169"/>
      <c r="D7" s="228" t="str">
        <f>+Proyecto!E7</f>
        <v>Secretaría Administrativa Digital 2024</v>
      </c>
      <c r="E7" s="228"/>
      <c r="F7" s="228"/>
      <c r="G7" s="228"/>
      <c r="H7" s="228"/>
      <c r="I7" s="228"/>
      <c r="P7" s="1"/>
    </row>
    <row r="8" spans="2:16" customFormat="1" ht="19.5" customHeight="1" x14ac:dyDescent="0.2"/>
    <row r="9" spans="2:16" ht="30" customHeight="1" x14ac:dyDescent="0.2">
      <c r="B9" s="269" t="s">
        <v>37</v>
      </c>
      <c r="C9" s="270"/>
      <c r="D9" s="270"/>
      <c r="E9" s="270"/>
      <c r="F9" s="270"/>
      <c r="G9" s="270"/>
      <c r="H9" s="270"/>
    </row>
    <row r="10" spans="2:16" ht="9.75" customHeight="1" x14ac:dyDescent="0.2">
      <c r="B10" s="266"/>
      <c r="C10" s="266"/>
      <c r="D10" s="266"/>
      <c r="E10" s="266"/>
      <c r="F10" s="266"/>
      <c r="G10" s="266"/>
      <c r="H10" s="266"/>
      <c r="P10" s="1"/>
    </row>
    <row r="11" spans="2:16" ht="25.5" customHeight="1" x14ac:dyDescent="0.2">
      <c r="B11" s="229" t="s">
        <v>6</v>
      </c>
      <c r="C11" s="229"/>
      <c r="D11" s="32" t="s">
        <v>7</v>
      </c>
      <c r="E11" s="34" t="s">
        <v>69</v>
      </c>
      <c r="F11" s="32" t="s">
        <v>11</v>
      </c>
      <c r="G11" s="32" t="s">
        <v>96</v>
      </c>
      <c r="H11" s="32" t="s">
        <v>8</v>
      </c>
      <c r="P11" s="1"/>
    </row>
    <row r="12" spans="2:16" ht="21.95" customHeight="1" x14ac:dyDescent="0.2">
      <c r="B12" s="192" t="s">
        <v>150</v>
      </c>
      <c r="C12" s="192"/>
      <c r="D12" s="97" t="s">
        <v>151</v>
      </c>
      <c r="E12" s="100" t="s">
        <v>152</v>
      </c>
      <c r="F12" s="101" t="s">
        <v>153</v>
      </c>
      <c r="G12" s="97" t="s">
        <v>94</v>
      </c>
      <c r="H12" s="97" t="s">
        <v>66</v>
      </c>
      <c r="P12" s="1"/>
    </row>
    <row r="13" spans="2:16" ht="21.95" customHeight="1" x14ac:dyDescent="0.2">
      <c r="B13" s="262" t="s">
        <v>171</v>
      </c>
      <c r="C13" s="219"/>
      <c r="D13" s="97" t="s">
        <v>154</v>
      </c>
      <c r="E13" s="100" t="s">
        <v>170</v>
      </c>
      <c r="F13" s="101" t="s">
        <v>172</v>
      </c>
      <c r="G13" s="97" t="s">
        <v>94</v>
      </c>
      <c r="H13" s="95" t="s">
        <v>66</v>
      </c>
      <c r="P13" s="1"/>
    </row>
    <row r="14" spans="2:16" ht="30" customHeight="1" x14ac:dyDescent="0.2">
      <c r="B14" s="262" t="s">
        <v>149</v>
      </c>
      <c r="C14" s="219"/>
      <c r="D14" s="97" t="s">
        <v>155</v>
      </c>
      <c r="E14" s="100" t="s">
        <v>174</v>
      </c>
      <c r="F14" s="101" t="s">
        <v>173</v>
      </c>
      <c r="G14" s="97" t="s">
        <v>94</v>
      </c>
      <c r="H14" s="95" t="s">
        <v>66</v>
      </c>
      <c r="O14" s="2"/>
      <c r="P14" s="1"/>
    </row>
    <row r="15" spans="2:16" ht="21.95" customHeight="1" x14ac:dyDescent="0.2">
      <c r="B15" s="262" t="s">
        <v>156</v>
      </c>
      <c r="C15" s="219"/>
      <c r="D15" s="102" t="s">
        <v>157</v>
      </c>
      <c r="E15" s="102">
        <v>6012201000</v>
      </c>
      <c r="F15" s="103" t="s">
        <v>158</v>
      </c>
      <c r="G15" s="97" t="s">
        <v>94</v>
      </c>
      <c r="H15" s="95" t="s">
        <v>66</v>
      </c>
      <c r="P15" s="1"/>
    </row>
    <row r="16" spans="2:16" ht="21.95" customHeight="1" x14ac:dyDescent="0.2">
      <c r="B16" s="262" t="s">
        <v>175</v>
      </c>
      <c r="C16" s="219"/>
      <c r="D16" s="102" t="s">
        <v>159</v>
      </c>
      <c r="E16" s="102">
        <v>6012201000</v>
      </c>
      <c r="F16" s="103" t="s">
        <v>176</v>
      </c>
      <c r="G16" s="97" t="s">
        <v>94</v>
      </c>
      <c r="H16" s="95" t="s">
        <v>66</v>
      </c>
      <c r="O16" s="2"/>
      <c r="P16" s="1"/>
    </row>
    <row r="17" spans="2:16" ht="21.95" customHeight="1" x14ac:dyDescent="0.2">
      <c r="B17" s="262" t="s">
        <v>160</v>
      </c>
      <c r="C17" s="219"/>
      <c r="D17" s="97" t="s">
        <v>161</v>
      </c>
      <c r="E17" s="102">
        <v>6012201000</v>
      </c>
      <c r="F17" s="101" t="s">
        <v>162</v>
      </c>
      <c r="G17" s="97" t="s">
        <v>94</v>
      </c>
      <c r="H17" s="95" t="s">
        <v>66</v>
      </c>
      <c r="P17" s="1"/>
    </row>
    <row r="18" spans="2:16" ht="21.95" customHeight="1" x14ac:dyDescent="0.2">
      <c r="B18" s="262" t="s">
        <v>177</v>
      </c>
      <c r="C18" s="219"/>
      <c r="D18" s="97" t="s">
        <v>163</v>
      </c>
      <c r="E18" s="102">
        <v>6012201000</v>
      </c>
      <c r="F18" s="101" t="s">
        <v>178</v>
      </c>
      <c r="G18" s="97" t="s">
        <v>94</v>
      </c>
      <c r="H18" s="95" t="s">
        <v>66</v>
      </c>
      <c r="O18" s="2"/>
      <c r="P18" s="1"/>
    </row>
    <row r="19" spans="2:16" ht="21.95" customHeight="1" x14ac:dyDescent="0.2">
      <c r="B19" s="262" t="s">
        <v>179</v>
      </c>
      <c r="C19" s="219"/>
      <c r="D19" s="97" t="s">
        <v>164</v>
      </c>
      <c r="E19" s="102">
        <v>6012201000</v>
      </c>
      <c r="F19" s="101" t="s">
        <v>180</v>
      </c>
      <c r="G19" s="97" t="s">
        <v>94</v>
      </c>
      <c r="H19" s="95" t="s">
        <v>66</v>
      </c>
      <c r="P19" s="1"/>
    </row>
    <row r="20" spans="2:16" ht="21.95" customHeight="1" x14ac:dyDescent="0.2">
      <c r="B20" s="104" t="s">
        <v>177</v>
      </c>
      <c r="C20" s="105"/>
      <c r="D20" s="97" t="s">
        <v>165</v>
      </c>
      <c r="E20" s="102">
        <v>6012201000</v>
      </c>
      <c r="F20" s="101" t="s">
        <v>166</v>
      </c>
      <c r="G20" s="97" t="s">
        <v>94</v>
      </c>
      <c r="H20" s="95" t="s">
        <v>66</v>
      </c>
      <c r="O20" s="2"/>
      <c r="P20" s="1"/>
    </row>
    <row r="21" spans="2:16" ht="21.95" customHeight="1" x14ac:dyDescent="0.2">
      <c r="B21" s="262" t="s">
        <v>167</v>
      </c>
      <c r="C21" s="219"/>
      <c r="D21" s="97" t="s">
        <v>168</v>
      </c>
      <c r="E21" s="102">
        <v>6012201000</v>
      </c>
      <c r="F21" s="101" t="s">
        <v>169</v>
      </c>
      <c r="G21" s="112" t="s">
        <v>94</v>
      </c>
      <c r="H21" s="113" t="s">
        <v>66</v>
      </c>
      <c r="O21" s="2"/>
      <c r="P21" s="1"/>
    </row>
    <row r="22" spans="2:16" ht="21.95" customHeight="1" x14ac:dyDescent="0.2">
      <c r="B22" s="262" t="s">
        <v>181</v>
      </c>
      <c r="C22" s="219"/>
      <c r="D22" s="112" t="s">
        <v>212</v>
      </c>
      <c r="E22" s="102">
        <v>6012201000</v>
      </c>
      <c r="F22" s="101" t="s">
        <v>213</v>
      </c>
      <c r="G22" s="112" t="s">
        <v>94</v>
      </c>
      <c r="H22" s="113" t="s">
        <v>66</v>
      </c>
      <c r="O22" s="2"/>
      <c r="P22" s="1"/>
    </row>
  </sheetData>
  <mergeCells count="20">
    <mergeCell ref="D4:G4"/>
    <mergeCell ref="D5:G5"/>
    <mergeCell ref="B12:C12"/>
    <mergeCell ref="B10:H10"/>
    <mergeCell ref="B15:C15"/>
    <mergeCell ref="B14:C14"/>
    <mergeCell ref="B22:C22"/>
    <mergeCell ref="B2:C5"/>
    <mergeCell ref="B7:C7"/>
    <mergeCell ref="B9:H9"/>
    <mergeCell ref="B21:C21"/>
    <mergeCell ref="B19:C19"/>
    <mergeCell ref="B13:C13"/>
    <mergeCell ref="B18:C18"/>
    <mergeCell ref="B16:C16"/>
    <mergeCell ref="B17:C17"/>
    <mergeCell ref="B11:C11"/>
    <mergeCell ref="D7:I7"/>
    <mergeCell ref="D2:G2"/>
    <mergeCell ref="D3:G3"/>
  </mergeCells>
  <conditionalFormatting sqref="D11">
    <cfRule type="cellIs" dxfId="37" priority="34" stopIfTrue="1" operator="equal">
      <formula>"Alto"</formula>
    </cfRule>
    <cfRule type="cellIs" dxfId="36" priority="35" stopIfTrue="1" operator="equal">
      <formula>"Medio"</formula>
    </cfRule>
    <cfRule type="cellIs" dxfId="35" priority="36" stopIfTrue="1" operator="equal">
      <formula>"Bajo"</formula>
    </cfRule>
  </conditionalFormatting>
  <conditionalFormatting sqref="D13">
    <cfRule type="cellIs" dxfId="34" priority="7" stopIfTrue="1" operator="equal">
      <formula>"Alto"</formula>
    </cfRule>
    <cfRule type="cellIs" dxfId="33" priority="8" stopIfTrue="1" operator="equal">
      <formula>"Medio"</formula>
    </cfRule>
    <cfRule type="cellIs" dxfId="32" priority="9" stopIfTrue="1" operator="equal">
      <formula>"Bajo"</formula>
    </cfRule>
  </conditionalFormatting>
  <conditionalFormatting sqref="D14">
    <cfRule type="cellIs" dxfId="31" priority="4" stopIfTrue="1" operator="equal">
      <formula>"Alto"</formula>
    </cfRule>
    <cfRule type="cellIs" dxfId="30" priority="5" stopIfTrue="1" operator="equal">
      <formula>"Medio"</formula>
    </cfRule>
    <cfRule type="cellIs" dxfId="29" priority="6" stopIfTrue="1" operator="equal">
      <formula>"Bajo"</formula>
    </cfRule>
  </conditionalFormatting>
  <conditionalFormatting sqref="D19:D21">
    <cfRule type="cellIs" dxfId="28" priority="19" stopIfTrue="1" operator="equal">
      <formula>"Alto"</formula>
    </cfRule>
    <cfRule type="cellIs" dxfId="27" priority="20" stopIfTrue="1" operator="equal">
      <formula>"Medio"</formula>
    </cfRule>
    <cfRule type="cellIs" dxfId="26" priority="21" stopIfTrue="1" operator="equal">
      <formula>"Bajo"</formula>
    </cfRule>
  </conditionalFormatting>
  <conditionalFormatting sqref="D17:D18">
    <cfRule type="cellIs" dxfId="25" priority="16" stopIfTrue="1" operator="equal">
      <formula>"Alto"</formula>
    </cfRule>
    <cfRule type="cellIs" dxfId="24" priority="17" stopIfTrue="1" operator="equal">
      <formula>"Medio"</formula>
    </cfRule>
    <cfRule type="cellIs" dxfId="23" priority="18" stopIfTrue="1" operator="equal">
      <formula>"Bajo"</formula>
    </cfRule>
  </conditionalFormatting>
  <conditionalFormatting sqref="D12">
    <cfRule type="cellIs" dxfId="22" priority="13" stopIfTrue="1" operator="equal">
      <formula>"Alto"</formula>
    </cfRule>
    <cfRule type="cellIs" dxfId="21" priority="14" stopIfTrue="1" operator="equal">
      <formula>"Medio"</formula>
    </cfRule>
    <cfRule type="cellIs" dxfId="20" priority="15" stopIfTrue="1" operator="equal">
      <formula>"Bajo"</formula>
    </cfRule>
  </conditionalFormatting>
  <conditionalFormatting sqref="D22">
    <cfRule type="cellIs" dxfId="19" priority="1" stopIfTrue="1" operator="equal">
      <formula>"Alto"</formula>
    </cfRule>
    <cfRule type="cellIs" dxfId="18" priority="2" stopIfTrue="1" operator="equal">
      <formula>"Medio"</formula>
    </cfRule>
    <cfRule type="cellIs" dxfId="17" priority="3" stopIfTrue="1" operator="equal">
      <formula>"Bajo"</formula>
    </cfRule>
  </conditionalFormatting>
  <dataValidations count="1">
    <dataValidation type="whole" allowBlank="1" showInputMessage="1" showErrorMessage="1" sqref="F23:H65499 I9:N9 I22:N65499">
      <formula1>1</formula1>
      <formula2>5</formula2>
    </dataValidation>
  </dataValidations>
  <hyperlinks>
    <hyperlink ref="F12" r:id="rId1"/>
    <hyperlink ref="F17" r:id="rId2"/>
    <hyperlink ref="F15" r:id="rId3"/>
    <hyperlink ref="F21" r:id="rId4"/>
    <hyperlink ref="F20" r:id="rId5"/>
  </hyperlinks>
  <pageMargins left="0.39370078740157483" right="0.39370078740157483" top="0.74803149606299213" bottom="0.74803149606299213" header="0.31496062992125984" footer="0.31496062992125984"/>
  <pageSetup scale="68" fitToHeight="0" orientation="landscape" r:id="rId6"/>
  <drawing r:id="rId7"/>
  <legacyDrawing r:id="rId8"/>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'C:\Users\MariaN\AppData\Local\Microsoft\Windows\INetCache\Content.Outlook\Q5RYIMRE\[P07_Secretaria_AdministrativaDigital.xlsx]No tocar'!#REF!</xm:f>
          </x14:formula1>
          <xm:sqref>H12:H22</xm:sqref>
        </x14:dataValidation>
        <x14:dataValidation type="list" allowBlank="1" showInputMessage="1" showErrorMessage="1">
          <x14:formula1>
            <xm:f>'C:\Users\MariaN\AppData\Local\Microsoft\Windows\INetCache\Content.Outlook\Q5RYIMRE\[P07_Secretaria_AdministrativaDigital.xlsx]No tocar'!#REF!</xm:f>
          </x14:formula1>
          <xm:sqref>G12:G22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7"/>
  <sheetViews>
    <sheetView showGridLines="0" zoomScale="70" zoomScaleNormal="70" workbookViewId="0">
      <selection activeCell="J16" sqref="J16"/>
    </sheetView>
  </sheetViews>
  <sheetFormatPr baseColWidth="10" defaultColWidth="11.42578125"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1" customFormat="1" ht="26.25" customHeight="1" thickBot="1" x14ac:dyDescent="0.25">
      <c r="B2" s="72"/>
      <c r="C2" s="257" t="s">
        <v>122</v>
      </c>
      <c r="D2" s="258"/>
      <c r="E2" s="258"/>
      <c r="F2" s="258"/>
      <c r="G2" s="79" t="str">
        <f>Proyecto!K2</f>
        <v>Codigo: GC-F-015</v>
      </c>
      <c r="H2" s="78"/>
      <c r="P2" s="15"/>
    </row>
    <row r="3" spans="2:16" s="11" customFormat="1" ht="23.25" customHeight="1" thickBot="1" x14ac:dyDescent="0.25">
      <c r="B3" s="74"/>
      <c r="C3" s="257" t="s">
        <v>124</v>
      </c>
      <c r="D3" s="258"/>
      <c r="E3" s="258"/>
      <c r="F3" s="258"/>
      <c r="G3" s="77" t="str">
        <f>Proyecto!K3</f>
        <v>Fecha: 17 de septiembre de 2014</v>
      </c>
      <c r="H3" s="78"/>
      <c r="P3" s="15"/>
    </row>
    <row r="4" spans="2:16" s="11" customFormat="1" ht="24" customHeight="1" thickBot="1" x14ac:dyDescent="0.25">
      <c r="B4" s="74"/>
      <c r="C4" s="257" t="s">
        <v>125</v>
      </c>
      <c r="D4" s="258"/>
      <c r="E4" s="258"/>
      <c r="F4" s="258"/>
      <c r="G4" s="77" t="str">
        <f>Proyecto!K4</f>
        <v>Version 001</v>
      </c>
      <c r="H4" s="78"/>
      <c r="P4" s="15"/>
    </row>
    <row r="5" spans="2:16" s="11" customFormat="1" ht="22.5" customHeight="1" thickBot="1" x14ac:dyDescent="0.25">
      <c r="B5" s="76"/>
      <c r="C5" s="257" t="s">
        <v>127</v>
      </c>
      <c r="D5" s="258"/>
      <c r="E5" s="258"/>
      <c r="F5" s="258"/>
      <c r="G5" s="80" t="s">
        <v>128</v>
      </c>
      <c r="H5" s="78"/>
      <c r="P5" s="15"/>
    </row>
    <row r="6" spans="2:16" ht="5.25" customHeight="1" x14ac:dyDescent="0.2">
      <c r="B6" s="4"/>
      <c r="C6" s="4"/>
      <c r="D6" s="19"/>
      <c r="E6" s="4"/>
      <c r="F6" s="4"/>
    </row>
    <row r="7" spans="2:16" ht="29.25" customHeight="1" x14ac:dyDescent="0.2">
      <c r="B7" s="36" t="s">
        <v>0</v>
      </c>
      <c r="C7" s="228" t="str">
        <f>+Proyecto!E7</f>
        <v>Secretaría Administrativa Digital 2024</v>
      </c>
      <c r="D7" s="228"/>
      <c r="E7" s="228"/>
      <c r="F7" s="228"/>
      <c r="G7" s="228"/>
      <c r="H7" s="228"/>
      <c r="P7" s="1"/>
    </row>
    <row r="8" spans="2:16" ht="6.75" customHeight="1" x14ac:dyDescent="0.2">
      <c r="B8" s="7"/>
      <c r="C8" s="8"/>
      <c r="D8" s="8"/>
      <c r="E8" s="8"/>
      <c r="F8" s="8"/>
      <c r="P8" s="1"/>
    </row>
    <row r="9" spans="2:16" x14ac:dyDescent="0.2">
      <c r="B9" s="178"/>
      <c r="C9" s="178"/>
    </row>
    <row r="10" spans="2:16" ht="20.25" customHeight="1" x14ac:dyDescent="0.2">
      <c r="B10" s="280" t="s">
        <v>16</v>
      </c>
      <c r="C10" s="281"/>
      <c r="D10" s="281"/>
      <c r="E10" s="281"/>
      <c r="F10" s="281"/>
      <c r="G10" s="282"/>
    </row>
    <row r="11" spans="2:16" customFormat="1" ht="15" customHeight="1" x14ac:dyDescent="0.2"/>
    <row r="12" spans="2:16" ht="24.75" customHeight="1" x14ac:dyDescent="0.2">
      <c r="B12" s="33" t="s">
        <v>87</v>
      </c>
      <c r="C12" s="35" t="s">
        <v>17</v>
      </c>
      <c r="D12" s="35" t="s">
        <v>18</v>
      </c>
      <c r="E12" s="35" t="s">
        <v>19</v>
      </c>
      <c r="F12" s="35" t="s">
        <v>20</v>
      </c>
      <c r="G12" s="35" t="s">
        <v>21</v>
      </c>
    </row>
    <row r="13" spans="2:16" ht="31.5" x14ac:dyDescent="0.2">
      <c r="B13" s="114" t="s">
        <v>182</v>
      </c>
      <c r="C13" s="114" t="s">
        <v>101</v>
      </c>
      <c r="D13" s="114" t="s">
        <v>183</v>
      </c>
      <c r="E13" s="114" t="s">
        <v>116</v>
      </c>
      <c r="F13" s="115" t="s">
        <v>60</v>
      </c>
      <c r="G13" s="114" t="s">
        <v>184</v>
      </c>
    </row>
    <row r="14" spans="2:16" ht="47.25" x14ac:dyDescent="0.2">
      <c r="B14" s="114" t="s">
        <v>60</v>
      </c>
      <c r="C14" s="114" t="s">
        <v>98</v>
      </c>
      <c r="D14" s="114" t="s">
        <v>185</v>
      </c>
      <c r="E14" s="114" t="s">
        <v>120</v>
      </c>
      <c r="F14" s="96" t="s">
        <v>186</v>
      </c>
      <c r="G14" s="114" t="s">
        <v>187</v>
      </c>
    </row>
    <row r="15" spans="2:16" ht="47.25" x14ac:dyDescent="0.2">
      <c r="B15" s="114" t="s">
        <v>61</v>
      </c>
      <c r="C15" s="114" t="s">
        <v>98</v>
      </c>
      <c r="D15" s="114" t="s">
        <v>188</v>
      </c>
      <c r="E15" s="114" t="s">
        <v>120</v>
      </c>
      <c r="F15" s="96" t="s">
        <v>189</v>
      </c>
      <c r="G15" s="114" t="s">
        <v>187</v>
      </c>
    </row>
    <row r="16" spans="2:16" ht="21.95" customHeight="1" x14ac:dyDescent="0.2">
      <c r="B16" s="123"/>
      <c r="C16" s="134"/>
      <c r="D16" s="134"/>
      <c r="E16" s="134"/>
      <c r="F16" s="123"/>
      <c r="G16" s="134"/>
    </row>
    <row r="17" spans="2:7" ht="21.95" customHeight="1" x14ac:dyDescent="0.2">
      <c r="B17" s="123"/>
      <c r="C17" s="134"/>
      <c r="D17" s="134"/>
      <c r="E17" s="134"/>
      <c r="F17" s="123"/>
      <c r="G17" s="134"/>
    </row>
    <row r="18" spans="2:7" ht="21.95" customHeight="1" x14ac:dyDescent="0.2">
      <c r="B18" s="31"/>
      <c r="C18" s="30"/>
      <c r="D18" s="31"/>
      <c r="E18" s="31"/>
      <c r="F18" s="60"/>
      <c r="G18" s="31"/>
    </row>
    <row r="19" spans="2:7" ht="21.95" customHeight="1" x14ac:dyDescent="0.2">
      <c r="B19" s="31"/>
      <c r="C19" s="30"/>
      <c r="D19" s="31"/>
      <c r="E19" s="31"/>
      <c r="F19" s="60"/>
      <c r="G19" s="31"/>
    </row>
    <row r="21" spans="2:7" ht="12.75" x14ac:dyDescent="0.2">
      <c r="C21" s="24"/>
    </row>
    <row r="22" spans="2:7" ht="12.75" x14ac:dyDescent="0.2">
      <c r="C22" s="24"/>
    </row>
    <row r="23" spans="2:7" ht="12.75" x14ac:dyDescent="0.2">
      <c r="C23" s="27"/>
    </row>
    <row r="24" spans="2:7" ht="12.75" x14ac:dyDescent="0.2">
      <c r="C24" s="27"/>
    </row>
    <row r="25" spans="2:7" ht="12.75" x14ac:dyDescent="0.2">
      <c r="C25" s="27"/>
    </row>
    <row r="26" spans="2:7" ht="12.75" x14ac:dyDescent="0.2">
      <c r="C26" s="27"/>
    </row>
    <row r="27" spans="2:7" ht="12.75" x14ac:dyDescent="0.2">
      <c r="C27" s="27"/>
    </row>
  </sheetData>
  <mergeCells count="7">
    <mergeCell ref="B10:G10"/>
    <mergeCell ref="B9:C9"/>
    <mergeCell ref="C2:F2"/>
    <mergeCell ref="C3:F3"/>
    <mergeCell ref="C4:F4"/>
    <mergeCell ref="C5:F5"/>
    <mergeCell ref="C7:H7"/>
  </mergeCells>
  <dataValidations count="1">
    <dataValidation type="whole" allowBlank="1" showInputMessage="1" showErrorMessage="1" sqref="H9:N65505 E9 E20:E65505 G20:G65505 G11 G9">
      <formula1>1</formula1>
      <formula2>5</formula2>
    </dataValidation>
  </dataValidations>
  <pageMargins left="0.39370078740157483" right="0.39370078740157483" top="0.74803149606299213" bottom="0.74803149606299213" header="0.31496062992125984" footer="0.31496062992125984"/>
  <pageSetup scale="69"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'No tocar'!$O$5:$O$11</xm:f>
          </x14:formula1>
          <xm:sqref>C16:C19</xm:sqref>
        </x14:dataValidation>
        <x14:dataValidation type="list" allowBlank="1" showInputMessage="1" showErrorMessage="1">
          <x14:formula1>
            <xm:f>'No tocar'!$Q$15:$Q$23</xm:f>
          </x14:formula1>
          <xm:sqref>E16:E19</xm:sqref>
        </x14:dataValidation>
        <x14:dataValidation type="list" allowBlank="1" showInputMessage="1" showErrorMessage="1">
          <x14:formula1>
            <xm:f>'C:\Users\MariaN\AppData\Local\Microsoft\Windows\INetCache\Content.Outlook\Q5RYIMRE\[P07_Secretaria_AdministrativaDigital.xlsx]No tocar'!#REF!</xm:f>
          </x14:formula1>
          <xm:sqref>C13:C15</xm:sqref>
        </x14:dataValidation>
        <x14:dataValidation type="list" allowBlank="1" showInputMessage="1" showErrorMessage="1">
          <x14:formula1>
            <xm:f>'C:\Users\MariaN\AppData\Local\Microsoft\Windows\INetCache\Content.Outlook\Q5RYIMRE\[P07_Secretaria_AdministrativaDigital.xlsx]No tocar'!#REF!</xm:f>
          </x14:formula1>
          <xm:sqref>E13:E15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2"/>
  <sheetViews>
    <sheetView showGridLines="0" zoomScale="110" zoomScaleNormal="110" workbookViewId="0">
      <selection activeCell="C8" sqref="C8"/>
    </sheetView>
  </sheetViews>
  <sheetFormatPr baseColWidth="10" defaultColWidth="11.42578125"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6" customWidth="1"/>
    <col min="11" max="11" width="1" style="1" customWidth="1"/>
    <col min="12" max="12" width="1.5703125" style="1" customWidth="1"/>
    <col min="13" max="13" width="1.140625" style="6"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1" customFormat="1" ht="26.25" customHeight="1" thickBot="1" x14ac:dyDescent="0.25">
      <c r="B2" s="72"/>
      <c r="C2" s="257" t="s">
        <v>122</v>
      </c>
      <c r="D2" s="258"/>
      <c r="E2" s="258"/>
      <c r="F2" s="258"/>
      <c r="G2" s="251" t="str">
        <f>Proyecto!K2</f>
        <v>Codigo: GC-F-015</v>
      </c>
      <c r="H2" s="252"/>
      <c r="J2" s="10"/>
      <c r="K2" s="10"/>
      <c r="L2" s="10"/>
      <c r="M2" s="14"/>
      <c r="W2" s="15"/>
    </row>
    <row r="3" spans="2:23" s="11" customFormat="1" ht="23.25" customHeight="1" thickBot="1" x14ac:dyDescent="0.25">
      <c r="B3" s="74"/>
      <c r="C3" s="257" t="s">
        <v>124</v>
      </c>
      <c r="D3" s="258"/>
      <c r="E3" s="258"/>
      <c r="F3" s="258"/>
      <c r="G3" s="253" t="str">
        <f>Proyecto!K3</f>
        <v>Fecha: 17 de septiembre de 2014</v>
      </c>
      <c r="H3" s="254"/>
      <c r="J3" s="10"/>
      <c r="K3" s="10"/>
      <c r="L3" s="10"/>
      <c r="M3" s="14"/>
      <c r="W3" s="15"/>
    </row>
    <row r="4" spans="2:23" s="11" customFormat="1" ht="24" customHeight="1" thickBot="1" x14ac:dyDescent="0.25">
      <c r="B4" s="74"/>
      <c r="C4" s="257" t="s">
        <v>125</v>
      </c>
      <c r="D4" s="258"/>
      <c r="E4" s="258"/>
      <c r="F4" s="258"/>
      <c r="G4" s="255" t="str">
        <f>Proyecto!K4</f>
        <v>Version 001</v>
      </c>
      <c r="H4" s="256"/>
      <c r="J4" s="10"/>
      <c r="M4" s="14"/>
      <c r="W4" s="15"/>
    </row>
    <row r="5" spans="2:23" s="11" customFormat="1" ht="22.5" customHeight="1" thickBot="1" x14ac:dyDescent="0.25">
      <c r="B5" s="76"/>
      <c r="C5" s="257" t="s">
        <v>127</v>
      </c>
      <c r="D5" s="258"/>
      <c r="E5" s="258"/>
      <c r="F5" s="258"/>
      <c r="G5" s="253" t="s">
        <v>128</v>
      </c>
      <c r="H5" s="254"/>
      <c r="J5" s="10"/>
      <c r="M5" s="10"/>
      <c r="W5" s="15"/>
    </row>
    <row r="6" spans="2:23" ht="5.25" customHeight="1" x14ac:dyDescent="0.2">
      <c r="B6" s="4"/>
      <c r="C6" s="4"/>
      <c r="D6" s="4"/>
      <c r="E6" s="4"/>
      <c r="F6" s="4"/>
      <c r="G6" s="4"/>
      <c r="H6" s="4"/>
    </row>
    <row r="7" spans="2:23" ht="29.25" customHeight="1" x14ac:dyDescent="0.2">
      <c r="B7" s="39" t="s">
        <v>0</v>
      </c>
      <c r="C7" s="228" t="str">
        <f>+Proyecto!E7</f>
        <v>Secretaría Administrativa Digital 2024</v>
      </c>
      <c r="D7" s="228"/>
      <c r="E7" s="228"/>
      <c r="F7" s="228"/>
      <c r="G7" s="228"/>
      <c r="H7" s="228"/>
      <c r="W7" s="1"/>
    </row>
    <row r="9" spans="2:23" ht="15" customHeight="1" x14ac:dyDescent="0.2">
      <c r="B9" s="233" t="s">
        <v>9</v>
      </c>
      <c r="C9" s="233"/>
      <c r="D9" s="233"/>
      <c r="E9" s="233"/>
      <c r="F9" s="233"/>
      <c r="G9" s="233"/>
      <c r="H9" s="233"/>
    </row>
    <row r="10" spans="2:23" customFormat="1" ht="15" customHeight="1" x14ac:dyDescent="0.2"/>
    <row r="11" spans="2:23" ht="33.75" customHeight="1" x14ac:dyDescent="0.2">
      <c r="B11" s="229" t="s">
        <v>88</v>
      </c>
      <c r="C11" s="229"/>
      <c r="D11" s="32" t="s">
        <v>28</v>
      </c>
      <c r="E11" s="32" t="s">
        <v>10</v>
      </c>
      <c r="F11" s="44" t="s">
        <v>12</v>
      </c>
      <c r="G11" s="32" t="s">
        <v>13</v>
      </c>
      <c r="H11" s="32" t="s">
        <v>121</v>
      </c>
    </row>
    <row r="12" spans="2:23" ht="20.25" customHeight="1" x14ac:dyDescent="0.2">
      <c r="B12" s="284" t="s">
        <v>190</v>
      </c>
      <c r="C12" s="285"/>
      <c r="D12" s="29"/>
      <c r="E12" s="28"/>
      <c r="F12" s="28"/>
      <c r="G12" s="38"/>
      <c r="H12" s="28"/>
    </row>
    <row r="13" spans="2:23" ht="18" customHeight="1" x14ac:dyDescent="0.2">
      <c r="B13" s="283"/>
      <c r="C13" s="283"/>
      <c r="D13" s="29"/>
      <c r="E13" s="29"/>
      <c r="F13" s="28"/>
      <c r="G13" s="38"/>
      <c r="H13" s="29"/>
    </row>
    <row r="14" spans="2:23" ht="18" customHeight="1" x14ac:dyDescent="0.2">
      <c r="B14" s="283"/>
      <c r="C14" s="283"/>
      <c r="D14" s="29"/>
      <c r="E14" s="29"/>
      <c r="F14" s="28"/>
      <c r="G14" s="38"/>
      <c r="H14" s="29"/>
    </row>
    <row r="15" spans="2:23" ht="18" customHeight="1" x14ac:dyDescent="0.2">
      <c r="B15" s="283"/>
      <c r="C15" s="283"/>
      <c r="D15" s="29"/>
      <c r="E15" s="29"/>
      <c r="F15" s="28"/>
      <c r="G15" s="38"/>
      <c r="H15" s="29"/>
    </row>
    <row r="16" spans="2:23" ht="18" customHeight="1" x14ac:dyDescent="0.2">
      <c r="B16" s="283"/>
      <c r="C16" s="283"/>
      <c r="D16" s="29"/>
      <c r="E16" s="29"/>
      <c r="F16" s="28"/>
      <c r="G16" s="38"/>
      <c r="H16" s="29"/>
    </row>
    <row r="17" spans="2:8" ht="18" customHeight="1" x14ac:dyDescent="0.2">
      <c r="B17" s="283"/>
      <c r="C17" s="283"/>
      <c r="D17" s="29"/>
      <c r="E17" s="29"/>
      <c r="F17" s="28"/>
      <c r="G17" s="38"/>
      <c r="H17" s="29"/>
    </row>
    <row r="18" spans="2:8" ht="18" customHeight="1" x14ac:dyDescent="0.2">
      <c r="B18" s="283"/>
      <c r="C18" s="283"/>
      <c r="D18" s="29"/>
      <c r="E18" s="29"/>
      <c r="F18" s="28"/>
      <c r="G18" s="38"/>
      <c r="H18" s="29"/>
    </row>
    <row r="19" spans="2:8" ht="18" customHeight="1" x14ac:dyDescent="0.2">
      <c r="B19" s="283"/>
      <c r="C19" s="283"/>
      <c r="D19" s="29"/>
      <c r="E19" s="29"/>
      <c r="F19" s="28"/>
      <c r="G19" s="38"/>
      <c r="H19" s="29"/>
    </row>
    <row r="20" spans="2:8" ht="18" customHeight="1" x14ac:dyDescent="0.2">
      <c r="B20" s="283"/>
      <c r="C20" s="283"/>
      <c r="D20" s="29"/>
      <c r="E20" s="29"/>
      <c r="F20" s="28"/>
      <c r="G20" s="38"/>
      <c r="H20" s="29"/>
    </row>
    <row r="21" spans="2:8" ht="18" customHeight="1" x14ac:dyDescent="0.2">
      <c r="B21" s="283"/>
      <c r="C21" s="283"/>
      <c r="D21" s="29"/>
      <c r="E21" s="29"/>
      <c r="F21" s="28"/>
      <c r="G21" s="38"/>
      <c r="H21" s="29"/>
    </row>
    <row r="22" spans="2:8" ht="18" customHeight="1" x14ac:dyDescent="0.2">
      <c r="B22" s="283"/>
      <c r="C22" s="283"/>
      <c r="D22" s="29"/>
      <c r="E22" s="29"/>
      <c r="F22" s="28"/>
      <c r="G22" s="38"/>
      <c r="H22" s="29"/>
    </row>
  </sheetData>
  <mergeCells count="22">
    <mergeCell ref="B22:C22"/>
    <mergeCell ref="B20:C20"/>
    <mergeCell ref="B21:C21"/>
    <mergeCell ref="B12:C12"/>
    <mergeCell ref="B19:C19"/>
    <mergeCell ref="B16:C16"/>
    <mergeCell ref="B17:C17"/>
    <mergeCell ref="B18:C18"/>
    <mergeCell ref="B13:C13"/>
    <mergeCell ref="B14:C14"/>
    <mergeCell ref="B15:C15"/>
    <mergeCell ref="B9:H9"/>
    <mergeCell ref="B11:C11"/>
    <mergeCell ref="C7:H7"/>
    <mergeCell ref="C2:F2"/>
    <mergeCell ref="G2:H2"/>
    <mergeCell ref="C3:F3"/>
    <mergeCell ref="G3:H3"/>
    <mergeCell ref="C4:F4"/>
    <mergeCell ref="G4:H4"/>
    <mergeCell ref="C5:F5"/>
    <mergeCell ref="G5:H5"/>
  </mergeCells>
  <conditionalFormatting sqref="E12 E19:E22">
    <cfRule type="cellIs" dxfId="16" priority="7" stopIfTrue="1" operator="equal">
      <formula>"Alto"</formula>
    </cfRule>
    <cfRule type="cellIs" dxfId="15" priority="8" stopIfTrue="1" operator="equal">
      <formula>"Medio"</formula>
    </cfRule>
    <cfRule type="cellIs" dxfId="14" priority="9" stopIfTrue="1" operator="equal">
      <formula>"Bajo"</formula>
    </cfRule>
  </conditionalFormatting>
  <conditionalFormatting sqref="E16:E18">
    <cfRule type="cellIs" dxfId="13" priority="4" stopIfTrue="1" operator="equal">
      <formula>"Alto"</formula>
    </cfRule>
    <cfRule type="cellIs" dxfId="12" priority="5" stopIfTrue="1" operator="equal">
      <formula>"Medio"</formula>
    </cfRule>
    <cfRule type="cellIs" dxfId="11" priority="6" stopIfTrue="1" operator="equal">
      <formula>"Bajo"</formula>
    </cfRule>
  </conditionalFormatting>
  <conditionalFormatting sqref="E13:E15">
    <cfRule type="cellIs" dxfId="10" priority="1" stopIfTrue="1" operator="equal">
      <formula>"Alto"</formula>
    </cfRule>
    <cfRule type="cellIs" dxfId="9" priority="2" stopIfTrue="1" operator="equal">
      <formula>"Medio"</formula>
    </cfRule>
    <cfRule type="cellIs" dxfId="8" priority="3" stopIfTrue="1" operator="equal">
      <formula>"Bajo"</formula>
    </cfRule>
  </conditionalFormatting>
  <dataValidations count="1">
    <dataValidation type="whole" allowBlank="1" showInputMessage="1" showErrorMessage="1" sqref="F22:F23 F24:G65507 G23 F8:G8 O8:U65507 I8:M65507">
      <formula1>1</formula1>
      <formula2>5</formula2>
    </dataValidation>
  </dataValidations>
  <pageMargins left="0.39370078740157483" right="0.39370078740157483" top="0.74803149606299213" bottom="0.74803149606299213" header="0.31496062992125984" footer="0.31496062992125984"/>
  <pageSetup scale="79"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documentManagement>
</p:properties>
</file>

<file path=customXml/item4.xml><?xml version="1.0" encoding="utf-8"?>
<?mso-contentType ?>
<customXsn xmlns="http://schemas.microsoft.com/office/2006/metadata/customXsn">
  <xsnLocation/>
  <cached>True</cached>
  <openByDefault>True</openByDefault>
  <xsnScope/>
</customXsn>
</file>

<file path=customXml/item5.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Props1.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2.xml><?xml version="1.0" encoding="utf-8"?>
<ds:datastoreItem xmlns:ds="http://schemas.openxmlformats.org/officeDocument/2006/customXml" ds:itemID="{394548AB-12C6-4703-9068-DB21CA3CB8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CD46FF-15CE-4B87-962F-49D7241576E1}">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microsoft.com/sharepoint/v3"/>
    <ds:schemaRef ds:uri="http://schemas.microsoft.com/sharepoint/v4"/>
    <ds:schemaRef ds:uri="http://purl.org/dc/terms/"/>
    <ds:schemaRef ds:uri="http://schemas.openxmlformats.org/package/2006/metadata/core-properties"/>
    <ds:schemaRef ds:uri="ff8e3638-9d45-4162-afb4-6d390653d547"/>
    <ds:schemaRef ds:uri="http://www.w3.org/XML/1998/namespace"/>
  </ds:schemaRefs>
</ds:datastoreItem>
</file>

<file path=customXml/itemProps4.xml><?xml version="1.0" encoding="utf-8"?>
<ds:datastoreItem xmlns:ds="http://schemas.openxmlformats.org/officeDocument/2006/customXml" ds:itemID="{50B5037A-A80B-4D7A-B4DF-B6513E384238}">
  <ds:schemaRefs>
    <ds:schemaRef ds:uri="http://schemas.microsoft.com/office/2006/metadata/customXsn"/>
  </ds:schemaRefs>
</ds:datastoreItem>
</file>

<file path=customXml/itemProps5.xml><?xml version="1.0" encoding="utf-8"?>
<ds:datastoreItem xmlns:ds="http://schemas.openxmlformats.org/officeDocument/2006/customXml" ds:itemID="{38C3A1C2-50D6-4686-94E6-D686AD615EFF}">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Bibiana Coy Paez</cp:lastModifiedBy>
  <cp:lastPrinted>2014-09-04T14:54:30Z</cp:lastPrinted>
  <dcterms:created xsi:type="dcterms:W3CDTF">2009-01-14T13:57:13Z</dcterms:created>
  <dcterms:modified xsi:type="dcterms:W3CDTF">2024-08-01T05:10:16Z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_dlc_DocIdItemGuid">
    <vt:lpwstr>70eb99ea-d5d0-4d59-972e-b00fde130cf2</vt:lpwstr>
  </property>
  <property fmtid="{D5CDD505-2E9C-101B-9397-08002B2CF9AE}" pid="4" name="eDOCS AutoSave">
    <vt:lpwstr>20240801001014867</vt:lpwstr>
  </property>
</Properties>
</file>