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francycp\Desktop\"/>
    </mc:Choice>
  </mc:AlternateContent>
  <bookViews>
    <workbookView xWindow="-105" yWindow="-105" windowWidth="23145" windowHeight="9750" tabRatio="803" firstSheet="4"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externalReferences>
    <externalReference r:id="rId14"/>
  </externalReference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Interesados!$B$2:$H$28</definedName>
    <definedName name="_xlnm.Print_Area" localSheetId="1">'Justificación - Objetivo'!$B$2:$P$13</definedName>
    <definedName name="_xlnm.Print_Area" localSheetId="7">'Plan de comunicaciones'!$B$2:$H$28</definedName>
    <definedName name="_xlnm.Print_Area" localSheetId="0">Proyecto!$C$2:$I$8</definedName>
    <definedName name="_xlnm.Print_Area" localSheetId="5">'Recursos Financieros'!$B$2:$F$8</definedName>
    <definedName name="_xlnm.Print_Area" localSheetId="3">'Recursos Humanos'!$B$2:$G$23</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1" i="11" l="1"/>
  <c r="AC21" i="11" l="1"/>
  <c r="AE21" i="11"/>
  <c r="AG21" i="11"/>
  <c r="AI21" i="11"/>
  <c r="M21" i="11"/>
  <c r="O21" i="11"/>
  <c r="P21" i="11"/>
  <c r="Q21" i="11"/>
  <c r="R21" i="11"/>
  <c r="S21" i="11"/>
  <c r="T21" i="11"/>
  <c r="U21" i="11"/>
  <c r="V21" i="11"/>
  <c r="W21" i="11"/>
  <c r="X21" i="11"/>
  <c r="Y21" i="11"/>
  <c r="Z21" i="11"/>
  <c r="AA21" i="11"/>
  <c r="AB21" i="11"/>
  <c r="AD21" i="11"/>
  <c r="AF21" i="11"/>
  <c r="AH21" i="11"/>
  <c r="AJ21" i="11"/>
  <c r="E21" i="11" l="1"/>
  <c r="I20" i="11"/>
  <c r="I19" i="11"/>
  <c r="I18" i="11"/>
  <c r="I17" i="11"/>
  <c r="I16" i="11"/>
  <c r="C16" i="12"/>
  <c r="B20" i="16"/>
  <c r="C20" i="16"/>
  <c r="AK20" i="11" l="1"/>
  <c r="L10" i="11"/>
  <c r="I11" i="11" l="1"/>
  <c r="I12" i="11"/>
  <c r="I13" i="11"/>
  <c r="I14" i="11"/>
  <c r="I15" i="11"/>
  <c r="I10" i="11"/>
  <c r="L20" i="11" l="1"/>
  <c r="L12" i="11"/>
  <c r="L11" i="11"/>
  <c r="AK10" i="11"/>
  <c r="L21" i="11" l="1"/>
  <c r="L13" i="11"/>
  <c r="L14" i="11"/>
  <c r="L15" i="11"/>
  <c r="L16" i="11"/>
  <c r="L17" i="11"/>
  <c r="L18" i="11"/>
  <c r="L19" i="11"/>
  <c r="AK19" i="11"/>
  <c r="AK18" i="11"/>
  <c r="AK17" i="11"/>
  <c r="AK16" i="11"/>
  <c r="AK15" i="11"/>
  <c r="AK14" i="11"/>
  <c r="AK13" i="11"/>
  <c r="AK12" i="11"/>
  <c r="AK11" i="11"/>
  <c r="B17" i="16" l="1"/>
  <c r="C17" i="16"/>
  <c r="C19" i="16"/>
  <c r="B19" i="16"/>
  <c r="B15" i="16"/>
  <c r="C15" i="16"/>
  <c r="B16" i="16"/>
  <c r="C16" i="16"/>
  <c r="B18" i="16"/>
  <c r="C18" i="16"/>
  <c r="C14" i="16"/>
  <c r="B14" i="16"/>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Bibiana Coy Paez</author>
  </authors>
  <commentList>
    <comment ref="F10" authorId="0" shapeId="0">
      <text>
        <r>
          <rPr>
            <sz val="9"/>
            <color indexed="81"/>
            <rFont val="Tahoma"/>
            <family val="2"/>
          </rPr>
          <t xml:space="preserve">Rodrigo Lupercio Riaño Pineda
Johan Steven Hortua Arevalo
</t>
        </r>
      </text>
    </comment>
    <comment ref="F11" authorId="0" shapeId="0">
      <text>
        <r>
          <rPr>
            <b/>
            <sz val="9"/>
            <color indexed="81"/>
            <rFont val="Tahoma"/>
            <family val="2"/>
          </rPr>
          <t>Johan Steven Hortua Arevalo
Natalia Francisca Aranguren Acevedo
Rodrigo Lupercio Riaño Pineda
Diana Constanza Bonilla Madrid
Deissy Carolina Puin Suesca
Sandra Patricia Babativa Quesada</t>
        </r>
        <r>
          <rPr>
            <sz val="9"/>
            <color indexed="81"/>
            <rFont val="Tahoma"/>
            <family val="2"/>
          </rPr>
          <t xml:space="preserve">
</t>
        </r>
      </text>
    </comment>
    <comment ref="F12" authorId="0" shapeId="0">
      <text>
        <r>
          <rPr>
            <b/>
            <sz val="9"/>
            <color indexed="81"/>
            <rFont val="Tahoma"/>
            <family val="2"/>
          </rPr>
          <t>Johan Steven Hortua Arevalo
Natalia Francisca Aranguren Acevedo
Rodrigo Lupercio Riaño Pineda
Diana Constanza Bonilla Madrid
Deissy Carolina Puin Suesca
Sandra Patricia Babativa Quesada</t>
        </r>
        <r>
          <rPr>
            <sz val="9"/>
            <color indexed="81"/>
            <rFont val="Tahoma"/>
            <family val="2"/>
          </rPr>
          <t xml:space="preserve">
</t>
        </r>
      </text>
    </comment>
    <comment ref="F13" authorId="0" shapeId="0">
      <text>
        <r>
          <rPr>
            <sz val="9"/>
            <color indexed="81"/>
            <rFont val="Tahoma"/>
            <family val="2"/>
          </rPr>
          <t>Johan Steven Hortua Arevalo
Natalia Francisca Aranguren Acevedo
Rodrigo Lupercio Riaño Pineda
Diana Constanza Bonilla Madrid
Deissy Carolina Puin Suesca
Sandra Patricia Babativa Quesada</t>
        </r>
      </text>
    </comment>
    <comment ref="F14" authorId="0" shapeId="0">
      <text>
        <r>
          <rPr>
            <b/>
            <sz val="9"/>
            <color indexed="81"/>
            <rFont val="Tahoma"/>
            <family val="2"/>
          </rPr>
          <t>Bibiana Coy Paez:</t>
        </r>
        <r>
          <rPr>
            <sz val="9"/>
            <color indexed="81"/>
            <rFont val="Tahoma"/>
            <family val="2"/>
          </rPr>
          <t xml:space="preserve">
Victor Raul Huguet Olarte
Johan Steven Hortua Arevalo
Deissy Carolina Puin Suesca
Jorge Eduardo Cabrera Jaramillo
Elsa Maria Lopez 
Santiago Londoño Correa
Mónica Lucia Fernández Muñoz
Ruby Ruth Ramirez Medina
Nicolas Martinez Devia
Diana Constanza Bonilla Madrid
Rodrigo Lupercio Riaño Pineda
Natalia Francisca Aranguren Acevedo
Mayra ISabel 
Mayra Alejandra Jimenez Vega
Leidy Jineth Garzon Albarracin</t>
        </r>
      </text>
    </comment>
    <comment ref="F15" authorId="0" shapeId="0">
      <text>
        <r>
          <rPr>
            <b/>
            <sz val="9"/>
            <color indexed="81"/>
            <rFont val="Tahoma"/>
            <family val="2"/>
          </rPr>
          <t>Bibiana Coy Paez:</t>
        </r>
        <r>
          <rPr>
            <sz val="9"/>
            <color indexed="81"/>
            <rFont val="Tahoma"/>
            <family val="2"/>
          </rPr>
          <t xml:space="preserve">
Victor Raul Huguet Olarte
Johan Steven Hortua Arevalo
Deissy Carolina Puin Suesca
Jorge Eduardo Cabrera Jaramillo
Elsa Maria Lopez 
Santiago Londoño Correa
Mónica Lucia Fernández Muñoz
Ruby Ruth Ramirez Medina
Nicolas Martinez Devia
Diana Constanza Bonilla Madrid
Rodrigo Lupercio Riaño Pineda
Natalia Francisca Aranguren Acevedo
Mayra ISabel 
Mayra Alejandra Jimenez Vega
Leidy Jineth Garzon Albarracin</t>
        </r>
      </text>
    </comment>
    <comment ref="F16" authorId="0" shapeId="0">
      <text>
        <r>
          <rPr>
            <b/>
            <sz val="9"/>
            <color indexed="81"/>
            <rFont val="Tahoma"/>
            <family val="2"/>
          </rPr>
          <t>Johan Steven Hortua Arevalo
Natalia Francisca Aranguren Acevedo
Rodrigo Lupercio Riaño Pineda
Diana Constanza Bonilla Madrid
Deissy Carolina Puin Suesca
Sandra Patricia Babativa Quesada</t>
        </r>
        <r>
          <rPr>
            <sz val="9"/>
            <color indexed="81"/>
            <rFont val="Tahoma"/>
            <family val="2"/>
          </rPr>
          <t xml:space="preserve">
</t>
        </r>
      </text>
    </comment>
    <comment ref="F17" authorId="0" shapeId="0">
      <text>
        <r>
          <rPr>
            <b/>
            <sz val="9"/>
            <color indexed="81"/>
            <rFont val="Tahoma"/>
            <family val="2"/>
          </rPr>
          <t>Johan Steven Hortua Arevalo
Natalia Francisca Aranguren Acevedo
Rodrigo Lupercio Riaño Pineda
Diana Constanza Bonilla Madrid
Deissy Carolina Puin Suesca
Sandra Patricia Babativa Quesada</t>
        </r>
        <r>
          <rPr>
            <sz val="9"/>
            <color indexed="81"/>
            <rFont val="Tahoma"/>
            <family val="2"/>
          </rPr>
          <t xml:space="preserve">
</t>
        </r>
      </text>
    </comment>
    <comment ref="F18" authorId="0" shapeId="0">
      <text>
        <r>
          <rPr>
            <b/>
            <sz val="9"/>
            <color indexed="81"/>
            <rFont val="Tahoma"/>
            <family val="2"/>
          </rPr>
          <t>Johan Steven Hortua Arevalo
Natalia Francisca Aranguren Acevedo
Rodrigo Lupercio Riaño Pineda
Diana Constanza Bonilla Madrid
Deissy Carolina Puin Suesca
Sandra Patricia Babativa Quesada</t>
        </r>
        <r>
          <rPr>
            <sz val="9"/>
            <color indexed="81"/>
            <rFont val="Tahoma"/>
            <family val="2"/>
          </rPr>
          <t xml:space="preserve">
</t>
        </r>
      </text>
    </comment>
    <comment ref="F19" authorId="0" shapeId="0">
      <text>
        <r>
          <rPr>
            <b/>
            <sz val="9"/>
            <color indexed="81"/>
            <rFont val="Tahoma"/>
            <family val="2"/>
          </rPr>
          <t>Diana Constanza Bonilla Madrid
Sandra Patricia Babativa Quesada</t>
        </r>
        <r>
          <rPr>
            <sz val="9"/>
            <color indexed="81"/>
            <rFont val="Tahoma"/>
            <family val="2"/>
          </rPr>
          <t xml:space="preserve">
</t>
        </r>
      </text>
    </comment>
    <comment ref="F20" authorId="0" shapeId="0">
      <text>
        <r>
          <rPr>
            <sz val="9"/>
            <color indexed="81"/>
            <rFont val="Tahoma"/>
            <family val="2"/>
          </rPr>
          <t>Rodrigo Lupercio Riaño Pineda
Natalia Francisca Aranguren Acevedo
Deissy Carolina Puin Suesca</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shapeId="0">
      <text>
        <r>
          <rPr>
            <b/>
            <sz val="9"/>
            <color indexed="81"/>
            <rFont val="Tahoma"/>
            <family val="2"/>
          </rPr>
          <t>DESCRIPCIÓN:</t>
        </r>
        <r>
          <rPr>
            <sz val="9"/>
            <color indexed="81"/>
            <rFont val="Tahoma"/>
            <family val="2"/>
          </rPr>
          <t xml:space="preserve">
Hacer una descripción de lo que se quiere medir</t>
        </r>
      </text>
    </comment>
    <comment ref="B17"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7" authorId="1" shapeId="0">
      <text>
        <r>
          <rPr>
            <b/>
            <sz val="9"/>
            <color indexed="81"/>
            <rFont val="Tahoma"/>
            <family val="2"/>
          </rPr>
          <t>META:</t>
        </r>
        <r>
          <rPr>
            <sz val="9"/>
            <color indexed="81"/>
            <rFont val="Tahoma"/>
            <family val="2"/>
          </rPr>
          <t xml:space="preserve">
Valor que se quiere alcanzar (100%, 3 procesos, 5 unidades, 3 documentos)</t>
        </r>
      </text>
    </comment>
    <comment ref="G17" authorId="0" shapeId="0">
      <text>
        <r>
          <rPr>
            <b/>
            <sz val="9"/>
            <color indexed="81"/>
            <rFont val="Tahoma"/>
            <family val="2"/>
          </rPr>
          <t>FRECUENCIA DE MEDIDA:</t>
        </r>
        <r>
          <rPr>
            <sz val="9"/>
            <color indexed="81"/>
            <rFont val="Tahoma"/>
            <family val="2"/>
          </rPr>
          <t xml:space="preserve">
Indicar cada cuanto tiempo hay que tomar la medición</t>
        </r>
      </text>
    </comment>
    <comment ref="H17"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7"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tc={8708E044-371F-46E1-B6A8-D9AE6E84C238}</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C16" authorId="1" shapeId="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Contrato 2024: $4.200.000
Contrato 2025 $6.500.000</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realizarlo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<sst xmlns="http://schemas.openxmlformats.org/spreadsheetml/2006/main" count="589" uniqueCount="309">
  <si>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</si>
  <si>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</si>
  <si>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</si>
  <si>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</si>
  <si>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</si>
  <si>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</si>
  <si>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</si>
  <si>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</si>
  <si>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</si>
  <si>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</si>
  <si>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</si>
  <si>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</si>
  <si>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</si>
  <si>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</si>
  <si>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</si>
  <si>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</si>
  <si>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</si>
  <si>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</si>
  <si>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</si>
  <si>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</si>
  <si>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</si>
  <si>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</si>
  <si>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</si>
  <si>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</si>
  <si>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</si>
  <si>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</si>
  <si>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</si>
  <si>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</si>
  <si>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</si>
  <si>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</si>
  <si>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</si>
  <si>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</si>
  <si>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</si>
  <si>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</si>
  <si>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</si>
  <si>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</si>
  <si>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</si>
  <si>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</si>
  <si>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</si>
  <si>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</si>
  <si>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</si>
  <si>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</si>
  <si>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</si>
  <si>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</si>
  <si>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</si>
  <si>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</si>
  <si>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</si>
  <si>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</si>
  <si>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</si>
  <si>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</si>
  <si>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</si>
  <si>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</si>
  <si>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</si>
  <si>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</si>
  <si>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</si>
  <si>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</si>
  <si>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</si>
  <si>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</si>
  <si>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</si>
  <si>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</si>
  <si>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</si>
  <si>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</si>
  <si>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</si>
  <si>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</si>
  <si>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</si>
  <si>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</si>
  <si>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</si>
  <si>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</si>
  <si>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</si>
  <si>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</si>
  <si>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</si>
  <si>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</si>
  <si>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</si>
  <si>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</si>
  <si>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</si>
  <si>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</si>
  <si>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</si>
  <si>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</si>
  <si>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</si>
  <si>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</si>
  <si>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</si>
  <si>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</si>
  <si>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</si>
  <si>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</si>
  <si>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</si>
  <si>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</si>
  <si>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</si>
  <si>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</si>
  <si>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</si>
  <si>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</si>
  <si>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</si>
  <si>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</si>
  <si>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</si>
  <si>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</si>
  <si>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</si>
  <si>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</si>
  <si>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</si>
  <si>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</si>
  <si>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</si>
  <si>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</si>
  <si>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</si>
  <si>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</si>
  <si>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</si>
  <si>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</si>
  <si>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</si>
  <si>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</si>
  <si>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</si>
  <si>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</si>
  <si>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</si>
  <si>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</si>
  <si>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</si>
  <si>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</si>
  <si>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</si>
  <si>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</si>
  <si>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</si>
  <si>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</si>
  <si>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</si>
  <si>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</si>
  <si>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</si>
  <si>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</si>
  <si>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</si>
  <si>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</si>
  <si>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</si>
  <si>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</si>
  <si>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</si>
  <si>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</si>
  <si>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</si>
  <si>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</si>
  <si>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RESPONSABLE DE GESTIONAR EL RIESGO</t>
  </si>
  <si>
    <t>Bajo</t>
  </si>
  <si>
    <t>Medio</t>
  </si>
  <si>
    <t>Alto</t>
  </si>
  <si>
    <t>Extremo</t>
  </si>
  <si>
    <t>Despacho del Superintendente</t>
  </si>
  <si>
    <t>ACTIVIDADES DE MITIGACIÓN</t>
  </si>
  <si>
    <t>EVALUACIÓN</t>
  </si>
  <si>
    <t>Dinamización del conocimiento y la innovación</t>
  </si>
  <si>
    <t>Consolidar el modelo de gestión del conocimiento y la innovación</t>
  </si>
  <si>
    <t>Asesor del Despacho 
(Johan Steven Hortua)</t>
  </si>
  <si>
    <t>Elaborar el diseño metodologico y epistemologico relacionado con la gestión del conocimiento y la innovación como insumo en la implementación de estos aspectos en la Superintendencia de Sociedades</t>
  </si>
  <si>
    <t>%</t>
  </si>
  <si>
    <t>Número de actividades ejecutadas
      __________________________       *100
Número de Actividades planeadas</t>
  </si>
  <si>
    <t xml:space="preserve"> Billy Escobar Pérez</t>
  </si>
  <si>
    <t>Superintendente de Sociedades</t>
  </si>
  <si>
    <t>601 2201000</t>
  </si>
  <si>
    <t>BEscobar@supersociedades.gov.co</t>
  </si>
  <si>
    <t>INTERNO</t>
  </si>
  <si>
    <t>Johan Steven Hortúa Arévalo</t>
  </si>
  <si>
    <t>Asesor del Despacho</t>
  </si>
  <si>
    <t>JohanHA@supersociedades.gov.co</t>
  </si>
  <si>
    <t>Natalia Francisca Aranguren Acevedo</t>
  </si>
  <si>
    <t>Asesora del Despacho</t>
  </si>
  <si>
    <t>Víctor Raúl Huguet Olarte</t>
  </si>
  <si>
    <t>Jefe de la Oficina Asesora de Planeación</t>
  </si>
  <si>
    <t>Nicolas Martinez Devia</t>
  </si>
  <si>
    <t>Secretario General</t>
  </si>
  <si>
    <t>Rodrigo Lupercio Riaño Pineda</t>
  </si>
  <si>
    <t>Director de Talento Humano</t>
  </si>
  <si>
    <t>Cumplimiento del cronograma de actividades (Ver hoja "EDT - Actividades")</t>
  </si>
  <si>
    <t>Gerente de proyecto</t>
  </si>
  <si>
    <t>Responsable por el desarrollo exitoso del proyecto
Toma decisiones claves en el proyecto
Realizar gestión y ayuda en la solución imprevistos con las partes interesadas y el equipo del proyecto</t>
  </si>
  <si>
    <t>El Patrocinador asignará un Gerente de proyecto, quien liderará el proyecto.</t>
  </si>
  <si>
    <t>Definir los Objetivos del Proyecto
Definir el Plan de Trabajo
Realizar seguimiento al plan de trabajo
Coordinar equipo de proyecto
Realizar gestión sobre los recursos del proyecto 
Gestionar los riesgos del proyecto
Elaborar los estudios previos Cuando Aplique
Liderar la gestión del cambio del proyecto</t>
  </si>
  <si>
    <t>El Gerente de Proyecto liderará la ejecución y seguimiento del proyecto. Tomará decisiones respecto al proyecto. Debe tener una comunicación asertiva, manejo eficiente del tiempo.</t>
  </si>
  <si>
    <t>Verificar que el desarrollo del proyecto cumpla con lo dispuesto en la dimensión de gestión de conocimiento del MIPG.
Especifica las necesidades técnicas de la solución
Participa en el diseño de la solución
Participa en las pruebas de la solución
Verifica que la dependencia usuaria aprueba la solución</t>
  </si>
  <si>
    <t>Verificar que el desarrollo del proyecto se ejecute de manera articulada respecto de la gestión administrativa interna en elementos administrativos, financieros y del talento humano.
Especifica las necesidades técnicas de la solución
Participa en el diseño de la solución
Participa en las pruebas de la solución
Verifica que la dependencia usuaria aprueba la solución</t>
  </si>
  <si>
    <t>Coordinará que las actividades programadas se ejecuten en los plazos definidos y con los criterios establecidos.</t>
  </si>
  <si>
    <t>Verificar que el desarrollo del proyecto se ejecute de manera articulada respecto de la gestión humana desde la Administración, el desarrollo y la seguridad y salud en el trabajo del talento humano.
Especifica las necesidades técnicas de la solución
Participa en el diseño de la solución
Participa en las pruebas de la solución
Verifica que la dependencia usuaria aprueba la solución</t>
  </si>
  <si>
    <t>Contratista de la Dirección de Talento Humano</t>
  </si>
  <si>
    <t>Mayra Alejandra Jiménez Vega</t>
  </si>
  <si>
    <t xml:space="preserve">Asesora del Despacho </t>
  </si>
  <si>
    <t>mjimenez@supersociedades.gov.co</t>
  </si>
  <si>
    <t>María Fernanda Solano</t>
  </si>
  <si>
    <t>Coordinadora de Desarrollo de Talento Humano</t>
  </si>
  <si>
    <t>MariaS@supersociedades.gov.co</t>
  </si>
  <si>
    <t>Tania Marcela Guerrero Garcia</t>
  </si>
  <si>
    <t>Coordinadora de Seguridad y Salud en el Trabajo</t>
  </si>
  <si>
    <t>Hector Manuel jativa Garcia</t>
  </si>
  <si>
    <t>Coordinadora de Administración del Talento Humano</t>
  </si>
  <si>
    <t>Carlos Alberto Poveda Hernandez</t>
  </si>
  <si>
    <t>Funcionario de Desarrollo del Talento Humano</t>
  </si>
  <si>
    <t>Lina Maria Osorio Baena</t>
  </si>
  <si>
    <t>Funcionaria de Seguridad y Salud en el Trabajo</t>
  </si>
  <si>
    <t>Camilo Andres Bustos Amaya</t>
  </si>
  <si>
    <t>Funcionario de Administración de Talento Humano</t>
  </si>
  <si>
    <t>Nini Johanna Rodriguez Alvarez</t>
  </si>
  <si>
    <t>Naranguren@supersociedades.gov.co</t>
  </si>
  <si>
    <t>VHugueth@supersociedades.gov.co</t>
  </si>
  <si>
    <t>NIMartinez@supersociedades.gov.co</t>
  </si>
  <si>
    <t>RodrigoRP@supersociedades.gov.co</t>
  </si>
  <si>
    <t>Diana Constanza Bonilla Madrid</t>
  </si>
  <si>
    <t>Dbonilla@supersociedades.gov.co</t>
  </si>
  <si>
    <t>Tguerrero@supersociedades.gov.co</t>
  </si>
  <si>
    <t>HectorJG@supersociedades.gov.co</t>
  </si>
  <si>
    <t>CarlosPH@supersociedades.gov.co</t>
  </si>
  <si>
    <t>Losorio@supersociedades.gov.co</t>
  </si>
  <si>
    <t>CamiloBA@supersociedades.gov.co</t>
  </si>
  <si>
    <t>NiniRA@supersociedades.gov.co</t>
  </si>
  <si>
    <t>Funcionaria de la Oficina Asesora de Planeación</t>
  </si>
  <si>
    <t>Billy Escobar Pérez</t>
  </si>
  <si>
    <t xml:space="preserve">Oficina Asesora de Planeación </t>
  </si>
  <si>
    <t>Reunión / Correo electrónico</t>
  </si>
  <si>
    <t>Informar sobre el estado de avance del proyecto</t>
  </si>
  <si>
    <t>Citación en Outlook / Correo electrónico</t>
  </si>
  <si>
    <t>Johan Hortua Arevalo</t>
  </si>
  <si>
    <t>Informar sobre el avance del proyecto y la ejecución contractual</t>
  </si>
  <si>
    <t>Johan Steven Hortua Arevalo</t>
  </si>
  <si>
    <t>Informar sobre aspectos y/o requerimientos funcionales del proyecto</t>
  </si>
  <si>
    <t>Hector Manuel Jativa Garcia</t>
  </si>
  <si>
    <t>Maria Fernanda Solano
Tania Marcela Guerrero
Hector Manuel Jativa Garcia</t>
  </si>
  <si>
    <t>Informar sobre el estado de avance del proyecto, sus consideraciones funcionales, técnicas y en caso de ser necesario, sobre los posibles cambios que se deban implementar y que afecten la planificación del proyecto. 
Informar sobre la ejecución contractual</t>
  </si>
  <si>
    <t>Informar sobre aspectos y/o requerimientos tecnicos y funcionales del proyecto</t>
  </si>
  <si>
    <t>Plan de comunicaciones del proyecto y del plan de trabajo</t>
  </si>
  <si>
    <t>Contratación de prestación de servicios profesionales para ejecutar el programa y el plan de gestión del conocimiento en aspectos asociados a metodologías para la captura de conocimiento, actualización de mapa de conocimiento y levantamiento de inventario de conocimiento tácito, en el marco de la implementación de la política de gestión del conocimiento y la innovación contenida en el MIPG.</t>
  </si>
  <si>
    <t>Afecta a la totalidad del proyecto</t>
  </si>
  <si>
    <t>Desarrollo de la ejecución contractual</t>
  </si>
  <si>
    <t>Departamento Administrativo de la Función Pública</t>
  </si>
  <si>
    <t>Afecta la totalidad del proyecto</t>
  </si>
  <si>
    <t>Al finalizar el proyecto</t>
  </si>
  <si>
    <t>Cumplimiento de las actividades</t>
  </si>
  <si>
    <t>Que los entregables cumplan con los atributos de calidad y normativos a tener en cuenta para adelantar una adecuada Gestión del Cambio, Conocimiento y la Innovación (ver los debidos en manual operativo MIPG, Versión 5 de 2023).</t>
  </si>
  <si>
    <t>El proyecto inicia con el diagnostico el estado actual de la gestión del conocimiento y la innovación en la Superintendencia de Sociedades y culmina con el desarrollo del plan de trabajo previsto para la gestión del conocimiento y la innovación en la Superintendencia de Sociedades</t>
  </si>
  <si>
    <t>Recurso financiero asignado al proyecto
Capacidad de infraestructura de hardware dedicada al proyecto</t>
  </si>
  <si>
    <t>Estudio previo de contratación</t>
  </si>
  <si>
    <t>Resistencia al cambio por parte de los funcionarios</t>
  </si>
  <si>
    <t>Equipo de proyecto</t>
  </si>
  <si>
    <t>Falta de tiempo por parte de los integrantes del equipo de proyecto</t>
  </si>
  <si>
    <t>Concertar con los jefes y líderes los tiempos requeridos para el desarrollo de las actividades</t>
  </si>
  <si>
    <t>Cambios de personal en el nivel directivo relacionados directamente con la ejecución del proyecto</t>
  </si>
  <si>
    <t>Asegurar la gestión del conocimiento relacionada con el desarrollo del proyecto</t>
  </si>
  <si>
    <t>Recortes o reasignaciones del presupuesto que se tiene previsto para el proyecto</t>
  </si>
  <si>
    <t>Gestionar la apropiación de los recursos requeridos para el desarrollo del proyecto</t>
  </si>
  <si>
    <t>Informe de diseño metodologico y epsitemologico para la gestión del conocimiento y la innovación</t>
  </si>
  <si>
    <t>Adelantar el plan de gestión del cambio del proyecto</t>
  </si>
  <si>
    <t>* El cronograma se realizara en MS Project y/o la herramienta que se disponga para tal fin y sera remitido junto con el presente formato a la Oficina Asesora de Planeacion.</t>
  </si>
  <si>
    <t>Plan de trabajo
Informe de gestión plan de trabajo gestión del cambio</t>
  </si>
  <si>
    <t>Secretaría General 
(Nicolas Martinez Devia)</t>
  </si>
  <si>
    <t>Dirección de Talento Humano 
(Rodrigo Lupercio Riaño Pineda)</t>
  </si>
  <si>
    <t>Diagnosticar de manera integral el estado actual de la gestión del conocimiento y la innovación en la Superintendencia de Sociedades</t>
  </si>
  <si>
    <t>Implementar un esquema de gestión del conocimiento que articule los elementos de los procesos con las diferentes etapas del ciclo de vida laboral del servidor público y promover el desarrollo de la innovación ajustándose a la estrategia de la entidad para mejorar el desempeño institucional</t>
  </si>
  <si>
    <t>Procesos con innovación</t>
  </si>
  <si>
    <t>Informe diagnostico de la gestión del conocimiento y la innovación con la integración al autodiagnostico de MIPG para esta politica</t>
  </si>
  <si>
    <t>Actualizar la politica, el programa y el plan de trabajo relacionado con la gestión del conocimiento y la innovación</t>
  </si>
  <si>
    <t>Deissy Carolina Puin Suesca</t>
  </si>
  <si>
    <t>Informe consolidado de validación del diseño metodologico</t>
  </si>
  <si>
    <t>Inventario de conocimiento a nivel de personas actualizado</t>
  </si>
  <si>
    <t>Documento de diseño de riesgos asociados a la gestión del conocimiento y la innovación a nivel de procesos</t>
  </si>
  <si>
    <t>Documento de diseño de riesgos asociados a la gestión del conocimiento y la innovación a nivel de personas</t>
  </si>
  <si>
    <t>Documento adopción de politica
Documento del programa
Documento del plan de trabajo</t>
  </si>
  <si>
    <t>Documento de diseño de estrategia para captura de conocimiento tacito</t>
  </si>
  <si>
    <t>A ENERO</t>
  </si>
  <si>
    <t>A FEBRERO</t>
  </si>
  <si>
    <t>MARZO</t>
  </si>
  <si>
    <t>ABRIL</t>
  </si>
  <si>
    <t>MAYO</t>
  </si>
  <si>
    <t>JUNIO</t>
  </si>
  <si>
    <t>JULIO</t>
  </si>
  <si>
    <t>AGOSTO</t>
  </si>
  <si>
    <t>SEPTIEMBRE</t>
  </si>
  <si>
    <t>OCTUBRE</t>
  </si>
  <si>
    <t>NOVIEMBRE</t>
  </si>
  <si>
    <t>DICIEMBRE</t>
  </si>
  <si>
    <t>% programado</t>
  </si>
  <si>
    <t>% ejecutado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</si>
  <si>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</si>
  <si>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Procesos de captura de conocimiento tacito</t>
  </si>
  <si>
    <r>
      <rPr>
        <u/>
        <sz val="12"/>
        <rFont val="Calibri Light"/>
        <family val="2"/>
      </rPr>
      <t>Número de procesos captura conocimiento realizados</t>
    </r>
    <r>
      <rPr>
        <sz val="12"/>
        <rFont val="Calibri Light"/>
        <family val="2"/>
      </rPr>
      <t xml:space="preserve"> *100
Número de procesos de captura de conocimiento planeados </t>
    </r>
  </si>
  <si>
    <t>Dirección de Talento Humano 
(Natalia Francisca Aranguren Acevedo)</t>
  </si>
  <si>
    <t>Oficina Asesora de Planeación 
(Diana Constanza Bonilla Madrid)</t>
  </si>
  <si>
    <t>Oficina Asesora de Planeación
(Sandra Patricia Babativa Quesada)</t>
  </si>
  <si>
    <t>Dpuin@Supersociedades.gov.co</t>
  </si>
  <si>
    <t>Edwin Alexander Martinez Valero</t>
  </si>
  <si>
    <t>EdwinMV@supersociedades.gov.co</t>
  </si>
  <si>
    <t>Sandra Patricia Babativa Quesada</t>
  </si>
  <si>
    <t>SBabativa@supersociedades.gov.co</t>
  </si>
  <si>
    <t>Presentación Avance</t>
  </si>
  <si>
    <t>Rodrigo Lupercio Riaño Pineda
Hector Manuel Jativa Garcia
Maria Fernanda Solano Dumar
Tania Marcela Guerrero Garcia</t>
  </si>
  <si>
    <t>Reportar estado avance del proyecto.
Consultarle sobre decisiones relavantes del proyecto.
Informarles novedades relevantes del proyecto.</t>
  </si>
  <si>
    <t>Sandra Patricia Babativa Quesada
Diana Constanza Bonilla Madrid</t>
  </si>
  <si>
    <t>Carlos Alberto Poveda Hernandez
Edwin Alexander Martinez Valero</t>
  </si>
  <si>
    <t>Se contará con un programa de gestión del conocimiento y la innovación con sustento metodológico y epistemológico aplicado a la naturaleza de la Superintendencia de Sociedades.
Se contará con la participación activa de los funcionarios que tengan incidencia directa o indirecta en el proyecto.
Se contará con los recursos financieros requeridos para la ejecución total del proyecto.</t>
  </si>
  <si>
    <t>La Política, el programa y el plan de trabajo deben cumplir con los parámetros del sistema de gestión integrado para la adopción de documentos. 
Los riesgos asociados a la gestión del conocimiento e innovación deben cumplir con los parámetros definidos para la administración y gestión del riesgo de entidades públicas</t>
  </si>
  <si>
    <t>Asesores SG y DTH
DTH
OAP</t>
  </si>
  <si>
    <t>DTH
Asesor SG</t>
  </si>
  <si>
    <t>Asesores SG y DTH
DTH
OAP
Contratista</t>
  </si>
  <si>
    <t>Asesores Despacho, SG y
DTH; DTH; DTIC; Comunicaciones; OAP, Delegados; Contratista</t>
  </si>
  <si>
    <t>Inventarios de conocimiento tacito</t>
  </si>
  <si>
    <t>OAP</t>
  </si>
  <si>
    <t>DTH
Asesor SG
Contratista</t>
  </si>
  <si>
    <t>El proyecto no contempla asegurar contar con la totalidad del conocimiento tácito en este inventario, por cuanto la determinación del mismo esta sujeto a parámetros que no aseguran un 100% respecto del saber de cada persona.
El proyecto no contempla la actualización de inventarios de conocimiento explicito (procesos y personas), considerando que el desarrollo del proyecto estratégico de transformación institucional integral, contempla la actualización del mapa de procesos, de la arquitectura empresarial, el Manual Especifico de Funciones, entre otros; lo cual impacta la estructura y contenido de los precitados inventarios.</t>
  </si>
  <si>
    <t>Informes de diagnostico y de diseño metodológico y epistemológico
Política, programa y plan de trabajo de gestión de conocimiento y la innovación
Estrategia para captura de conocimiento tácito
Inventario de conocimiento tácito
Identificación, definición y gestión de riesgos asociados a la gestión del conocimiento e innovación
Micrositio de gestión de conocimiento</t>
  </si>
  <si>
    <r>
      <rPr>
        <b/>
        <sz val="12"/>
        <color rgb="FF0070C0"/>
        <rFont val="Calibri Light"/>
        <family val="2"/>
      </rPr>
      <t>Enero</t>
    </r>
    <r>
      <rPr>
        <sz val="12"/>
        <color rgb="FF0070C0"/>
        <rFont val="Calibri Light"/>
        <family val="2"/>
      </rPr>
      <t xml:space="preserve">: No aplica
</t>
    </r>
    <r>
      <rPr>
        <b/>
        <sz val="12"/>
        <color rgb="FF0070C0"/>
        <rFont val="Calibri Light"/>
        <family val="2"/>
      </rPr>
      <t>Febrero</t>
    </r>
    <r>
      <rPr>
        <sz val="12"/>
        <color rgb="FF0070C0"/>
        <rFont val="Calibri Light"/>
        <family val="2"/>
      </rPr>
      <t>:
A) Estudio previo radicado No. 2024-01- 055732 del 07/02/2024
B) Contrato 115 de 2024 - Inicio 26/02/2024</t>
    </r>
    <r>
      <rPr>
        <sz val="12"/>
        <rFont val="Calibri Light"/>
        <family val="2"/>
      </rPr>
      <t xml:space="preserve">
</t>
    </r>
  </si>
  <si>
    <r>
      <rPr>
        <b/>
        <sz val="12"/>
        <rFont val="Calibri Light"/>
        <family val="2"/>
      </rPr>
      <t xml:space="preserve">Mayo: 
</t>
    </r>
    <r>
      <rPr>
        <sz val="12"/>
        <rFont val="Calibri Light"/>
        <family val="2"/>
      </rPr>
      <t>A)</t>
    </r>
    <r>
      <rPr>
        <b/>
        <sz val="12"/>
        <rFont val="Calibri Light"/>
        <family val="2"/>
      </rPr>
      <t xml:space="preserve"> </t>
    </r>
    <r>
      <rPr>
        <sz val="12"/>
        <rFont val="Calibri Light"/>
        <family val="2"/>
      </rPr>
      <t>Se elaboró el plan de gestión del cambio organizacional asociado al proyecto estrategico.</t>
    </r>
    <r>
      <rPr>
        <b/>
        <sz val="12"/>
        <rFont val="Calibri Light"/>
        <family val="2"/>
      </rPr>
      <t xml:space="preserve">
</t>
    </r>
    <r>
      <rPr>
        <sz val="12"/>
        <rFont val="Calibri Light"/>
        <family val="2"/>
      </rPr>
      <t>B)</t>
    </r>
    <r>
      <rPr>
        <b/>
        <sz val="12"/>
        <rFont val="Calibri Light"/>
        <family val="2"/>
      </rPr>
      <t xml:space="preserve"> </t>
    </r>
    <r>
      <rPr>
        <sz val="12"/>
        <rFont val="Calibri Light"/>
        <family val="2"/>
      </rPr>
      <t xml:space="preserve">Se inició el trabajo de articulación de cultura con espacios para apropiación de cultura de gestión de conocimiento e innovación.
</t>
    </r>
    <r>
      <rPr>
        <b/>
        <sz val="12"/>
        <rFont val="Calibri Light"/>
        <family val="2"/>
      </rPr>
      <t>Junio</t>
    </r>
    <r>
      <rPr>
        <sz val="12"/>
        <rFont val="Calibri Light"/>
        <family val="2"/>
      </rPr>
      <t xml:space="preserve">:
C) Se continuó en el desarrollo del trabajo de articulación de cultura con espacios para apropiación de cultura de gestión de conocimiento e innovación.
</t>
    </r>
    <r>
      <rPr>
        <b/>
        <sz val="12"/>
        <rFont val="Calibri Light"/>
        <family val="2"/>
      </rPr>
      <t>Julio:</t>
    </r>
    <r>
      <rPr>
        <sz val="12"/>
        <rFont val="Calibri Light"/>
        <family val="2"/>
      </rPr>
      <t xml:space="preserve">
D) Se continuó en el desarrollo del trabajo de articulación de cultura con espacios para apropiación de cultura de gestión de conocimiento e innovación.</t>
    </r>
  </si>
  <si>
    <r>
      <rPr>
        <b/>
        <sz val="12"/>
        <color rgb="FF0070C0"/>
        <rFont val="Calibri Light"/>
        <family val="2"/>
      </rPr>
      <t>Marzo</t>
    </r>
    <r>
      <rPr>
        <sz val="12"/>
        <color rgb="FF0070C0"/>
        <rFont val="Calibri Light"/>
        <family val="2"/>
      </rPr>
      <t xml:space="preserve">: 
A) Finalizó el diagnostico de la guia de gestión de conocimiento.
B) Se inicio el diagnostico de la planeación estrategica institucional (Incluye plan de trabajo proyecto).
</t>
    </r>
    <r>
      <rPr>
        <b/>
        <sz val="12"/>
        <color rgb="FF0070C0"/>
        <rFont val="Calibri Light"/>
        <family val="2"/>
      </rPr>
      <t>Abril</t>
    </r>
    <r>
      <rPr>
        <sz val="12"/>
        <color rgb="FF0070C0"/>
        <rFont val="Calibri Light"/>
        <family val="2"/>
      </rPr>
      <t>:
C) Finalizó el diagnostico de la planeación estrategica institucional (Incluye plan de trabajo proyecto).
D) Se inicio la revisión del lineamiento tecnico de gestión del conocimiento y la innovación del DAFP y demas documentos de la caja de herramientas.</t>
    </r>
    <r>
      <rPr>
        <sz val="12"/>
        <rFont val="Calibri Light"/>
        <family val="2"/>
      </rPr>
      <t xml:space="preserve">
</t>
    </r>
    <r>
      <rPr>
        <b/>
        <sz val="12"/>
        <color rgb="FF0070C0"/>
        <rFont val="Calibri Light"/>
        <family val="2"/>
      </rPr>
      <t>Mayo:</t>
    </r>
    <r>
      <rPr>
        <sz val="12"/>
        <color rgb="FF0070C0"/>
        <rFont val="Calibri Light"/>
        <family val="2"/>
      </rPr>
      <t xml:space="preserve">
E) Se inició el diagnostico del lineamiento tecnico de gestión del conocimiento y la innovación del DAFP y demas documentos de la caja de herramientas.</t>
    </r>
    <r>
      <rPr>
        <sz val="12"/>
        <rFont val="Calibri Light"/>
        <family val="2"/>
      </rPr>
      <t xml:space="preserve">
</t>
    </r>
    <r>
      <rPr>
        <sz val="12"/>
        <color rgb="FF0070C0"/>
        <rFont val="Calibri Light"/>
        <family val="2"/>
      </rPr>
      <t xml:space="preserve">F) Inicio el diagnostico de la guia para evitar o mitigar la fuga de conocimiento en las entidades públicas.
</t>
    </r>
    <r>
      <rPr>
        <b/>
        <sz val="12"/>
        <color rgb="FF0070C0"/>
        <rFont val="Calibri Light"/>
        <family val="2"/>
      </rPr>
      <t xml:space="preserve">Junio:
</t>
    </r>
    <r>
      <rPr>
        <sz val="12"/>
        <color rgb="FF0070C0"/>
        <rFont val="Calibri Light"/>
        <family val="2"/>
      </rPr>
      <t xml:space="preserve">G) Se realizó el diagnostico del Abecé de la integración de la gestión del conocimiento y la innovación.
H) Continuo el diagnostico de la guia para evitar o mitigar la fuga de conocimiento en las entidades públicas.
I) Finalizó el diagnostico del lineamiento tecnico de gestión del conocimiento y la innovación del DAFP y demas documentos de la caja de herramientas.
J) Se consolido el tercer borrador del diagnostico del estado actual de la gestión del conocimiento y la innovación.
</t>
    </r>
    <r>
      <rPr>
        <b/>
        <sz val="12"/>
        <color rgb="FF0070C0"/>
        <rFont val="Calibri Light"/>
        <family val="2"/>
      </rPr>
      <t>Julio:</t>
    </r>
    <r>
      <rPr>
        <sz val="12"/>
        <color rgb="FF0070C0"/>
        <rFont val="Calibri Light"/>
        <family val="2"/>
      </rPr>
      <t xml:space="preserve">
J) Finalizó el diagnostico de la guia para evitar o mitigar la fuga de conocimiento en las entidades públicas.</t>
    </r>
    <r>
      <rPr>
        <sz val="12"/>
        <rFont val="Calibri Light"/>
        <family val="2"/>
      </rPr>
      <t xml:space="preserve">
</t>
    </r>
    <r>
      <rPr>
        <sz val="12"/>
        <color rgb="FF0070C0"/>
        <rFont val="Calibri Light"/>
        <family val="2"/>
      </rPr>
      <t>K) Finalizó el diagnostico del documento (El aprendizaje organizacional a traves de las buenas practicas y lecciones aprendidas)</t>
    </r>
    <r>
      <rPr>
        <sz val="12"/>
        <rFont val="Calibri Light"/>
        <family val="2"/>
      </rPr>
      <t xml:space="preserve">
L) Se consolidó el diagnostico final del estado actual de la gestión del conocimiento y la innovación.</t>
    </r>
  </si>
  <si>
    <r>
      <rPr>
        <b/>
        <sz val="12"/>
        <color rgb="FF0070C0"/>
        <rFont val="Calibri Light"/>
        <family val="2"/>
      </rPr>
      <t xml:space="preserve">Marzo: 
</t>
    </r>
    <r>
      <rPr>
        <sz val="12"/>
        <color rgb="FF0070C0"/>
        <rFont val="Calibri Light"/>
        <family val="2"/>
      </rPr>
      <t>A) Se inicio la construcción del estado del arte.</t>
    </r>
    <r>
      <rPr>
        <b/>
        <sz val="12"/>
        <rFont val="Calibri Light"/>
        <family val="2"/>
      </rPr>
      <t xml:space="preserve">
</t>
    </r>
    <r>
      <rPr>
        <b/>
        <sz val="12"/>
        <color rgb="FF0070C0"/>
        <rFont val="Calibri Light"/>
        <family val="2"/>
      </rPr>
      <t>Abril</t>
    </r>
    <r>
      <rPr>
        <sz val="12"/>
        <color rgb="FF0070C0"/>
        <rFont val="Calibri Light"/>
        <family val="2"/>
      </rPr>
      <t>:
B) Se avanzó en la construcción del estado del arte metodologico y epistemologico para la gestión del conocimiento y la innovación.</t>
    </r>
    <r>
      <rPr>
        <sz val="12"/>
        <rFont val="Calibri Light"/>
        <family val="2"/>
      </rPr>
      <t xml:space="preserve">
</t>
    </r>
    <r>
      <rPr>
        <b/>
        <sz val="12"/>
        <color rgb="FF0070C0"/>
        <rFont val="Calibri Light"/>
        <family val="2"/>
      </rPr>
      <t>Mayo</t>
    </r>
    <r>
      <rPr>
        <sz val="12"/>
        <color rgb="FF0070C0"/>
        <rFont val="Calibri Light"/>
        <family val="2"/>
      </rPr>
      <t>:
C) Se avanzó en la construcción del estado del arte metodologico y epistemologico para la gestión del conocimiento y la innovación.</t>
    </r>
    <r>
      <rPr>
        <sz val="12"/>
        <rFont val="Calibri Light"/>
        <family val="2"/>
      </rPr>
      <t xml:space="preserve">
</t>
    </r>
    <r>
      <rPr>
        <sz val="12"/>
        <color rgb="FF0070C0"/>
        <rFont val="Calibri Light"/>
        <family val="2"/>
      </rPr>
      <t>D) Se inició la elaboración del diseño metodologico y epistemologico.</t>
    </r>
    <r>
      <rPr>
        <sz val="12"/>
        <rFont val="Calibri Light"/>
        <family val="2"/>
      </rPr>
      <t xml:space="preserve">
</t>
    </r>
    <r>
      <rPr>
        <b/>
        <sz val="12"/>
        <color rgb="FF0070C0"/>
        <rFont val="Calibri Light"/>
        <family val="2"/>
      </rPr>
      <t>Junio:</t>
    </r>
    <r>
      <rPr>
        <sz val="12"/>
        <color rgb="FF0070C0"/>
        <rFont val="Calibri Light"/>
        <family val="2"/>
      </rPr>
      <t xml:space="preserve">
E) Finalizo la construcción del estado del arte metodologico y epistemologico para la gestión del conocimiento y la innovación.</t>
    </r>
    <r>
      <rPr>
        <sz val="12"/>
        <rFont val="Calibri Light"/>
        <family val="2"/>
      </rPr>
      <t xml:space="preserve">
</t>
    </r>
    <r>
      <rPr>
        <sz val="12"/>
        <color rgb="FF0070C0"/>
        <rFont val="Calibri Light"/>
        <family val="2"/>
      </rPr>
      <t>F) Se avanzó en la elaboración del diseño metodologico y epistemologico.</t>
    </r>
    <r>
      <rPr>
        <b/>
        <sz val="12"/>
        <color rgb="FF0070C0"/>
        <rFont val="Calibri Light"/>
        <family val="2"/>
      </rPr>
      <t xml:space="preserve">
</t>
    </r>
    <r>
      <rPr>
        <b/>
        <sz val="12"/>
        <rFont val="Calibri Light"/>
        <family val="2"/>
      </rPr>
      <t>Julio:</t>
    </r>
    <r>
      <rPr>
        <sz val="12"/>
        <rFont val="Calibri Light"/>
        <family val="2"/>
      </rPr>
      <t xml:space="preserve">
G) Se avanzó en la elaboración del diseño metodologico y epistemologico.</t>
    </r>
  </si>
  <si>
    <r>
      <rPr>
        <b/>
        <sz val="12"/>
        <color rgb="FF0070C0"/>
        <rFont val="Calibri Light"/>
        <family val="2"/>
      </rPr>
      <t xml:space="preserve">Abril:
</t>
    </r>
    <r>
      <rPr>
        <sz val="12"/>
        <color rgb="FF0070C0"/>
        <rFont val="Calibri Light"/>
        <family val="2"/>
      </rPr>
      <t>A)</t>
    </r>
    <r>
      <rPr>
        <b/>
        <sz val="12"/>
        <color rgb="FF0070C0"/>
        <rFont val="Calibri Light"/>
        <family val="2"/>
      </rPr>
      <t xml:space="preserve"> </t>
    </r>
    <r>
      <rPr>
        <sz val="12"/>
        <color rgb="FF0070C0"/>
        <rFont val="Calibri Light"/>
        <family val="2"/>
      </rPr>
      <t>Se inició la construcción de la estrategia de captura de conocimiento tacito.</t>
    </r>
    <r>
      <rPr>
        <sz val="12"/>
        <rFont val="Calibri Light"/>
        <family val="2"/>
      </rPr>
      <t xml:space="preserve">
</t>
    </r>
    <r>
      <rPr>
        <b/>
        <sz val="12"/>
        <color rgb="FF0070C0"/>
        <rFont val="Calibri Light"/>
        <family val="2"/>
      </rPr>
      <t xml:space="preserve">Mayo:
</t>
    </r>
    <r>
      <rPr>
        <sz val="12"/>
        <color rgb="FF0070C0"/>
        <rFont val="Calibri Light"/>
        <family val="2"/>
      </rPr>
      <t>B) Se avanzó en la construcción de la estrategia de captura de conocimiento tacito.</t>
    </r>
    <r>
      <rPr>
        <b/>
        <sz val="12"/>
        <rFont val="Calibri Light"/>
        <family val="2"/>
      </rPr>
      <t xml:space="preserve">
</t>
    </r>
    <r>
      <rPr>
        <b/>
        <sz val="12"/>
        <color rgb="FF0070C0"/>
        <rFont val="Calibri Light"/>
        <family val="2"/>
      </rPr>
      <t xml:space="preserve">Junio:
</t>
    </r>
    <r>
      <rPr>
        <sz val="12"/>
        <color rgb="FF0070C0"/>
        <rFont val="Calibri Light"/>
        <family val="2"/>
      </rPr>
      <t>C)</t>
    </r>
    <r>
      <rPr>
        <b/>
        <sz val="12"/>
        <color rgb="FF0070C0"/>
        <rFont val="Calibri Light"/>
        <family val="2"/>
      </rPr>
      <t xml:space="preserve"> </t>
    </r>
    <r>
      <rPr>
        <sz val="12"/>
        <color rgb="FF0070C0"/>
        <rFont val="Calibri Light"/>
        <family val="2"/>
      </rPr>
      <t>Finalizó la construcción de la estrategia de captura de conocimiento tacito y se diseño la herramienta asociada.</t>
    </r>
    <r>
      <rPr>
        <b/>
        <sz val="12"/>
        <color rgb="FF0070C0"/>
        <rFont val="Calibri Light"/>
        <family val="2"/>
      </rPr>
      <t xml:space="preserve">
Julio:</t>
    </r>
    <r>
      <rPr>
        <sz val="12"/>
        <color rgb="FF0070C0"/>
        <rFont val="Calibri Light"/>
        <family val="2"/>
      </rPr>
      <t xml:space="preserve">
D) Se creo la aplicación (power app) de captura de conocimiento tacito.</t>
    </r>
  </si>
  <si>
    <t>1. Elaborar el estudio previo de conveniencia y oportunidad de los perfiles que garanticen la operatividad del proyecto.</t>
  </si>
  <si>
    <t>2. Elaborar el diagnostico del estado actual de la gestión del conocimiento y la innovación en la Superintendencia de Sociedades</t>
  </si>
  <si>
    <t>3. Diseñar la metodologia integral para la gestión del conocimiento y la innovación para cada etapa del ciclo de vida laboral del servidor público en articulación a los procesos, aplicable a la Superintendencia de Sociedades</t>
  </si>
  <si>
    <t>4. Validar el Diseño metodologico construido   de manera interna con las areas interesadas y de manera externa con almenos 3 actores públicos y privados</t>
  </si>
  <si>
    <t>5. Desarrollar el plan de trabajo de gestión del cambio aplicable a este poyecto</t>
  </si>
  <si>
    <t>6. Adoptar la politica, el programa y el plan de trabajo relacionados con la gestión del conocimiento y la innovación en la Superintendencia de Sociedades</t>
  </si>
  <si>
    <t>7. Diseñar la estrategia para captura de conocimiento tacito</t>
  </si>
  <si>
    <t>8. Desarrollar el piloto de captura de conocimiento tacito</t>
  </si>
  <si>
    <t>9. Desarrollar el piloto de validación de conocimiento tacito</t>
  </si>
  <si>
    <t>10. Identificar y diseñar los riesgos asociados a la gestión del conocimiento y la innovación a nivel de procesos</t>
  </si>
  <si>
    <t>11. Identificar y diseñar los riesgos asociados a la gestión del conocimiento y la innovación a nivel de personas</t>
  </si>
  <si>
    <r>
      <rPr>
        <b/>
        <sz val="12"/>
        <color rgb="FF0070C0"/>
        <rFont val="Calibri Light"/>
        <family val="2"/>
      </rPr>
      <t xml:space="preserve">Abril:
</t>
    </r>
    <r>
      <rPr>
        <sz val="12"/>
        <color rgb="FF0070C0"/>
        <rFont val="Calibri Light"/>
        <family val="2"/>
      </rPr>
      <t>A) Se inicio el piloto de captura de conocimiento tacito con personas priorizadas.</t>
    </r>
    <r>
      <rPr>
        <b/>
        <sz val="12"/>
        <rFont val="Calibri Light"/>
        <family val="2"/>
      </rPr>
      <t xml:space="preserve">
</t>
    </r>
    <r>
      <rPr>
        <b/>
        <sz val="12"/>
        <color rgb="FF0070C0"/>
        <rFont val="Calibri Light"/>
        <family val="2"/>
      </rPr>
      <t xml:space="preserve">Mayo:
</t>
    </r>
    <r>
      <rPr>
        <sz val="12"/>
        <color rgb="FF0070C0"/>
        <rFont val="Calibri Light"/>
        <family val="2"/>
      </rPr>
      <t>B) Continuo el desarrollo del piloto de captura de conocimiento con la inclusión de personas a retirarse en esta vigencia.</t>
    </r>
    <r>
      <rPr>
        <b/>
        <sz val="12"/>
        <rFont val="Calibri Light"/>
        <family val="2"/>
      </rPr>
      <t xml:space="preserve">
</t>
    </r>
    <r>
      <rPr>
        <b/>
        <sz val="12"/>
        <color rgb="FF0070C0"/>
        <rFont val="Calibri Light"/>
        <family val="2"/>
      </rPr>
      <t xml:space="preserve">Junio:
</t>
    </r>
    <r>
      <rPr>
        <sz val="12"/>
        <color rgb="FF0070C0"/>
        <rFont val="Calibri Light"/>
        <family val="2"/>
      </rPr>
      <t>C) Continuo el desarrollo del piloto de captura de conocimiento.</t>
    </r>
    <r>
      <rPr>
        <sz val="12"/>
        <rFont val="Calibri Light"/>
        <family val="2"/>
      </rPr>
      <t xml:space="preserve">
</t>
    </r>
    <r>
      <rPr>
        <b/>
        <sz val="12"/>
        <color rgb="FF0070C0"/>
        <rFont val="Calibri Light"/>
        <family val="2"/>
      </rPr>
      <t>Julio:</t>
    </r>
    <r>
      <rPr>
        <sz val="12"/>
        <color rgb="FF0070C0"/>
        <rFont val="Calibri Light"/>
        <family val="2"/>
      </rPr>
      <t xml:space="preserve">
D) Finalizó el piloto de captura de conocimiento tacito.</t>
    </r>
    <r>
      <rPr>
        <sz val="12"/>
        <rFont val="Calibri Light"/>
        <family val="2"/>
      </rPr>
      <t xml:space="preserve">
</t>
    </r>
    <r>
      <rPr>
        <b/>
        <sz val="12"/>
        <color rgb="FF0070C0"/>
        <rFont val="Calibri Light"/>
        <family val="2"/>
      </rPr>
      <t xml:space="preserve">Notas: </t>
    </r>
    <r>
      <rPr>
        <sz val="12"/>
        <color rgb="FF0070C0"/>
        <rFont val="Calibri Light"/>
        <family val="2"/>
      </rPr>
      <t xml:space="preserve">
a) El piloto se desarrolló con los funcionarios inicialmente previstos.
b) La captura de conocimiento se adelantó en la estructura definida a la fecha de la aplicación; sin embargo, se iba actualizando a la estructura mas reciente.</t>
    </r>
    <r>
      <rPr>
        <sz val="12"/>
        <rFont val="Calibri Light"/>
        <family val="2"/>
      </rPr>
      <t xml:space="preserve">
</t>
    </r>
    <r>
      <rPr>
        <b/>
        <sz val="12"/>
        <rFont val="Calibri Light"/>
        <family val="2"/>
      </rPr>
      <t/>
    </r>
  </si>
  <si>
    <r>
      <t xml:space="preserve">Junio:
</t>
    </r>
    <r>
      <rPr>
        <sz val="12"/>
        <color rgb="FF0070C0"/>
        <rFont val="Calibri Light"/>
        <family val="2"/>
      </rPr>
      <t xml:space="preserve">A) Inicio la validación del piloto de captura de conocimiento tacito con las personas que adelantaron el proceso de captura.
</t>
    </r>
    <r>
      <rPr>
        <b/>
        <sz val="12"/>
        <color rgb="FF0070C0"/>
        <rFont val="Calibri Light"/>
        <family val="2"/>
      </rPr>
      <t xml:space="preserve">Julio: </t>
    </r>
    <r>
      <rPr>
        <sz val="12"/>
        <color rgb="FF0070C0"/>
        <rFont val="Calibri Light"/>
        <family val="2"/>
      </rPr>
      <t xml:space="preserve">
B) Continuo la validación del piloto de captura de conocimiento tacito.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</si>
</sst>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yy;@"/>
    <numFmt numFmtId="165" formatCode="[$$-240A]#,##0"/>
    <numFmt numFmtId="166" formatCode="dd\-mm\-yy"/>
    <numFmt numFmtId="167" formatCode="0.0"/>
  </numFmts>
  <fonts count="46"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b/>
      <sz val="9"/>
      <color indexed="9"/>
      <name val="Arial"/>
      <family val="2"/>
    </font>
    <font>
      <sz val="10"/>
      <name val="Arial"/>
      <family val="2"/>
    </font>
    <font>
      <sz val="12"/>
      <name val="Calibri Light"/>
      <family val="2"/>
    </font>
    <font>
      <b/>
      <sz val="9"/>
      <name val="Calibri Light"/>
      <family val="2"/>
    </font>
    <font>
      <sz val="9"/>
      <name val="Calibri Light"/>
      <family val="2"/>
    </font>
    <font>
      <sz val="10"/>
      <name val="Calibri Light"/>
      <family val="2"/>
    </font>
    <font>
      <sz val="11"/>
      <name val="Calibri Light"/>
      <family val="2"/>
    </font>
    <font>
      <sz val="14"/>
      <name val="Calibri Light"/>
      <family val="2"/>
    </font>
    <font>
      <sz val="16"/>
      <name val="Calibri Light"/>
      <family val="2"/>
    </font>
    <font>
      <sz val="10"/>
      <color theme="0"/>
      <name val="Calibri Light"/>
      <family val="2"/>
    </font>
    <font>
      <sz val="16"/>
      <color theme="0"/>
      <name val="Calibri Light"/>
      <family val="2"/>
    </font>
    <font>
      <sz val="18"/>
      <name val="Calibri Light"/>
      <family val="2"/>
    </font>
    <font>
      <sz val="20"/>
      <name val="Calibri Light"/>
      <family val="2"/>
    </font>
    <font>
      <b/>
      <sz val="12"/>
      <name val="Calibri Light"/>
      <family val="2"/>
    </font>
    <font>
      <sz val="11"/>
      <color theme="1"/>
      <name val="Calibri Light"/>
      <family val="2"/>
    </font>
    <font>
      <sz val="12"/>
      <color rgb="FF0000FF"/>
      <name val="Calibri Light"/>
      <family val="2"/>
    </font>
    <font>
      <sz val="9"/>
      <color rgb="FF0000FF"/>
      <name val="Arial"/>
      <family val="2"/>
    </font>
    <font>
      <b/>
      <sz val="18"/>
      <name val="Calibri Light"/>
      <family val="2"/>
    </font>
    <font>
      <sz val="10"/>
      <color rgb="FF002060"/>
      <name val="Calibri Light"/>
      <family val="2"/>
    </font>
    <font>
      <b/>
      <sz val="11"/>
      <name val="Calibri Light"/>
      <family val="2"/>
    </font>
    <font>
      <b/>
      <sz val="16"/>
      <name val="Calibri Light"/>
      <family val="2"/>
    </font>
    <font>
      <sz val="14"/>
      <name val="Arial"/>
      <family val="2"/>
    </font>
    <font>
      <b/>
      <sz val="14"/>
      <name val="Calibri Light"/>
      <family val="2"/>
    </font>
    <font>
      <u/>
      <sz val="12"/>
      <name val="Calibri Light"/>
      <family val="2"/>
    </font>
    <font>
      <u/>
      <sz val="10"/>
      <name val="Calibri Light"/>
      <family val="2"/>
    </font>
    <font>
      <sz val="12"/>
      <color rgb="FFFF0000"/>
      <name val="Calibri Light"/>
      <family val="2"/>
    </font>
    <font>
      <b/>
      <sz val="12"/>
      <color rgb="FFFF0000"/>
      <name val="Calibri Light"/>
      <family val="2"/>
    </font>
    <font>
      <u/>
      <sz val="10"/>
      <color theme="10"/>
      <name val="Calibri Light"/>
      <family val="2"/>
    </font>
    <font>
      <b/>
      <sz val="10"/>
      <name val="Calibri Light"/>
      <family val="2"/>
    </font>
    <font>
      <b/>
      <sz val="12"/>
      <color rgb="FF0070C0"/>
      <name val="Calibri Light"/>
      <family val="2"/>
    </font>
    <font>
      <sz val="12"/>
      <color rgb="FF0070C0"/>
      <name val="Calibri Light"/>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00206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FF00"/>
        <bgColor indexed="64"/>
      </patternFill>
    </fill>
    <fill>
      <patternFill patternType="solid">
        <fgColor theme="6" tint="0.79998168889431442"/>
        <bgColor indexed="64"/>
      </patternFill>
    </fill>
  </fills>
  <borders count="57">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6" fillId="0" borderId="0" applyFont="0" applyFill="0" applyBorder="0" applyAlignment="0" applyProtection="0"/>
  </cellStyleXfs>
  <cellXfs count="330">
    <xf numFmtId="0" fontId="0" fillId="0" borderId="0" xfId="0"/>
    <xf numFmtId="0" fontId="4" fillId="0" borderId="0" xfId="0" applyFont="1" applyAlignment="1">
      <alignment horizontal="center" vertical="center" wrapText="1"/>
    </xf>
    <xf numFmtId="0" fontId="4" fillId="0" borderId="0" xfId="0" applyFont="1"/>
    <xf numFmtId="0" fontId="4" fillId="4" borderId="0" xfId="0" applyFont="1" applyFill="1" applyAlignment="1">
      <alignment horizontal="center" vertical="center" wrapText="1"/>
    </xf>
    <xf numFmtId="0" fontId="6" fillId="0" borderId="0" xfId="2" applyFont="1" applyAlignment="1">
      <alignment horizontal="center" vertical="center"/>
    </xf>
    <xf numFmtId="0" fontId="6" fillId="4" borderId="0" xfId="0" applyFont="1" applyFill="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4" borderId="0" xfId="0" applyFont="1" applyFill="1" applyAlignment="1">
      <alignment horizontal="left" vertical="center" wrapText="1"/>
    </xf>
    <xf numFmtId="0" fontId="8" fillId="0" borderId="0" xfId="0" applyFont="1" applyAlignment="1">
      <alignment horizontal="center" vertical="center"/>
    </xf>
    <xf numFmtId="0" fontId="12" fillId="5" borderId="6" xfId="4" applyFont="1" applyFill="1" applyBorder="1" applyAlignment="1">
      <alignment horizontal="center" vertical="center"/>
    </xf>
    <xf numFmtId="0" fontId="4" fillId="0" borderId="2"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Alignment="1">
      <alignment vertical="center"/>
    </xf>
    <xf numFmtId="0" fontId="7" fillId="0" borderId="11" xfId="2" applyFont="1" applyBorder="1" applyAlignment="1">
      <alignment vertical="center"/>
    </xf>
    <xf numFmtId="0" fontId="7" fillId="0" borderId="16" xfId="2" applyFont="1" applyBorder="1" applyAlignment="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5" fillId="3" borderId="2" xfId="0" applyFont="1" applyFill="1" applyBorder="1" applyAlignment="1">
      <alignment vertical="center" wrapText="1"/>
    </xf>
    <xf numFmtId="0" fontId="18" fillId="0" borderId="0" xfId="2" applyFont="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23" fillId="0" borderId="0" xfId="0" applyFont="1"/>
    <xf numFmtId="0" fontId="23" fillId="4" borderId="2" xfId="0" applyFont="1" applyFill="1" applyBorder="1" applyAlignment="1">
      <alignment horizontal="left" vertical="center" wrapText="1"/>
    </xf>
    <xf numFmtId="0" fontId="19" fillId="0" borderId="2" xfId="0" applyFont="1" applyBorder="1" applyAlignment="1">
      <alignment horizontal="center" vertical="center" wrapText="1"/>
    </xf>
    <xf numFmtId="0" fontId="19" fillId="0" borderId="2" xfId="0" applyFont="1" applyBorder="1" applyAlignment="1">
      <alignment vertical="center" wrapText="1"/>
    </xf>
    <xf numFmtId="0" fontId="21" fillId="0" borderId="2" xfId="0" applyFont="1" applyBorder="1" applyAlignment="1">
      <alignment horizontal="center" vertical="center" wrapText="1"/>
    </xf>
    <xf numFmtId="0" fontId="21" fillId="0" borderId="2" xfId="0" applyFont="1" applyBorder="1" applyAlignment="1">
      <alignment horizontal="left" vertical="center" wrapText="1"/>
    </xf>
    <xf numFmtId="0" fontId="20" fillId="4" borderId="2" xfId="0" applyFont="1" applyFill="1" applyBorder="1" applyAlignment="1">
      <alignment horizontal="center" vertical="center" wrapText="1"/>
    </xf>
    <xf numFmtId="0" fontId="20" fillId="4" borderId="2" xfId="0" applyFont="1" applyFill="1" applyBorder="1" applyAlignment="1">
      <alignment horizontal="center" vertical="center"/>
    </xf>
    <xf numFmtId="0" fontId="20" fillId="4" borderId="0" xfId="0" applyFont="1" applyFill="1" applyAlignment="1">
      <alignment vertical="center"/>
    </xf>
    <xf numFmtId="0" fontId="20" fillId="4" borderId="2" xfId="0" applyFont="1" applyFill="1" applyBorder="1" applyAlignment="1">
      <alignment vertical="center"/>
    </xf>
    <xf numFmtId="0" fontId="24" fillId="4" borderId="0" xfId="0" applyFont="1" applyFill="1" applyAlignment="1">
      <alignment vertical="center"/>
    </xf>
    <xf numFmtId="0" fontId="19" fillId="0" borderId="0" xfId="0" applyFont="1" applyAlignment="1">
      <alignment horizontal="center" vertical="center" wrapText="1"/>
    </xf>
    <xf numFmtId="2" fontId="19" fillId="0" borderId="2"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0" fontId="17" fillId="4" borderId="2"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0" xfId="0" applyFont="1" applyAlignment="1">
      <alignment horizontal="center" vertical="center" wrapText="1"/>
    </xf>
    <xf numFmtId="0" fontId="22" fillId="0" borderId="0" xfId="0" applyFont="1" applyAlignment="1">
      <alignment horizontal="center" vertical="center" wrapText="1"/>
    </xf>
    <xf numFmtId="0" fontId="23" fillId="4" borderId="2" xfId="0" applyFont="1" applyFill="1" applyBorder="1" applyAlignment="1">
      <alignment horizontal="center" vertical="center" wrapText="1"/>
    </xf>
    <xf numFmtId="164" fontId="23" fillId="4" borderId="2" xfId="0" applyNumberFormat="1" applyFont="1" applyFill="1" applyBorder="1" applyAlignment="1">
      <alignment horizontal="center" vertical="center" wrapText="1"/>
    </xf>
    <xf numFmtId="0" fontId="23" fillId="0" borderId="0" xfId="0" applyFont="1" applyAlignment="1">
      <alignment horizontal="center" vertical="center" wrapText="1"/>
    </xf>
    <xf numFmtId="0" fontId="25" fillId="0" borderId="0" xfId="0" applyFont="1" applyAlignment="1">
      <alignment horizontal="center" vertical="center" wrapText="1"/>
    </xf>
    <xf numFmtId="1" fontId="19" fillId="0" borderId="2" xfId="0" applyNumberFormat="1" applyFont="1" applyBorder="1" applyAlignment="1">
      <alignment horizontal="center" vertical="center" wrapText="1"/>
    </xf>
    <xf numFmtId="0" fontId="11" fillId="4" borderId="2" xfId="4" applyFill="1" applyBorder="1" applyAlignment="1">
      <alignment horizontal="center" vertical="center" wrapText="1"/>
    </xf>
    <xf numFmtId="0" fontId="17" fillId="0" borderId="2" xfId="0" applyFont="1" applyBorder="1" applyAlignment="1">
      <alignment vertical="center" wrapText="1"/>
    </xf>
    <xf numFmtId="0" fontId="0" fillId="0" borderId="0" xfId="0" applyAlignment="1">
      <alignment horizontal="center"/>
    </xf>
    <xf numFmtId="0" fontId="2" fillId="0" borderId="0" xfId="0" applyFont="1" applyAlignment="1">
      <alignment horizontal="center"/>
    </xf>
    <xf numFmtId="164" fontId="17" fillId="4" borderId="2" xfId="0" applyNumberFormat="1" applyFont="1" applyFill="1" applyBorder="1" applyAlignment="1">
      <alignment horizontal="center" vertical="center" wrapText="1"/>
    </xf>
    <xf numFmtId="164" fontId="17" fillId="0" borderId="2" xfId="0" applyNumberFormat="1" applyFont="1" applyBorder="1" applyAlignment="1">
      <alignment horizontal="center" vertical="center" wrapText="1"/>
    </xf>
    <xf numFmtId="0" fontId="0" fillId="0" borderId="0" xfId="0" applyAlignment="1">
      <alignment horizontal="center" vertical="center"/>
    </xf>
    <xf numFmtId="0" fontId="31" fillId="0" borderId="0" xfId="0" applyFont="1" applyAlignment="1">
      <alignment horizontal="center" vertical="center" wrapText="1"/>
    </xf>
    <xf numFmtId="0" fontId="2" fillId="4" borderId="0" xfId="0" applyFont="1" applyFill="1" applyProtection="1">
      <protection locked="0"/>
    </xf>
    <xf numFmtId="0" fontId="2" fillId="4" borderId="0" xfId="0" applyFont="1" applyFill="1" applyAlignment="1" applyProtection="1">
      <alignment horizontal="center"/>
      <protection locked="0"/>
    </xf>
    <xf numFmtId="0" fontId="2" fillId="4" borderId="0" xfId="0" applyFont="1" applyFill="1" applyBorder="1" applyAlignment="1" applyProtection="1">
      <alignment vertical="center" wrapText="1"/>
      <protection locked="0"/>
    </xf>
    <xf numFmtId="0" fontId="2" fillId="4" borderId="0"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14" fillId="9" borderId="2" xfId="0" applyFont="1" applyFill="1" applyBorder="1" applyAlignment="1" applyProtection="1">
      <alignment horizontal="center" vertical="center" wrapText="1"/>
      <protection locked="0"/>
    </xf>
    <xf numFmtId="10" fontId="33" fillId="10" borderId="2" xfId="5" applyNumberFormat="1" applyFont="1" applyFill="1" applyBorder="1" applyAlignment="1" applyProtection="1">
      <alignment horizontal="center" vertical="center" wrapText="1"/>
      <protection locked="0"/>
    </xf>
    <xf numFmtId="10" fontId="33" fillId="0" borderId="2" xfId="5" applyNumberFormat="1" applyFont="1" applyFill="1" applyBorder="1" applyAlignment="1" applyProtection="1">
      <alignment horizontal="center" vertical="center" wrapText="1"/>
      <protection locked="0"/>
    </xf>
    <xf numFmtId="10" fontId="33" fillId="10" borderId="56" xfId="5" applyNumberFormat="1" applyFont="1" applyFill="1" applyBorder="1" applyAlignment="1" applyProtection="1">
      <alignment horizontal="center" vertical="center" wrapText="1"/>
      <protection locked="0"/>
    </xf>
    <xf numFmtId="10" fontId="33" fillId="0" borderId="56" xfId="5" applyNumberFormat="1" applyFont="1" applyFill="1" applyBorder="1" applyAlignment="1" applyProtection="1">
      <alignment horizontal="center" vertical="center" wrapText="1"/>
      <protection locked="0"/>
    </xf>
    <xf numFmtId="0" fontId="23" fillId="4" borderId="0" xfId="0" applyFont="1" applyFill="1" applyAlignment="1">
      <alignment horizontal="justify" vertical="center" wrapText="1"/>
    </xf>
    <xf numFmtId="0" fontId="36" fillId="4" borderId="0" xfId="0" applyFont="1" applyFill="1" applyAlignment="1">
      <alignment horizontal="justify" vertical="center" wrapText="1"/>
    </xf>
    <xf numFmtId="9" fontId="17" fillId="4" borderId="2" xfId="0" applyNumberFormat="1" applyFont="1" applyFill="1" applyBorder="1" applyAlignment="1">
      <alignment horizontal="center" vertical="center" wrapText="1"/>
    </xf>
    <xf numFmtId="0" fontId="17" fillId="0" borderId="0" xfId="0" applyFont="1" applyAlignment="1">
      <alignment vertical="center" wrapText="1"/>
    </xf>
    <xf numFmtId="0" fontId="17" fillId="4" borderId="2" xfId="0" applyFont="1" applyFill="1" applyBorder="1" applyAlignment="1">
      <alignment horizontal="center" vertical="center" wrapText="1"/>
    </xf>
    <xf numFmtId="0" fontId="21" fillId="0" borderId="2" xfId="0" applyFont="1" applyBorder="1" applyAlignment="1">
      <alignment horizontal="center" vertical="center" wrapText="1"/>
    </xf>
    <xf numFmtId="9" fontId="15" fillId="7" borderId="2" xfId="0" applyNumberFormat="1" applyFont="1" applyFill="1" applyBorder="1" applyAlignment="1" applyProtection="1">
      <alignment horizontal="center" vertical="center" wrapText="1"/>
      <protection locked="0"/>
    </xf>
    <xf numFmtId="0" fontId="15" fillId="3" borderId="2" xfId="0" applyFont="1" applyFill="1" applyBorder="1" applyAlignment="1" applyProtection="1">
      <alignment horizontal="center" vertical="center" wrapText="1"/>
      <protection locked="0"/>
    </xf>
    <xf numFmtId="0" fontId="15" fillId="7" borderId="2" xfId="0" applyFont="1" applyFill="1" applyBorder="1" applyAlignment="1" applyProtection="1">
      <alignment horizontal="center" vertical="center" wrapText="1"/>
    </xf>
    <xf numFmtId="9" fontId="15" fillId="7" borderId="2" xfId="0" applyNumberFormat="1" applyFont="1" applyFill="1" applyBorder="1" applyAlignment="1" applyProtection="1">
      <alignment horizontal="center" vertical="center" wrapText="1"/>
    </xf>
    <xf numFmtId="166" fontId="15" fillId="7" borderId="2" xfId="0" applyNumberFormat="1" applyFont="1" applyFill="1" applyBorder="1" applyAlignment="1" applyProtection="1">
      <alignment horizontal="center" vertical="center" wrapText="1"/>
    </xf>
    <xf numFmtId="0" fontId="30" fillId="0" borderId="2" xfId="0" applyFont="1" applyBorder="1" applyAlignment="1" applyProtection="1">
      <alignment horizontal="center" vertical="center" wrapText="1"/>
    </xf>
    <xf numFmtId="14" fontId="30" fillId="0" borderId="2" xfId="0" applyNumberFormat="1" applyFont="1" applyBorder="1" applyAlignment="1" applyProtection="1">
      <alignment horizontal="center" vertical="center"/>
    </xf>
    <xf numFmtId="167" fontId="30" fillId="0" borderId="2" xfId="0" applyNumberFormat="1" applyFont="1" applyBorder="1" applyAlignment="1" applyProtection="1">
      <alignment horizontal="center" vertical="center"/>
    </xf>
    <xf numFmtId="0" fontId="17" fillId="0" borderId="0" xfId="0" applyFont="1" applyAlignment="1" applyProtection="1">
      <alignment horizontal="center" vertical="center" wrapText="1"/>
    </xf>
    <xf numFmtId="10" fontId="37" fillId="12" borderId="2" xfId="0" applyNumberFormat="1" applyFont="1" applyFill="1" applyBorder="1" applyAlignment="1" applyProtection="1">
      <alignment horizontal="center" vertical="center" wrapText="1"/>
    </xf>
    <xf numFmtId="0" fontId="39" fillId="4" borderId="2" xfId="4" applyFont="1" applyFill="1" applyBorder="1" applyAlignment="1">
      <alignment vertical="center"/>
    </xf>
    <xf numFmtId="0" fontId="20" fillId="4" borderId="0" xfId="0" applyFont="1" applyFill="1"/>
    <xf numFmtId="0" fontId="42" fillId="0" borderId="2" xfId="4" applyFont="1" applyFill="1" applyBorder="1" applyAlignment="1">
      <alignment horizontal="center" vertical="center" wrapText="1"/>
    </xf>
    <xf numFmtId="0" fontId="42" fillId="4" borderId="2" xfId="4" applyFont="1" applyFill="1" applyBorder="1" applyAlignment="1">
      <alignment horizontal="center" vertical="center" wrapText="1"/>
    </xf>
    <xf numFmtId="0" fontId="20" fillId="0" borderId="2" xfId="0" quotePrefix="1" applyFont="1" applyBorder="1" applyAlignment="1">
      <alignment horizontal="center" vertical="center" wrapText="1"/>
    </xf>
    <xf numFmtId="0" fontId="43" fillId="0" borderId="2" xfId="4" applyFont="1" applyFill="1" applyBorder="1" applyAlignment="1">
      <alignment horizontal="center" vertical="center" wrapText="1"/>
    </xf>
    <xf numFmtId="0" fontId="20" fillId="0" borderId="2"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xf numFmtId="0" fontId="21" fillId="0" borderId="2" xfId="0" applyFont="1" applyBorder="1" applyAlignment="1">
      <alignment vertical="center"/>
    </xf>
    <xf numFmtId="0" fontId="21" fillId="0" borderId="0" xfId="0" applyFont="1" applyAlignment="1">
      <alignment horizontal="center" vertical="center" wrapText="1"/>
    </xf>
    <xf numFmtId="0" fontId="21" fillId="0" borderId="0" xfId="0" applyFont="1"/>
    <xf numFmtId="0" fontId="30" fillId="0" borderId="2" xfId="0" applyFont="1" applyBorder="1" applyAlignment="1">
      <alignment horizontal="justify" vertical="center" wrapText="1"/>
    </xf>
    <xf numFmtId="0" fontId="30" fillId="0" borderId="2" xfId="0" applyFont="1" applyBorder="1" applyAlignment="1">
      <alignment horizontal="left" vertical="center" wrapText="1"/>
    </xf>
    <xf numFmtId="0" fontId="30" fillId="0" borderId="2" xfId="0" applyFont="1" applyBorder="1" applyAlignment="1">
      <alignment horizontal="center" vertical="center" wrapText="1"/>
    </xf>
    <xf numFmtId="9" fontId="30" fillId="0" borderId="2" xfId="5" applyFont="1" applyBorder="1" applyAlignment="1">
      <alignment horizontal="center" vertical="center" wrapText="1"/>
    </xf>
    <xf numFmtId="14" fontId="30" fillId="0" borderId="2" xfId="0" applyNumberFormat="1" applyFont="1" applyBorder="1" applyAlignment="1">
      <alignment horizontal="center" vertical="center"/>
    </xf>
    <xf numFmtId="14" fontId="30" fillId="0" borderId="2" xfId="0" applyNumberFormat="1" applyFont="1" applyBorder="1" applyAlignment="1">
      <alignment horizontal="center" vertical="center" wrapText="1"/>
    </xf>
    <xf numFmtId="14" fontId="30" fillId="0" borderId="2" xfId="0" applyNumberFormat="1" applyFont="1" applyFill="1" applyBorder="1" applyAlignment="1" applyProtection="1">
      <alignment horizontal="center" vertical="center"/>
    </xf>
    <xf numFmtId="10" fontId="30" fillId="11" borderId="2" xfId="0" applyNumberFormat="1" applyFont="1" applyFill="1" applyBorder="1" applyAlignment="1" applyProtection="1">
      <alignment horizontal="center" vertical="center"/>
    </xf>
    <xf numFmtId="0" fontId="2" fillId="4" borderId="0" xfId="0" applyFont="1" applyFill="1" applyProtection="1"/>
    <xf numFmtId="0" fontId="2" fillId="4" borderId="0" xfId="0" applyFont="1" applyFill="1" applyBorder="1" applyAlignment="1" applyProtection="1">
      <alignment vertical="center" wrapText="1"/>
    </xf>
    <xf numFmtId="0" fontId="2" fillId="4" borderId="0" xfId="0" applyFont="1" applyFill="1" applyAlignment="1" applyProtection="1">
      <alignment horizontal="center" vertical="center" wrapText="1"/>
    </xf>
    <xf numFmtId="0" fontId="13" fillId="4" borderId="0" xfId="0" applyFont="1" applyFill="1" applyBorder="1" applyAlignment="1" applyProtection="1">
      <alignment horizontal="center"/>
    </xf>
    <xf numFmtId="0" fontId="14" fillId="9" borderId="0" xfId="0" applyFont="1" applyFill="1" applyBorder="1" applyAlignment="1" applyProtection="1">
      <alignment horizontal="center" vertical="center" wrapText="1"/>
    </xf>
    <xf numFmtId="10" fontId="33" fillId="0" borderId="2" xfId="5" applyNumberFormat="1" applyFont="1" applyFill="1" applyBorder="1" applyAlignment="1" applyProtection="1">
      <alignment horizontal="center" vertical="center" wrapText="1"/>
    </xf>
    <xf numFmtId="0" fontId="2" fillId="4" borderId="2" xfId="0" applyFont="1" applyFill="1" applyBorder="1" applyProtection="1"/>
    <xf numFmtId="10" fontId="34" fillId="11" borderId="56" xfId="0" applyNumberFormat="1" applyFont="1" applyFill="1" applyBorder="1" applyAlignment="1" applyProtection="1">
      <alignment horizontal="center" vertical="center" wrapText="1"/>
    </xf>
    <xf numFmtId="0" fontId="4" fillId="0" borderId="0" xfId="0" applyFont="1" applyAlignment="1" applyProtection="1">
      <alignment horizontal="center" vertical="center" wrapText="1"/>
    </xf>
    <xf numFmtId="14" fontId="40" fillId="0" borderId="2" xfId="0" applyNumberFormat="1" applyFont="1" applyBorder="1" applyProtection="1">
      <protection locked="0"/>
    </xf>
    <xf numFmtId="0" fontId="40" fillId="0" borderId="2" xfId="0" applyFont="1" applyBorder="1" applyAlignment="1" applyProtection="1">
      <alignment horizontal="justify" vertical="center"/>
      <protection locked="0"/>
    </xf>
    <xf numFmtId="0" fontId="41" fillId="0" borderId="2" xfId="0" applyFont="1" applyBorder="1" applyAlignment="1" applyProtection="1">
      <alignment horizontal="justify" vertical="center" wrapText="1"/>
      <protection locked="0"/>
    </xf>
    <xf numFmtId="0" fontId="17" fillId="0" borderId="2" xfId="0" applyFont="1" applyBorder="1" applyAlignment="1" applyProtection="1">
      <alignment horizontal="justify" vertical="center" wrapText="1"/>
      <protection locked="0"/>
    </xf>
    <xf numFmtId="10" fontId="20" fillId="10" borderId="2" xfId="5" applyNumberFormat="1" applyFont="1" applyFill="1" applyBorder="1" applyAlignment="1" applyProtection="1">
      <alignment horizontal="center" vertical="center" wrapText="1"/>
      <protection locked="0"/>
    </xf>
    <xf numFmtId="10" fontId="20" fillId="0" borderId="2" xfId="5" applyNumberFormat="1" applyFont="1" applyFill="1" applyBorder="1" applyAlignment="1" applyProtection="1">
      <alignment horizontal="center" vertical="center" wrapText="1"/>
      <protection locked="0"/>
    </xf>
    <xf numFmtId="10" fontId="20" fillId="0" borderId="2" xfId="5" applyNumberFormat="1" applyFont="1" applyFill="1" applyBorder="1" applyAlignment="1" applyProtection="1">
      <alignment horizontal="center" vertical="center" wrapText="1"/>
    </xf>
    <xf numFmtId="0" fontId="28" fillId="0" borderId="2" xfId="0" applyFont="1" applyBorder="1" applyAlignment="1" applyProtection="1">
      <alignment horizontal="justify" vertical="center" wrapText="1"/>
      <protection locked="0"/>
    </xf>
    <xf numFmtId="0" fontId="30" fillId="13" borderId="2" xfId="0" applyFont="1" applyFill="1" applyBorder="1" applyAlignment="1" applyProtection="1">
      <alignment horizontal="justify" vertical="center" wrapText="1"/>
    </xf>
    <xf numFmtId="0" fontId="30" fillId="13" borderId="2" xfId="0" applyFont="1" applyFill="1" applyBorder="1" applyAlignment="1" applyProtection="1">
      <alignment horizontal="center" vertical="center" wrapText="1"/>
    </xf>
    <xf numFmtId="9" fontId="30" fillId="13" borderId="2" xfId="5" applyFont="1" applyFill="1" applyBorder="1" applyAlignment="1" applyProtection="1">
      <alignment horizontal="center" vertical="center" wrapText="1"/>
    </xf>
    <xf numFmtId="14" fontId="30" fillId="13" borderId="2" xfId="0" applyNumberFormat="1" applyFont="1" applyFill="1" applyBorder="1" applyAlignment="1" applyProtection="1">
      <alignment horizontal="center" vertical="center"/>
    </xf>
    <xf numFmtId="167" fontId="30" fillId="13" borderId="2" xfId="0" applyNumberFormat="1" applyFont="1" applyFill="1" applyBorder="1" applyAlignment="1" applyProtection="1">
      <alignment horizontal="center" vertical="center"/>
    </xf>
    <xf numFmtId="0" fontId="17" fillId="13" borderId="2" xfId="0" applyFont="1" applyFill="1" applyBorder="1" applyAlignment="1" applyProtection="1">
      <alignment horizontal="justify" vertical="center" wrapText="1"/>
      <protection locked="0"/>
    </xf>
    <xf numFmtId="14" fontId="17" fillId="13" borderId="2" xfId="0" applyNumberFormat="1" applyFont="1" applyFill="1" applyBorder="1" applyAlignment="1" applyProtection="1">
      <alignment horizontal="center" vertical="center"/>
      <protection locked="0"/>
    </xf>
    <xf numFmtId="0" fontId="44" fillId="0" borderId="2" xfId="0" applyFont="1" applyBorder="1" applyAlignment="1" applyProtection="1">
      <alignment horizontal="justify" vertical="center" wrapText="1"/>
      <protection locked="0"/>
    </xf>
    <xf numFmtId="14" fontId="40" fillId="0" borderId="2" xfId="0" applyNumberFormat="1" applyFont="1" applyBorder="1" applyAlignment="1" applyProtection="1">
      <alignment horizontal="center" vertical="center"/>
      <protection locked="0"/>
    </xf>
    <xf numFmtId="0" fontId="5" fillId="3" borderId="2" xfId="0" applyFont="1" applyFill="1" applyBorder="1" applyAlignment="1">
      <alignment horizontal="left" vertical="center"/>
    </xf>
    <xf numFmtId="0" fontId="27"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Border="1" applyAlignment="1">
      <alignment horizontal="center" vertical="center"/>
    </xf>
    <xf numFmtId="0" fontId="6" fillId="0" borderId="19" xfId="2" applyFont="1" applyBorder="1" applyAlignment="1">
      <alignment horizontal="center" vertical="center"/>
    </xf>
    <xf numFmtId="0" fontId="6" fillId="0" borderId="26" xfId="2" applyFont="1" applyBorder="1" applyAlignment="1">
      <alignment horizontal="center" vertical="center"/>
    </xf>
    <xf numFmtId="0" fontId="6" fillId="0" borderId="21" xfId="2" applyFont="1" applyBorder="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23" xfId="2" applyFont="1" applyBorder="1" applyAlignment="1">
      <alignment horizontal="center" vertical="center"/>
    </xf>
    <xf numFmtId="0" fontId="6" fillId="0" borderId="24" xfId="2" applyFont="1" applyBorder="1" applyAlignment="1">
      <alignment horizontal="center" vertical="center"/>
    </xf>
    <xf numFmtId="0" fontId="6" fillId="0" borderId="27" xfId="2" applyFont="1" applyBorder="1" applyAlignment="1">
      <alignment horizontal="center" vertical="center"/>
    </xf>
    <xf numFmtId="0" fontId="18" fillId="0" borderId="23" xfId="2" applyFont="1" applyBorder="1" applyAlignment="1">
      <alignment horizontal="center" vertical="center"/>
    </xf>
    <xf numFmtId="0" fontId="18" fillId="0" borderId="24" xfId="2" applyFont="1" applyBorder="1" applyAlignment="1">
      <alignment horizontal="center" vertical="center"/>
    </xf>
    <xf numFmtId="0" fontId="18" fillId="0" borderId="27" xfId="2" applyFont="1" applyBorder="1" applyAlignment="1">
      <alignment horizontal="center" vertical="center"/>
    </xf>
    <xf numFmtId="0" fontId="19" fillId="0" borderId="23" xfId="0" applyFont="1" applyBorder="1" applyAlignment="1">
      <alignment horizontal="left" vertical="center" wrapText="1"/>
    </xf>
    <xf numFmtId="0" fontId="19" fillId="0" borderId="27" xfId="0" applyFont="1" applyBorder="1" applyAlignment="1">
      <alignment horizontal="left" vertical="center" wrapText="1"/>
    </xf>
    <xf numFmtId="0" fontId="23" fillId="4" borderId="2" xfId="0" applyFont="1" applyFill="1" applyBorder="1" applyAlignment="1">
      <alignment horizontal="left" vertical="center" wrapText="1"/>
    </xf>
    <xf numFmtId="0" fontId="23" fillId="4" borderId="5" xfId="0" applyFont="1" applyFill="1" applyBorder="1" applyAlignment="1">
      <alignment horizontal="left" vertical="center" wrapText="1"/>
    </xf>
    <xf numFmtId="0" fontId="23" fillId="4" borderId="4"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19" fillId="0" borderId="15" xfId="0" applyFont="1" applyBorder="1" applyAlignment="1">
      <alignment horizontal="left" vertical="center" wrapText="1"/>
    </xf>
    <xf numFmtId="0" fontId="19" fillId="0" borderId="16" xfId="0" applyFont="1" applyBorder="1" applyAlignment="1">
      <alignment horizontal="left" vertical="center" wrapText="1"/>
    </xf>
    <xf numFmtId="0" fontId="19" fillId="0" borderId="17" xfId="0" applyFont="1" applyBorder="1" applyAlignment="1">
      <alignment horizontal="left" vertical="center" wrapText="1"/>
    </xf>
    <xf numFmtId="0" fontId="35"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22" fillId="4" borderId="2" xfId="0" applyFont="1" applyFill="1" applyBorder="1" applyAlignment="1">
      <alignment horizontal="justify"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17"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17" fillId="4" borderId="2" xfId="0" applyFont="1" applyFill="1" applyBorder="1" applyAlignment="1">
      <alignment horizontal="left" vertical="center" wrapText="1"/>
    </xf>
    <xf numFmtId="0" fontId="32" fillId="0" borderId="2" xfId="0" applyFont="1" applyBorder="1" applyAlignment="1">
      <alignment horizontal="left" vertical="center"/>
    </xf>
    <xf numFmtId="0" fontId="6" fillId="0" borderId="28" xfId="2" applyFont="1" applyBorder="1" applyAlignment="1">
      <alignment horizontal="center" vertical="center"/>
    </xf>
    <xf numFmtId="0" fontId="6" fillId="0" borderId="30" xfId="2" applyFont="1" applyBorder="1" applyAlignment="1">
      <alignment horizontal="center" vertical="center"/>
    </xf>
    <xf numFmtId="0" fontId="6" fillId="0" borderId="29" xfId="2" applyFont="1" applyBorder="1" applyAlignment="1">
      <alignment horizontal="center" vertical="center"/>
    </xf>
    <xf numFmtId="0" fontId="6" fillId="0" borderId="31" xfId="2" applyFont="1" applyBorder="1" applyAlignment="1">
      <alignment horizontal="center" vertical="center"/>
    </xf>
    <xf numFmtId="0" fontId="6" fillId="0" borderId="40" xfId="2" applyFont="1" applyBorder="1" applyAlignment="1">
      <alignment horizontal="center" vertical="center"/>
    </xf>
    <xf numFmtId="0" fontId="6" fillId="0" borderId="32" xfId="2" applyFont="1" applyBorder="1" applyAlignment="1">
      <alignment horizontal="center" vertical="center"/>
    </xf>
    <xf numFmtId="0" fontId="6" fillId="0" borderId="10" xfId="2" applyFont="1" applyBorder="1" applyAlignment="1">
      <alignment horizontal="center" vertical="center"/>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6" fillId="0" borderId="54" xfId="2" applyFont="1" applyBorder="1" applyAlignment="1">
      <alignment horizontal="center" vertical="center"/>
    </xf>
    <xf numFmtId="0" fontId="6" fillId="0" borderId="4" xfId="2" applyFont="1" applyBorder="1" applyAlignment="1">
      <alignment horizontal="center" vertical="center"/>
    </xf>
    <xf numFmtId="0" fontId="6" fillId="0" borderId="55"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17" xfId="2" applyFont="1" applyBorder="1" applyAlignment="1">
      <alignment horizontal="center" vertical="center"/>
    </xf>
    <xf numFmtId="0" fontId="4" fillId="0" borderId="2" xfId="0" applyFont="1" applyBorder="1" applyAlignment="1">
      <alignment horizontal="center" vertical="center" wrapText="1"/>
    </xf>
    <xf numFmtId="0" fontId="23" fillId="0" borderId="2" xfId="0" applyFont="1" applyBorder="1" applyAlignment="1">
      <alignment horizontal="left" vertical="center"/>
    </xf>
    <xf numFmtId="0" fontId="21" fillId="0" borderId="2" xfId="0" applyFont="1" applyBorder="1" applyAlignment="1">
      <alignment horizontal="center" vertical="center" wrapText="1"/>
    </xf>
    <xf numFmtId="0" fontId="29" fillId="0" borderId="2" xfId="0" applyFont="1" applyBorder="1" applyAlignment="1">
      <alignment horizontal="left" vertical="center" wrapText="1"/>
    </xf>
    <xf numFmtId="0" fontId="21" fillId="0" borderId="2" xfId="0" applyFont="1" applyBorder="1" applyAlignment="1">
      <alignment horizontal="left" vertical="center" wrapText="1"/>
    </xf>
    <xf numFmtId="0" fontId="21" fillId="0" borderId="2" xfId="0" applyFont="1" applyBorder="1" applyAlignment="1">
      <alignment horizontal="justify" vertical="center" wrapText="1"/>
    </xf>
    <xf numFmtId="0" fontId="14" fillId="3" borderId="8" xfId="0" applyFont="1" applyFill="1" applyBorder="1" applyAlignment="1">
      <alignment horizontal="center" vertical="center"/>
    </xf>
    <xf numFmtId="0" fontId="14" fillId="3" borderId="0" xfId="0" applyFont="1" applyFill="1" applyAlignment="1">
      <alignment horizontal="center" vertical="center"/>
    </xf>
    <xf numFmtId="0" fontId="17"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lignment horizontal="center" vertical="center"/>
    </xf>
    <xf numFmtId="0" fontId="6" fillId="4" borderId="40" xfId="2" applyFont="1" applyFill="1" applyBorder="1" applyAlignment="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Alignment="1">
      <alignment horizontal="center" vertical="center"/>
    </xf>
    <xf numFmtId="0" fontId="20" fillId="0" borderId="5" xfId="0" applyFont="1" applyBorder="1" applyAlignment="1">
      <alignment horizontal="center" vertical="center"/>
    </xf>
    <xf numFmtId="0" fontId="20" fillId="0" borderId="3" xfId="0" applyFont="1" applyBorder="1" applyAlignment="1">
      <alignment horizontal="center" vertical="center"/>
    </xf>
    <xf numFmtId="0" fontId="20" fillId="0" borderId="5" xfId="0" applyFont="1" applyBorder="1" applyAlignment="1">
      <alignment horizontal="center" vertical="center" wrapText="1"/>
    </xf>
    <xf numFmtId="0" fontId="20" fillId="0" borderId="3" xfId="0" applyFont="1" applyBorder="1" applyAlignment="1">
      <alignment horizontal="center" vertical="center" wrapText="1"/>
    </xf>
    <xf numFmtId="0" fontId="4" fillId="4" borderId="0" xfId="0" applyFont="1" applyFill="1" applyAlignment="1">
      <alignment horizontal="center" vertical="center" wrapText="1"/>
    </xf>
    <xf numFmtId="0" fontId="6" fillId="4" borderId="41" xfId="2" applyFont="1" applyFill="1" applyBorder="1" applyAlignment="1">
      <alignment horizontal="center" vertical="center"/>
    </xf>
    <xf numFmtId="0" fontId="6" fillId="4" borderId="47" xfId="2" applyFont="1" applyFill="1" applyBorder="1" applyAlignment="1">
      <alignment horizontal="center" vertical="center"/>
    </xf>
    <xf numFmtId="0" fontId="6" fillId="4" borderId="42" xfId="2" applyFont="1" applyFill="1" applyBorder="1" applyAlignment="1">
      <alignment horizontal="center" vertical="center"/>
    </xf>
    <xf numFmtId="0" fontId="6" fillId="4" borderId="43" xfId="2" applyFont="1" applyFill="1" applyBorder="1" applyAlignment="1">
      <alignment horizontal="center" vertical="center"/>
    </xf>
    <xf numFmtId="0" fontId="6" fillId="4" borderId="48" xfId="2" applyFont="1" applyFill="1" applyBorder="1" applyAlignment="1">
      <alignment horizontal="center" vertical="center"/>
    </xf>
    <xf numFmtId="0" fontId="6" fillId="4" borderId="44" xfId="2" applyFont="1" applyFill="1" applyBorder="1" applyAlignment="1">
      <alignment horizontal="center" vertical="center"/>
    </xf>
    <xf numFmtId="0" fontId="6" fillId="4" borderId="45" xfId="2" applyFont="1" applyFill="1" applyBorder="1" applyAlignment="1">
      <alignment horizontal="center" vertical="center"/>
    </xf>
    <xf numFmtId="0" fontId="6" fillId="4" borderId="49" xfId="2" applyFont="1" applyFill="1" applyBorder="1" applyAlignment="1">
      <alignment horizontal="center" vertical="center"/>
    </xf>
    <xf numFmtId="0" fontId="6" fillId="4" borderId="46" xfId="2" applyFont="1" applyFill="1" applyBorder="1" applyAlignment="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3" fillId="0" borderId="4" xfId="0" applyFont="1" applyBorder="1" applyAlignment="1">
      <alignment horizontal="left" vertical="center"/>
    </xf>
    <xf numFmtId="0" fontId="17" fillId="0" borderId="5" xfId="0" applyFont="1" applyBorder="1" applyAlignment="1">
      <alignment horizontal="left" vertical="center" wrapText="1"/>
    </xf>
    <xf numFmtId="0" fontId="17" fillId="0" borderId="3" xfId="0" applyFont="1" applyBorder="1" applyAlignment="1">
      <alignment horizontal="left" vertical="center" wrapText="1"/>
    </xf>
    <xf numFmtId="0" fontId="22" fillId="0" borderId="2" xfId="0" applyFont="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lignment horizontal="center" vertical="center"/>
    </xf>
    <xf numFmtId="0" fontId="6" fillId="4" borderId="19" xfId="2" applyFont="1" applyFill="1" applyBorder="1" applyAlignment="1">
      <alignment horizontal="center" vertical="center"/>
    </xf>
    <xf numFmtId="0" fontId="6" fillId="4" borderId="20" xfId="2" applyFont="1" applyFill="1" applyBorder="1" applyAlignment="1">
      <alignment horizontal="center" vertical="center"/>
    </xf>
    <xf numFmtId="0" fontId="6" fillId="4" borderId="21"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22" xfId="2" applyFont="1" applyFill="1" applyBorder="1" applyAlignment="1">
      <alignment horizontal="center" vertical="center"/>
    </xf>
    <xf numFmtId="0" fontId="6" fillId="4" borderId="23" xfId="2" applyFont="1" applyFill="1" applyBorder="1" applyAlignment="1">
      <alignment horizontal="center" vertical="center"/>
    </xf>
    <xf numFmtId="0" fontId="6" fillId="4" borderId="24" xfId="2" applyFont="1" applyFill="1" applyBorder="1" applyAlignment="1">
      <alignment horizontal="center" vertical="center"/>
    </xf>
    <xf numFmtId="0" fontId="6" fillId="4" borderId="25" xfId="2" applyFont="1" applyFill="1" applyBorder="1" applyAlignment="1">
      <alignment horizontal="center" vertical="center"/>
    </xf>
    <xf numFmtId="0" fontId="6" fillId="4" borderId="30" xfId="2" applyFont="1" applyFill="1" applyBorder="1" applyAlignment="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lignment horizontal="center" vertical="center"/>
    </xf>
    <xf numFmtId="0" fontId="6" fillId="4" borderId="36" xfId="2" applyFont="1" applyFill="1" applyBorder="1" applyAlignment="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13" fillId="4" borderId="2" xfId="0" applyFont="1" applyFill="1" applyBorder="1" applyAlignment="1" applyProtection="1">
      <alignment horizontal="center"/>
      <protection locked="0"/>
    </xf>
    <xf numFmtId="0" fontId="6" fillId="4" borderId="50"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51" xfId="2" applyFont="1" applyFill="1" applyBorder="1" applyAlignment="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17" fillId="0" borderId="2" xfId="0" applyFont="1" applyBorder="1" applyAlignment="1">
      <alignment horizontal="left" vertical="center" wrapText="1"/>
    </xf>
    <xf numFmtId="0" fontId="26" fillId="0" borderId="2" xfId="0" applyFont="1" applyBorder="1" applyAlignment="1">
      <alignment horizontal="left" vertical="center"/>
    </xf>
    <xf numFmtId="0" fontId="17" fillId="0" borderId="2" xfId="0" applyFont="1" applyBorder="1" applyAlignment="1">
      <alignment horizontal="justify" vertical="center" wrapText="1"/>
    </xf>
    <xf numFmtId="0" fontId="17" fillId="0" borderId="5" xfId="0" applyFont="1" applyBorder="1" applyAlignment="1">
      <alignment horizontal="justify" vertical="center" wrapText="1"/>
    </xf>
    <xf numFmtId="0" fontId="17" fillId="0" borderId="4" xfId="0" applyFont="1" applyBorder="1" applyAlignment="1">
      <alignment horizontal="justify" vertical="center" wrapText="1"/>
    </xf>
    <xf numFmtId="0" fontId="17" fillId="0" borderId="3" xfId="0" applyFont="1" applyBorder="1" applyAlignment="1">
      <alignment horizontal="justify"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9" fillId="0" borderId="2" xfId="0" applyFont="1" applyBorder="1" applyAlignment="1">
      <alignment horizontal="center" vertical="center" wrapText="1"/>
    </xf>
    <xf numFmtId="10" fontId="4" fillId="0" borderId="0" xfId="0" applyNumberFormat="1" applyFont="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23">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299357</xdr:colOff>
      <xdr:row>1</xdr:row>
      <xdr:rowOff>108858</xdr:rowOff>
    </xdr:from>
    <xdr:to>
      <xdr:col>13</xdr:col>
      <xdr:colOff>596314</xdr:colOff>
      <xdr:row>6</xdr:row>
      <xdr:rowOff>6406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8111107" y="285751"/>
          <a:ext cx="963707" cy="119022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1801345</xdr:colOff>
      <xdr:row>8</xdr:row>
      <xdr:rowOff>520890</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29</xdr:row>
      <xdr:rowOff>81643</xdr:rowOff>
    </xdr:from>
    <xdr:to>
      <xdr:col>5</xdr:col>
      <xdr:colOff>718777</xdr:colOff>
      <xdr:row>37</xdr:row>
      <xdr:rowOff>60833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28</xdr:row>
      <xdr:rowOff>116417</xdr:rowOff>
    </xdr:from>
    <xdr:to>
      <xdr:col>3</xdr:col>
      <xdr:colOff>1524623</xdr:colOff>
      <xdr:row>36</xdr:row>
      <xdr:rowOff>107703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ycp/AppData/Local/Microsoft/Windows/INetCache/Content.Outlook/X7G30VYA/04%20Dinamizacion_Conocimiento_Innovacion%20-%20Actualizaci&#243;n%20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EDT- Actividades"/>
      <sheetName val="Alcance"/>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person displayName="Johan Steven Hortua Arévalo" id="{C1251468-F903-4966-8746-161FF3A54033}" userId="S::johanHA@supersociedades.gov.co::048eef3c-4e9d-4d22-9973-7f804acd65e7"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6" dT="2024-02-13T16:24:35.75" personId="{C1251468-F903-4966-8746-161FF3A54033}" id="{400652CC-6AEF-4E17-BDB5-06ED5189D948}">
    <text>Año 2024 únicamente.</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Dpuin@Supersociedades.gov.co"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Dbonilla@supersociedades.gov.co" TargetMode="External"/><Relationship Id="rId13" Type="http://schemas.openxmlformats.org/officeDocument/2006/relationships/hyperlink" Target="mailto:SBabativa@supersociedades.gov.co" TargetMode="External"/><Relationship Id="rId18" Type="http://schemas.openxmlformats.org/officeDocument/2006/relationships/drawing" Target="../drawings/drawing7.xml"/><Relationship Id="rId3" Type="http://schemas.openxmlformats.org/officeDocument/2006/relationships/hyperlink" Target="mailto:VHugueth@supersociedades.gov.co" TargetMode="External"/><Relationship Id="rId7" Type="http://schemas.openxmlformats.org/officeDocument/2006/relationships/hyperlink" Target="mailto:RodrigoRP@supersociedades.gov.co" TargetMode="External"/><Relationship Id="rId12" Type="http://schemas.openxmlformats.org/officeDocument/2006/relationships/hyperlink" Target="mailto:Losorio@supersociedades.gov.co" TargetMode="External"/><Relationship Id="rId17" Type="http://schemas.openxmlformats.org/officeDocument/2006/relationships/printerSettings" Target="../printerSettings/printerSettings7.bin"/><Relationship Id="rId2" Type="http://schemas.openxmlformats.org/officeDocument/2006/relationships/hyperlink" Target="mailto:JohanHA@supersociedades.gov.co" TargetMode="External"/><Relationship Id="rId16" Type="http://schemas.openxmlformats.org/officeDocument/2006/relationships/hyperlink" Target="mailto:NiniRA@supersociedades.gov.co" TargetMode="External"/><Relationship Id="rId20" Type="http://schemas.openxmlformats.org/officeDocument/2006/relationships/comments" Target="../comments6.xml"/><Relationship Id="rId1" Type="http://schemas.openxmlformats.org/officeDocument/2006/relationships/hyperlink" Target="mailto:BEscobar@supersociedades.gov.co" TargetMode="External"/><Relationship Id="rId6" Type="http://schemas.openxmlformats.org/officeDocument/2006/relationships/hyperlink" Target="mailto:NIMartinez@supersociedades.gov.co" TargetMode="External"/><Relationship Id="rId11" Type="http://schemas.openxmlformats.org/officeDocument/2006/relationships/hyperlink" Target="mailto:CarlosPH@supersociedades.gov.co" TargetMode="External"/><Relationship Id="rId5" Type="http://schemas.openxmlformats.org/officeDocument/2006/relationships/hyperlink" Target="mailto:Naranguren@supersociedades.gov.co" TargetMode="External"/><Relationship Id="rId15" Type="http://schemas.openxmlformats.org/officeDocument/2006/relationships/hyperlink" Target="mailto:EdwinMV@supersociedades.gov.co" TargetMode="External"/><Relationship Id="rId10" Type="http://schemas.openxmlformats.org/officeDocument/2006/relationships/hyperlink" Target="mailto:HectorJG@supersociedades.gov.co" TargetMode="External"/><Relationship Id="rId19" Type="http://schemas.openxmlformats.org/officeDocument/2006/relationships/vmlDrawing" Target="../drawings/vmlDrawing6.vml"/><Relationship Id="rId4" Type="http://schemas.openxmlformats.org/officeDocument/2006/relationships/hyperlink" Target="mailto:MariaS@supersociedades.gov.co" TargetMode="External"/><Relationship Id="rId9" Type="http://schemas.openxmlformats.org/officeDocument/2006/relationships/hyperlink" Target="mailto:Tguerrero@supersociedades.gov.co" TargetMode="External"/><Relationship Id="rId14" Type="http://schemas.openxmlformats.org/officeDocument/2006/relationships/hyperlink" Target="mailto:CamiloBA@supersociedades.gov.co" TargetMode="Externa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85" zoomScaleNormal="85" workbookViewId="0"/>
  </sheetViews>
  <sheetFormatPr baseColWidth="10" defaultColWidth="11.42578125"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37.5" customHeight="1" thickBot="1" x14ac:dyDescent="0.25"/>
    <row r="2" spans="2:19" ht="26.25" customHeight="1" x14ac:dyDescent="0.2">
      <c r="B2" s="179"/>
      <c r="C2" s="180"/>
      <c r="D2" s="181" t="s">
        <v>120</v>
      </c>
      <c r="E2" s="182"/>
      <c r="F2" s="182"/>
      <c r="G2" s="182"/>
      <c r="H2" s="182"/>
      <c r="I2" s="182"/>
      <c r="J2" s="183"/>
      <c r="K2" s="169" t="s">
        <v>121</v>
      </c>
      <c r="L2" s="170"/>
    </row>
    <row r="3" spans="2:19" ht="23.25" customHeight="1" x14ac:dyDescent="0.2">
      <c r="B3" s="175"/>
      <c r="C3" s="176"/>
      <c r="D3" s="184" t="s">
        <v>122</v>
      </c>
      <c r="E3" s="185"/>
      <c r="F3" s="185"/>
      <c r="G3" s="185"/>
      <c r="H3" s="185"/>
      <c r="I3" s="185"/>
      <c r="J3" s="186"/>
      <c r="K3" s="171" t="s">
        <v>127</v>
      </c>
      <c r="L3" s="172"/>
    </row>
    <row r="4" spans="2:19" ht="24" customHeight="1" x14ac:dyDescent="0.2">
      <c r="B4" s="175"/>
      <c r="C4" s="176"/>
      <c r="D4" s="184" t="s">
        <v>123</v>
      </c>
      <c r="E4" s="185"/>
      <c r="F4" s="185"/>
      <c r="G4" s="185"/>
      <c r="H4" s="185"/>
      <c r="I4" s="185"/>
      <c r="J4" s="186"/>
      <c r="K4" s="171" t="s">
        <v>124</v>
      </c>
      <c r="L4" s="172"/>
    </row>
    <row r="5" spans="2:19" ht="22.5" customHeight="1" thickBot="1" x14ac:dyDescent="0.25">
      <c r="B5" s="177"/>
      <c r="C5" s="178"/>
      <c r="D5" s="187" t="s">
        <v>125</v>
      </c>
      <c r="E5" s="188"/>
      <c r="F5" s="188"/>
      <c r="G5" s="188"/>
      <c r="H5" s="188"/>
      <c r="I5" s="188"/>
      <c r="J5" s="189"/>
      <c r="K5" s="173" t="s">
        <v>126</v>
      </c>
      <c r="L5" s="174"/>
    </row>
    <row r="6" spans="2:19" ht="5.25" customHeight="1" x14ac:dyDescent="0.2">
      <c r="C6" s="4"/>
      <c r="D6" s="4"/>
      <c r="E6" s="4"/>
      <c r="F6" s="4"/>
      <c r="G6" s="4"/>
      <c r="H6" s="4"/>
      <c r="I6" s="4"/>
    </row>
    <row r="7" spans="2:19" ht="29.25" customHeight="1" x14ac:dyDescent="0.2">
      <c r="C7" s="167" t="s">
        <v>0</v>
      </c>
      <c r="D7" s="167"/>
      <c r="E7" s="168" t="s">
        <v>136</v>
      </c>
      <c r="F7" s="168"/>
      <c r="G7" s="168"/>
      <c r="H7" s="168"/>
      <c r="I7" s="168"/>
      <c r="J7" s="168"/>
      <c r="K7" s="168"/>
      <c r="S7" s="1"/>
    </row>
    <row r="8" spans="2:19" ht="6.75" customHeight="1" x14ac:dyDescent="0.2">
      <c r="C8" s="7"/>
      <c r="D8" s="7"/>
      <c r="E8" s="8"/>
      <c r="F8" s="8"/>
      <c r="G8" s="8"/>
      <c r="H8" s="8"/>
      <c r="I8" s="8"/>
      <c r="S8" s="1"/>
    </row>
    <row r="9" spans="2:19" ht="6.75" customHeight="1" thickBot="1" x14ac:dyDescent="0.25">
      <c r="C9" s="7"/>
      <c r="D9" s="7"/>
      <c r="E9" s="8"/>
      <c r="F9" s="8"/>
      <c r="G9" s="8"/>
      <c r="H9" s="8"/>
      <c r="I9" s="8"/>
      <c r="S9" s="1"/>
    </row>
    <row r="10" spans="2:19" ht="12.75" thickBot="1" x14ac:dyDescent="0.25">
      <c r="B10" s="26"/>
      <c r="C10" s="27"/>
      <c r="D10" s="27"/>
      <c r="E10" s="27"/>
      <c r="F10" s="27"/>
      <c r="G10" s="27"/>
      <c r="H10" s="27"/>
      <c r="I10" s="27"/>
      <c r="J10" s="27"/>
      <c r="K10" s="27"/>
      <c r="L10" s="28"/>
    </row>
    <row r="11" spans="2:19" ht="39.950000000000003" customHeight="1" thickBot="1" x14ac:dyDescent="0.25">
      <c r="B11" s="29"/>
      <c r="C11" s="11" t="s">
        <v>34</v>
      </c>
      <c r="D11" s="30"/>
      <c r="E11" s="11" t="s">
        <v>35</v>
      </c>
      <c r="F11" s="30"/>
      <c r="G11" s="11" t="s">
        <v>48</v>
      </c>
      <c r="H11" s="30"/>
      <c r="I11" s="11" t="s">
        <v>68</v>
      </c>
      <c r="J11" s="30"/>
      <c r="K11" s="11" t="s">
        <v>49</v>
      </c>
      <c r="L11" s="31"/>
    </row>
    <row r="12" spans="2:19" ht="15" customHeight="1" thickBot="1" x14ac:dyDescent="0.25">
      <c r="B12" s="29"/>
      <c r="C12" s="30"/>
      <c r="D12" s="30"/>
      <c r="E12" s="30"/>
      <c r="F12" s="30"/>
      <c r="G12" s="30"/>
      <c r="H12" s="30"/>
      <c r="I12" s="30"/>
      <c r="J12" s="30"/>
      <c r="K12" s="30"/>
      <c r="L12" s="31"/>
    </row>
    <row r="13" spans="2:19" ht="39.950000000000003" customHeight="1" thickBot="1" x14ac:dyDescent="0.25">
      <c r="B13" s="29"/>
      <c r="C13" s="11" t="s">
        <v>36</v>
      </c>
      <c r="D13" s="30"/>
      <c r="E13" s="11" t="s">
        <v>37</v>
      </c>
      <c r="F13" s="30"/>
      <c r="G13" s="11" t="s">
        <v>38</v>
      </c>
      <c r="H13" s="30"/>
      <c r="I13" s="11" t="s">
        <v>50</v>
      </c>
      <c r="J13" s="30"/>
      <c r="K13" s="11" t="s">
        <v>39</v>
      </c>
      <c r="L13" s="31"/>
    </row>
    <row r="14" spans="2:19" ht="15" customHeight="1" thickBot="1" x14ac:dyDescent="0.25">
      <c r="B14" s="29"/>
      <c r="C14" s="30"/>
      <c r="D14" s="30"/>
      <c r="E14" s="30"/>
      <c r="F14" s="30"/>
      <c r="G14" s="30"/>
      <c r="H14" s="30"/>
      <c r="I14" s="30"/>
      <c r="J14" s="30"/>
      <c r="K14" s="30"/>
      <c r="L14" s="31"/>
    </row>
    <row r="15" spans="2:19" ht="37.5" customHeight="1" thickBot="1" x14ac:dyDescent="0.25">
      <c r="B15" s="29"/>
      <c r="C15" s="30"/>
      <c r="D15" s="30"/>
      <c r="E15" s="30"/>
      <c r="F15" s="30"/>
      <c r="G15" s="11" t="s">
        <v>40</v>
      </c>
      <c r="H15" s="30"/>
      <c r="I15" s="30"/>
      <c r="J15" s="30"/>
      <c r="K15" s="30"/>
      <c r="L15" s="31"/>
    </row>
    <row r="16" spans="2:19" ht="12.75" thickBot="1" x14ac:dyDescent="0.25">
      <c r="B16" s="32"/>
      <c r="C16" s="33"/>
      <c r="D16" s="33"/>
      <c r="E16" s="33"/>
      <c r="F16" s="33"/>
      <c r="G16" s="33"/>
      <c r="H16" s="33"/>
      <c r="I16" s="33"/>
      <c r="J16" s="33"/>
      <c r="K16" s="33"/>
      <c r="L16" s="3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election activeCell="D21" sqref="D21"/>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274"/>
      <c r="C2" s="275"/>
      <c r="D2" s="291" t="s">
        <v>120</v>
      </c>
      <c r="E2" s="292"/>
      <c r="F2" s="292"/>
      <c r="G2" s="292"/>
      <c r="H2" s="292"/>
      <c r="I2" s="292"/>
      <c r="J2" s="293"/>
      <c r="K2" s="58"/>
      <c r="L2" s="56"/>
      <c r="M2" s="286" t="str">
        <f>Proyecto!K2</f>
        <v>Codigo: GC-F-015</v>
      </c>
      <c r="N2" s="286"/>
      <c r="O2" s="286"/>
      <c r="P2" s="287"/>
      <c r="S2" s="6"/>
      <c r="T2" s="6"/>
      <c r="U2" s="10"/>
    </row>
    <row r="3" spans="2:31" ht="23.25" customHeight="1" x14ac:dyDescent="0.2">
      <c r="B3" s="276"/>
      <c r="C3" s="264"/>
      <c r="D3" s="294" t="s">
        <v>122</v>
      </c>
      <c r="E3" s="295"/>
      <c r="F3" s="295"/>
      <c r="G3" s="295"/>
      <c r="H3" s="295"/>
      <c r="I3" s="295"/>
      <c r="J3" s="296"/>
      <c r="K3" s="16"/>
      <c r="L3" s="18"/>
      <c r="M3" s="216" t="str">
        <f>Proyecto!K3</f>
        <v>Fecha: 17 de septiembre de 2014</v>
      </c>
      <c r="N3" s="216"/>
      <c r="O3" s="216"/>
      <c r="P3" s="288"/>
      <c r="S3" s="6"/>
      <c r="T3" s="6"/>
      <c r="U3" s="10"/>
    </row>
    <row r="4" spans="2:31" ht="24" customHeight="1" x14ac:dyDescent="0.2">
      <c r="B4" s="276"/>
      <c r="C4" s="264"/>
      <c r="D4" s="294" t="s">
        <v>123</v>
      </c>
      <c r="E4" s="295"/>
      <c r="F4" s="295"/>
      <c r="G4" s="295"/>
      <c r="H4" s="295"/>
      <c r="I4" s="295"/>
      <c r="J4" s="296"/>
      <c r="K4" s="16"/>
      <c r="L4" s="18"/>
      <c r="M4" s="216" t="str">
        <f>Proyecto!K4</f>
        <v>Version 001</v>
      </c>
      <c r="N4" s="216"/>
      <c r="O4" s="216"/>
      <c r="P4" s="288"/>
      <c r="U4" s="10"/>
    </row>
    <row r="5" spans="2:31" ht="22.5" customHeight="1" thickBot="1" x14ac:dyDescent="0.25">
      <c r="B5" s="277"/>
      <c r="C5" s="278"/>
      <c r="D5" s="297" t="s">
        <v>125</v>
      </c>
      <c r="E5" s="298"/>
      <c r="F5" s="298"/>
      <c r="G5" s="298"/>
      <c r="H5" s="298"/>
      <c r="I5" s="298"/>
      <c r="J5" s="299"/>
      <c r="K5" s="59"/>
      <c r="L5" s="57"/>
      <c r="M5" s="289" t="s">
        <v>126</v>
      </c>
      <c r="N5" s="289"/>
      <c r="O5" s="289"/>
      <c r="P5" s="290"/>
    </row>
    <row r="6" spans="2:31" ht="5.25" customHeight="1" x14ac:dyDescent="0.2">
      <c r="B6" s="4"/>
      <c r="C6" s="4"/>
      <c r="D6" s="4"/>
      <c r="E6" s="4"/>
      <c r="F6" s="4"/>
      <c r="G6" s="4"/>
      <c r="H6" s="4"/>
      <c r="I6" s="4"/>
      <c r="J6" s="4"/>
      <c r="K6" s="4"/>
      <c r="L6" s="4"/>
      <c r="M6" s="4"/>
      <c r="N6" s="4"/>
      <c r="O6" s="4"/>
      <c r="P6" s="4"/>
    </row>
    <row r="7" spans="2:31" ht="29.25" customHeight="1" x14ac:dyDescent="0.2">
      <c r="B7" s="167" t="s">
        <v>0</v>
      </c>
      <c r="C7" s="167"/>
      <c r="D7" s="237" t="str">
        <f>Proyecto!$E$7</f>
        <v>Dinamización del conocimiento y la innovación</v>
      </c>
      <c r="E7" s="237"/>
      <c r="F7" s="237"/>
      <c r="G7" s="237"/>
      <c r="H7" s="237"/>
      <c r="I7" s="237"/>
      <c r="J7" s="237"/>
      <c r="K7" s="237"/>
      <c r="L7" s="237"/>
      <c r="M7" s="237"/>
      <c r="N7" s="237"/>
      <c r="O7" s="237"/>
      <c r="P7" s="237"/>
      <c r="AE7" s="1"/>
    </row>
    <row r="8" spans="2:31" ht="6.75" customHeight="1" x14ac:dyDescent="0.2">
      <c r="B8" s="7"/>
      <c r="C8" s="7"/>
      <c r="D8" s="63"/>
      <c r="E8" s="63"/>
      <c r="F8" s="63"/>
      <c r="G8" s="63"/>
      <c r="H8" s="63"/>
      <c r="I8" s="63"/>
      <c r="J8" s="63"/>
      <c r="K8" s="63"/>
      <c r="L8" s="63"/>
      <c r="M8" s="63"/>
      <c r="N8" s="63"/>
      <c r="O8" s="63"/>
      <c r="P8" s="63"/>
      <c r="AE8" s="1"/>
    </row>
    <row r="9" spans="2:31" ht="6" customHeight="1" x14ac:dyDescent="0.2">
      <c r="D9" s="84"/>
      <c r="E9" s="84"/>
      <c r="F9" s="84"/>
      <c r="G9" s="84"/>
      <c r="H9" s="84"/>
      <c r="I9" s="84"/>
      <c r="J9" s="84"/>
      <c r="K9" s="84"/>
      <c r="L9" s="84"/>
      <c r="M9" s="84"/>
      <c r="N9" s="84"/>
      <c r="O9" s="84"/>
      <c r="P9" s="84"/>
    </row>
    <row r="10" spans="2:31" ht="73.900000000000006" customHeight="1" x14ac:dyDescent="0.2">
      <c r="B10" s="167" t="s">
        <v>28</v>
      </c>
      <c r="C10" s="167"/>
      <c r="D10" s="285" t="s">
        <v>221</v>
      </c>
      <c r="E10" s="285"/>
      <c r="F10" s="285"/>
      <c r="G10" s="285"/>
      <c r="H10" s="285"/>
      <c r="I10" s="285"/>
      <c r="J10" s="285"/>
      <c r="K10" s="285"/>
      <c r="L10" s="285"/>
      <c r="M10" s="285"/>
      <c r="N10" s="285"/>
      <c r="O10" s="285"/>
      <c r="P10" s="285"/>
      <c r="AE10" s="1"/>
    </row>
    <row r="11" spans="2:31" ht="3.75" customHeight="1" x14ac:dyDescent="0.2">
      <c r="D11" s="81"/>
      <c r="E11" s="81"/>
      <c r="F11" s="81"/>
      <c r="G11" s="81"/>
      <c r="H11" s="81"/>
      <c r="I11" s="81"/>
      <c r="J11" s="81"/>
      <c r="K11" s="81"/>
      <c r="L11" s="81"/>
      <c r="M11" s="81"/>
      <c r="N11" s="81"/>
      <c r="O11" s="81"/>
      <c r="P11" s="81"/>
    </row>
    <row r="12" spans="2:31" ht="115.5" customHeight="1" x14ac:dyDescent="0.2">
      <c r="B12" s="167" t="s">
        <v>29</v>
      </c>
      <c r="C12" s="167"/>
      <c r="D12" s="285" t="s">
        <v>289</v>
      </c>
      <c r="E12" s="285"/>
      <c r="F12" s="285"/>
      <c r="G12" s="285"/>
      <c r="H12" s="285"/>
      <c r="I12" s="285"/>
      <c r="J12" s="285"/>
      <c r="K12" s="285"/>
      <c r="L12" s="285"/>
      <c r="M12" s="285"/>
      <c r="N12" s="285"/>
      <c r="O12" s="285"/>
      <c r="P12" s="285"/>
    </row>
    <row r="13" spans="2:31" ht="6.75" customHeight="1" x14ac:dyDescent="0.2">
      <c r="B13" s="7"/>
      <c r="C13" s="7"/>
      <c r="D13" s="62"/>
      <c r="E13" s="62"/>
      <c r="F13" s="62"/>
      <c r="G13" s="62"/>
      <c r="H13" s="62"/>
      <c r="I13" s="62"/>
      <c r="J13" s="62"/>
      <c r="K13" s="62"/>
      <c r="L13" s="62"/>
      <c r="M13" s="62"/>
      <c r="N13" s="62"/>
      <c r="O13" s="62"/>
      <c r="P13" s="62"/>
      <c r="AE13" s="1"/>
    </row>
    <row r="14" spans="2:31" ht="42" customHeight="1" x14ac:dyDescent="0.2">
      <c r="B14" s="167" t="s">
        <v>30</v>
      </c>
      <c r="C14" s="167"/>
      <c r="D14" s="285" t="s">
        <v>222</v>
      </c>
      <c r="E14" s="285"/>
      <c r="F14" s="285"/>
      <c r="G14" s="285"/>
      <c r="H14" s="285"/>
      <c r="I14" s="285"/>
      <c r="J14" s="285"/>
      <c r="K14" s="285"/>
      <c r="L14" s="285"/>
      <c r="M14" s="285"/>
      <c r="N14" s="285"/>
      <c r="O14" s="285"/>
      <c r="P14" s="285"/>
    </row>
    <row r="15" spans="2:31" ht="6.75" customHeight="1" x14ac:dyDescent="0.2">
      <c r="B15" s="7"/>
      <c r="C15" s="7"/>
      <c r="D15" s="62"/>
      <c r="E15" s="62"/>
      <c r="F15" s="62"/>
      <c r="G15" s="62"/>
      <c r="H15" s="62"/>
      <c r="I15" s="62"/>
      <c r="J15" s="62"/>
      <c r="K15" s="62"/>
      <c r="L15" s="62"/>
      <c r="M15" s="62"/>
      <c r="N15" s="62"/>
      <c r="O15" s="62"/>
      <c r="P15" s="62"/>
      <c r="AE15" s="1"/>
    </row>
    <row r="16" spans="2:31" ht="85.9" customHeight="1" x14ac:dyDescent="0.2">
      <c r="B16" s="167" t="s">
        <v>31</v>
      </c>
      <c r="C16" s="167"/>
      <c r="D16" s="285" t="s">
        <v>280</v>
      </c>
      <c r="E16" s="285"/>
      <c r="F16" s="285"/>
      <c r="G16" s="285"/>
      <c r="H16" s="285"/>
      <c r="I16" s="285"/>
      <c r="J16" s="285"/>
      <c r="K16" s="285"/>
      <c r="L16" s="285"/>
      <c r="M16" s="285"/>
      <c r="N16" s="285"/>
      <c r="O16" s="285"/>
      <c r="P16" s="285"/>
    </row>
    <row r="17" spans="2:31" ht="6.75" customHeight="1" x14ac:dyDescent="0.2">
      <c r="B17" s="7"/>
      <c r="C17" s="7"/>
      <c r="D17" s="62"/>
      <c r="E17" s="62"/>
      <c r="F17" s="62"/>
      <c r="G17" s="62"/>
      <c r="H17" s="62"/>
      <c r="I17" s="62"/>
      <c r="J17" s="62"/>
      <c r="K17" s="62"/>
      <c r="L17" s="62"/>
      <c r="M17" s="62"/>
      <c r="N17" s="62"/>
      <c r="O17" s="62"/>
      <c r="P17" s="62"/>
      <c r="AE17" s="1"/>
    </row>
    <row r="18" spans="2:31" ht="122.45" customHeight="1" x14ac:dyDescent="0.2">
      <c r="B18" s="167" t="s">
        <v>32</v>
      </c>
      <c r="C18" s="167"/>
      <c r="D18" s="285" t="s">
        <v>290</v>
      </c>
      <c r="E18" s="285"/>
      <c r="F18" s="285"/>
      <c r="G18" s="285"/>
      <c r="H18" s="285"/>
      <c r="I18" s="285"/>
      <c r="J18" s="285"/>
      <c r="K18" s="285"/>
      <c r="L18" s="285"/>
      <c r="M18" s="285"/>
      <c r="N18" s="285"/>
      <c r="O18" s="285"/>
      <c r="P18" s="285"/>
    </row>
    <row r="19" spans="2:31" ht="6.75" customHeight="1" x14ac:dyDescent="0.2">
      <c r="B19" s="7"/>
      <c r="C19" s="7"/>
      <c r="D19" s="62"/>
      <c r="E19" s="62"/>
      <c r="F19" s="62"/>
      <c r="G19" s="62"/>
      <c r="H19" s="62"/>
      <c r="I19" s="62"/>
      <c r="J19" s="62"/>
      <c r="K19" s="62"/>
      <c r="L19" s="62"/>
      <c r="M19" s="62"/>
      <c r="N19" s="62"/>
      <c r="O19" s="62"/>
      <c r="P19" s="62"/>
      <c r="AE19" s="1"/>
    </row>
    <row r="20" spans="2:31" ht="104.45" customHeight="1" x14ac:dyDescent="0.2">
      <c r="B20" s="167" t="s">
        <v>33</v>
      </c>
      <c r="C20" s="167"/>
      <c r="D20" s="285" t="s">
        <v>281</v>
      </c>
      <c r="E20" s="285"/>
      <c r="F20" s="285"/>
      <c r="G20" s="285"/>
      <c r="H20" s="285"/>
      <c r="I20" s="285"/>
      <c r="J20" s="285"/>
      <c r="K20" s="285"/>
      <c r="L20" s="285"/>
      <c r="M20" s="285"/>
      <c r="N20" s="285"/>
      <c r="O20" s="285"/>
      <c r="P20" s="285"/>
    </row>
    <row r="21" spans="2:31" ht="21" x14ac:dyDescent="0.2">
      <c r="D21" s="84"/>
      <c r="E21" s="84"/>
      <c r="F21" s="84"/>
      <c r="G21" s="84"/>
      <c r="H21" s="84"/>
      <c r="I21" s="84"/>
      <c r="J21" s="84"/>
      <c r="K21" s="84"/>
      <c r="L21" s="84"/>
      <c r="M21" s="84"/>
      <c r="N21" s="84"/>
      <c r="O21" s="84"/>
      <c r="P21" s="84"/>
    </row>
    <row r="22" spans="2:31" ht="21" x14ac:dyDescent="0.2">
      <c r="D22" s="84"/>
      <c r="E22" s="84"/>
      <c r="F22" s="84"/>
      <c r="G22" s="84"/>
      <c r="H22" s="84"/>
      <c r="I22" s="84"/>
      <c r="J22" s="84"/>
      <c r="K22" s="84"/>
      <c r="L22" s="84"/>
      <c r="M22" s="84"/>
      <c r="N22" s="84"/>
      <c r="O22" s="84"/>
      <c r="P22" s="84"/>
    </row>
    <row r="23" spans="2:31" ht="21" x14ac:dyDescent="0.2">
      <c r="D23" s="84"/>
      <c r="E23" s="84"/>
      <c r="F23" s="84"/>
      <c r="G23" s="84"/>
      <c r="H23" s="84"/>
      <c r="I23" s="84"/>
      <c r="J23" s="84"/>
      <c r="K23" s="84"/>
      <c r="L23" s="84"/>
      <c r="M23" s="84"/>
      <c r="N23" s="84"/>
      <c r="O23" s="84"/>
      <c r="P23" s="84"/>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G20:M65492 O9:U9 G9:M9 W9:AC9 O18:U18 Q11:U12 W18:AC18 W14:AC14 O14:U14 O16:U16 W20:AC65492 W16:AC16 W11:AC12 O20:U65492 O11:P11 G11:M11 G14:M14 G16:M16 G18:M18">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AK32"/>
  <sheetViews>
    <sheetView showGridLines="0" tabSelected="1" zoomScale="70" zoomScaleNormal="70" workbookViewId="0">
      <pane ySplit="9" topLeftCell="A10" activePane="bottomLeft" state="frozen"/>
      <selection pane="bottomLeft" activeCell="F11" sqref="F11"/>
    </sheetView>
  </sheetViews>
  <sheetFormatPr baseColWidth="10" defaultColWidth="11.42578125" defaultRowHeight="12.75" x14ac:dyDescent="0.2"/>
  <cols>
    <col min="1" max="1" width="2.42578125" style="1" customWidth="1"/>
    <col min="2" max="2" width="40.42578125" style="1" customWidth="1"/>
    <col min="3" max="3" width="26" style="1" customWidth="1"/>
    <col min="4" max="4" width="8.28515625" style="1" customWidth="1"/>
    <col min="5" max="5" width="12.42578125" style="1" customWidth="1"/>
    <col min="6" max="6" width="23.7109375" style="1" customWidth="1"/>
    <col min="7" max="9" width="17.5703125" style="1" customWidth="1"/>
    <col min="10" max="10" width="96.28515625" style="1" customWidth="1"/>
    <col min="11" max="11" width="14" style="1" customWidth="1"/>
    <col min="12" max="12" width="20.7109375" style="1" customWidth="1"/>
    <col min="13" max="13" width="10" style="95" hidden="1" customWidth="1"/>
    <col min="14" max="16" width="14.28515625" style="95" hidden="1" customWidth="1"/>
    <col min="17" max="17" width="11.5703125" style="95" hidden="1" customWidth="1"/>
    <col min="18" max="18" width="12" style="95" hidden="1" customWidth="1"/>
    <col min="19" max="19" width="8.7109375" style="95" hidden="1" customWidth="1"/>
    <col min="20" max="20" width="8.7109375" style="96" hidden="1" customWidth="1"/>
    <col min="21" max="22" width="8.7109375" style="95" hidden="1" customWidth="1"/>
    <col min="23" max="23" width="10" style="95" hidden="1" customWidth="1"/>
    <col min="24" max="24" width="8.7109375" style="95" hidden="1" customWidth="1"/>
    <col min="25" max="25" width="9.7109375" style="95" hidden="1" customWidth="1"/>
    <col min="26" max="26" width="10.5703125" style="95" hidden="1" customWidth="1"/>
    <col min="27" max="28" width="11.140625" style="95" hidden="1" customWidth="1"/>
    <col min="29" max="29" width="10" style="95" hidden="1" customWidth="1"/>
    <col min="30" max="30" width="10.140625" style="95" hidden="1" customWidth="1"/>
    <col min="31" max="32" width="8.7109375" style="95" hidden="1" customWidth="1"/>
    <col min="33" max="33" width="9.5703125" style="95" hidden="1" customWidth="1"/>
    <col min="34" max="34" width="8.7109375" style="95" hidden="1" customWidth="1"/>
    <col min="35" max="35" width="10.140625" style="95" hidden="1" customWidth="1"/>
    <col min="36" max="36" width="10.5703125" style="95" hidden="1" customWidth="1"/>
    <col min="37" max="37" width="8.7109375" style="141" hidden="1" customWidth="1"/>
    <col min="38" max="234" width="9.140625" style="1" customWidth="1"/>
    <col min="235" max="16384" width="11.42578125" style="1"/>
  </cols>
  <sheetData>
    <row r="1" spans="2:37" ht="13.5" hidden="1" thickBot="1" x14ac:dyDescent="0.25"/>
    <row r="2" spans="2:37" ht="26.25" hidden="1" customHeight="1" x14ac:dyDescent="0.2">
      <c r="B2" s="301"/>
      <c r="C2" s="300" t="s">
        <v>120</v>
      </c>
      <c r="D2" s="300"/>
      <c r="E2" s="300"/>
      <c r="F2" s="300"/>
      <c r="G2" s="300"/>
      <c r="H2" s="300"/>
      <c r="I2" s="300"/>
      <c r="J2" s="300"/>
      <c r="K2" s="306" t="str">
        <f>Proyecto!K2</f>
        <v>Codigo: GC-F-015</v>
      </c>
      <c r="L2" s="287"/>
      <c r="M2" s="97"/>
      <c r="N2" s="97"/>
      <c r="O2" s="97"/>
      <c r="P2" s="97"/>
      <c r="Q2" s="97"/>
      <c r="R2" s="97"/>
      <c r="S2" s="97"/>
      <c r="T2" s="98"/>
      <c r="U2" s="97"/>
      <c r="V2" s="97"/>
      <c r="W2" s="97"/>
      <c r="X2" s="97"/>
      <c r="Y2" s="97"/>
      <c r="Z2" s="97"/>
      <c r="AA2" s="97"/>
      <c r="AB2" s="97"/>
      <c r="AC2" s="97"/>
      <c r="AD2" s="97"/>
      <c r="AE2" s="97"/>
      <c r="AF2" s="97"/>
      <c r="AG2" s="97"/>
      <c r="AH2" s="97"/>
      <c r="AI2" s="97"/>
      <c r="AJ2" s="97"/>
      <c r="AK2" s="142"/>
    </row>
    <row r="3" spans="2:37" ht="23.25" hidden="1" customHeight="1" x14ac:dyDescent="0.2">
      <c r="B3" s="302"/>
      <c r="C3" s="304" t="s">
        <v>122</v>
      </c>
      <c r="D3" s="304"/>
      <c r="E3" s="304"/>
      <c r="F3" s="304"/>
      <c r="G3" s="304"/>
      <c r="H3" s="304"/>
      <c r="I3" s="304"/>
      <c r="J3" s="304"/>
      <c r="K3" s="307" t="str">
        <f>Proyecto!K3</f>
        <v>Fecha: 17 de septiembre de 2014</v>
      </c>
      <c r="L3" s="288"/>
      <c r="M3" s="97"/>
      <c r="N3" s="97"/>
      <c r="O3" s="97"/>
      <c r="P3" s="97"/>
      <c r="Q3" s="97"/>
      <c r="R3" s="97"/>
      <c r="S3" s="97"/>
      <c r="T3" s="98"/>
      <c r="U3" s="97"/>
      <c r="V3" s="97"/>
      <c r="W3" s="97"/>
      <c r="X3" s="97"/>
      <c r="Y3" s="97"/>
      <c r="Z3" s="97"/>
      <c r="AA3" s="97"/>
      <c r="AB3" s="97"/>
      <c r="AC3" s="97"/>
      <c r="AD3" s="97"/>
      <c r="AE3" s="97"/>
      <c r="AF3" s="97"/>
      <c r="AG3" s="97"/>
      <c r="AH3" s="97"/>
      <c r="AI3" s="97"/>
      <c r="AJ3" s="97"/>
      <c r="AK3" s="142"/>
    </row>
    <row r="4" spans="2:37" ht="24" hidden="1" customHeight="1" x14ac:dyDescent="0.2">
      <c r="B4" s="302"/>
      <c r="C4" s="304" t="s">
        <v>123</v>
      </c>
      <c r="D4" s="304"/>
      <c r="E4" s="304"/>
      <c r="F4" s="304"/>
      <c r="G4" s="304"/>
      <c r="H4" s="304"/>
      <c r="I4" s="304"/>
      <c r="J4" s="304"/>
      <c r="K4" s="307" t="str">
        <f>Proyecto!K4</f>
        <v>Version 001</v>
      </c>
      <c r="L4" s="288"/>
      <c r="M4" s="97"/>
      <c r="N4" s="97"/>
      <c r="O4" s="97"/>
      <c r="P4" s="97"/>
      <c r="Q4" s="97"/>
      <c r="R4" s="97"/>
      <c r="S4" s="97"/>
      <c r="T4" s="98"/>
      <c r="U4" s="97"/>
      <c r="V4" s="97"/>
      <c r="W4" s="97"/>
      <c r="X4" s="97"/>
      <c r="Y4" s="97"/>
      <c r="Z4" s="97"/>
      <c r="AA4" s="97"/>
      <c r="AB4" s="97"/>
      <c r="AC4" s="97"/>
      <c r="AD4" s="97"/>
      <c r="AE4" s="97"/>
      <c r="AF4" s="97"/>
      <c r="AG4" s="97"/>
      <c r="AH4" s="97"/>
      <c r="AI4" s="97"/>
      <c r="AJ4" s="97"/>
      <c r="AK4" s="142"/>
    </row>
    <row r="5" spans="2:37" ht="22.5" hidden="1" customHeight="1" thickBot="1" x14ac:dyDescent="0.25">
      <c r="B5" s="303"/>
      <c r="C5" s="305" t="s">
        <v>125</v>
      </c>
      <c r="D5" s="305"/>
      <c r="E5" s="305"/>
      <c r="F5" s="305"/>
      <c r="G5" s="305"/>
      <c r="H5" s="305"/>
      <c r="I5" s="305"/>
      <c r="J5" s="305"/>
      <c r="K5" s="308" t="s">
        <v>126</v>
      </c>
      <c r="L5" s="290"/>
      <c r="M5" s="97"/>
      <c r="N5" s="97"/>
      <c r="O5" s="97"/>
      <c r="P5" s="97"/>
      <c r="Q5" s="97"/>
      <c r="R5" s="97"/>
      <c r="S5" s="97"/>
      <c r="T5" s="98"/>
      <c r="U5" s="97"/>
      <c r="V5" s="97"/>
      <c r="W5" s="97"/>
      <c r="X5" s="97"/>
      <c r="Y5" s="97"/>
      <c r="Z5" s="97"/>
      <c r="AA5" s="97"/>
      <c r="AB5" s="97"/>
      <c r="AC5" s="97"/>
      <c r="AD5" s="97"/>
      <c r="AE5" s="97"/>
      <c r="AF5" s="97"/>
      <c r="AG5" s="97"/>
      <c r="AH5" s="97"/>
      <c r="AI5" s="97"/>
      <c r="AJ5" s="97"/>
      <c r="AK5" s="142"/>
    </row>
    <row r="6" spans="2:37" ht="5.25" customHeight="1" x14ac:dyDescent="0.2">
      <c r="B6" s="4"/>
      <c r="C6" s="4"/>
      <c r="D6" s="4"/>
      <c r="E6" s="4"/>
    </row>
    <row r="7" spans="2:37" ht="29.25" customHeight="1" x14ac:dyDescent="0.2">
      <c r="B7" s="167" t="s">
        <v>0</v>
      </c>
      <c r="C7" s="167"/>
      <c r="D7" s="220" t="str">
        <f>Proyecto!$E$7</f>
        <v>Dinamización del conocimiento y la innovación</v>
      </c>
      <c r="E7" s="220"/>
      <c r="F7" s="220"/>
      <c r="G7" s="220"/>
      <c r="H7" s="220"/>
      <c r="I7" s="220"/>
      <c r="J7" s="220"/>
      <c r="K7" s="220"/>
      <c r="L7" s="220"/>
      <c r="M7" s="99"/>
      <c r="N7" s="99"/>
      <c r="O7" s="99"/>
      <c r="P7" s="99"/>
      <c r="Q7" s="99"/>
      <c r="R7" s="99"/>
      <c r="S7" s="99"/>
      <c r="T7" s="99"/>
      <c r="U7" s="99"/>
      <c r="V7" s="99"/>
      <c r="W7" s="99"/>
      <c r="X7" s="99"/>
      <c r="Y7" s="99"/>
      <c r="Z7" s="99"/>
      <c r="AA7" s="99"/>
      <c r="AB7" s="99"/>
      <c r="AC7" s="99"/>
      <c r="AD7" s="99"/>
      <c r="AE7" s="99"/>
      <c r="AF7" s="99"/>
      <c r="AG7" s="99"/>
      <c r="AH7" s="99"/>
      <c r="AI7" s="99"/>
      <c r="AJ7" s="99"/>
      <c r="AK7" s="143"/>
    </row>
    <row r="8" spans="2:37" x14ac:dyDescent="0.2">
      <c r="M8" s="309" t="s">
        <v>250</v>
      </c>
      <c r="N8" s="309"/>
      <c r="O8" s="309" t="s">
        <v>251</v>
      </c>
      <c r="P8" s="309"/>
      <c r="Q8" s="309" t="s">
        <v>252</v>
      </c>
      <c r="R8" s="309"/>
      <c r="S8" s="309" t="s">
        <v>253</v>
      </c>
      <c r="T8" s="309"/>
      <c r="U8" s="309" t="s">
        <v>254</v>
      </c>
      <c r="V8" s="309"/>
      <c r="W8" s="309" t="s">
        <v>255</v>
      </c>
      <c r="X8" s="309"/>
      <c r="Y8" s="309" t="s">
        <v>256</v>
      </c>
      <c r="Z8" s="309"/>
      <c r="AA8" s="309" t="s">
        <v>257</v>
      </c>
      <c r="AB8" s="309"/>
      <c r="AC8" s="309" t="s">
        <v>258</v>
      </c>
      <c r="AD8" s="309"/>
      <c r="AE8" s="309" t="s">
        <v>259</v>
      </c>
      <c r="AF8" s="309"/>
      <c r="AG8" s="309" t="s">
        <v>260</v>
      </c>
      <c r="AH8" s="309"/>
      <c r="AI8" s="309" t="s">
        <v>261</v>
      </c>
      <c r="AJ8" s="309"/>
      <c r="AK8" s="144"/>
    </row>
    <row r="9" spans="2:37" ht="51.75" customHeight="1" x14ac:dyDescent="0.2">
      <c r="B9" s="113" t="s">
        <v>75</v>
      </c>
      <c r="C9" s="113" t="s">
        <v>76</v>
      </c>
      <c r="D9" s="113" t="s">
        <v>77</v>
      </c>
      <c r="E9" s="114" t="s">
        <v>78</v>
      </c>
      <c r="F9" s="113" t="s">
        <v>79</v>
      </c>
      <c r="G9" s="115" t="s">
        <v>88</v>
      </c>
      <c r="H9" s="115" t="s">
        <v>89</v>
      </c>
      <c r="I9" s="115" t="s">
        <v>90</v>
      </c>
      <c r="J9" s="111" t="s">
        <v>80</v>
      </c>
      <c r="K9" s="112" t="s">
        <v>81</v>
      </c>
      <c r="L9" s="112" t="s">
        <v>82</v>
      </c>
      <c r="M9" s="100" t="s">
        <v>262</v>
      </c>
      <c r="N9" s="100" t="s">
        <v>263</v>
      </c>
      <c r="O9" s="100" t="s">
        <v>262</v>
      </c>
      <c r="P9" s="100" t="s">
        <v>263</v>
      </c>
      <c r="Q9" s="100" t="s">
        <v>262</v>
      </c>
      <c r="R9" s="100" t="s">
        <v>263</v>
      </c>
      <c r="S9" s="100" t="s">
        <v>262</v>
      </c>
      <c r="T9" s="100" t="s">
        <v>263</v>
      </c>
      <c r="U9" s="100" t="s">
        <v>262</v>
      </c>
      <c r="V9" s="100" t="s">
        <v>263</v>
      </c>
      <c r="W9" s="100" t="s">
        <v>262</v>
      </c>
      <c r="X9" s="100" t="s">
        <v>263</v>
      </c>
      <c r="Y9" s="100" t="s">
        <v>262</v>
      </c>
      <c r="Z9" s="100" t="s">
        <v>263</v>
      </c>
      <c r="AA9" s="100" t="s">
        <v>262</v>
      </c>
      <c r="AB9" s="100" t="s">
        <v>263</v>
      </c>
      <c r="AC9" s="100" t="s">
        <v>262</v>
      </c>
      <c r="AD9" s="100" t="s">
        <v>263</v>
      </c>
      <c r="AE9" s="100" t="s">
        <v>262</v>
      </c>
      <c r="AF9" s="100" t="s">
        <v>263</v>
      </c>
      <c r="AG9" s="100" t="s">
        <v>262</v>
      </c>
      <c r="AH9" s="100" t="s">
        <v>263</v>
      </c>
      <c r="AI9" s="100" t="s">
        <v>262</v>
      </c>
      <c r="AJ9" s="100" t="s">
        <v>263</v>
      </c>
      <c r="AK9" s="145"/>
    </row>
    <row r="10" spans="2:37" s="94" customFormat="1" ht="110.25" x14ac:dyDescent="0.2">
      <c r="B10" s="158" t="s">
        <v>296</v>
      </c>
      <c r="C10" s="158" t="s">
        <v>223</v>
      </c>
      <c r="D10" s="159">
        <v>1</v>
      </c>
      <c r="E10" s="160">
        <v>0.05</v>
      </c>
      <c r="F10" s="159" t="s">
        <v>283</v>
      </c>
      <c r="G10" s="161">
        <v>45306</v>
      </c>
      <c r="H10" s="161">
        <v>45337</v>
      </c>
      <c r="I10" s="162">
        <f>+(H10-G10)/7</f>
        <v>4.4285714285714288</v>
      </c>
      <c r="J10" s="163" t="s">
        <v>291</v>
      </c>
      <c r="K10" s="164">
        <v>45329</v>
      </c>
      <c r="L10" s="140">
        <f>+N10+P10+R10+T10+V10+X10+Z10+AB10+AD10+AF10+AH10+AJ10</f>
        <v>0.05</v>
      </c>
      <c r="M10" s="154">
        <v>0</v>
      </c>
      <c r="N10" s="155">
        <v>0</v>
      </c>
      <c r="O10" s="154">
        <v>0.05</v>
      </c>
      <c r="P10" s="155">
        <v>0.05</v>
      </c>
      <c r="Q10" s="154">
        <v>0</v>
      </c>
      <c r="R10" s="155">
        <v>0</v>
      </c>
      <c r="S10" s="154">
        <v>0</v>
      </c>
      <c r="T10" s="155">
        <v>0</v>
      </c>
      <c r="U10" s="154">
        <v>0</v>
      </c>
      <c r="V10" s="155">
        <v>0</v>
      </c>
      <c r="W10" s="154">
        <v>0</v>
      </c>
      <c r="X10" s="155">
        <v>0</v>
      </c>
      <c r="Y10" s="154">
        <v>0</v>
      </c>
      <c r="Z10" s="155"/>
      <c r="AA10" s="154">
        <v>0</v>
      </c>
      <c r="AB10" s="155">
        <v>0</v>
      </c>
      <c r="AC10" s="154">
        <v>0</v>
      </c>
      <c r="AD10" s="155">
        <v>0</v>
      </c>
      <c r="AE10" s="154">
        <v>0</v>
      </c>
      <c r="AF10" s="155">
        <v>0</v>
      </c>
      <c r="AG10" s="154">
        <v>0</v>
      </c>
      <c r="AH10" s="155">
        <v>0</v>
      </c>
      <c r="AI10" s="154">
        <v>0</v>
      </c>
      <c r="AJ10" s="155">
        <v>0</v>
      </c>
      <c r="AK10" s="156">
        <f>+M10+Q10+S10+U10+W10+Y10+AA10+AC10+AE10+AG10+AI10+O10</f>
        <v>0.05</v>
      </c>
    </row>
    <row r="11" spans="2:37" s="94" customFormat="1" ht="409.5" x14ac:dyDescent="0.2">
      <c r="B11" s="133" t="s">
        <v>297</v>
      </c>
      <c r="C11" s="134" t="s">
        <v>241</v>
      </c>
      <c r="D11" s="135">
        <v>1</v>
      </c>
      <c r="E11" s="136">
        <v>0.15</v>
      </c>
      <c r="F11" s="135" t="s">
        <v>282</v>
      </c>
      <c r="G11" s="137">
        <v>45355</v>
      </c>
      <c r="H11" s="138">
        <v>45485</v>
      </c>
      <c r="I11" s="118">
        <f t="shared" ref="I11:I20" si="0">+(H11-G11)/7</f>
        <v>18.571428571428573</v>
      </c>
      <c r="J11" s="153" t="s">
        <v>293</v>
      </c>
      <c r="K11" s="166">
        <v>45504</v>
      </c>
      <c r="L11" s="140">
        <f>+N11+P11+R11+T11+V11+X11+Z11+AB11+AD11+AF11+AH11+AJ11</f>
        <v>0.12</v>
      </c>
      <c r="M11" s="154">
        <v>0</v>
      </c>
      <c r="N11" s="155">
        <v>0</v>
      </c>
      <c r="O11" s="154">
        <v>0</v>
      </c>
      <c r="P11" s="155">
        <v>0</v>
      </c>
      <c r="Q11" s="154">
        <v>0.03</v>
      </c>
      <c r="R11" s="155">
        <v>0.03</v>
      </c>
      <c r="S11" s="154">
        <v>0.03</v>
      </c>
      <c r="T11" s="155">
        <v>0.03</v>
      </c>
      <c r="U11" s="154">
        <v>0.03</v>
      </c>
      <c r="V11" s="155">
        <v>0.03</v>
      </c>
      <c r="W11" s="154">
        <v>0.03</v>
      </c>
      <c r="X11" s="155">
        <v>0.03</v>
      </c>
      <c r="Y11" s="154">
        <v>0.03</v>
      </c>
      <c r="Z11" s="155"/>
      <c r="AA11" s="154">
        <v>0</v>
      </c>
      <c r="AB11" s="155">
        <v>0</v>
      </c>
      <c r="AC11" s="154">
        <v>0</v>
      </c>
      <c r="AD11" s="155">
        <v>0</v>
      </c>
      <c r="AE11" s="154">
        <v>0</v>
      </c>
      <c r="AF11" s="155">
        <v>0</v>
      </c>
      <c r="AG11" s="154">
        <v>0</v>
      </c>
      <c r="AH11" s="155">
        <v>0</v>
      </c>
      <c r="AI11" s="154">
        <v>0</v>
      </c>
      <c r="AJ11" s="155">
        <v>0</v>
      </c>
      <c r="AK11" s="156">
        <f>+M11+Q11+S11+U11+W11+Y11+AA11+AC11+AE11+AG11+AI11+O11</f>
        <v>0.15</v>
      </c>
    </row>
    <row r="12" spans="2:37" s="94" customFormat="1" ht="254.25" customHeight="1" x14ac:dyDescent="0.2">
      <c r="B12" s="133" t="s">
        <v>298</v>
      </c>
      <c r="C12" s="134" t="s">
        <v>232</v>
      </c>
      <c r="D12" s="135">
        <v>1</v>
      </c>
      <c r="E12" s="136">
        <v>0.15</v>
      </c>
      <c r="F12" s="135" t="s">
        <v>284</v>
      </c>
      <c r="G12" s="138">
        <v>45475</v>
      </c>
      <c r="H12" s="138">
        <v>45506</v>
      </c>
      <c r="I12" s="118">
        <f t="shared" si="0"/>
        <v>4.4285714285714288</v>
      </c>
      <c r="J12" s="153" t="s">
        <v>294</v>
      </c>
      <c r="K12" s="166">
        <v>45504</v>
      </c>
      <c r="L12" s="140">
        <f>+N12+P12+R12+T12+V12+X12+Z12+AB12+AD12+AF12+AH12+AJ12</f>
        <v>0.12</v>
      </c>
      <c r="M12" s="154">
        <v>0</v>
      </c>
      <c r="N12" s="155">
        <v>0</v>
      </c>
      <c r="O12" s="154">
        <v>0</v>
      </c>
      <c r="P12" s="155">
        <v>0</v>
      </c>
      <c r="Q12" s="154">
        <v>0</v>
      </c>
      <c r="R12" s="155">
        <v>0.03</v>
      </c>
      <c r="S12" s="154">
        <v>0</v>
      </c>
      <c r="T12" s="155">
        <v>0.03</v>
      </c>
      <c r="U12" s="154">
        <v>0</v>
      </c>
      <c r="V12" s="155">
        <v>0.03</v>
      </c>
      <c r="W12" s="154">
        <v>7.0000000000000007E-2</v>
      </c>
      <c r="X12" s="155">
        <v>0.03</v>
      </c>
      <c r="Y12" s="154">
        <v>0.08</v>
      </c>
      <c r="Z12" s="155"/>
      <c r="AA12" s="154">
        <v>0</v>
      </c>
      <c r="AB12" s="155">
        <v>0</v>
      </c>
      <c r="AC12" s="154">
        <v>0</v>
      </c>
      <c r="AD12" s="155">
        <v>0</v>
      </c>
      <c r="AE12" s="154">
        <v>0</v>
      </c>
      <c r="AF12" s="155">
        <v>0</v>
      </c>
      <c r="AG12" s="154">
        <v>0</v>
      </c>
      <c r="AH12" s="155">
        <v>0</v>
      </c>
      <c r="AI12" s="154">
        <v>0</v>
      </c>
      <c r="AJ12" s="155">
        <v>0</v>
      </c>
      <c r="AK12" s="156">
        <f t="shared" ref="AK12:AK19" si="1">+M12+Q12+S12+U12+W12+Y12+AA12+AC12+AE12+AG12+AI12+O12</f>
        <v>0.15000000000000002</v>
      </c>
    </row>
    <row r="13" spans="2:37" s="94" customFormat="1" ht="69" customHeight="1" x14ac:dyDescent="0.25">
      <c r="B13" s="133" t="s">
        <v>299</v>
      </c>
      <c r="C13" s="134" t="s">
        <v>244</v>
      </c>
      <c r="D13" s="135">
        <v>1</v>
      </c>
      <c r="E13" s="136">
        <v>0.05</v>
      </c>
      <c r="F13" s="135" t="s">
        <v>284</v>
      </c>
      <c r="G13" s="138">
        <v>45510</v>
      </c>
      <c r="H13" s="138">
        <v>45527</v>
      </c>
      <c r="I13" s="118">
        <f t="shared" si="0"/>
        <v>2.4285714285714284</v>
      </c>
      <c r="J13" s="151"/>
      <c r="K13" s="150"/>
      <c r="L13" s="140">
        <f t="shared" ref="L13:L19" si="2">+N13+P13+R13+T13+V13+X13+Z13+AB13+AD13+AF13+AH13+AJ13</f>
        <v>0</v>
      </c>
      <c r="M13" s="101">
        <v>0</v>
      </c>
      <c r="N13" s="102">
        <v>0</v>
      </c>
      <c r="O13" s="101">
        <v>0</v>
      </c>
      <c r="P13" s="102">
        <v>0</v>
      </c>
      <c r="Q13" s="101">
        <v>0</v>
      </c>
      <c r="R13" s="102">
        <v>0</v>
      </c>
      <c r="S13" s="101">
        <v>0</v>
      </c>
      <c r="T13" s="102">
        <v>0</v>
      </c>
      <c r="U13" s="101">
        <v>0</v>
      </c>
      <c r="V13" s="102">
        <v>0</v>
      </c>
      <c r="W13" s="101">
        <v>0</v>
      </c>
      <c r="X13" s="102">
        <v>0</v>
      </c>
      <c r="Y13" s="101">
        <v>0</v>
      </c>
      <c r="Z13" s="102"/>
      <c r="AA13" s="101">
        <v>0.05</v>
      </c>
      <c r="AB13" s="102">
        <v>0</v>
      </c>
      <c r="AC13" s="101">
        <v>0</v>
      </c>
      <c r="AD13" s="102">
        <v>0</v>
      </c>
      <c r="AE13" s="101">
        <v>0</v>
      </c>
      <c r="AF13" s="102">
        <v>0</v>
      </c>
      <c r="AG13" s="101">
        <v>0</v>
      </c>
      <c r="AH13" s="102">
        <v>0</v>
      </c>
      <c r="AI13" s="101">
        <v>0</v>
      </c>
      <c r="AJ13" s="102">
        <v>0</v>
      </c>
      <c r="AK13" s="146">
        <f t="shared" si="1"/>
        <v>0.05</v>
      </c>
    </row>
    <row r="14" spans="2:37" s="94" customFormat="1" ht="157.5" x14ac:dyDescent="0.25">
      <c r="B14" s="133" t="s">
        <v>300</v>
      </c>
      <c r="C14" s="134" t="s">
        <v>235</v>
      </c>
      <c r="D14" s="135">
        <v>2</v>
      </c>
      <c r="E14" s="136">
        <v>0.08</v>
      </c>
      <c r="F14" s="116" t="s">
        <v>285</v>
      </c>
      <c r="G14" s="139">
        <v>45414</v>
      </c>
      <c r="H14" s="117">
        <v>45646</v>
      </c>
      <c r="I14" s="118">
        <f t="shared" si="0"/>
        <v>33.142857142857146</v>
      </c>
      <c r="J14" s="153" t="s">
        <v>292</v>
      </c>
      <c r="K14" s="150"/>
      <c r="L14" s="140">
        <f t="shared" si="2"/>
        <v>0.02</v>
      </c>
      <c r="M14" s="101">
        <v>0</v>
      </c>
      <c r="N14" s="102">
        <v>0</v>
      </c>
      <c r="O14" s="101">
        <v>0</v>
      </c>
      <c r="P14" s="102">
        <v>0</v>
      </c>
      <c r="Q14" s="101">
        <v>0</v>
      </c>
      <c r="R14" s="102">
        <v>0</v>
      </c>
      <c r="S14" s="101">
        <v>0</v>
      </c>
      <c r="T14" s="102">
        <v>0</v>
      </c>
      <c r="U14" s="101">
        <v>0.01</v>
      </c>
      <c r="V14" s="102">
        <v>0.01</v>
      </c>
      <c r="W14" s="101">
        <v>0.01</v>
      </c>
      <c r="X14" s="102">
        <v>0.01</v>
      </c>
      <c r="Y14" s="101">
        <v>0.01</v>
      </c>
      <c r="Z14" s="102"/>
      <c r="AA14" s="101">
        <v>0.01</v>
      </c>
      <c r="AB14" s="102">
        <v>0</v>
      </c>
      <c r="AC14" s="101">
        <v>0.01</v>
      </c>
      <c r="AD14" s="102">
        <v>0</v>
      </c>
      <c r="AE14" s="101">
        <v>0.01</v>
      </c>
      <c r="AF14" s="102">
        <v>0</v>
      </c>
      <c r="AG14" s="101">
        <v>0.01</v>
      </c>
      <c r="AH14" s="102">
        <v>0</v>
      </c>
      <c r="AI14" s="101">
        <v>0.01</v>
      </c>
      <c r="AJ14" s="102">
        <v>0</v>
      </c>
      <c r="AK14" s="146">
        <f t="shared" si="1"/>
        <v>0.08</v>
      </c>
    </row>
    <row r="15" spans="2:37" s="94" customFormat="1" ht="78.75" x14ac:dyDescent="0.25">
      <c r="B15" s="134" t="s">
        <v>301</v>
      </c>
      <c r="C15" s="134" t="s">
        <v>248</v>
      </c>
      <c r="D15" s="135">
        <v>3</v>
      </c>
      <c r="E15" s="136">
        <v>0.12</v>
      </c>
      <c r="F15" s="116" t="s">
        <v>285</v>
      </c>
      <c r="G15" s="117">
        <v>45524</v>
      </c>
      <c r="H15" s="117">
        <v>45541</v>
      </c>
      <c r="I15" s="118">
        <f t="shared" si="0"/>
        <v>2.4285714285714284</v>
      </c>
      <c r="J15" s="151"/>
      <c r="K15" s="150"/>
      <c r="L15" s="140">
        <f t="shared" si="2"/>
        <v>0</v>
      </c>
      <c r="M15" s="101">
        <v>0</v>
      </c>
      <c r="N15" s="102">
        <v>0</v>
      </c>
      <c r="O15" s="101">
        <v>0</v>
      </c>
      <c r="P15" s="102">
        <v>0</v>
      </c>
      <c r="Q15" s="101">
        <v>0</v>
      </c>
      <c r="R15" s="102">
        <v>0</v>
      </c>
      <c r="S15" s="101">
        <v>0</v>
      </c>
      <c r="T15" s="102">
        <v>0</v>
      </c>
      <c r="U15" s="101">
        <v>0</v>
      </c>
      <c r="V15" s="102">
        <v>0</v>
      </c>
      <c r="W15" s="101">
        <v>0</v>
      </c>
      <c r="X15" s="102">
        <v>0</v>
      </c>
      <c r="Y15" s="101">
        <v>0</v>
      </c>
      <c r="Z15" s="102"/>
      <c r="AA15" s="101">
        <v>0.06</v>
      </c>
      <c r="AB15" s="102">
        <v>0</v>
      </c>
      <c r="AC15" s="101">
        <v>0.06</v>
      </c>
      <c r="AD15" s="102">
        <v>0</v>
      </c>
      <c r="AE15" s="101">
        <v>0</v>
      </c>
      <c r="AF15" s="102">
        <v>0</v>
      </c>
      <c r="AG15" s="101">
        <v>0</v>
      </c>
      <c r="AH15" s="102">
        <v>0</v>
      </c>
      <c r="AI15" s="101">
        <v>0</v>
      </c>
      <c r="AJ15" s="102">
        <v>0</v>
      </c>
      <c r="AK15" s="146">
        <f t="shared" si="1"/>
        <v>0.12</v>
      </c>
    </row>
    <row r="16" spans="2:37" s="94" customFormat="1" ht="141.75" x14ac:dyDescent="0.25">
      <c r="B16" s="134" t="s">
        <v>302</v>
      </c>
      <c r="C16" s="134" t="s">
        <v>249</v>
      </c>
      <c r="D16" s="135">
        <v>1</v>
      </c>
      <c r="E16" s="136">
        <v>0.1</v>
      </c>
      <c r="F16" s="135" t="s">
        <v>284</v>
      </c>
      <c r="G16" s="138">
        <v>45398</v>
      </c>
      <c r="H16" s="138">
        <v>45504</v>
      </c>
      <c r="I16" s="118">
        <f t="shared" si="0"/>
        <v>15.142857142857142</v>
      </c>
      <c r="J16" s="157" t="s">
        <v>295</v>
      </c>
      <c r="K16" s="150"/>
      <c r="L16" s="140">
        <f t="shared" si="2"/>
        <v>7.8899999999999998E-2</v>
      </c>
      <c r="M16" s="101">
        <v>0</v>
      </c>
      <c r="N16" s="102">
        <v>0</v>
      </c>
      <c r="O16" s="101">
        <v>0</v>
      </c>
      <c r="P16" s="102">
        <v>0</v>
      </c>
      <c r="Q16" s="101">
        <v>0</v>
      </c>
      <c r="R16" s="102">
        <v>0</v>
      </c>
      <c r="S16" s="101">
        <v>2.63E-2</v>
      </c>
      <c r="T16" s="102">
        <v>2.63E-2</v>
      </c>
      <c r="U16" s="101">
        <v>2.63E-2</v>
      </c>
      <c r="V16" s="102">
        <v>2.63E-2</v>
      </c>
      <c r="W16" s="101">
        <v>2.63E-2</v>
      </c>
      <c r="X16" s="102">
        <v>2.63E-2</v>
      </c>
      <c r="Y16" s="101">
        <v>2.1100000000000001E-2</v>
      </c>
      <c r="Z16" s="102"/>
      <c r="AA16" s="101">
        <v>0</v>
      </c>
      <c r="AB16" s="102">
        <v>0</v>
      </c>
      <c r="AC16" s="101">
        <v>0</v>
      </c>
      <c r="AD16" s="102">
        <v>0</v>
      </c>
      <c r="AE16" s="101">
        <v>0</v>
      </c>
      <c r="AF16" s="102">
        <v>0</v>
      </c>
      <c r="AG16" s="101">
        <v>0</v>
      </c>
      <c r="AH16" s="102">
        <v>0</v>
      </c>
      <c r="AI16" s="101">
        <v>0</v>
      </c>
      <c r="AJ16" s="102">
        <v>0</v>
      </c>
      <c r="AK16" s="146">
        <f t="shared" si="1"/>
        <v>0.1</v>
      </c>
    </row>
    <row r="17" spans="2:37" s="94" customFormat="1" ht="236.25" x14ac:dyDescent="0.25">
      <c r="B17" s="133" t="s">
        <v>303</v>
      </c>
      <c r="C17" s="134" t="s">
        <v>286</v>
      </c>
      <c r="D17" s="135">
        <v>1</v>
      </c>
      <c r="E17" s="136">
        <v>0.1</v>
      </c>
      <c r="F17" s="135" t="s">
        <v>284</v>
      </c>
      <c r="G17" s="138">
        <v>45398</v>
      </c>
      <c r="H17" s="138">
        <v>45504</v>
      </c>
      <c r="I17" s="118">
        <f t="shared" si="0"/>
        <v>15.142857142857142</v>
      </c>
      <c r="J17" s="157" t="s">
        <v>307</v>
      </c>
      <c r="K17" s="150"/>
      <c r="L17" s="140">
        <f t="shared" si="2"/>
        <v>7.8899999999999998E-2</v>
      </c>
      <c r="M17" s="101">
        <v>0</v>
      </c>
      <c r="N17" s="102">
        <v>0</v>
      </c>
      <c r="O17" s="101">
        <v>0</v>
      </c>
      <c r="P17" s="102">
        <v>0</v>
      </c>
      <c r="Q17" s="101">
        <v>0</v>
      </c>
      <c r="R17" s="102">
        <v>0</v>
      </c>
      <c r="S17" s="101">
        <v>2.63E-2</v>
      </c>
      <c r="T17" s="102">
        <v>2.63E-2</v>
      </c>
      <c r="U17" s="101">
        <v>2.63E-2</v>
      </c>
      <c r="V17" s="102">
        <v>2.63E-2</v>
      </c>
      <c r="W17" s="101">
        <v>2.63E-2</v>
      </c>
      <c r="X17" s="102">
        <v>2.63E-2</v>
      </c>
      <c r="Y17" s="101">
        <v>2.1100000000000001E-2</v>
      </c>
      <c r="Z17" s="102"/>
      <c r="AA17" s="101">
        <v>0</v>
      </c>
      <c r="AB17" s="102">
        <v>0</v>
      </c>
      <c r="AC17" s="101">
        <v>0</v>
      </c>
      <c r="AD17" s="102">
        <v>0</v>
      </c>
      <c r="AE17" s="101">
        <v>0</v>
      </c>
      <c r="AF17" s="102">
        <v>0</v>
      </c>
      <c r="AG17" s="101">
        <v>0</v>
      </c>
      <c r="AH17" s="102">
        <v>0</v>
      </c>
      <c r="AI17" s="101">
        <v>0</v>
      </c>
      <c r="AJ17" s="102">
        <v>0</v>
      </c>
      <c r="AK17" s="146">
        <f t="shared" si="1"/>
        <v>0.1</v>
      </c>
    </row>
    <row r="18" spans="2:37" s="94" customFormat="1" ht="78.75" x14ac:dyDescent="0.25">
      <c r="B18" s="133" t="s">
        <v>304</v>
      </c>
      <c r="C18" s="134" t="s">
        <v>245</v>
      </c>
      <c r="D18" s="135">
        <v>1</v>
      </c>
      <c r="E18" s="136">
        <v>0.1</v>
      </c>
      <c r="F18" s="135" t="s">
        <v>284</v>
      </c>
      <c r="G18" s="138">
        <v>45439</v>
      </c>
      <c r="H18" s="138">
        <v>45632</v>
      </c>
      <c r="I18" s="118">
        <f t="shared" si="0"/>
        <v>27.571428571428573</v>
      </c>
      <c r="J18" s="165" t="s">
        <v>308</v>
      </c>
      <c r="K18" s="150"/>
      <c r="L18" s="140">
        <f t="shared" si="2"/>
        <v>1.43E-2</v>
      </c>
      <c r="M18" s="101">
        <v>0</v>
      </c>
      <c r="N18" s="102">
        <v>0</v>
      </c>
      <c r="O18" s="101">
        <v>0</v>
      </c>
      <c r="P18" s="102">
        <v>0</v>
      </c>
      <c r="Q18" s="101">
        <v>0</v>
      </c>
      <c r="R18" s="102">
        <v>0</v>
      </c>
      <c r="S18" s="101">
        <v>0</v>
      </c>
      <c r="T18" s="102">
        <v>0</v>
      </c>
      <c r="U18" s="101">
        <v>0</v>
      </c>
      <c r="V18" s="102">
        <v>0</v>
      </c>
      <c r="W18" s="101">
        <v>1.4290000000000001E-2</v>
      </c>
      <c r="X18" s="102">
        <v>1.43E-2</v>
      </c>
      <c r="Y18" s="101">
        <v>1.4290000000000001E-2</v>
      </c>
      <c r="Z18" s="102"/>
      <c r="AA18" s="101">
        <v>1.4290000000000001E-2</v>
      </c>
      <c r="AB18" s="102">
        <v>0</v>
      </c>
      <c r="AC18" s="101">
        <v>1.4290000000000001E-2</v>
      </c>
      <c r="AD18" s="102">
        <v>0</v>
      </c>
      <c r="AE18" s="101">
        <v>1.4290000000000001E-2</v>
      </c>
      <c r="AF18" s="102">
        <v>0</v>
      </c>
      <c r="AG18" s="101">
        <v>1.4290000000000001E-2</v>
      </c>
      <c r="AH18" s="102">
        <v>0</v>
      </c>
      <c r="AI18" s="101">
        <v>1.4290000000000001E-2</v>
      </c>
      <c r="AJ18" s="102">
        <v>0</v>
      </c>
      <c r="AK18" s="146">
        <f t="shared" si="1"/>
        <v>0.10002999999999999</v>
      </c>
    </row>
    <row r="19" spans="2:37" s="94" customFormat="1" ht="78.75" x14ac:dyDescent="0.25">
      <c r="B19" s="134" t="s">
        <v>305</v>
      </c>
      <c r="C19" s="134" t="s">
        <v>246</v>
      </c>
      <c r="D19" s="135">
        <v>1</v>
      </c>
      <c r="E19" s="136">
        <v>0.05</v>
      </c>
      <c r="F19" s="135" t="s">
        <v>287</v>
      </c>
      <c r="G19" s="138">
        <v>45608</v>
      </c>
      <c r="H19" s="138">
        <v>45632</v>
      </c>
      <c r="I19" s="118">
        <f t="shared" si="0"/>
        <v>3.4285714285714284</v>
      </c>
      <c r="J19" s="151"/>
      <c r="K19" s="150"/>
      <c r="L19" s="140">
        <f t="shared" si="2"/>
        <v>0</v>
      </c>
      <c r="M19" s="103">
        <v>0</v>
      </c>
      <c r="N19" s="104">
        <v>0</v>
      </c>
      <c r="O19" s="103">
        <v>0</v>
      </c>
      <c r="P19" s="104">
        <v>0</v>
      </c>
      <c r="Q19" s="103">
        <v>0</v>
      </c>
      <c r="R19" s="104">
        <v>0</v>
      </c>
      <c r="S19" s="103">
        <v>0</v>
      </c>
      <c r="T19" s="104">
        <v>0</v>
      </c>
      <c r="U19" s="103">
        <v>0</v>
      </c>
      <c r="V19" s="104">
        <v>0</v>
      </c>
      <c r="W19" s="103">
        <v>0</v>
      </c>
      <c r="X19" s="104">
        <v>0</v>
      </c>
      <c r="Y19" s="103">
        <v>0</v>
      </c>
      <c r="Z19" s="104"/>
      <c r="AA19" s="103">
        <v>0</v>
      </c>
      <c r="AB19" s="104">
        <v>0</v>
      </c>
      <c r="AC19" s="103">
        <v>0</v>
      </c>
      <c r="AD19" s="104">
        <v>0</v>
      </c>
      <c r="AE19" s="103">
        <v>0</v>
      </c>
      <c r="AF19" s="104">
        <v>0</v>
      </c>
      <c r="AG19" s="103">
        <v>2.5000000000000001E-2</v>
      </c>
      <c r="AH19" s="104">
        <v>0</v>
      </c>
      <c r="AI19" s="154">
        <v>2.5000000000000001E-2</v>
      </c>
      <c r="AJ19" s="104">
        <v>0</v>
      </c>
      <c r="AK19" s="146">
        <f t="shared" si="1"/>
        <v>0.05</v>
      </c>
    </row>
    <row r="20" spans="2:37" s="94" customFormat="1" ht="78.75" x14ac:dyDescent="0.25">
      <c r="B20" s="134" t="s">
        <v>306</v>
      </c>
      <c r="C20" s="134" t="s">
        <v>247</v>
      </c>
      <c r="D20" s="135">
        <v>1</v>
      </c>
      <c r="E20" s="136">
        <v>0.05</v>
      </c>
      <c r="F20" s="135" t="s">
        <v>288</v>
      </c>
      <c r="G20" s="138">
        <v>45608</v>
      </c>
      <c r="H20" s="138">
        <v>45632</v>
      </c>
      <c r="I20" s="118">
        <f t="shared" si="0"/>
        <v>3.4285714285714284</v>
      </c>
      <c r="J20" s="152"/>
      <c r="K20" s="150"/>
      <c r="L20" s="140">
        <f>+N20+P20+R20+T20+V20+X20+Z20+AB20+AD20+AF20+AH20+AJ20</f>
        <v>0</v>
      </c>
      <c r="M20" s="103">
        <v>0</v>
      </c>
      <c r="N20" s="104">
        <v>0</v>
      </c>
      <c r="O20" s="103">
        <v>0</v>
      </c>
      <c r="P20" s="104">
        <v>0</v>
      </c>
      <c r="Q20" s="103">
        <v>0</v>
      </c>
      <c r="R20" s="104">
        <v>0</v>
      </c>
      <c r="S20" s="103">
        <v>0</v>
      </c>
      <c r="T20" s="104">
        <v>0</v>
      </c>
      <c r="U20" s="103">
        <v>0</v>
      </c>
      <c r="V20" s="104">
        <v>0</v>
      </c>
      <c r="W20" s="103">
        <v>0</v>
      </c>
      <c r="X20" s="104">
        <v>0</v>
      </c>
      <c r="Y20" s="103">
        <v>0</v>
      </c>
      <c r="Z20" s="104"/>
      <c r="AA20" s="103">
        <v>0</v>
      </c>
      <c r="AB20" s="104">
        <v>0</v>
      </c>
      <c r="AC20" s="103">
        <v>0</v>
      </c>
      <c r="AD20" s="104">
        <v>0</v>
      </c>
      <c r="AE20" s="103">
        <v>0</v>
      </c>
      <c r="AF20" s="104">
        <v>0</v>
      </c>
      <c r="AG20" s="103">
        <v>2.5000000000000001E-2</v>
      </c>
      <c r="AH20" s="104">
        <v>0</v>
      </c>
      <c r="AI20" s="154">
        <v>2.5000000000000001E-2</v>
      </c>
      <c r="AJ20" s="104">
        <v>0</v>
      </c>
      <c r="AK20" s="146">
        <f>+M20+Q20+S20+U20+W20+Y20+AA20+AC20+AE20+AG20+AI20+O20</f>
        <v>0.05</v>
      </c>
    </row>
    <row r="21" spans="2:37" s="149" customFormat="1" ht="18.75" x14ac:dyDescent="0.2">
      <c r="B21" s="119"/>
      <c r="C21" s="119"/>
      <c r="D21" s="119"/>
      <c r="E21" s="120">
        <f>+SUM(E10:E20)</f>
        <v>1</v>
      </c>
      <c r="F21" s="119"/>
      <c r="G21" s="119"/>
      <c r="H21" s="119"/>
      <c r="I21" s="119"/>
      <c r="J21" s="119"/>
      <c r="K21" s="119"/>
      <c r="L21" s="120">
        <f>+SUM(L10:L20)</f>
        <v>0.48209999999999997</v>
      </c>
      <c r="M21" s="148">
        <f>SUM(M10:M20)</f>
        <v>0</v>
      </c>
      <c r="N21" s="148">
        <f>SUM(N10:N20)</f>
        <v>0</v>
      </c>
      <c r="O21" s="148">
        <f t="shared" ref="O21:AJ21" si="3">SUM(O10:O20)</f>
        <v>0.05</v>
      </c>
      <c r="P21" s="148">
        <f t="shared" si="3"/>
        <v>0.05</v>
      </c>
      <c r="Q21" s="148">
        <f t="shared" si="3"/>
        <v>0.03</v>
      </c>
      <c r="R21" s="148">
        <f t="shared" si="3"/>
        <v>0.06</v>
      </c>
      <c r="S21" s="148">
        <f t="shared" si="3"/>
        <v>8.2600000000000007E-2</v>
      </c>
      <c r="T21" s="148">
        <f t="shared" si="3"/>
        <v>0.11260000000000001</v>
      </c>
      <c r="U21" s="148">
        <f t="shared" si="3"/>
        <v>9.2600000000000002E-2</v>
      </c>
      <c r="V21" s="148">
        <f t="shared" si="3"/>
        <v>0.1226</v>
      </c>
      <c r="W21" s="148">
        <f t="shared" si="3"/>
        <v>0.17688999999999999</v>
      </c>
      <c r="X21" s="148">
        <f t="shared" si="3"/>
        <v>0.13689999999999999</v>
      </c>
      <c r="Y21" s="148">
        <f t="shared" si="3"/>
        <v>0.17649000000000001</v>
      </c>
      <c r="Z21" s="148">
        <f t="shared" si="3"/>
        <v>0</v>
      </c>
      <c r="AA21" s="148">
        <f t="shared" si="3"/>
        <v>0.13428999999999999</v>
      </c>
      <c r="AB21" s="148">
        <f t="shared" si="3"/>
        <v>0</v>
      </c>
      <c r="AC21" s="148">
        <f>SUM(AC10:AC20)</f>
        <v>8.428999999999999E-2</v>
      </c>
      <c r="AD21" s="148">
        <f t="shared" si="3"/>
        <v>0</v>
      </c>
      <c r="AE21" s="148">
        <f>SUM(AE10:AE20)</f>
        <v>2.4289999999999999E-2</v>
      </c>
      <c r="AF21" s="148">
        <f t="shared" si="3"/>
        <v>0</v>
      </c>
      <c r="AG21" s="148">
        <f>SUM(AG10:AG20)</f>
        <v>7.4289999999999995E-2</v>
      </c>
      <c r="AH21" s="148">
        <f t="shared" si="3"/>
        <v>0</v>
      </c>
      <c r="AI21" s="148">
        <f>SUM(AI10:AI20)</f>
        <v>7.4289999999999995E-2</v>
      </c>
      <c r="AJ21" s="148">
        <f t="shared" si="3"/>
        <v>0</v>
      </c>
      <c r="AK21" s="147"/>
    </row>
    <row r="22" spans="2:37" ht="15.75" x14ac:dyDescent="0.2">
      <c r="B22" s="80"/>
      <c r="C22" s="80"/>
      <c r="D22" s="80"/>
      <c r="E22" s="80"/>
      <c r="F22" s="80"/>
      <c r="G22" s="80"/>
      <c r="H22" s="80"/>
      <c r="I22" s="80"/>
      <c r="J22" s="80"/>
      <c r="K22" s="80"/>
      <c r="L22" s="80"/>
    </row>
    <row r="25" spans="2:37" x14ac:dyDescent="0.2">
      <c r="L25" s="329"/>
      <c r="M25" s="329"/>
    </row>
    <row r="30" spans="2:37" x14ac:dyDescent="0.2">
      <c r="AK30" s="143"/>
    </row>
    <row r="32" spans="2:37" x14ac:dyDescent="0.2">
      <c r="M32" s="99"/>
      <c r="N32" s="99"/>
      <c r="O32" s="99"/>
      <c r="P32" s="99"/>
      <c r="Q32" s="99"/>
      <c r="R32" s="99"/>
      <c r="S32" s="99"/>
      <c r="T32" s="99"/>
      <c r="U32" s="99"/>
      <c r="V32" s="99"/>
      <c r="W32" s="99"/>
      <c r="X32" s="99"/>
      <c r="Y32" s="99"/>
      <c r="Z32" s="99"/>
      <c r="AA32" s="99"/>
      <c r="AB32" s="99"/>
      <c r="AC32" s="99"/>
      <c r="AD32" s="99"/>
      <c r="AE32" s="99"/>
      <c r="AF32" s="99"/>
      <c r="AG32" s="99"/>
      <c r="AH32" s="99"/>
      <c r="AI32" s="99"/>
      <c r="AJ32" s="99"/>
    </row>
  </sheetData>
  <sheetProtection algorithmName="SHA-512" hashValue="eni6xZInJlo2EEvqOlEHyHHsXuqB8ejdxb3PsXIbUXCCgyuqZ/hQ4768r3uTQ3umlprbonDd0nwqzHl5COjk9g==" saltValue="NQwJ6CUQb3FVYyUqMWB0hQ==" spinCount="100000" sheet="1"/>
  <mergeCells count="23">
    <mergeCell ref="AG8:AH8"/>
    <mergeCell ref="AI8:AJ8"/>
    <mergeCell ref="W8:X8"/>
    <mergeCell ref="Y8:Z8"/>
    <mergeCell ref="AA8:AB8"/>
    <mergeCell ref="AC8:AD8"/>
    <mergeCell ref="AE8:AF8"/>
    <mergeCell ref="M8:N8"/>
    <mergeCell ref="O8:P8"/>
    <mergeCell ref="Q8:R8"/>
    <mergeCell ref="S8:T8"/>
    <mergeCell ref="U8:V8"/>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21:K65456">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showRuler="0" showWhiteSpace="0" zoomScale="90" zoomScaleNormal="90" workbookViewId="0">
      <selection activeCell="B1" sqref="B1"/>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13"/>
      <c r="C2" s="314"/>
      <c r="D2" s="310" t="s">
        <v>120</v>
      </c>
      <c r="E2" s="292"/>
      <c r="F2" s="292"/>
      <c r="G2" s="292"/>
      <c r="H2" s="292"/>
      <c r="I2" s="292"/>
      <c r="J2" s="292"/>
      <c r="K2" s="54"/>
      <c r="L2" s="54"/>
      <c r="M2" s="306" t="str">
        <f>Proyecto!K2</f>
        <v>Codigo: GC-F-015</v>
      </c>
      <c r="N2" s="286"/>
      <c r="O2" s="286"/>
      <c r="P2" s="287"/>
      <c r="S2" s="6"/>
      <c r="T2" s="6" t="s">
        <v>129</v>
      </c>
      <c r="U2" s="10"/>
    </row>
    <row r="3" spans="2:31" ht="23.25" customHeight="1" x14ac:dyDescent="0.2">
      <c r="B3" s="315"/>
      <c r="C3" s="316"/>
      <c r="D3" s="311" t="s">
        <v>122</v>
      </c>
      <c r="E3" s="295"/>
      <c r="F3" s="295"/>
      <c r="G3" s="295"/>
      <c r="H3" s="295"/>
      <c r="I3" s="295"/>
      <c r="J3" s="295"/>
      <c r="K3" s="53"/>
      <c r="L3" s="53"/>
      <c r="M3" s="307" t="str">
        <f>Proyecto!K3</f>
        <v>Fecha: 17 de septiembre de 2014</v>
      </c>
      <c r="N3" s="216"/>
      <c r="O3" s="216"/>
      <c r="P3" s="288"/>
      <c r="S3" s="6"/>
      <c r="T3" s="6" t="s">
        <v>130</v>
      </c>
      <c r="U3" s="10"/>
    </row>
    <row r="4" spans="2:31" ht="24" customHeight="1" x14ac:dyDescent="0.2">
      <c r="B4" s="315"/>
      <c r="C4" s="316"/>
      <c r="D4" s="311" t="s">
        <v>123</v>
      </c>
      <c r="E4" s="295"/>
      <c r="F4" s="295"/>
      <c r="G4" s="295"/>
      <c r="H4" s="295"/>
      <c r="I4" s="295"/>
      <c r="J4" s="295"/>
      <c r="K4" s="53"/>
      <c r="L4" s="53"/>
      <c r="M4" s="307" t="str">
        <f>Proyecto!K4</f>
        <v>Version 001</v>
      </c>
      <c r="N4" s="216"/>
      <c r="O4" s="216"/>
      <c r="P4" s="288"/>
      <c r="T4" s="6" t="s">
        <v>131</v>
      </c>
      <c r="U4" s="10"/>
    </row>
    <row r="5" spans="2:31" ht="22.5" customHeight="1" thickBot="1" x14ac:dyDescent="0.25">
      <c r="B5" s="317"/>
      <c r="C5" s="318"/>
      <c r="D5" s="312" t="s">
        <v>125</v>
      </c>
      <c r="E5" s="298"/>
      <c r="F5" s="298"/>
      <c r="G5" s="298"/>
      <c r="H5" s="298"/>
      <c r="I5" s="298"/>
      <c r="J5" s="298"/>
      <c r="K5" s="55"/>
      <c r="L5" s="55"/>
      <c r="M5" s="308" t="s">
        <v>126</v>
      </c>
      <c r="N5" s="289"/>
      <c r="O5" s="289"/>
      <c r="P5" s="290"/>
      <c r="T5" s="6" t="s">
        <v>132</v>
      </c>
    </row>
    <row r="6" spans="2:31" ht="5.25" customHeight="1" x14ac:dyDescent="0.2">
      <c r="B6" s="4"/>
      <c r="C6" s="4"/>
      <c r="D6" s="4"/>
      <c r="E6" s="4"/>
      <c r="F6" s="4"/>
      <c r="G6" s="4"/>
      <c r="H6" s="4"/>
      <c r="I6" s="4"/>
      <c r="J6" s="4"/>
      <c r="K6" s="4"/>
      <c r="L6" s="4"/>
      <c r="M6" s="4"/>
      <c r="N6" s="4"/>
      <c r="O6" s="4"/>
      <c r="P6" s="4"/>
      <c r="T6" s="6"/>
    </row>
    <row r="7" spans="2:31" ht="29.25" customHeight="1" x14ac:dyDescent="0.2">
      <c r="B7" s="167" t="s">
        <v>0</v>
      </c>
      <c r="C7" s="167"/>
      <c r="D7" s="320" t="str">
        <f>Proyecto!$E$7</f>
        <v>Dinamización del conocimiento y la innovación</v>
      </c>
      <c r="E7" s="320"/>
      <c r="F7" s="320"/>
      <c r="G7" s="320"/>
      <c r="H7" s="320"/>
      <c r="I7" s="320"/>
      <c r="J7" s="320"/>
      <c r="K7" s="320"/>
      <c r="L7" s="320"/>
      <c r="M7" s="320"/>
      <c r="N7" s="320"/>
      <c r="O7" s="320"/>
      <c r="P7" s="320"/>
      <c r="AE7" s="1"/>
    </row>
    <row r="8" spans="2:31" ht="6.75" customHeight="1" x14ac:dyDescent="0.2">
      <c r="B8" s="7"/>
      <c r="C8" s="7"/>
      <c r="D8" s="8"/>
      <c r="E8" s="8"/>
      <c r="F8" s="8"/>
      <c r="G8" s="8"/>
      <c r="H8" s="8"/>
      <c r="I8" s="8"/>
      <c r="J8" s="8"/>
      <c r="K8" s="8"/>
      <c r="L8" s="8"/>
      <c r="M8" s="8"/>
      <c r="N8" s="8"/>
      <c r="O8" s="8"/>
      <c r="P8" s="8"/>
      <c r="AE8" s="1"/>
    </row>
    <row r="10" spans="2:31" ht="21.95" customHeight="1" x14ac:dyDescent="0.2">
      <c r="B10" s="218" t="s">
        <v>22</v>
      </c>
      <c r="C10" s="218"/>
      <c r="D10" s="218"/>
      <c r="E10" s="218"/>
      <c r="F10" s="218"/>
      <c r="G10" s="218"/>
      <c r="H10" s="218"/>
      <c r="I10" s="218"/>
      <c r="J10" s="218"/>
      <c r="K10" s="218"/>
      <c r="L10" s="218"/>
      <c r="M10" s="218"/>
      <c r="N10" s="218"/>
      <c r="O10" s="218"/>
      <c r="P10" s="218"/>
    </row>
    <row r="11" spans="2:31" ht="21.95" customHeight="1" x14ac:dyDescent="0.2">
      <c r="B11" s="215" t="s">
        <v>26</v>
      </c>
      <c r="C11" s="215"/>
      <c r="D11" s="215"/>
      <c r="E11" s="215"/>
      <c r="F11" s="19" t="s">
        <v>135</v>
      </c>
      <c r="G11" s="215" t="s">
        <v>134</v>
      </c>
      <c r="H11" s="215"/>
      <c r="I11" s="215"/>
      <c r="J11" s="215"/>
      <c r="K11" s="60"/>
      <c r="L11" s="60"/>
      <c r="M11" s="215" t="s">
        <v>128</v>
      </c>
      <c r="N11" s="215"/>
      <c r="O11" s="215"/>
      <c r="P11" s="215"/>
    </row>
    <row r="12" spans="2:31" ht="43.9" customHeight="1" x14ac:dyDescent="0.2">
      <c r="B12" s="321" t="s">
        <v>224</v>
      </c>
      <c r="C12" s="321"/>
      <c r="D12" s="321"/>
      <c r="E12" s="321"/>
      <c r="F12" s="79" t="s">
        <v>130</v>
      </c>
      <c r="G12" s="322" t="s">
        <v>233</v>
      </c>
      <c r="H12" s="323"/>
      <c r="I12" s="323"/>
      <c r="J12" s="324"/>
      <c r="K12" s="88"/>
      <c r="L12" s="88"/>
      <c r="M12" s="325" t="s">
        <v>225</v>
      </c>
      <c r="N12" s="326"/>
      <c r="O12" s="326"/>
      <c r="P12" s="327"/>
    </row>
    <row r="13" spans="2:31" ht="45" customHeight="1" x14ac:dyDescent="0.2">
      <c r="B13" s="321" t="s">
        <v>226</v>
      </c>
      <c r="C13" s="321"/>
      <c r="D13" s="321"/>
      <c r="E13" s="321"/>
      <c r="F13" s="79" t="s">
        <v>131</v>
      </c>
      <c r="G13" s="322" t="s">
        <v>227</v>
      </c>
      <c r="H13" s="323"/>
      <c r="I13" s="323"/>
      <c r="J13" s="324"/>
      <c r="K13" s="88"/>
      <c r="L13" s="88"/>
      <c r="M13" s="325" t="s">
        <v>225</v>
      </c>
      <c r="N13" s="326"/>
      <c r="O13" s="326"/>
      <c r="P13" s="327"/>
    </row>
    <row r="14" spans="2:31" ht="46.15" customHeight="1" x14ac:dyDescent="0.2">
      <c r="B14" s="321" t="s">
        <v>228</v>
      </c>
      <c r="C14" s="321"/>
      <c r="D14" s="321"/>
      <c r="E14" s="321"/>
      <c r="F14" s="79" t="s">
        <v>131</v>
      </c>
      <c r="G14" s="322" t="s">
        <v>229</v>
      </c>
      <c r="H14" s="323"/>
      <c r="I14" s="323"/>
      <c r="J14" s="324"/>
      <c r="K14" s="88"/>
      <c r="L14" s="88"/>
      <c r="M14" s="325" t="s">
        <v>225</v>
      </c>
      <c r="N14" s="326"/>
      <c r="O14" s="326"/>
      <c r="P14" s="327"/>
    </row>
    <row r="15" spans="2:31" ht="41.45" customHeight="1" x14ac:dyDescent="0.2">
      <c r="B15" s="321" t="s">
        <v>230</v>
      </c>
      <c r="C15" s="321"/>
      <c r="D15" s="321"/>
      <c r="E15" s="321"/>
      <c r="F15" s="79" t="s">
        <v>131</v>
      </c>
      <c r="G15" s="322" t="s">
        <v>231</v>
      </c>
      <c r="H15" s="323"/>
      <c r="I15" s="323"/>
      <c r="J15" s="324"/>
      <c r="K15" s="88"/>
      <c r="L15" s="88"/>
      <c r="M15" s="325" t="s">
        <v>225</v>
      </c>
      <c r="N15" s="326"/>
      <c r="O15" s="326"/>
      <c r="P15" s="327"/>
    </row>
    <row r="16" spans="2:31" ht="21.95" customHeight="1" x14ac:dyDescent="0.2">
      <c r="B16" s="328"/>
      <c r="C16" s="328"/>
      <c r="D16" s="328"/>
      <c r="E16" s="328"/>
      <c r="F16" s="66"/>
      <c r="G16" s="328"/>
      <c r="H16" s="328"/>
      <c r="I16" s="328"/>
      <c r="J16" s="328"/>
      <c r="K16" s="67"/>
      <c r="L16" s="67"/>
      <c r="M16" s="328"/>
      <c r="N16" s="328"/>
      <c r="O16" s="328"/>
      <c r="P16" s="328"/>
    </row>
    <row r="18" spans="2:16" ht="21.95" customHeight="1" x14ac:dyDescent="0.2">
      <c r="B18" s="218" t="s">
        <v>23</v>
      </c>
      <c r="C18" s="218"/>
      <c r="D18" s="218"/>
      <c r="E18" s="218"/>
      <c r="F18" s="218"/>
      <c r="G18" s="218"/>
      <c r="H18" s="218"/>
      <c r="I18" s="218"/>
      <c r="J18" s="218"/>
      <c r="K18" s="218"/>
      <c r="L18" s="218"/>
      <c r="M18" s="218"/>
      <c r="N18" s="218"/>
      <c r="O18" s="218"/>
      <c r="P18" s="218"/>
    </row>
    <row r="19" spans="2:16" ht="21.95" customHeight="1" x14ac:dyDescent="0.2">
      <c r="B19" s="319" t="s">
        <v>234</v>
      </c>
      <c r="C19" s="319"/>
      <c r="D19" s="319"/>
      <c r="E19" s="319"/>
      <c r="F19" s="319"/>
      <c r="G19" s="319"/>
      <c r="H19" s="319"/>
      <c r="I19" s="319"/>
      <c r="J19" s="319"/>
      <c r="K19" s="319"/>
      <c r="L19" s="319"/>
      <c r="M19" s="319"/>
      <c r="N19" s="319"/>
      <c r="O19" s="319"/>
      <c r="P19" s="319"/>
    </row>
  </sheetData>
  <mergeCells count="32">
    <mergeCell ref="B13:E13"/>
    <mergeCell ref="G13:J13"/>
    <mergeCell ref="M13:P13"/>
    <mergeCell ref="B14:E14"/>
    <mergeCell ref="G14:J14"/>
    <mergeCell ref="M14:P14"/>
    <mergeCell ref="B18:P18"/>
    <mergeCell ref="B19:P19"/>
    <mergeCell ref="B7:C7"/>
    <mergeCell ref="D7:P7"/>
    <mergeCell ref="B11:E11"/>
    <mergeCell ref="G11:J11"/>
    <mergeCell ref="M11:P11"/>
    <mergeCell ref="B15:E15"/>
    <mergeCell ref="G15:J15"/>
    <mergeCell ref="M15:P15"/>
    <mergeCell ref="B16:E16"/>
    <mergeCell ref="G16:J16"/>
    <mergeCell ref="M16:P16"/>
    <mergeCell ref="B12:E12"/>
    <mergeCell ref="G12:J12"/>
    <mergeCell ref="M12:P12"/>
    <mergeCell ref="D2:J2"/>
    <mergeCell ref="D3:J3"/>
    <mergeCell ref="D4:J4"/>
    <mergeCell ref="D5:J5"/>
    <mergeCell ref="B10:P10"/>
    <mergeCell ref="B2:C5"/>
    <mergeCell ref="M2:P2"/>
    <mergeCell ref="M3:P3"/>
    <mergeCell ref="M4:P4"/>
    <mergeCell ref="M5:P5"/>
  </mergeCells>
  <conditionalFormatting sqref="F16">
    <cfRule type="containsText" dxfId="7" priority="5" operator="containsText" text="Extremo">
      <formula>NOT(ISERROR(SEARCH("Extremo",F16)))</formula>
    </cfRule>
    <cfRule type="containsText" dxfId="6" priority="6" operator="containsText" text="Alto">
      <formula>NOT(ISERROR(SEARCH("Alto",F16)))</formula>
    </cfRule>
    <cfRule type="containsText" dxfId="5" priority="7" operator="containsText" text="Medio">
      <formula>NOT(ISERROR(SEARCH("Medio",F16)))</formula>
    </cfRule>
    <cfRule type="containsText" dxfId="4" priority="8" operator="containsText" text="Bajo">
      <formula>NOT(ISERROR(SEARCH("Bajo",F16)))</formula>
    </cfRule>
  </conditionalFormatting>
  <conditionalFormatting sqref="F12:F15">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0"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15" t="s">
        <v>103</v>
      </c>
      <c r="C4" s="15" t="s">
        <v>56</v>
      </c>
      <c r="E4" s="15" t="s">
        <v>57</v>
      </c>
      <c r="G4" s="15" t="s">
        <v>58</v>
      </c>
      <c r="I4" s="15" t="s">
        <v>62</v>
      </c>
      <c r="K4" s="15" t="s">
        <v>63</v>
      </c>
      <c r="M4" s="15"/>
      <c r="O4" s="15" t="s">
        <v>95</v>
      </c>
      <c r="Q4" s="15" t="s">
        <v>106</v>
      </c>
    </row>
    <row r="5" spans="1:17" x14ac:dyDescent="0.2">
      <c r="A5" t="s">
        <v>104</v>
      </c>
      <c r="C5" s="14" t="s">
        <v>51</v>
      </c>
      <c r="E5" s="14" t="s">
        <v>52</v>
      </c>
      <c r="G5" s="14" t="s">
        <v>59</v>
      </c>
      <c r="I5" s="14" t="s">
        <v>92</v>
      </c>
      <c r="K5" s="14" t="s">
        <v>64</v>
      </c>
      <c r="M5" t="s">
        <v>83</v>
      </c>
      <c r="O5" s="14" t="s">
        <v>96</v>
      </c>
      <c r="Q5" t="s">
        <v>109</v>
      </c>
    </row>
    <row r="6" spans="1:17" x14ac:dyDescent="0.2">
      <c r="A6" t="s">
        <v>105</v>
      </c>
      <c r="C6" s="14" t="s">
        <v>54</v>
      </c>
      <c r="E6" s="14" t="s">
        <v>55</v>
      </c>
      <c r="G6" s="14" t="s">
        <v>60</v>
      </c>
      <c r="I6" s="14" t="s">
        <v>93</v>
      </c>
      <c r="K6" s="14" t="s">
        <v>65</v>
      </c>
      <c r="M6" t="s">
        <v>91</v>
      </c>
      <c r="O6" s="14" t="s">
        <v>97</v>
      </c>
      <c r="Q6" t="s">
        <v>110</v>
      </c>
    </row>
    <row r="7" spans="1:17" x14ac:dyDescent="0.2">
      <c r="C7" s="14" t="s">
        <v>53</v>
      </c>
      <c r="G7" s="14" t="s">
        <v>61</v>
      </c>
      <c r="K7" s="14" t="s">
        <v>66</v>
      </c>
      <c r="O7" s="14" t="s">
        <v>98</v>
      </c>
      <c r="Q7" t="s">
        <v>111</v>
      </c>
    </row>
    <row r="8" spans="1:17" x14ac:dyDescent="0.2">
      <c r="O8" s="14" t="s">
        <v>99</v>
      </c>
      <c r="Q8" t="s">
        <v>112</v>
      </c>
    </row>
    <row r="9" spans="1:17" x14ac:dyDescent="0.2">
      <c r="O9" s="14" t="s">
        <v>100</v>
      </c>
      <c r="Q9" t="s">
        <v>113</v>
      </c>
    </row>
    <row r="10" spans="1:17" x14ac:dyDescent="0.2">
      <c r="O10" s="14" t="s">
        <v>101</v>
      </c>
      <c r="Q10" t="s">
        <v>114</v>
      </c>
    </row>
    <row r="11" spans="1:17" x14ac:dyDescent="0.2">
      <c r="O11" s="14" t="s">
        <v>74</v>
      </c>
      <c r="Q11" t="s">
        <v>115</v>
      </c>
    </row>
    <row r="12" spans="1:17" x14ac:dyDescent="0.2">
      <c r="Q12" t="s">
        <v>116</v>
      </c>
    </row>
    <row r="14" spans="1:17" x14ac:dyDescent="0.2">
      <c r="Q14" s="15" t="s">
        <v>117</v>
      </c>
    </row>
    <row r="15" spans="1:17" x14ac:dyDescent="0.2">
      <c r="Q15" t="s">
        <v>109</v>
      </c>
    </row>
    <row r="16" spans="1:17" x14ac:dyDescent="0.2">
      <c r="Q16" t="s">
        <v>110</v>
      </c>
    </row>
    <row r="17" spans="17:17" x14ac:dyDescent="0.2">
      <c r="Q17" t="s">
        <v>111</v>
      </c>
    </row>
    <row r="18" spans="17:17" x14ac:dyDescent="0.2">
      <c r="Q18" t="s">
        <v>112</v>
      </c>
    </row>
    <row r="19" spans="17:17" x14ac:dyDescent="0.2">
      <c r="Q19" t="s">
        <v>113</v>
      </c>
    </row>
    <row r="20" spans="17:17" x14ac:dyDescent="0.2">
      <c r="Q20" t="s">
        <v>114</v>
      </c>
    </row>
    <row r="21" spans="17:17" x14ac:dyDescent="0.2">
      <c r="Q21" t="s">
        <v>115</v>
      </c>
    </row>
    <row r="22" spans="17:17" x14ac:dyDescent="0.2">
      <c r="Q22" t="s">
        <v>116</v>
      </c>
    </row>
    <row r="23" spans="17:17" x14ac:dyDescent="0.2">
      <c r="Q23" s="14" t="s">
        <v>118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4"/>
  <sheetViews>
    <sheetView showGridLines="0" topLeftCell="B1" zoomScale="90" zoomScaleNormal="90" workbookViewId="0">
      <selection activeCell="D9" sqref="D9:P9"/>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6" customWidth="1"/>
    <col min="19" max="19" width="1" style="1" customWidth="1"/>
    <col min="20" max="20" width="1.5703125" style="1" customWidth="1"/>
    <col min="21" max="21" width="1.140625" style="6"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179"/>
      <c r="C2" s="180"/>
      <c r="D2" s="181" t="s">
        <v>120</v>
      </c>
      <c r="E2" s="182"/>
      <c r="F2" s="182"/>
      <c r="G2" s="182"/>
      <c r="H2" s="182"/>
      <c r="I2" s="182"/>
      <c r="J2" s="183"/>
      <c r="K2" s="169" t="s">
        <v>121</v>
      </c>
      <c r="L2" s="212"/>
      <c r="M2" s="169" t="str">
        <f>Proyecto!K2</f>
        <v>Codigo: GC-F-015</v>
      </c>
      <c r="N2" s="203"/>
      <c r="O2" s="203"/>
      <c r="P2" s="170"/>
      <c r="S2" s="6"/>
      <c r="T2" s="6"/>
      <c r="U2" s="10"/>
    </row>
    <row r="3" spans="2:31" ht="23.25" customHeight="1" x14ac:dyDescent="0.2">
      <c r="B3" s="175"/>
      <c r="C3" s="176"/>
      <c r="D3" s="184" t="s">
        <v>122</v>
      </c>
      <c r="E3" s="185"/>
      <c r="F3" s="185"/>
      <c r="G3" s="185"/>
      <c r="H3" s="185"/>
      <c r="I3" s="185"/>
      <c r="J3" s="186"/>
      <c r="K3" s="171" t="s">
        <v>127</v>
      </c>
      <c r="L3" s="213"/>
      <c r="M3" s="204" t="str">
        <f>Proyecto!K3</f>
        <v>Fecha: 17 de septiembre de 2014</v>
      </c>
      <c r="N3" s="205"/>
      <c r="O3" s="205"/>
      <c r="P3" s="206"/>
      <c r="S3" s="6"/>
      <c r="T3" s="6"/>
      <c r="U3" s="10"/>
    </row>
    <row r="4" spans="2:31" ht="24" customHeight="1" x14ac:dyDescent="0.2">
      <c r="B4" s="175"/>
      <c r="C4" s="176"/>
      <c r="D4" s="184" t="s">
        <v>123</v>
      </c>
      <c r="E4" s="185"/>
      <c r="F4" s="185"/>
      <c r="G4" s="185"/>
      <c r="H4" s="185"/>
      <c r="I4" s="185"/>
      <c r="J4" s="186"/>
      <c r="K4" s="171" t="s">
        <v>124</v>
      </c>
      <c r="L4" s="213"/>
      <c r="M4" s="171" t="str">
        <f>Proyecto!K4</f>
        <v>Version 001</v>
      </c>
      <c r="N4" s="207"/>
      <c r="O4" s="207"/>
      <c r="P4" s="172"/>
      <c r="U4" s="10"/>
    </row>
    <row r="5" spans="2:31" ht="22.5" customHeight="1" thickBot="1" x14ac:dyDescent="0.25">
      <c r="B5" s="177"/>
      <c r="C5" s="178"/>
      <c r="D5" s="190" t="s">
        <v>125</v>
      </c>
      <c r="E5" s="191"/>
      <c r="F5" s="191"/>
      <c r="G5" s="191"/>
      <c r="H5" s="191"/>
      <c r="I5" s="191"/>
      <c r="J5" s="192"/>
      <c r="K5" s="193" t="s">
        <v>126</v>
      </c>
      <c r="L5" s="194"/>
      <c r="M5" s="208" t="s">
        <v>126</v>
      </c>
      <c r="N5" s="209"/>
      <c r="O5" s="209"/>
      <c r="P5" s="210"/>
    </row>
    <row r="6" spans="2:31" ht="5.25" customHeight="1" x14ac:dyDescent="0.2">
      <c r="B6" s="4"/>
      <c r="C6" s="4"/>
      <c r="D6" s="61"/>
      <c r="E6" s="61"/>
      <c r="F6" s="61"/>
      <c r="G6" s="61"/>
      <c r="H6" s="61"/>
      <c r="I6" s="61"/>
      <c r="J6" s="61"/>
      <c r="K6" s="61"/>
      <c r="L6" s="61"/>
      <c r="M6" s="61"/>
      <c r="N6" s="61"/>
      <c r="O6" s="61"/>
      <c r="P6" s="61"/>
    </row>
    <row r="7" spans="2:31" ht="29.25" customHeight="1" x14ac:dyDescent="0.2">
      <c r="B7" s="167" t="s">
        <v>0</v>
      </c>
      <c r="C7" s="167"/>
      <c r="D7" s="211" t="str">
        <f>Proyecto!$E$7</f>
        <v>Dinamización del conocimiento y la innovación</v>
      </c>
      <c r="E7" s="211"/>
      <c r="F7" s="211"/>
      <c r="G7" s="211"/>
      <c r="H7" s="211"/>
      <c r="I7" s="211"/>
      <c r="J7" s="211"/>
      <c r="K7" s="211"/>
      <c r="L7" s="211"/>
      <c r="M7" s="211"/>
      <c r="N7" s="211"/>
      <c r="O7" s="211"/>
      <c r="P7" s="211"/>
      <c r="AE7" s="1"/>
    </row>
    <row r="8" spans="2:31" ht="6.75" customHeight="1" x14ac:dyDescent="0.2">
      <c r="B8" s="7"/>
      <c r="C8" s="7"/>
      <c r="D8" s="63"/>
      <c r="E8" s="63"/>
      <c r="F8" s="63"/>
      <c r="G8" s="63"/>
      <c r="H8" s="63"/>
      <c r="I8" s="63"/>
      <c r="J8" s="63"/>
      <c r="K8" s="63"/>
      <c r="L8" s="63"/>
      <c r="M8" s="63"/>
      <c r="N8" s="63"/>
      <c r="O8" s="63"/>
      <c r="P8" s="63"/>
      <c r="AE8" s="1"/>
    </row>
    <row r="9" spans="2:31" ht="39.75" customHeight="1" x14ac:dyDescent="0.2">
      <c r="B9" s="199" t="s">
        <v>24</v>
      </c>
      <c r="C9" s="200"/>
      <c r="D9" s="196" t="s">
        <v>137</v>
      </c>
      <c r="E9" s="197"/>
      <c r="F9" s="197"/>
      <c r="G9" s="197"/>
      <c r="H9" s="197"/>
      <c r="I9" s="197"/>
      <c r="J9" s="197"/>
      <c r="K9" s="197"/>
      <c r="L9" s="197"/>
      <c r="M9" s="197"/>
      <c r="N9" s="197"/>
      <c r="O9" s="197"/>
      <c r="P9" s="198"/>
      <c r="AE9" s="1"/>
    </row>
    <row r="10" spans="2:31" customFormat="1" ht="7.5" customHeight="1" x14ac:dyDescent="0.35">
      <c r="D10" s="64"/>
      <c r="E10" s="64"/>
      <c r="F10" s="64"/>
      <c r="G10" s="64"/>
      <c r="H10" s="64"/>
      <c r="I10" s="64"/>
      <c r="J10" s="64"/>
      <c r="K10" s="64"/>
      <c r="L10" s="64"/>
      <c r="M10" s="64"/>
      <c r="N10" s="64"/>
      <c r="O10" s="64"/>
      <c r="P10" s="64"/>
    </row>
    <row r="11" spans="2:31" ht="39.75" customHeight="1" x14ac:dyDescent="0.2">
      <c r="B11" s="199" t="s">
        <v>25</v>
      </c>
      <c r="C11" s="200"/>
      <c r="D11" s="195" t="s">
        <v>240</v>
      </c>
      <c r="E11" s="195"/>
      <c r="F11" s="195"/>
      <c r="G11" s="195"/>
      <c r="H11" s="195"/>
      <c r="I11" s="195"/>
      <c r="J11" s="195"/>
      <c r="K11" s="195"/>
      <c r="L11" s="195"/>
      <c r="M11" s="195"/>
      <c r="N11" s="195"/>
      <c r="O11" s="195"/>
      <c r="P11" s="195"/>
      <c r="AE11" s="1"/>
    </row>
    <row r="12" spans="2:31" ht="5.25" customHeight="1" x14ac:dyDescent="0.2">
      <c r="B12" s="9"/>
      <c r="C12" s="9"/>
      <c r="D12" s="3"/>
      <c r="E12" s="3"/>
      <c r="F12" s="3"/>
      <c r="G12" s="3"/>
      <c r="H12" s="3"/>
      <c r="I12" s="3"/>
      <c r="J12" s="3"/>
      <c r="K12" s="3"/>
      <c r="L12" s="3"/>
      <c r="M12" s="3"/>
      <c r="N12" s="3"/>
      <c r="O12" s="3"/>
      <c r="P12" s="3"/>
      <c r="AE12" s="1"/>
    </row>
    <row r="13" spans="2:31" ht="42.75" customHeight="1" x14ac:dyDescent="0.2">
      <c r="B13" s="201" t="s">
        <v>102</v>
      </c>
      <c r="C13" s="201"/>
      <c r="D13" s="19" t="s">
        <v>1</v>
      </c>
      <c r="E13" s="214" t="s">
        <v>239</v>
      </c>
      <c r="F13" s="214"/>
      <c r="G13" s="214"/>
      <c r="H13" s="214"/>
      <c r="I13" s="214"/>
      <c r="J13" s="214"/>
      <c r="K13" s="214"/>
      <c r="L13" s="214"/>
      <c r="M13" s="214"/>
      <c r="N13" s="214"/>
      <c r="O13" s="214"/>
      <c r="P13" s="214"/>
      <c r="AE13" s="1"/>
    </row>
    <row r="14" spans="2:31" ht="21" customHeight="1" x14ac:dyDescent="0.2">
      <c r="B14" s="202"/>
      <c r="C14" s="202"/>
      <c r="D14" s="17" t="s">
        <v>104</v>
      </c>
      <c r="E14" s="214"/>
      <c r="F14" s="214"/>
      <c r="G14" s="214"/>
      <c r="H14" s="214"/>
      <c r="I14" s="214"/>
      <c r="J14" s="214"/>
      <c r="K14" s="214"/>
      <c r="L14" s="214"/>
      <c r="M14" s="214"/>
      <c r="N14" s="214"/>
      <c r="O14" s="214"/>
      <c r="P14" s="214"/>
      <c r="AE14" s="1"/>
    </row>
    <row r="15" spans="2:31" ht="5.25" customHeight="1" x14ac:dyDescent="0.2">
      <c r="B15" s="9"/>
      <c r="C15" s="9"/>
      <c r="D15" s="3"/>
      <c r="E15" s="105"/>
      <c r="F15" s="105"/>
      <c r="G15" s="105"/>
      <c r="H15" s="105"/>
      <c r="I15" s="105"/>
      <c r="J15" s="105"/>
      <c r="K15" s="105"/>
      <c r="L15" s="105"/>
      <c r="M15" s="105"/>
      <c r="N15" s="105"/>
      <c r="O15" s="105"/>
      <c r="P15" s="105"/>
      <c r="AE15" s="1"/>
    </row>
    <row r="16" spans="2:31" ht="22.5" customHeight="1" x14ac:dyDescent="0.2">
      <c r="B16" s="201" t="s">
        <v>102</v>
      </c>
      <c r="C16" s="201"/>
      <c r="D16" s="19" t="s">
        <v>1</v>
      </c>
      <c r="E16" s="214" t="s">
        <v>238</v>
      </c>
      <c r="F16" s="214"/>
      <c r="G16" s="214"/>
      <c r="H16" s="214"/>
      <c r="I16" s="214"/>
      <c r="J16" s="214"/>
      <c r="K16" s="214"/>
      <c r="L16" s="214"/>
      <c r="M16" s="214"/>
      <c r="N16" s="214"/>
      <c r="O16" s="214"/>
      <c r="P16" s="214"/>
      <c r="AE16" s="1"/>
    </row>
    <row r="17" spans="2:31" ht="21" customHeight="1" x14ac:dyDescent="0.2">
      <c r="B17" s="202"/>
      <c r="C17" s="202"/>
      <c r="D17" s="17" t="s">
        <v>105</v>
      </c>
      <c r="E17" s="214"/>
      <c r="F17" s="214"/>
      <c r="G17" s="214"/>
      <c r="H17" s="214"/>
      <c r="I17" s="214"/>
      <c r="J17" s="214"/>
      <c r="K17" s="214"/>
      <c r="L17" s="214"/>
      <c r="M17" s="214"/>
      <c r="N17" s="214"/>
      <c r="O17" s="214"/>
      <c r="P17" s="214"/>
      <c r="AE17" s="1"/>
    </row>
    <row r="18" spans="2:31" ht="5.25" customHeight="1" x14ac:dyDescent="0.2">
      <c r="B18" s="9"/>
      <c r="C18" s="9"/>
      <c r="D18" s="3"/>
      <c r="E18" s="106"/>
      <c r="F18" s="106"/>
      <c r="G18" s="106"/>
      <c r="H18" s="106"/>
      <c r="I18" s="106"/>
      <c r="J18" s="106"/>
      <c r="K18" s="106"/>
      <c r="L18" s="106"/>
      <c r="M18" s="106"/>
      <c r="N18" s="106"/>
      <c r="O18" s="106"/>
      <c r="P18" s="106"/>
      <c r="AE18" s="1"/>
    </row>
    <row r="19" spans="2:31" ht="22.5" customHeight="1" x14ac:dyDescent="0.2">
      <c r="B19" s="201" t="s">
        <v>102</v>
      </c>
      <c r="C19" s="201"/>
      <c r="D19" s="19" t="s">
        <v>1</v>
      </c>
      <c r="E19" s="214" t="s">
        <v>139</v>
      </c>
      <c r="F19" s="214"/>
      <c r="G19" s="214"/>
      <c r="H19" s="214"/>
      <c r="I19" s="214"/>
      <c r="J19" s="214"/>
      <c r="K19" s="214"/>
      <c r="L19" s="214"/>
      <c r="M19" s="214"/>
      <c r="N19" s="214"/>
      <c r="O19" s="214"/>
      <c r="P19" s="214"/>
      <c r="AE19" s="1"/>
    </row>
    <row r="20" spans="2:31" ht="21" customHeight="1" x14ac:dyDescent="0.2">
      <c r="B20" s="202"/>
      <c r="C20" s="202"/>
      <c r="D20" s="17" t="s">
        <v>105</v>
      </c>
      <c r="E20" s="214"/>
      <c r="F20" s="214"/>
      <c r="G20" s="214"/>
      <c r="H20" s="214"/>
      <c r="I20" s="214"/>
      <c r="J20" s="214"/>
      <c r="K20" s="214"/>
      <c r="L20" s="214"/>
      <c r="M20" s="214"/>
      <c r="N20" s="214"/>
      <c r="O20" s="214"/>
      <c r="P20" s="214"/>
      <c r="AE20" s="1"/>
    </row>
    <row r="21" spans="2:31" ht="5.25" customHeight="1" x14ac:dyDescent="0.2">
      <c r="B21" s="9"/>
      <c r="C21" s="9"/>
      <c r="D21" s="3"/>
      <c r="E21" s="106"/>
      <c r="F21" s="106"/>
      <c r="G21" s="106"/>
      <c r="H21" s="106"/>
      <c r="I21" s="106"/>
      <c r="J21" s="106"/>
      <c r="K21" s="106"/>
      <c r="L21" s="106"/>
      <c r="M21" s="106"/>
      <c r="N21" s="106"/>
      <c r="O21" s="106"/>
      <c r="P21" s="106"/>
      <c r="AE21" s="1"/>
    </row>
    <row r="22" spans="2:31" ht="22.5" customHeight="1" x14ac:dyDescent="0.2">
      <c r="B22" s="201" t="s">
        <v>102</v>
      </c>
      <c r="C22" s="201"/>
      <c r="D22" s="19" t="s">
        <v>1</v>
      </c>
      <c r="E22" s="214" t="s">
        <v>242</v>
      </c>
      <c r="F22" s="214"/>
      <c r="G22" s="214"/>
      <c r="H22" s="214"/>
      <c r="I22" s="214"/>
      <c r="J22" s="214"/>
      <c r="K22" s="214"/>
      <c r="L22" s="214"/>
      <c r="M22" s="214"/>
      <c r="N22" s="214"/>
      <c r="O22" s="214"/>
      <c r="P22" s="214"/>
      <c r="AE22" s="1"/>
    </row>
    <row r="23" spans="2:31" ht="21" customHeight="1" x14ac:dyDescent="0.2">
      <c r="B23" s="202"/>
      <c r="C23" s="202"/>
      <c r="D23" s="17" t="s">
        <v>105</v>
      </c>
      <c r="E23" s="214"/>
      <c r="F23" s="214"/>
      <c r="G23" s="214"/>
      <c r="H23" s="214"/>
      <c r="I23" s="214"/>
      <c r="J23" s="214"/>
      <c r="K23" s="214"/>
      <c r="L23" s="214"/>
      <c r="M23" s="214"/>
      <c r="N23" s="214"/>
      <c r="O23" s="214"/>
      <c r="P23" s="214"/>
      <c r="AE23" s="1"/>
    </row>
    <row r="24" spans="2:31" ht="7.9" customHeight="1" x14ac:dyDescent="0.2"/>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W25:AC65480 G25:M65480 O25:U65480 G24:M24 W24:AC24 O24:U24">
      <formula1>1</formula1>
      <formula2>5</formula2>
    </dataValidation>
  </dataValidations>
  <pageMargins left="0.39370078740157483" right="0.39370078740157483" top="0.74803149606299213" bottom="0.74803149606299213" header="0.31496062992125984" footer="0.31496062992125984"/>
  <pageSetup scale="77"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9"/>
  <sheetViews>
    <sheetView showGridLines="0" zoomScale="75" zoomScaleNormal="90" workbookViewId="0">
      <selection activeCell="D12" sqref="D12:E12"/>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58.42578125" style="1" customWidth="1"/>
    <col min="10" max="10" width="7.7109375" style="1" customWidth="1"/>
    <col min="11" max="11" width="0.7109375" style="1" customWidth="1"/>
    <col min="12" max="12" width="1" style="1" customWidth="1"/>
    <col min="13" max="13" width="1.5703125" style="1" customWidth="1"/>
    <col min="14" max="14" width="1.7109375" style="13"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ht="26.25" customHeight="1" thickBot="1" x14ac:dyDescent="0.25">
      <c r="B2" s="179"/>
      <c r="C2" s="180"/>
      <c r="D2" s="221" t="s">
        <v>120</v>
      </c>
      <c r="E2" s="222"/>
      <c r="F2" s="222"/>
      <c r="G2" s="222"/>
      <c r="H2" s="223"/>
      <c r="I2" s="35" t="str">
        <f>Proyecto!K2</f>
        <v>Codigo: GC-F-015</v>
      </c>
      <c r="J2" s="13"/>
      <c r="K2" s="13"/>
      <c r="L2" s="13"/>
      <c r="N2" s="1"/>
      <c r="T2" s="2"/>
      <c r="X2" s="1"/>
    </row>
    <row r="3" spans="2:24" ht="23.25" customHeight="1" thickBot="1" x14ac:dyDescent="0.25">
      <c r="B3" s="175"/>
      <c r="C3" s="176"/>
      <c r="D3" s="221" t="s">
        <v>122</v>
      </c>
      <c r="E3" s="222"/>
      <c r="F3" s="222"/>
      <c r="G3" s="222"/>
      <c r="H3" s="223"/>
      <c r="I3" s="36" t="str">
        <f>Proyecto!K3</f>
        <v>Fecha: 17 de septiembre de 2014</v>
      </c>
      <c r="J3" s="13"/>
      <c r="K3" s="13"/>
      <c r="L3" s="13"/>
      <c r="N3" s="1"/>
      <c r="T3" s="2"/>
      <c r="X3" s="1"/>
    </row>
    <row r="4" spans="2:24" ht="24" customHeight="1" thickBot="1" x14ac:dyDescent="0.25">
      <c r="B4" s="175"/>
      <c r="C4" s="176"/>
      <c r="D4" s="221" t="s">
        <v>123</v>
      </c>
      <c r="E4" s="222"/>
      <c r="F4" s="222"/>
      <c r="G4" s="222"/>
      <c r="H4" s="223"/>
      <c r="I4" s="36" t="str">
        <f>Proyecto!K4</f>
        <v>Version 001</v>
      </c>
      <c r="J4" s="13"/>
      <c r="K4" s="13"/>
      <c r="L4" s="13"/>
      <c r="N4" s="1"/>
      <c r="T4" s="2"/>
      <c r="X4" s="1"/>
    </row>
    <row r="5" spans="2:24" ht="22.5" customHeight="1" thickBot="1" x14ac:dyDescent="0.25">
      <c r="B5" s="177"/>
      <c r="C5" s="178"/>
      <c r="D5" s="224" t="s">
        <v>125</v>
      </c>
      <c r="E5" s="225"/>
      <c r="F5" s="225"/>
      <c r="G5" s="225"/>
      <c r="H5" s="226"/>
      <c r="I5" s="37" t="s">
        <v>126</v>
      </c>
      <c r="J5" s="13"/>
      <c r="K5" s="13"/>
      <c r="L5" s="13"/>
      <c r="N5" s="1"/>
      <c r="T5" s="2"/>
      <c r="X5" s="1"/>
    </row>
    <row r="6" spans="2:24" ht="5.25" customHeight="1" x14ac:dyDescent="0.2">
      <c r="B6" s="4"/>
      <c r="C6" s="4"/>
      <c r="D6" s="4"/>
      <c r="E6" s="4"/>
      <c r="F6" s="4"/>
      <c r="G6" s="4"/>
      <c r="H6" s="4"/>
      <c r="I6" s="4"/>
    </row>
    <row r="7" spans="2:24" ht="29.25" customHeight="1" x14ac:dyDescent="0.2">
      <c r="B7" s="167" t="s">
        <v>0</v>
      </c>
      <c r="C7" s="167"/>
      <c r="D7" s="220" t="str">
        <f>Proyecto!$E$7</f>
        <v>Dinamización del conocimiento y la innovación</v>
      </c>
      <c r="E7" s="220"/>
      <c r="F7" s="220"/>
      <c r="G7" s="220"/>
      <c r="H7" s="220"/>
      <c r="I7" s="220"/>
      <c r="X7" s="1"/>
    </row>
    <row r="8" spans="2:24" ht="10.5" customHeight="1" x14ac:dyDescent="0.2">
      <c r="B8" s="9"/>
      <c r="C8" s="9"/>
      <c r="D8" s="5"/>
      <c r="E8" s="5"/>
      <c r="F8" s="5"/>
      <c r="G8" s="5"/>
      <c r="H8" s="5"/>
      <c r="I8" s="5"/>
      <c r="X8" s="1"/>
    </row>
    <row r="9" spans="2:24" ht="18.75" customHeight="1" x14ac:dyDescent="0.2">
      <c r="B9" s="218" t="s">
        <v>108</v>
      </c>
      <c r="C9" s="218"/>
      <c r="D9" s="218"/>
      <c r="E9" s="218"/>
      <c r="F9" s="218"/>
      <c r="G9" s="218"/>
      <c r="H9" s="218"/>
      <c r="I9" s="218"/>
      <c r="X9" s="1"/>
    </row>
    <row r="10" spans="2:24" ht="28.5" customHeight="1" x14ac:dyDescent="0.2">
      <c r="B10" s="215" t="s">
        <v>26</v>
      </c>
      <c r="C10" s="215"/>
      <c r="D10" s="219" t="s">
        <v>158</v>
      </c>
      <c r="E10" s="219"/>
      <c r="F10" s="219"/>
      <c r="G10" s="219"/>
      <c r="H10" s="219"/>
      <c r="I10" s="219"/>
      <c r="X10" s="1"/>
    </row>
    <row r="11" spans="2:24" ht="22.5" customHeight="1" x14ac:dyDescent="0.2">
      <c r="B11" s="215" t="s">
        <v>1</v>
      </c>
      <c r="C11" s="215"/>
      <c r="D11" s="215" t="s">
        <v>2</v>
      </c>
      <c r="E11" s="215"/>
      <c r="F11" s="19" t="s">
        <v>3</v>
      </c>
      <c r="G11" s="19" t="s">
        <v>106</v>
      </c>
      <c r="H11" s="19" t="s">
        <v>4</v>
      </c>
      <c r="I11" s="19" t="s">
        <v>107</v>
      </c>
      <c r="X11" s="1"/>
    </row>
    <row r="12" spans="2:24" s="80" customFormat="1" ht="82.5" customHeight="1" x14ac:dyDescent="0.2">
      <c r="B12" s="217" t="s">
        <v>51</v>
      </c>
      <c r="C12" s="217"/>
      <c r="D12" s="217" t="s">
        <v>140</v>
      </c>
      <c r="E12" s="217"/>
      <c r="F12" s="107">
        <v>1</v>
      </c>
      <c r="G12" s="78" t="s">
        <v>112</v>
      </c>
      <c r="H12" s="78" t="s">
        <v>52</v>
      </c>
      <c r="I12" s="78" t="s">
        <v>141</v>
      </c>
      <c r="N12" s="108"/>
    </row>
    <row r="13" spans="2:24" ht="24.75" customHeight="1" x14ac:dyDescent="0.2">
      <c r="B13" s="215" t="s">
        <v>5</v>
      </c>
      <c r="C13" s="215"/>
      <c r="D13" s="216" t="s">
        <v>159</v>
      </c>
      <c r="E13" s="216"/>
      <c r="F13" s="216"/>
      <c r="G13" s="216"/>
      <c r="H13" s="216"/>
      <c r="I13" s="216"/>
      <c r="X13" s="1"/>
    </row>
    <row r="15" spans="2:24" ht="18.75" customHeight="1" x14ac:dyDescent="0.2">
      <c r="B15" s="218" t="s">
        <v>108</v>
      </c>
      <c r="C15" s="218"/>
      <c r="D15" s="218"/>
      <c r="E15" s="218"/>
      <c r="F15" s="218"/>
      <c r="G15" s="218"/>
      <c r="H15" s="218"/>
      <c r="I15" s="218"/>
      <c r="X15" s="1"/>
    </row>
    <row r="16" spans="2:24" ht="28.5" customHeight="1" x14ac:dyDescent="0.2">
      <c r="B16" s="215" t="s">
        <v>26</v>
      </c>
      <c r="C16" s="215"/>
      <c r="D16" s="219" t="s">
        <v>265</v>
      </c>
      <c r="E16" s="219"/>
      <c r="F16" s="219"/>
      <c r="G16" s="219"/>
      <c r="H16" s="219"/>
      <c r="I16" s="219"/>
      <c r="X16" s="1"/>
    </row>
    <row r="17" spans="2:24" ht="22.5" customHeight="1" x14ac:dyDescent="0.2">
      <c r="B17" s="215" t="s">
        <v>1</v>
      </c>
      <c r="C17" s="215"/>
      <c r="D17" s="215" t="s">
        <v>2</v>
      </c>
      <c r="E17" s="215"/>
      <c r="F17" s="19" t="s">
        <v>3</v>
      </c>
      <c r="G17" s="19" t="s">
        <v>106</v>
      </c>
      <c r="H17" s="19" t="s">
        <v>4</v>
      </c>
      <c r="I17" s="19" t="s">
        <v>107</v>
      </c>
      <c r="X17" s="1"/>
    </row>
    <row r="18" spans="2:24" s="80" customFormat="1" ht="99" customHeight="1" x14ac:dyDescent="0.2">
      <c r="B18" s="217" t="s">
        <v>51</v>
      </c>
      <c r="C18" s="217"/>
      <c r="D18" s="217" t="s">
        <v>140</v>
      </c>
      <c r="E18" s="217"/>
      <c r="F18" s="107">
        <v>0.85</v>
      </c>
      <c r="G18" s="78" t="s">
        <v>114</v>
      </c>
      <c r="H18" s="78" t="s">
        <v>52</v>
      </c>
      <c r="I18" s="78" t="s">
        <v>266</v>
      </c>
      <c r="N18" s="108"/>
    </row>
    <row r="19" spans="2:24" ht="24.75" customHeight="1" x14ac:dyDescent="0.2">
      <c r="B19" s="215" t="s">
        <v>5</v>
      </c>
      <c r="C19" s="215"/>
      <c r="D19" s="216" t="s">
        <v>157</v>
      </c>
      <c r="E19" s="216"/>
      <c r="F19" s="216"/>
      <c r="G19" s="216"/>
      <c r="H19" s="216"/>
      <c r="I19" s="216"/>
      <c r="X19" s="1"/>
    </row>
  </sheetData>
  <mergeCells count="28">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 ref="B19:C19"/>
    <mergeCell ref="D19:I19"/>
    <mergeCell ref="B18:C18"/>
    <mergeCell ref="D18:E18"/>
    <mergeCell ref="B15:I15"/>
    <mergeCell ref="B16:C16"/>
    <mergeCell ref="D16:I16"/>
    <mergeCell ref="B17:C17"/>
    <mergeCell ref="D17:E17"/>
  </mergeCells>
  <dataValidations count="1">
    <dataValidation type="whole" allowBlank="1" showInputMessage="1" showErrorMessage="1" sqref="H14 J14:N14 P14:V14 J20:N65485 P20:V65485 H20:H65485">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heetViews>
  <sheetFormatPr baseColWidth="10" defaultColWidth="11.42578125"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6" customWidth="1"/>
    <col min="10" max="10" width="1" style="1" customWidth="1"/>
    <col min="11" max="11" width="1.5703125" style="1" customWidth="1"/>
    <col min="12" max="12" width="1.140625" style="6"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ht="26.25" customHeight="1" x14ac:dyDescent="0.2">
      <c r="B2" s="38"/>
      <c r="C2" s="227" t="s">
        <v>120</v>
      </c>
      <c r="D2" s="228"/>
      <c r="E2" s="228"/>
      <c r="F2" s="229"/>
      <c r="G2" s="35" t="str">
        <f>Proyecto!K2</f>
        <v>Codigo: GC-F-015</v>
      </c>
      <c r="H2" s="6"/>
      <c r="J2" s="10"/>
      <c r="L2" s="1"/>
      <c r="T2" s="2"/>
      <c r="V2" s="1"/>
    </row>
    <row r="3" spans="2:22" ht="23.25" customHeight="1" x14ac:dyDescent="0.2">
      <c r="B3" s="39"/>
      <c r="C3" s="230" t="s">
        <v>122</v>
      </c>
      <c r="D3" s="231"/>
      <c r="E3" s="231"/>
      <c r="F3" s="232"/>
      <c r="G3" s="36" t="str">
        <f>Proyecto!K3</f>
        <v>Fecha: 17 de septiembre de 2014</v>
      </c>
      <c r="H3" s="6"/>
      <c r="J3" s="10"/>
      <c r="L3" s="1"/>
      <c r="T3" s="2"/>
      <c r="V3" s="1"/>
    </row>
    <row r="4" spans="2:22" ht="24" customHeight="1" x14ac:dyDescent="0.2">
      <c r="B4" s="39"/>
      <c r="C4" s="230" t="s">
        <v>123</v>
      </c>
      <c r="D4" s="231"/>
      <c r="E4" s="231"/>
      <c r="F4" s="232"/>
      <c r="G4" s="36" t="str">
        <f>Proyecto!K4</f>
        <v>Version 001</v>
      </c>
      <c r="I4" s="1"/>
      <c r="J4" s="10"/>
      <c r="L4" s="1"/>
      <c r="T4" s="2"/>
      <c r="V4" s="1"/>
    </row>
    <row r="5" spans="2:22" ht="22.5" customHeight="1" thickBot="1" x14ac:dyDescent="0.25">
      <c r="B5" s="40"/>
      <c r="C5" s="233" t="s">
        <v>125</v>
      </c>
      <c r="D5" s="234"/>
      <c r="E5" s="234"/>
      <c r="F5" s="235"/>
      <c r="G5" s="37" t="s">
        <v>126</v>
      </c>
      <c r="I5" s="1"/>
      <c r="J5" s="6"/>
      <c r="L5" s="1"/>
      <c r="T5" s="2"/>
      <c r="V5" s="1"/>
    </row>
    <row r="6" spans="2:22" ht="5.25" customHeight="1" x14ac:dyDescent="0.2">
      <c r="B6" s="4"/>
      <c r="C6" s="4"/>
      <c r="D6" s="4"/>
      <c r="E6" s="4"/>
      <c r="F6" s="4"/>
      <c r="G6" s="4"/>
    </row>
    <row r="7" spans="2:22" ht="29.25" customHeight="1" x14ac:dyDescent="0.2">
      <c r="B7" s="23" t="s">
        <v>0</v>
      </c>
      <c r="C7" s="237" t="str">
        <f>Proyecto!$E$7</f>
        <v>Dinamización del conocimiento y la innovación</v>
      </c>
      <c r="D7" s="237"/>
      <c r="E7" s="237"/>
      <c r="F7" s="237"/>
      <c r="G7" s="237"/>
      <c r="V7" s="1"/>
    </row>
    <row r="9" spans="2:22" ht="18" customHeight="1" x14ac:dyDescent="0.2">
      <c r="B9" s="218" t="s">
        <v>42</v>
      </c>
      <c r="C9" s="218"/>
      <c r="D9" s="218"/>
      <c r="E9" s="218"/>
      <c r="F9" s="218"/>
      <c r="G9" s="218"/>
    </row>
    <row r="10" spans="2:22" customFormat="1" ht="15" customHeight="1" x14ac:dyDescent="0.2"/>
    <row r="11" spans="2:22" ht="20.25" customHeight="1" x14ac:dyDescent="0.2">
      <c r="B11" s="19" t="s">
        <v>71</v>
      </c>
      <c r="C11" s="19" t="s">
        <v>6</v>
      </c>
      <c r="D11" s="19" t="s">
        <v>14</v>
      </c>
      <c r="E11" s="19" t="s">
        <v>41</v>
      </c>
      <c r="F11" s="218" t="s">
        <v>15</v>
      </c>
      <c r="G11" s="218"/>
    </row>
    <row r="12" spans="2:22" ht="147.6" customHeight="1" x14ac:dyDescent="0.2">
      <c r="B12" s="110" t="s">
        <v>59</v>
      </c>
      <c r="C12" s="110" t="s">
        <v>133</v>
      </c>
      <c r="D12" s="69" t="s">
        <v>160</v>
      </c>
      <c r="E12" s="68" t="s">
        <v>92</v>
      </c>
      <c r="F12" s="239" t="s">
        <v>161</v>
      </c>
      <c r="G12" s="239"/>
    </row>
    <row r="13" spans="2:22" ht="150" x14ac:dyDescent="0.2">
      <c r="B13" s="110" t="s">
        <v>60</v>
      </c>
      <c r="C13" s="110" t="s">
        <v>138</v>
      </c>
      <c r="D13" s="69" t="s">
        <v>162</v>
      </c>
      <c r="E13" s="110" t="s">
        <v>92</v>
      </c>
      <c r="F13" s="241" t="s">
        <v>163</v>
      </c>
      <c r="G13" s="241"/>
    </row>
    <row r="14" spans="2:22" ht="141.6" customHeight="1" x14ac:dyDescent="0.2">
      <c r="B14" s="110" t="s">
        <v>61</v>
      </c>
      <c r="C14" s="110" t="s">
        <v>268</v>
      </c>
      <c r="D14" s="69" t="s">
        <v>164</v>
      </c>
      <c r="E14" s="110" t="s">
        <v>92</v>
      </c>
      <c r="F14" s="241" t="s">
        <v>166</v>
      </c>
      <c r="G14" s="241"/>
    </row>
    <row r="15" spans="2:22" ht="141.6" customHeight="1" x14ac:dyDescent="0.2">
      <c r="B15" s="110" t="s">
        <v>61</v>
      </c>
      <c r="C15" s="110" t="s">
        <v>269</v>
      </c>
      <c r="D15" s="69" t="s">
        <v>164</v>
      </c>
      <c r="E15" s="110" t="s">
        <v>92</v>
      </c>
      <c r="F15" s="241" t="s">
        <v>166</v>
      </c>
      <c r="G15" s="241"/>
    </row>
    <row r="16" spans="2:22" ht="163.15" customHeight="1" x14ac:dyDescent="0.2">
      <c r="B16" s="110" t="s">
        <v>61</v>
      </c>
      <c r="C16" s="110" t="s">
        <v>236</v>
      </c>
      <c r="D16" s="69" t="s">
        <v>165</v>
      </c>
      <c r="E16" s="110" t="s">
        <v>92</v>
      </c>
      <c r="F16" s="241" t="s">
        <v>166</v>
      </c>
      <c r="G16" s="241"/>
    </row>
    <row r="17" spans="2:7" ht="166.9" customHeight="1" x14ac:dyDescent="0.2">
      <c r="B17" s="110" t="s">
        <v>61</v>
      </c>
      <c r="C17" s="110" t="s">
        <v>237</v>
      </c>
      <c r="D17" s="69" t="s">
        <v>167</v>
      </c>
      <c r="E17" s="110" t="s">
        <v>92</v>
      </c>
      <c r="F17" s="241" t="s">
        <v>166</v>
      </c>
      <c r="G17" s="241"/>
    </row>
    <row r="18" spans="2:7" ht="165" x14ac:dyDescent="0.2">
      <c r="B18" s="110" t="s">
        <v>61</v>
      </c>
      <c r="C18" s="110" t="s">
        <v>267</v>
      </c>
      <c r="D18" s="69" t="s">
        <v>167</v>
      </c>
      <c r="E18" s="110" t="s">
        <v>92</v>
      </c>
      <c r="F18" s="240" t="s">
        <v>166</v>
      </c>
      <c r="G18" s="240"/>
    </row>
    <row r="19" spans="2:7" ht="15" x14ac:dyDescent="0.2">
      <c r="B19" s="68"/>
      <c r="C19" s="68"/>
      <c r="D19" s="69"/>
      <c r="E19" s="68"/>
      <c r="F19" s="238"/>
      <c r="G19" s="238"/>
    </row>
    <row r="20" spans="2:7" ht="18" customHeight="1" x14ac:dyDescent="0.2">
      <c r="B20" s="18"/>
      <c r="C20" s="18"/>
      <c r="D20" s="18"/>
      <c r="E20" s="12"/>
      <c r="F20" s="236"/>
      <c r="G20" s="236"/>
    </row>
    <row r="21" spans="2:7" ht="18" customHeight="1" x14ac:dyDescent="0.2">
      <c r="B21" s="18"/>
      <c r="C21" s="18"/>
      <c r="D21" s="18"/>
      <c r="E21" s="12"/>
      <c r="F21" s="236"/>
      <c r="G21" s="236"/>
    </row>
    <row r="22" spans="2:7" ht="18" customHeight="1" x14ac:dyDescent="0.2">
      <c r="B22" s="18"/>
      <c r="C22" s="18"/>
      <c r="D22" s="18"/>
      <c r="E22" s="12"/>
      <c r="F22" s="236"/>
      <c r="G22" s="236"/>
    </row>
  </sheetData>
  <mergeCells count="18">
    <mergeCell ref="F22:G22"/>
    <mergeCell ref="F19:G19"/>
    <mergeCell ref="F20:G20"/>
    <mergeCell ref="F12:G12"/>
    <mergeCell ref="F18:G18"/>
    <mergeCell ref="F13:G13"/>
    <mergeCell ref="F14:G14"/>
    <mergeCell ref="F16:G16"/>
    <mergeCell ref="F17:G17"/>
    <mergeCell ref="F15:G15"/>
    <mergeCell ref="C2:F2"/>
    <mergeCell ref="C3:F3"/>
    <mergeCell ref="C4:F4"/>
    <mergeCell ref="C5:F5"/>
    <mergeCell ref="F21:G21"/>
    <mergeCell ref="F11:G11"/>
    <mergeCell ref="C7:G7"/>
    <mergeCell ref="B9:G9"/>
  </mergeCells>
  <dataValidations count="1">
    <dataValidation type="whole" allowBlank="1" showInputMessage="1" showErrorMessage="1" sqref="F23:G23 E8:G8 E24:L65493 E22:E23 H8:L23 N8:T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'No tocar'!$G$5:$G$7</xm:f>
          </x14:formula1>
          <xm:sqref>B19:B22</xm:sqref>
        </x14:dataValidation>
        <x14:dataValidation type="list" allowBlank="1" showInputMessage="1" showErrorMessage="1">
          <x14:formula1>
            <xm:f>'No tocar'!$I$5:$I$6</xm:f>
          </x14:formula1>
          <xm:sqref>E12:E17 E19:E21</xm:sqref>
        </x14:dataValidation>
        <x14:dataValidation type="list" allowBlank="1" showInputMessage="1" showErrorMessage="1">
          <x14:formula1>
            <xm:f>'C:\Users\francycp\AppData\Local\Microsoft\Windows\INetCache\Content.Outlook\X7G30VYA\[04 Dinamizacion_Conocimiento_Innovacion - Actualización junio.xlsx]No tocar'!#REF!</xm:f>
          </x14:formula1>
          <xm:sqref>B12:B18</xm:sqref>
        </x14:dataValidation>
        <x14:dataValidation type="list" allowBlank="1" showInputMessage="1" showErrorMessage="1">
          <x14:formula1>
            <xm:f>'C:\Users\francycp\AppData\Local\Microsoft\Windows\INetCache\Content.Outlook\X7G30VYA\[04 Dinamizacion_Conocimiento_Innovacion - Actualización junio.xlsx]No tocar'!#REF!</xm:f>
          </x14:formula1>
          <xm:sqref>E18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4"/>
  <sheetViews>
    <sheetView topLeftCell="A10" zoomScale="115" zoomScaleNormal="115" workbookViewId="0">
      <selection activeCell="C16" sqref="C16"/>
    </sheetView>
  </sheetViews>
  <sheetFormatPr baseColWidth="10" defaultColWidth="11.42578125" defaultRowHeight="12.75" x14ac:dyDescent="0.2"/>
  <cols>
    <col min="1" max="1" width="5" style="41" customWidth="1"/>
    <col min="2" max="2" width="30.28515625" style="41" customWidth="1"/>
    <col min="3" max="3" width="25" style="41" customWidth="1"/>
    <col min="4" max="4" width="11.42578125" style="41"/>
    <col min="5" max="5" width="33" style="41" customWidth="1"/>
    <col min="6" max="6" width="37.42578125" style="41" bestFit="1" customWidth="1"/>
    <col min="7" max="7" width="25.5703125" style="41" customWidth="1"/>
    <col min="8" max="8" width="15" style="41" customWidth="1"/>
    <col min="9" max="16384" width="11.42578125" style="41"/>
  </cols>
  <sheetData>
    <row r="1" spans="2:8" ht="13.5" thickBot="1" x14ac:dyDescent="0.25"/>
    <row r="2" spans="2:8" ht="18" customHeight="1" thickBot="1" x14ac:dyDescent="0.25">
      <c r="B2" s="44"/>
      <c r="C2" s="253" t="s">
        <v>120</v>
      </c>
      <c r="D2" s="254"/>
      <c r="E2" s="254"/>
      <c r="F2" s="254"/>
      <c r="G2" s="247" t="str">
        <f>Proyecto!K2</f>
        <v>Codigo: GC-F-015</v>
      </c>
      <c r="H2" s="248"/>
    </row>
    <row r="3" spans="2:8" ht="19.5" customHeight="1" thickBot="1" x14ac:dyDescent="0.25">
      <c r="B3" s="46"/>
      <c r="C3" s="253" t="s">
        <v>122</v>
      </c>
      <c r="D3" s="254"/>
      <c r="E3" s="254"/>
      <c r="F3" s="254"/>
      <c r="G3" s="249" t="str">
        <f>Proyecto!K3</f>
        <v>Fecha: 17 de septiembre de 2014</v>
      </c>
      <c r="H3" s="250"/>
    </row>
    <row r="4" spans="2:8" ht="19.5" customHeight="1" thickBot="1" x14ac:dyDescent="0.25">
      <c r="B4" s="46"/>
      <c r="C4" s="253" t="s">
        <v>123</v>
      </c>
      <c r="D4" s="254"/>
      <c r="E4" s="254"/>
      <c r="F4" s="254"/>
      <c r="G4" s="251" t="str">
        <f>Proyecto!K4</f>
        <v>Version 001</v>
      </c>
      <c r="H4" s="252"/>
    </row>
    <row r="5" spans="2:8" ht="21.75" customHeight="1" thickBot="1" x14ac:dyDescent="0.25">
      <c r="B5" s="48"/>
      <c r="C5" s="253" t="s">
        <v>125</v>
      </c>
      <c r="D5" s="254"/>
      <c r="E5" s="254"/>
      <c r="F5" s="254"/>
      <c r="G5" s="249" t="s">
        <v>126</v>
      </c>
      <c r="H5" s="250"/>
    </row>
    <row r="6" spans="2:8" ht="21" customHeight="1" x14ac:dyDescent="0.2"/>
    <row r="7" spans="2:8" ht="22.5" customHeight="1" x14ac:dyDescent="0.2">
      <c r="B7" s="242" t="s">
        <v>73</v>
      </c>
      <c r="C7" s="243"/>
      <c r="D7" s="243"/>
      <c r="E7" s="243"/>
      <c r="F7" s="243"/>
      <c r="G7" s="243"/>
      <c r="H7" s="243"/>
    </row>
    <row r="8" spans="2:8" ht="45" customHeight="1" x14ac:dyDescent="0.2">
      <c r="B8" s="219" t="s">
        <v>264</v>
      </c>
      <c r="C8" s="244"/>
      <c r="D8" s="244"/>
      <c r="E8" s="244"/>
      <c r="F8" s="244"/>
      <c r="G8" s="244"/>
      <c r="H8" s="244"/>
    </row>
    <row r="9" spans="2:8" x14ac:dyDescent="0.2">
      <c r="B9" s="42"/>
    </row>
    <row r="11" spans="2:8" ht="22.5" customHeight="1" x14ac:dyDescent="0.2">
      <c r="B11" s="245" t="s">
        <v>70</v>
      </c>
      <c r="C11" s="246"/>
      <c r="E11" s="242" t="s">
        <v>72</v>
      </c>
      <c r="F11" s="243"/>
      <c r="G11" s="243"/>
      <c r="H11" s="243"/>
    </row>
    <row r="13" spans="2:8" ht="20.25" customHeight="1" x14ac:dyDescent="0.2">
      <c r="B13" s="24" t="s">
        <v>6</v>
      </c>
      <c r="C13" s="24" t="s">
        <v>71</v>
      </c>
      <c r="D13" s="43"/>
      <c r="E13" s="24" t="s">
        <v>6</v>
      </c>
      <c r="F13" s="24" t="s">
        <v>71</v>
      </c>
      <c r="G13" s="24" t="s">
        <v>69</v>
      </c>
      <c r="H13" s="24" t="s">
        <v>87</v>
      </c>
    </row>
    <row r="14" spans="2:8" s="122" customFormat="1" ht="21.95" customHeight="1" x14ac:dyDescent="0.2">
      <c r="B14" s="70" t="str">
        <f>+'Recursos Humanos'!C12</f>
        <v>Despacho del Superintendente</v>
      </c>
      <c r="C14" s="71" t="str">
        <f>+'Recursos Humanos'!B12</f>
        <v>Patrocinador</v>
      </c>
      <c r="D14" s="72"/>
      <c r="E14" s="71" t="s">
        <v>243</v>
      </c>
      <c r="F14" s="73" t="s">
        <v>168</v>
      </c>
      <c r="G14" s="121" t="s">
        <v>270</v>
      </c>
      <c r="H14" s="71">
        <v>1028</v>
      </c>
    </row>
    <row r="15" spans="2:8" ht="33.6" customHeight="1" x14ac:dyDescent="0.2">
      <c r="B15" s="70" t="str">
        <f>+'Recursos Humanos'!C13</f>
        <v>Asesor del Despacho 
(Johan Steven Hortua)</v>
      </c>
      <c r="C15" s="71" t="str">
        <f>+'Recursos Humanos'!B13</f>
        <v>Gerente</v>
      </c>
      <c r="D15" s="72"/>
      <c r="E15" s="73"/>
      <c r="F15" s="73"/>
      <c r="G15" s="73"/>
      <c r="H15" s="73"/>
    </row>
    <row r="16" spans="2:8" ht="28.9" customHeight="1" x14ac:dyDescent="0.2">
      <c r="B16" s="70" t="str">
        <f>+'Recursos Humanos'!C14</f>
        <v>Oficina Asesora de Planeación 
(Diana Constanza Bonilla Madrid)</v>
      </c>
      <c r="C16" s="71" t="str">
        <f>+'Recursos Humanos'!B14</f>
        <v>Lider funcional</v>
      </c>
      <c r="D16" s="72"/>
      <c r="E16" s="73"/>
      <c r="F16" s="73"/>
      <c r="G16" s="73"/>
      <c r="H16" s="73"/>
    </row>
    <row r="17" spans="2:8" ht="28.9" customHeight="1" x14ac:dyDescent="0.2">
      <c r="B17" s="70" t="str">
        <f>+'Recursos Humanos'!C15</f>
        <v>Oficina Asesora de Planeación
(Sandra Patricia Babativa Quesada)</v>
      </c>
      <c r="C17" s="71" t="str">
        <f>+'Recursos Humanos'!B15</f>
        <v>Lider funcional</v>
      </c>
      <c r="D17" s="72"/>
      <c r="E17" s="73"/>
      <c r="F17" s="73"/>
      <c r="G17" s="73"/>
      <c r="H17" s="73"/>
    </row>
    <row r="18" spans="2:8" ht="32.450000000000003" customHeight="1" x14ac:dyDescent="0.2">
      <c r="B18" s="70" t="str">
        <f>+'Recursos Humanos'!C16</f>
        <v>Secretaría General 
(Nicolas Martinez Devia)</v>
      </c>
      <c r="C18" s="71" t="str">
        <f>+'Recursos Humanos'!B16</f>
        <v>Lider funcional</v>
      </c>
      <c r="D18" s="72"/>
      <c r="E18" s="73"/>
      <c r="F18" s="73"/>
      <c r="G18" s="73"/>
      <c r="H18" s="73"/>
    </row>
    <row r="19" spans="2:8" ht="31.9" customHeight="1" x14ac:dyDescent="0.2">
      <c r="B19" s="70" t="str">
        <f>+'Recursos Humanos'!C17</f>
        <v>Dirección de Talento Humano 
(Rodrigo Lupercio Riaño Pineda)</v>
      </c>
      <c r="C19" s="71" t="str">
        <f>+'Recursos Humanos'!B17</f>
        <v>Lider funcional</v>
      </c>
      <c r="D19" s="72"/>
      <c r="E19" s="73"/>
      <c r="F19" s="73"/>
      <c r="G19" s="73"/>
      <c r="H19" s="73"/>
    </row>
    <row r="20" spans="2:8" ht="34.5" customHeight="1" x14ac:dyDescent="0.2">
      <c r="B20" s="70" t="str">
        <f>+'Recursos Humanos'!C18</f>
        <v>Dirección de Talento Humano 
(Natalia Francisca Aranguren Acevedo)</v>
      </c>
      <c r="C20" s="71" t="str">
        <f>+'Recursos Humanos'!B18</f>
        <v>Lider funcional</v>
      </c>
      <c r="D20" s="72"/>
      <c r="E20" s="73"/>
      <c r="F20" s="73"/>
      <c r="G20" s="73"/>
      <c r="H20" s="73"/>
    </row>
    <row r="21" spans="2:8" ht="21.95" customHeight="1" x14ac:dyDescent="0.2">
      <c r="B21" s="70"/>
      <c r="C21" s="71"/>
      <c r="D21" s="74"/>
      <c r="E21" s="73"/>
      <c r="F21" s="73"/>
      <c r="G21" s="73"/>
      <c r="H21" s="73"/>
    </row>
    <row r="22" spans="2:8" ht="21.95" customHeight="1" x14ac:dyDescent="0.2">
      <c r="B22" s="70"/>
      <c r="C22" s="71"/>
      <c r="D22" s="72"/>
      <c r="E22" s="73"/>
      <c r="F22" s="73"/>
      <c r="G22" s="73"/>
      <c r="H22" s="73"/>
    </row>
    <row r="23" spans="2:8" ht="21.95" customHeight="1" x14ac:dyDescent="0.2">
      <c r="B23" s="73"/>
      <c r="C23" s="73"/>
      <c r="D23" s="72"/>
      <c r="E23" s="73"/>
      <c r="F23" s="73"/>
      <c r="G23" s="73"/>
      <c r="H23" s="73"/>
    </row>
    <row r="24" spans="2:8" x14ac:dyDescent="0.2">
      <c r="B24" s="72"/>
      <c r="C24" s="72"/>
      <c r="D24" s="72"/>
      <c r="E24" s="72"/>
      <c r="F24" s="72"/>
      <c r="G24" s="72"/>
      <c r="H24" s="72"/>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4" r:id="rId1"/>
  </hyperlinks>
  <pageMargins left="0.7" right="0.7" top="0.75" bottom="0.75" header="0.3" footer="0.3"/>
  <pageSetup paperSize="11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2"/>
  <sheetViews>
    <sheetView showGridLines="0" zoomScale="90" zoomScaleNormal="90" workbookViewId="0">
      <selection activeCell="C29" sqref="C29"/>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6" customWidth="1"/>
    <col min="9" max="9" width="1" style="1" customWidth="1"/>
    <col min="10" max="10" width="1.5703125" style="1" customWidth="1"/>
    <col min="11" max="11" width="1.140625" style="6"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ht="26.25" customHeight="1" thickBot="1" x14ac:dyDescent="0.25">
      <c r="B2" s="44"/>
      <c r="C2" s="253" t="s">
        <v>120</v>
      </c>
      <c r="D2" s="254"/>
      <c r="E2" s="254"/>
      <c r="F2" s="254"/>
      <c r="G2" s="247" t="str">
        <f>Proyecto!K2</f>
        <v>Codigo: GC-F-015</v>
      </c>
      <c r="H2" s="255"/>
      <c r="I2" s="255"/>
      <c r="J2" s="255"/>
      <c r="K2" s="255"/>
      <c r="L2" s="248"/>
    </row>
    <row r="3" spans="1:21" ht="23.25" customHeight="1" thickBot="1" x14ac:dyDescent="0.25">
      <c r="B3" s="46"/>
      <c r="C3" s="253" t="s">
        <v>122</v>
      </c>
      <c r="D3" s="254"/>
      <c r="E3" s="254"/>
      <c r="F3" s="254"/>
      <c r="G3" s="249" t="str">
        <f>Proyecto!K3</f>
        <v>Fecha: 17 de septiembre de 2014</v>
      </c>
      <c r="H3" s="256"/>
      <c r="I3" s="256"/>
      <c r="J3" s="256"/>
      <c r="K3" s="256"/>
      <c r="L3" s="250"/>
    </row>
    <row r="4" spans="1:21" ht="24" customHeight="1" thickBot="1" x14ac:dyDescent="0.25">
      <c r="B4" s="46"/>
      <c r="C4" s="253" t="s">
        <v>123</v>
      </c>
      <c r="D4" s="254"/>
      <c r="E4" s="254"/>
      <c r="F4" s="254"/>
      <c r="G4" s="251" t="str">
        <f>Proyecto!K4</f>
        <v>Version 001</v>
      </c>
      <c r="H4" s="257"/>
      <c r="I4" s="257"/>
      <c r="J4" s="257"/>
      <c r="K4" s="257"/>
      <c r="L4" s="252"/>
    </row>
    <row r="5" spans="1:21" ht="22.5" customHeight="1" thickBot="1" x14ac:dyDescent="0.25">
      <c r="B5" s="48"/>
      <c r="C5" s="253" t="s">
        <v>125</v>
      </c>
      <c r="D5" s="254"/>
      <c r="E5" s="254"/>
      <c r="F5" s="254"/>
      <c r="G5" s="249" t="s">
        <v>126</v>
      </c>
      <c r="H5" s="256"/>
      <c r="I5" s="256"/>
      <c r="J5" s="256"/>
      <c r="K5" s="256"/>
      <c r="L5" s="250"/>
    </row>
    <row r="6" spans="1:21" ht="5.25" customHeight="1" x14ac:dyDescent="0.2">
      <c r="A6" s="6" t="str">
        <f>Proyecto!$E$7</f>
        <v>Dinamización del conocimiento y la innovación</v>
      </c>
      <c r="B6" s="4"/>
      <c r="C6" s="4"/>
      <c r="D6" s="4"/>
      <c r="E6" s="4"/>
      <c r="F6" s="4"/>
    </row>
    <row r="7" spans="1:21" ht="29.25" customHeight="1" x14ac:dyDescent="0.2">
      <c r="B7" s="23" t="s">
        <v>0</v>
      </c>
      <c r="C7" s="237" t="str">
        <f>Proyecto!$E$7</f>
        <v>Dinamización del conocimiento y la innovación</v>
      </c>
      <c r="D7" s="237"/>
      <c r="E7" s="237"/>
      <c r="F7" s="237"/>
      <c r="U7" s="1"/>
    </row>
    <row r="8" spans="1:21" x14ac:dyDescent="0.2">
      <c r="C8" s="75"/>
    </row>
    <row r="9" spans="1:21" x14ac:dyDescent="0.2">
      <c r="C9" s="75"/>
    </row>
    <row r="10" spans="1:21" ht="18" customHeight="1" x14ac:dyDescent="0.2">
      <c r="B10" s="23" t="s">
        <v>84</v>
      </c>
      <c r="C10" s="76" t="s">
        <v>91</v>
      </c>
    </row>
    <row r="11" spans="1:21" ht="6" customHeight="1" x14ac:dyDescent="0.2">
      <c r="C11" s="75"/>
    </row>
    <row r="12" spans="1:21" ht="18" customHeight="1" x14ac:dyDescent="0.2">
      <c r="B12" s="23" t="s">
        <v>46</v>
      </c>
      <c r="C12" s="86">
        <v>13724</v>
      </c>
    </row>
    <row r="13" spans="1:21" ht="6" customHeight="1" x14ac:dyDescent="0.2">
      <c r="C13" s="75"/>
    </row>
    <row r="14" spans="1:21" ht="18" customHeight="1" x14ac:dyDescent="0.2">
      <c r="B14" s="23" t="s">
        <v>47</v>
      </c>
      <c r="C14" s="76"/>
    </row>
    <row r="15" spans="1:21" ht="6" customHeight="1" x14ac:dyDescent="0.2">
      <c r="C15" s="75"/>
    </row>
    <row r="16" spans="1:21" ht="18" customHeight="1" x14ac:dyDescent="0.2">
      <c r="B16" s="23" t="s">
        <v>43</v>
      </c>
      <c r="C16" s="77">
        <f>42000000+71500000</f>
        <v>113500000</v>
      </c>
    </row>
    <row r="17" spans="2:3" ht="6" customHeight="1" x14ac:dyDescent="0.2">
      <c r="C17" s="75"/>
    </row>
    <row r="18" spans="2:3" ht="18" customHeight="1" x14ac:dyDescent="0.2">
      <c r="B18" s="23" t="s">
        <v>44</v>
      </c>
      <c r="C18" s="77">
        <v>0</v>
      </c>
    </row>
    <row r="19" spans="2:3" ht="6" customHeight="1" x14ac:dyDescent="0.2">
      <c r="C19" s="75"/>
    </row>
    <row r="20" spans="2:3" ht="18" customHeight="1" x14ac:dyDescent="0.2">
      <c r="B20" s="23" t="s">
        <v>45</v>
      </c>
      <c r="C20" s="77">
        <v>0</v>
      </c>
    </row>
    <row r="21" spans="2:3" x14ac:dyDescent="0.2">
      <c r="C21" s="75"/>
    </row>
    <row r="22" spans="2:3" x14ac:dyDescent="0.2">
      <c r="C22" s="75"/>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'C:\Users\francycp\AppData\Local\Microsoft\Windows\INetCache\Content.Outlook\X7G30VYA\[04 Dinamizacion_Conocimiento_Innovacion - Actualización junio.xlsx]No tocar'!#REF!</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30"/>
  <sheetViews>
    <sheetView showGridLines="0" topLeftCell="A9" zoomScale="90" zoomScaleNormal="90" workbookViewId="0">
      <selection activeCell="H40" sqref="H40"/>
    </sheetView>
  </sheetViews>
  <sheetFormatPr baseColWidth="10" defaultColWidth="11.42578125" defaultRowHeight="12" x14ac:dyDescent="0.2"/>
  <cols>
    <col min="1" max="1" width="2.42578125" style="1" customWidth="1"/>
    <col min="2" max="2" width="14.5703125" style="1" customWidth="1"/>
    <col min="3" max="3" width="24.140625" style="1" customWidth="1"/>
    <col min="4" max="4" width="42.28515625" style="1" customWidth="1"/>
    <col min="5" max="5" width="17.140625" style="1" customWidth="1"/>
    <col min="6" max="6" width="31.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274"/>
      <c r="C2" s="275"/>
      <c r="D2" s="265" t="s">
        <v>120</v>
      </c>
      <c r="E2" s="266"/>
      <c r="F2" s="266"/>
      <c r="G2" s="267"/>
      <c r="H2" s="45" t="str">
        <f>Proyecto!K2</f>
        <v>Codigo: GC-F-015</v>
      </c>
    </row>
    <row r="3" spans="2:16" ht="23.25" customHeight="1" thickBot="1" x14ac:dyDescent="0.25">
      <c r="B3" s="276"/>
      <c r="C3" s="264"/>
      <c r="D3" s="268" t="s">
        <v>122</v>
      </c>
      <c r="E3" s="269"/>
      <c r="F3" s="269"/>
      <c r="G3" s="270"/>
      <c r="H3" s="49" t="str">
        <f>Proyecto!K3</f>
        <v>Fecha: 17 de septiembre de 2014</v>
      </c>
    </row>
    <row r="4" spans="2:16" ht="24" customHeight="1" thickBot="1" x14ac:dyDescent="0.25">
      <c r="B4" s="276"/>
      <c r="C4" s="264"/>
      <c r="D4" s="271" t="s">
        <v>123</v>
      </c>
      <c r="E4" s="272"/>
      <c r="F4" s="272"/>
      <c r="G4" s="273"/>
      <c r="H4" s="47" t="str">
        <f>Proyecto!K4</f>
        <v>Version 001</v>
      </c>
    </row>
    <row r="5" spans="2:16" ht="22.5" customHeight="1" thickBot="1" x14ac:dyDescent="0.25">
      <c r="B5" s="277"/>
      <c r="C5" s="278"/>
      <c r="D5" s="268" t="s">
        <v>125</v>
      </c>
      <c r="E5" s="269"/>
      <c r="F5" s="269"/>
      <c r="G5" s="270"/>
      <c r="H5" s="49" t="s">
        <v>126</v>
      </c>
    </row>
    <row r="6" spans="2:16" ht="5.25" customHeight="1" x14ac:dyDescent="0.2">
      <c r="B6" s="4"/>
      <c r="C6" s="4"/>
      <c r="D6" s="4"/>
      <c r="E6" s="4"/>
      <c r="F6" s="4"/>
      <c r="G6" s="4"/>
      <c r="H6" s="4"/>
    </row>
    <row r="7" spans="2:16" ht="29.25" customHeight="1" x14ac:dyDescent="0.2">
      <c r="B7" s="167" t="s">
        <v>0</v>
      </c>
      <c r="C7" s="167"/>
      <c r="D7" s="237" t="str">
        <f>Proyecto!$E$7</f>
        <v>Dinamización del conocimiento y la innovación</v>
      </c>
      <c r="E7" s="237"/>
      <c r="F7" s="237"/>
      <c r="G7" s="237"/>
      <c r="H7" s="237"/>
      <c r="P7" s="1"/>
    </row>
    <row r="8" spans="2:16" customFormat="1" ht="19.5" customHeight="1" x14ac:dyDescent="0.2"/>
    <row r="9" spans="2:16" ht="30" customHeight="1" x14ac:dyDescent="0.2">
      <c r="B9" s="258" t="s">
        <v>36</v>
      </c>
      <c r="C9" s="259"/>
      <c r="D9" s="259"/>
      <c r="E9" s="259"/>
      <c r="F9" s="259"/>
      <c r="G9" s="259"/>
      <c r="H9" s="259"/>
    </row>
    <row r="10" spans="2:16" ht="9.75" customHeight="1" x14ac:dyDescent="0.2">
      <c r="B10" s="264"/>
      <c r="C10" s="264"/>
      <c r="D10" s="264"/>
      <c r="E10" s="264"/>
      <c r="F10" s="264"/>
      <c r="G10" s="264"/>
      <c r="H10" s="264"/>
      <c r="P10" s="1"/>
    </row>
    <row r="11" spans="2:16" ht="25.5" customHeight="1" x14ac:dyDescent="0.2">
      <c r="B11" s="215" t="s">
        <v>6</v>
      </c>
      <c r="C11" s="215"/>
      <c r="D11" s="19" t="s">
        <v>7</v>
      </c>
      <c r="E11" s="21" t="s">
        <v>67</v>
      </c>
      <c r="F11" s="19" t="s">
        <v>11</v>
      </c>
      <c r="G11" s="19" t="s">
        <v>94</v>
      </c>
      <c r="H11" s="19" t="s">
        <v>8</v>
      </c>
      <c r="P11" s="1"/>
    </row>
    <row r="12" spans="2:16" s="128" customFormat="1" ht="21.95" customHeight="1" x14ac:dyDescent="0.2">
      <c r="B12" s="262" t="s">
        <v>142</v>
      </c>
      <c r="C12" s="263"/>
      <c r="D12" s="125" t="s">
        <v>143</v>
      </c>
      <c r="E12" s="126" t="s">
        <v>144</v>
      </c>
      <c r="F12" s="123" t="s">
        <v>145</v>
      </c>
      <c r="G12" s="127" t="s">
        <v>146</v>
      </c>
      <c r="H12" s="127" t="s">
        <v>64</v>
      </c>
    </row>
    <row r="13" spans="2:16" s="128" customFormat="1" ht="21.95" customHeight="1" x14ac:dyDescent="0.2">
      <c r="B13" s="262" t="s">
        <v>147</v>
      </c>
      <c r="C13" s="263"/>
      <c r="D13" s="125" t="s">
        <v>148</v>
      </c>
      <c r="E13" s="126" t="s">
        <v>144</v>
      </c>
      <c r="F13" s="123" t="s">
        <v>149</v>
      </c>
      <c r="G13" s="127" t="s">
        <v>146</v>
      </c>
      <c r="H13" s="127" t="s">
        <v>64</v>
      </c>
    </row>
    <row r="14" spans="2:16" s="128" customFormat="1" ht="15.75" customHeight="1" x14ac:dyDescent="0.2">
      <c r="B14" s="262" t="s">
        <v>152</v>
      </c>
      <c r="C14" s="263"/>
      <c r="D14" s="125" t="s">
        <v>148</v>
      </c>
      <c r="E14" s="126" t="s">
        <v>144</v>
      </c>
      <c r="F14" s="124" t="s">
        <v>187</v>
      </c>
      <c r="G14" s="70" t="s">
        <v>146</v>
      </c>
      <c r="H14" s="70" t="s">
        <v>64</v>
      </c>
      <c r="O14" s="129"/>
    </row>
    <row r="15" spans="2:16" s="128" customFormat="1" ht="21.95" customHeight="1" x14ac:dyDescent="0.2">
      <c r="B15" s="262" t="s">
        <v>150</v>
      </c>
      <c r="C15" s="263"/>
      <c r="D15" s="125" t="s">
        <v>151</v>
      </c>
      <c r="E15" s="126" t="s">
        <v>144</v>
      </c>
      <c r="F15" s="124" t="s">
        <v>186</v>
      </c>
      <c r="G15" s="127" t="s">
        <v>146</v>
      </c>
      <c r="H15" s="127" t="s">
        <v>64</v>
      </c>
    </row>
    <row r="16" spans="2:16" s="128" customFormat="1" ht="21.95" customHeight="1" x14ac:dyDescent="0.2">
      <c r="B16" s="262" t="s">
        <v>190</v>
      </c>
      <c r="C16" s="263"/>
      <c r="D16" s="125" t="s">
        <v>153</v>
      </c>
      <c r="E16" s="126" t="s">
        <v>144</v>
      </c>
      <c r="F16" s="124" t="s">
        <v>191</v>
      </c>
      <c r="G16" s="127" t="s">
        <v>146</v>
      </c>
      <c r="H16" s="127" t="s">
        <v>64</v>
      </c>
    </row>
    <row r="17" spans="2:16" s="128" customFormat="1" ht="22.5" customHeight="1" x14ac:dyDescent="0.2">
      <c r="B17" s="260" t="s">
        <v>169</v>
      </c>
      <c r="C17" s="261"/>
      <c r="D17" s="127" t="s">
        <v>170</v>
      </c>
      <c r="E17" s="126" t="s">
        <v>144</v>
      </c>
      <c r="F17" s="123" t="s">
        <v>171</v>
      </c>
      <c r="G17" s="127" t="s">
        <v>146</v>
      </c>
      <c r="H17" s="127" t="s">
        <v>64</v>
      </c>
      <c r="O17" s="129"/>
    </row>
    <row r="18" spans="2:16" s="128" customFormat="1" ht="25.5" customHeight="1" x14ac:dyDescent="0.2">
      <c r="B18" s="262" t="s">
        <v>154</v>
      </c>
      <c r="C18" s="263"/>
      <c r="D18" s="125" t="s">
        <v>155</v>
      </c>
      <c r="E18" s="126" t="s">
        <v>144</v>
      </c>
      <c r="F18" s="124" t="s">
        <v>188</v>
      </c>
      <c r="G18" s="127" t="s">
        <v>146</v>
      </c>
      <c r="H18" s="127" t="s">
        <v>64</v>
      </c>
      <c r="O18" s="129"/>
    </row>
    <row r="19" spans="2:16" s="128" customFormat="1" ht="25.5" customHeight="1" x14ac:dyDescent="0.2">
      <c r="B19" s="262" t="s">
        <v>156</v>
      </c>
      <c r="C19" s="263"/>
      <c r="D19" s="125" t="s">
        <v>157</v>
      </c>
      <c r="E19" s="126" t="s">
        <v>144</v>
      </c>
      <c r="F19" s="124" t="s">
        <v>189</v>
      </c>
      <c r="G19" s="127" t="s">
        <v>146</v>
      </c>
      <c r="H19" s="127" t="s">
        <v>64</v>
      </c>
    </row>
    <row r="20" spans="2:16" s="128" customFormat="1" ht="12.75" customHeight="1" x14ac:dyDescent="0.2">
      <c r="B20" s="260" t="s">
        <v>185</v>
      </c>
      <c r="C20" s="261"/>
      <c r="D20" s="127" t="s">
        <v>198</v>
      </c>
      <c r="E20" s="126" t="s">
        <v>144</v>
      </c>
      <c r="F20" s="124" t="s">
        <v>197</v>
      </c>
      <c r="G20" s="70" t="s">
        <v>146</v>
      </c>
      <c r="H20" s="70" t="s">
        <v>64</v>
      </c>
      <c r="O20" s="129"/>
    </row>
    <row r="21" spans="2:16" s="128" customFormat="1" ht="12.75" customHeight="1" x14ac:dyDescent="0.2">
      <c r="B21" s="260" t="s">
        <v>273</v>
      </c>
      <c r="C21" s="261"/>
      <c r="D21" s="127" t="s">
        <v>198</v>
      </c>
      <c r="E21" s="126" t="s">
        <v>144</v>
      </c>
      <c r="F21" s="87" t="s">
        <v>274</v>
      </c>
      <c r="G21" s="70" t="s">
        <v>146</v>
      </c>
      <c r="H21" s="70" t="s">
        <v>64</v>
      </c>
      <c r="O21" s="129"/>
    </row>
    <row r="22" spans="2:16" s="128" customFormat="1" ht="12.75" customHeight="1" x14ac:dyDescent="0.2">
      <c r="B22" s="260" t="s">
        <v>177</v>
      </c>
      <c r="C22" s="261"/>
      <c r="D22" s="127" t="s">
        <v>178</v>
      </c>
      <c r="E22" s="126" t="s">
        <v>144</v>
      </c>
      <c r="F22" s="124" t="s">
        <v>193</v>
      </c>
      <c r="G22" s="70" t="s">
        <v>146</v>
      </c>
      <c r="H22" s="70" t="s">
        <v>64</v>
      </c>
      <c r="O22" s="129"/>
    </row>
    <row r="23" spans="2:16" s="128" customFormat="1" ht="12.75" customHeight="1" x14ac:dyDescent="0.2">
      <c r="B23" s="260" t="s">
        <v>172</v>
      </c>
      <c r="C23" s="261"/>
      <c r="D23" s="127" t="s">
        <v>173</v>
      </c>
      <c r="E23" s="126" t="s">
        <v>144</v>
      </c>
      <c r="F23" s="124" t="s">
        <v>174</v>
      </c>
      <c r="G23" s="70" t="s">
        <v>146</v>
      </c>
      <c r="H23" s="70" t="s">
        <v>64</v>
      </c>
      <c r="O23" s="129"/>
    </row>
    <row r="24" spans="2:16" s="128" customFormat="1" ht="12.75" customHeight="1" x14ac:dyDescent="0.2">
      <c r="B24" s="260" t="s">
        <v>175</v>
      </c>
      <c r="C24" s="261"/>
      <c r="D24" s="127" t="s">
        <v>176</v>
      </c>
      <c r="E24" s="126" t="s">
        <v>144</v>
      </c>
      <c r="F24" s="124" t="s">
        <v>192</v>
      </c>
      <c r="G24" s="70" t="s">
        <v>146</v>
      </c>
      <c r="H24" s="70" t="s">
        <v>64</v>
      </c>
      <c r="O24" s="129"/>
    </row>
    <row r="25" spans="2:16" s="128" customFormat="1" ht="12.75" customHeight="1" x14ac:dyDescent="0.2">
      <c r="B25" s="260" t="s">
        <v>179</v>
      </c>
      <c r="C25" s="261"/>
      <c r="D25" s="127" t="s">
        <v>180</v>
      </c>
      <c r="E25" s="126" t="s">
        <v>144</v>
      </c>
      <c r="F25" s="124" t="s">
        <v>194</v>
      </c>
      <c r="G25" s="70" t="s">
        <v>146</v>
      </c>
      <c r="H25" s="70" t="s">
        <v>64</v>
      </c>
      <c r="O25" s="129"/>
    </row>
    <row r="26" spans="2:16" s="128" customFormat="1" ht="12.75" customHeight="1" x14ac:dyDescent="0.2">
      <c r="B26" s="260" t="s">
        <v>271</v>
      </c>
      <c r="C26" s="261"/>
      <c r="D26" s="127" t="s">
        <v>180</v>
      </c>
      <c r="E26" s="126" t="s">
        <v>144</v>
      </c>
      <c r="F26" s="124" t="s">
        <v>272</v>
      </c>
      <c r="G26" s="70" t="s">
        <v>146</v>
      </c>
      <c r="H26" s="70" t="s">
        <v>64</v>
      </c>
      <c r="O26" s="129"/>
    </row>
    <row r="27" spans="2:16" s="128" customFormat="1" ht="12.75" customHeight="1" x14ac:dyDescent="0.2">
      <c r="B27" s="260" t="s">
        <v>181</v>
      </c>
      <c r="C27" s="261"/>
      <c r="D27" s="127" t="s">
        <v>182</v>
      </c>
      <c r="E27" s="126" t="s">
        <v>144</v>
      </c>
      <c r="F27" s="124" t="s">
        <v>195</v>
      </c>
      <c r="G27" s="70" t="s">
        <v>146</v>
      </c>
      <c r="H27" s="70" t="s">
        <v>64</v>
      </c>
      <c r="O27" s="129"/>
    </row>
    <row r="28" spans="2:16" s="128" customFormat="1" ht="12.75" customHeight="1" x14ac:dyDescent="0.2">
      <c r="B28" s="260" t="s">
        <v>183</v>
      </c>
      <c r="C28" s="261"/>
      <c r="D28" s="127" t="s">
        <v>184</v>
      </c>
      <c r="E28" s="126" t="s">
        <v>144</v>
      </c>
      <c r="F28" s="124" t="s">
        <v>196</v>
      </c>
      <c r="G28" s="70" t="s">
        <v>146</v>
      </c>
      <c r="H28" s="70" t="s">
        <v>64</v>
      </c>
      <c r="O28" s="129"/>
    </row>
    <row r="29" spans="2:16" s="128" customFormat="1" ht="12.75" x14ac:dyDescent="0.2">
      <c r="P29" s="129"/>
    </row>
    <row r="30" spans="2:16" s="128" customFormat="1" ht="12.75" x14ac:dyDescent="0.2">
      <c r="P30" s="129"/>
    </row>
  </sheetData>
  <mergeCells count="27">
    <mergeCell ref="B28:C28"/>
    <mergeCell ref="B23:C23"/>
    <mergeCell ref="B15:C15"/>
    <mergeCell ref="B18:C18"/>
    <mergeCell ref="B19:C19"/>
    <mergeCell ref="B17:C17"/>
    <mergeCell ref="B26:C26"/>
    <mergeCell ref="B27:C27"/>
    <mergeCell ref="B21:C21"/>
    <mergeCell ref="B25:C25"/>
    <mergeCell ref="B24:C24"/>
    <mergeCell ref="B20:C20"/>
    <mergeCell ref="D2:G2"/>
    <mergeCell ref="D3:G3"/>
    <mergeCell ref="D4:G4"/>
    <mergeCell ref="D5:G5"/>
    <mergeCell ref="B2:C5"/>
    <mergeCell ref="B7:C7"/>
    <mergeCell ref="D7:H7"/>
    <mergeCell ref="B9:H9"/>
    <mergeCell ref="B22:C22"/>
    <mergeCell ref="B11:C11"/>
    <mergeCell ref="B12:C12"/>
    <mergeCell ref="B10:H10"/>
    <mergeCell ref="B13:C13"/>
    <mergeCell ref="B16:C16"/>
    <mergeCell ref="B14:C14"/>
  </mergeCells>
  <conditionalFormatting sqref="D11 D18:D19 D21:D28">
    <cfRule type="cellIs" dxfId="22" priority="10" stopIfTrue="1" operator="equal">
      <formula>"Alto"</formula>
    </cfRule>
    <cfRule type="cellIs" dxfId="21" priority="11" stopIfTrue="1" operator="equal">
      <formula>"Medio"</formula>
    </cfRule>
    <cfRule type="cellIs" dxfId="20" priority="12" stopIfTrue="1" operator="equal">
      <formula>"Bajo"</formula>
    </cfRule>
  </conditionalFormatting>
  <conditionalFormatting sqref="D12:D16">
    <cfRule type="cellIs" dxfId="19" priority="4" stopIfTrue="1" operator="equal">
      <formula>"Alto"</formula>
    </cfRule>
    <cfRule type="cellIs" dxfId="18" priority="5" stopIfTrue="1" operator="equal">
      <formula>"Medio"</formula>
    </cfRule>
    <cfRule type="cellIs" dxfId="17" priority="6" stopIfTrue="1" operator="equal">
      <formula>"Bajo"</formula>
    </cfRule>
  </conditionalFormatting>
  <conditionalFormatting sqref="D20">
    <cfRule type="cellIs" dxfId="16" priority="1" stopIfTrue="1" operator="equal">
      <formula>"Alto"</formula>
    </cfRule>
    <cfRule type="cellIs" dxfId="15" priority="2" stopIfTrue="1" operator="equal">
      <formula>"Medio"</formula>
    </cfRule>
    <cfRule type="cellIs" dxfId="14" priority="3" stopIfTrue="1" operator="equal">
      <formula>"Bajo"</formula>
    </cfRule>
  </conditionalFormatting>
  <dataValidations count="1">
    <dataValidation type="whole" allowBlank="1" showInputMessage="1" showErrorMessage="1" sqref="I9:N9 F29:N65506">
      <formula1>1</formula1>
      <formula2>5</formula2>
    </dataValidation>
  </dataValidations>
  <hyperlinks>
    <hyperlink ref="F12" r:id="rId1"/>
    <hyperlink ref="F13" r:id="rId2"/>
    <hyperlink ref="F14" r:id="rId3"/>
    <hyperlink ref="F23" r:id="rId4"/>
    <hyperlink ref="F15" r:id="rId5"/>
    <hyperlink ref="F18" r:id="rId6"/>
    <hyperlink ref="F19" r:id="rId7"/>
    <hyperlink ref="F16" r:id="rId8"/>
    <hyperlink ref="F24" r:id="rId9"/>
    <hyperlink ref="F22" r:id="rId10"/>
    <hyperlink ref="F25" r:id="rId11"/>
    <hyperlink ref="F27" r:id="rId12"/>
    <hyperlink ref="F21" r:id="rId13"/>
    <hyperlink ref="F28" r:id="rId14"/>
    <hyperlink ref="F26" r:id="rId15"/>
    <hyperlink ref="F20" r:id="rId16"/>
  </hyperlinks>
  <pageMargins left="0.39370078740157483" right="0.39370078740157483" top="0.74803149606299213" bottom="0.74803149606299213" header="0.31496062992125984" footer="0.31496062992125984"/>
  <pageSetup scale="74" fitToHeight="0" orientation="landscape" r:id="rId17"/>
  <drawing r:id="rId18"/>
  <legacyDrawing r:id="rId19"/>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35"/>
  <sheetViews>
    <sheetView showGridLines="0" zoomScaleNormal="100" workbookViewId="0">
      <selection activeCell="A30" sqref="A30"/>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2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44"/>
      <c r="C2" s="253" t="s">
        <v>120</v>
      </c>
      <c r="D2" s="254"/>
      <c r="E2" s="254"/>
      <c r="F2" s="254"/>
      <c r="G2" s="51" t="str">
        <f>Proyecto!K2</f>
        <v>Codigo: GC-F-015</v>
      </c>
      <c r="H2" s="50"/>
    </row>
    <row r="3" spans="2:16" ht="23.25" customHeight="1" thickBot="1" x14ac:dyDescent="0.25">
      <c r="B3" s="46"/>
      <c r="C3" s="253" t="s">
        <v>122</v>
      </c>
      <c r="D3" s="254"/>
      <c r="E3" s="254"/>
      <c r="F3" s="254"/>
      <c r="G3" s="49" t="str">
        <f>Proyecto!K3</f>
        <v>Fecha: 17 de septiembre de 2014</v>
      </c>
      <c r="H3" s="50"/>
    </row>
    <row r="4" spans="2:16" ht="24" customHeight="1" thickBot="1" x14ac:dyDescent="0.25">
      <c r="B4" s="46"/>
      <c r="C4" s="253" t="s">
        <v>123</v>
      </c>
      <c r="D4" s="254"/>
      <c r="E4" s="254"/>
      <c r="F4" s="254"/>
      <c r="G4" s="49" t="str">
        <f>Proyecto!K4</f>
        <v>Version 001</v>
      </c>
      <c r="H4" s="50"/>
    </row>
    <row r="5" spans="2:16" ht="22.5" customHeight="1" thickBot="1" x14ac:dyDescent="0.25">
      <c r="B5" s="48"/>
      <c r="C5" s="253" t="s">
        <v>125</v>
      </c>
      <c r="D5" s="254"/>
      <c r="E5" s="254"/>
      <c r="F5" s="254"/>
      <c r="G5" s="52" t="s">
        <v>126</v>
      </c>
      <c r="H5" s="50"/>
    </row>
    <row r="6" spans="2:16" ht="5.25" customHeight="1" x14ac:dyDescent="0.2">
      <c r="B6" s="4"/>
      <c r="C6" s="4"/>
      <c r="D6" s="4"/>
      <c r="E6" s="4"/>
      <c r="F6" s="4"/>
    </row>
    <row r="7" spans="2:16" ht="29.25" customHeight="1" x14ac:dyDescent="0.2">
      <c r="B7" s="23" t="s">
        <v>0</v>
      </c>
      <c r="C7" s="282" t="str">
        <f>Proyecto!$E$7</f>
        <v>Dinamización del conocimiento y la innovación</v>
      </c>
      <c r="D7" s="282"/>
      <c r="E7" s="282"/>
      <c r="F7" s="282"/>
      <c r="G7" s="16"/>
      <c r="P7" s="1"/>
    </row>
    <row r="8" spans="2:16" ht="6.75" customHeight="1" x14ac:dyDescent="0.2">
      <c r="B8" s="7"/>
      <c r="C8" s="8"/>
      <c r="D8" s="8"/>
      <c r="E8" s="8"/>
      <c r="F8" s="8"/>
      <c r="P8" s="1"/>
    </row>
    <row r="9" spans="2:16" x14ac:dyDescent="0.2">
      <c r="B9" s="176"/>
      <c r="C9" s="176"/>
    </row>
    <row r="10" spans="2:16" ht="20.25" customHeight="1" x14ac:dyDescent="0.2">
      <c r="B10" s="279" t="s">
        <v>16</v>
      </c>
      <c r="C10" s="280"/>
      <c r="D10" s="280"/>
      <c r="E10" s="280"/>
      <c r="F10" s="280"/>
      <c r="G10" s="281"/>
    </row>
    <row r="11" spans="2:16" customFormat="1" ht="15" customHeight="1" x14ac:dyDescent="0.2">
      <c r="C11" s="89"/>
      <c r="F11" s="93"/>
    </row>
    <row r="12" spans="2:16" ht="24.75" customHeight="1" x14ac:dyDescent="0.2">
      <c r="B12" s="20" t="s">
        <v>85</v>
      </c>
      <c r="C12" s="22" t="s">
        <v>17</v>
      </c>
      <c r="D12" s="22" t="s">
        <v>18</v>
      </c>
      <c r="E12" s="22" t="s">
        <v>19</v>
      </c>
      <c r="F12" s="22" t="s">
        <v>20</v>
      </c>
      <c r="G12" s="22" t="s">
        <v>21</v>
      </c>
    </row>
    <row r="13" spans="2:16" s="131" customFormat="1" ht="60" x14ac:dyDescent="0.25">
      <c r="B13" s="130" t="s">
        <v>199</v>
      </c>
      <c r="C13" s="110" t="s">
        <v>99</v>
      </c>
      <c r="D13" s="110" t="s">
        <v>277</v>
      </c>
      <c r="E13" s="110" t="s">
        <v>118</v>
      </c>
      <c r="F13" s="110" t="s">
        <v>204</v>
      </c>
      <c r="G13" s="110" t="s">
        <v>203</v>
      </c>
      <c r="P13" s="132"/>
    </row>
    <row r="14" spans="2:16" s="131" customFormat="1" ht="30" customHeight="1" x14ac:dyDescent="0.25">
      <c r="B14" s="130" t="s">
        <v>200</v>
      </c>
      <c r="C14" s="110" t="s">
        <v>201</v>
      </c>
      <c r="D14" s="110" t="s">
        <v>202</v>
      </c>
      <c r="E14" s="110" t="s">
        <v>114</v>
      </c>
      <c r="F14" s="110" t="s">
        <v>204</v>
      </c>
      <c r="G14" s="110" t="s">
        <v>275</v>
      </c>
      <c r="P14" s="132"/>
    </row>
    <row r="15" spans="2:16" s="131" customFormat="1" ht="105" x14ac:dyDescent="0.25">
      <c r="B15" s="69" t="s">
        <v>154</v>
      </c>
      <c r="C15" s="110" t="s">
        <v>201</v>
      </c>
      <c r="D15" s="110" t="s">
        <v>210</v>
      </c>
      <c r="E15" s="110" t="s">
        <v>118</v>
      </c>
      <c r="F15" s="110" t="s">
        <v>204</v>
      </c>
      <c r="G15" s="110" t="s">
        <v>203</v>
      </c>
      <c r="P15" s="132"/>
    </row>
    <row r="16" spans="2:16" s="131" customFormat="1" ht="48.6" customHeight="1" x14ac:dyDescent="0.25">
      <c r="B16" s="69" t="s">
        <v>152</v>
      </c>
      <c r="C16" s="110" t="s">
        <v>201</v>
      </c>
      <c r="D16" s="110" t="s">
        <v>205</v>
      </c>
      <c r="E16" s="110" t="s">
        <v>118</v>
      </c>
      <c r="F16" s="110" t="s">
        <v>204</v>
      </c>
      <c r="G16" s="110" t="s">
        <v>203</v>
      </c>
      <c r="P16" s="132"/>
    </row>
    <row r="17" spans="2:16" s="131" customFormat="1" ht="60" x14ac:dyDescent="0.25">
      <c r="B17" s="69" t="s">
        <v>206</v>
      </c>
      <c r="C17" s="110" t="s">
        <v>201</v>
      </c>
      <c r="D17" s="110" t="s">
        <v>211</v>
      </c>
      <c r="E17" s="110" t="s">
        <v>118</v>
      </c>
      <c r="F17" s="110" t="s">
        <v>278</v>
      </c>
      <c r="G17" s="110" t="s">
        <v>203</v>
      </c>
      <c r="P17" s="132"/>
    </row>
    <row r="18" spans="2:16" s="131" customFormat="1" ht="30" x14ac:dyDescent="0.25">
      <c r="B18" s="69" t="s">
        <v>206</v>
      </c>
      <c r="C18" s="110" t="s">
        <v>201</v>
      </c>
      <c r="D18" s="110" t="s">
        <v>207</v>
      </c>
      <c r="E18" s="110" t="s">
        <v>118</v>
      </c>
      <c r="F18" s="110" t="s">
        <v>150</v>
      </c>
      <c r="G18" s="110" t="s">
        <v>203</v>
      </c>
      <c r="P18" s="132"/>
    </row>
    <row r="19" spans="2:16" s="131" customFormat="1" ht="37.9" customHeight="1" x14ac:dyDescent="0.25">
      <c r="B19" s="69" t="s">
        <v>206</v>
      </c>
      <c r="C19" s="110" t="s">
        <v>201</v>
      </c>
      <c r="D19" s="110" t="s">
        <v>212</v>
      </c>
      <c r="E19" s="110" t="s">
        <v>118</v>
      </c>
      <c r="F19" s="110" t="s">
        <v>169</v>
      </c>
      <c r="G19" s="110" t="s">
        <v>203</v>
      </c>
      <c r="P19" s="132"/>
    </row>
    <row r="20" spans="2:16" s="131" customFormat="1" ht="60" x14ac:dyDescent="0.25">
      <c r="B20" s="69" t="s">
        <v>150</v>
      </c>
      <c r="C20" s="110" t="s">
        <v>201</v>
      </c>
      <c r="D20" s="110" t="s">
        <v>211</v>
      </c>
      <c r="E20" s="110" t="s">
        <v>118</v>
      </c>
      <c r="F20" s="110" t="s">
        <v>276</v>
      </c>
      <c r="G20" s="110" t="s">
        <v>203</v>
      </c>
      <c r="P20" s="132"/>
    </row>
    <row r="21" spans="2:16" s="131" customFormat="1" ht="39" customHeight="1" x14ac:dyDescent="0.25">
      <c r="B21" s="69" t="s">
        <v>190</v>
      </c>
      <c r="C21" s="110" t="s">
        <v>201</v>
      </c>
      <c r="D21" s="110" t="s">
        <v>211</v>
      </c>
      <c r="E21" s="110" t="s">
        <v>118</v>
      </c>
      <c r="F21" s="110" t="s">
        <v>273</v>
      </c>
      <c r="G21" s="110" t="s">
        <v>203</v>
      </c>
      <c r="P21" s="132"/>
    </row>
    <row r="22" spans="2:16" s="131" customFormat="1" ht="45" x14ac:dyDescent="0.25">
      <c r="B22" s="69" t="s">
        <v>156</v>
      </c>
      <c r="C22" s="110" t="s">
        <v>201</v>
      </c>
      <c r="D22" s="110" t="s">
        <v>211</v>
      </c>
      <c r="E22" s="110" t="s">
        <v>118</v>
      </c>
      <c r="F22" s="110" t="s">
        <v>209</v>
      </c>
      <c r="G22" s="110" t="s">
        <v>203</v>
      </c>
      <c r="P22" s="132"/>
    </row>
    <row r="23" spans="2:16" s="131" customFormat="1" ht="30" x14ac:dyDescent="0.25">
      <c r="B23" s="69" t="s">
        <v>208</v>
      </c>
      <c r="C23" s="110" t="s">
        <v>201</v>
      </c>
      <c r="D23" s="110" t="s">
        <v>211</v>
      </c>
      <c r="E23" s="110" t="s">
        <v>118</v>
      </c>
      <c r="F23" s="110" t="s">
        <v>183</v>
      </c>
      <c r="G23" s="110" t="s">
        <v>203</v>
      </c>
      <c r="P23" s="132"/>
    </row>
    <row r="24" spans="2:16" s="131" customFormat="1" ht="60" x14ac:dyDescent="0.25">
      <c r="B24" s="69" t="s">
        <v>172</v>
      </c>
      <c r="C24" s="110" t="s">
        <v>201</v>
      </c>
      <c r="D24" s="110" t="s">
        <v>211</v>
      </c>
      <c r="E24" s="110" t="s">
        <v>118</v>
      </c>
      <c r="F24" s="110" t="s">
        <v>279</v>
      </c>
      <c r="G24" s="110" t="s">
        <v>203</v>
      </c>
      <c r="P24" s="132"/>
    </row>
    <row r="25" spans="2:16" s="131" customFormat="1" ht="30" x14ac:dyDescent="0.25">
      <c r="B25" s="69" t="s">
        <v>175</v>
      </c>
      <c r="C25" s="110" t="s">
        <v>201</v>
      </c>
      <c r="D25" s="110" t="s">
        <v>211</v>
      </c>
      <c r="E25" s="110" t="s">
        <v>118</v>
      </c>
      <c r="F25" s="110" t="s">
        <v>181</v>
      </c>
      <c r="G25" s="110" t="s">
        <v>203</v>
      </c>
      <c r="P25" s="132"/>
    </row>
    <row r="26" spans="2:16" s="131" customFormat="1" ht="21.95" customHeight="1" x14ac:dyDescent="0.25">
      <c r="B26" s="110"/>
      <c r="C26" s="110"/>
      <c r="D26" s="110"/>
      <c r="E26" s="110"/>
      <c r="F26" s="110"/>
      <c r="G26" s="110"/>
      <c r="P26" s="132"/>
    </row>
    <row r="27" spans="2:16" ht="21.95" customHeight="1" x14ac:dyDescent="0.2">
      <c r="B27" s="79"/>
      <c r="C27" s="79"/>
      <c r="D27" s="79"/>
      <c r="E27" s="79"/>
      <c r="F27" s="79"/>
      <c r="G27" s="79"/>
    </row>
    <row r="29" spans="2:16" ht="12.75" x14ac:dyDescent="0.2">
      <c r="C29" s="90"/>
    </row>
    <row r="30" spans="2:16" ht="12.75" x14ac:dyDescent="0.2">
      <c r="C30" s="90"/>
    </row>
    <row r="31" spans="2:16" ht="12.75" x14ac:dyDescent="0.2">
      <c r="C31" s="90"/>
    </row>
    <row r="32" spans="2:16" ht="12.75" x14ac:dyDescent="0.2">
      <c r="C32" s="90"/>
    </row>
    <row r="33" spans="3:3" ht="12.75" x14ac:dyDescent="0.2">
      <c r="C33" s="90"/>
    </row>
    <row r="34" spans="3:3" ht="12.75" x14ac:dyDescent="0.2">
      <c r="C34" s="90"/>
    </row>
    <row r="35" spans="3:3" ht="12.75" x14ac:dyDescent="0.2">
      <c r="C35" s="90"/>
    </row>
  </sheetData>
  <mergeCells count="7">
    <mergeCell ref="B10:G10"/>
    <mergeCell ref="B9:C9"/>
    <mergeCell ref="C7:F7"/>
    <mergeCell ref="C2:F2"/>
    <mergeCell ref="C3:F3"/>
    <mergeCell ref="C4:F4"/>
    <mergeCell ref="C5:F5"/>
  </mergeCells>
  <dataValidations count="1">
    <dataValidation type="whole" allowBlank="1" showInputMessage="1" showErrorMessage="1" sqref="E9 E28:E65513 G28:G65513 G11 G9 H9:N25 H26:N65513">
      <formula1>1</formula1>
      <formula2>5</formula2>
    </dataValidation>
  </dataValidations>
  <pageMargins left="0.39370078740157483" right="0.39370078740157483" top="0.74803149606299213" bottom="0.74803149606299213" header="0.31496062992125984" footer="0.31496062992125984"/>
  <pageSetup scale="68"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'C:\Users\francycp\AppData\Local\Microsoft\Windows\INetCache\Content.Outlook\X7G30VYA\[04 Dinamizacion_Conocimiento_Innovacion - Actualización junio.xlsx]No tocar'!#REF!</xm:f>
          </x14:formula1>
          <xm:sqref>C13</xm:sqref>
        </x14:dataValidation>
        <x14:dataValidation type="list" allowBlank="1" showInputMessage="1" showErrorMessage="1">
          <x14:formula1>
            <xm:f>'No tocar'!$O$5:$O$11</xm:f>
          </x14:formula1>
          <xm:sqref>C26:C27</xm:sqref>
        </x14:dataValidation>
        <x14:dataValidation type="list" allowBlank="1" showInputMessage="1" showErrorMessage="1">
          <x14:formula1>
            <xm:f>'No tocar'!$Q$15:$Q$23</xm:f>
          </x14:formula1>
          <xm:sqref>E26:E27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8"/>
  <sheetViews>
    <sheetView showGridLines="0" topLeftCell="A10" zoomScale="90" zoomScaleNormal="90" workbookViewId="0">
      <selection activeCell="B12" sqref="B12:H13"/>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6" customWidth="1"/>
    <col min="11" max="11" width="1" style="1" customWidth="1"/>
    <col min="12" max="12" width="1.5703125" style="1" customWidth="1"/>
    <col min="13" max="13" width="1.140625" style="6"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thickBot="1" x14ac:dyDescent="0.25">
      <c r="B2" s="44"/>
      <c r="C2" s="253" t="s">
        <v>120</v>
      </c>
      <c r="D2" s="254"/>
      <c r="E2" s="254"/>
      <c r="F2" s="254"/>
      <c r="G2" s="247" t="str">
        <f>Proyecto!K2</f>
        <v>Codigo: GC-F-015</v>
      </c>
      <c r="H2" s="248"/>
      <c r="K2" s="6"/>
      <c r="L2" s="6"/>
      <c r="M2" s="10"/>
    </row>
    <row r="3" spans="2:23" ht="23.25" customHeight="1" thickBot="1" x14ac:dyDescent="0.25">
      <c r="B3" s="46"/>
      <c r="C3" s="253" t="s">
        <v>122</v>
      </c>
      <c r="D3" s="254"/>
      <c r="E3" s="254"/>
      <c r="F3" s="254"/>
      <c r="G3" s="249" t="str">
        <f>Proyecto!K3</f>
        <v>Fecha: 17 de septiembre de 2014</v>
      </c>
      <c r="H3" s="250"/>
      <c r="K3" s="6"/>
      <c r="L3" s="6"/>
      <c r="M3" s="10"/>
    </row>
    <row r="4" spans="2:23" ht="24" customHeight="1" thickBot="1" x14ac:dyDescent="0.25">
      <c r="B4" s="46"/>
      <c r="C4" s="253" t="s">
        <v>123</v>
      </c>
      <c r="D4" s="254"/>
      <c r="E4" s="254"/>
      <c r="F4" s="254"/>
      <c r="G4" s="251" t="str">
        <f>Proyecto!K4</f>
        <v>Version 001</v>
      </c>
      <c r="H4" s="252"/>
      <c r="M4" s="10"/>
    </row>
    <row r="5" spans="2:23" ht="22.5" customHeight="1" thickBot="1" x14ac:dyDescent="0.25">
      <c r="B5" s="48"/>
      <c r="C5" s="253" t="s">
        <v>125</v>
      </c>
      <c r="D5" s="254"/>
      <c r="E5" s="254"/>
      <c r="F5" s="254"/>
      <c r="G5" s="249" t="s">
        <v>126</v>
      </c>
      <c r="H5" s="250"/>
    </row>
    <row r="6" spans="2:23" ht="5.25" customHeight="1" x14ac:dyDescent="0.2">
      <c r="B6" s="4"/>
      <c r="C6" s="4"/>
      <c r="D6" s="4"/>
      <c r="E6" s="4"/>
      <c r="F6" s="4"/>
      <c r="G6" s="4"/>
      <c r="H6" s="4"/>
    </row>
    <row r="7" spans="2:23" ht="29.25" customHeight="1" x14ac:dyDescent="0.2">
      <c r="B7" s="25" t="s">
        <v>0</v>
      </c>
      <c r="C7" s="237" t="str">
        <f>Proyecto!$E$7</f>
        <v>Dinamización del conocimiento y la innovación</v>
      </c>
      <c r="D7" s="237"/>
      <c r="E7" s="237"/>
      <c r="F7" s="237"/>
      <c r="G7" s="237"/>
      <c r="H7" s="237"/>
      <c r="W7" s="1"/>
    </row>
    <row r="9" spans="2:23" ht="15" customHeight="1" x14ac:dyDescent="0.2">
      <c r="B9" s="218" t="s">
        <v>9</v>
      </c>
      <c r="C9" s="218"/>
      <c r="D9" s="218"/>
      <c r="E9" s="218"/>
      <c r="F9" s="218"/>
      <c r="G9" s="218"/>
      <c r="H9" s="218"/>
    </row>
    <row r="10" spans="2:23" customFormat="1" ht="15" customHeight="1" x14ac:dyDescent="0.2"/>
    <row r="11" spans="2:23" ht="33.75" customHeight="1" x14ac:dyDescent="0.2">
      <c r="B11" s="215" t="s">
        <v>86</v>
      </c>
      <c r="C11" s="215"/>
      <c r="D11" s="19" t="s">
        <v>27</v>
      </c>
      <c r="E11" s="19" t="s">
        <v>10</v>
      </c>
      <c r="F11" s="19" t="s">
        <v>12</v>
      </c>
      <c r="G11" s="19" t="s">
        <v>13</v>
      </c>
      <c r="H11" s="19" t="s">
        <v>119</v>
      </c>
    </row>
    <row r="12" spans="2:23" ht="142.9" customHeight="1" x14ac:dyDescent="0.2">
      <c r="B12" s="219" t="s">
        <v>213</v>
      </c>
      <c r="C12" s="219"/>
      <c r="D12" s="109">
        <v>1</v>
      </c>
      <c r="E12" s="109" t="s">
        <v>206</v>
      </c>
      <c r="F12" s="109" t="s">
        <v>214</v>
      </c>
      <c r="G12" s="91">
        <v>45655</v>
      </c>
      <c r="H12" s="109" t="s">
        <v>215</v>
      </c>
      <c r="I12" s="84"/>
      <c r="J12" s="85"/>
      <c r="K12" s="84"/>
      <c r="L12" s="84"/>
    </row>
    <row r="13" spans="2:23" ht="89.45" customHeight="1" x14ac:dyDescent="0.2">
      <c r="B13" s="283" t="s">
        <v>220</v>
      </c>
      <c r="C13" s="284"/>
      <c r="D13" s="79">
        <v>2</v>
      </c>
      <c r="E13" s="79" t="s">
        <v>216</v>
      </c>
      <c r="F13" s="79" t="s">
        <v>217</v>
      </c>
      <c r="G13" s="92" t="s">
        <v>218</v>
      </c>
      <c r="H13" s="79" t="s">
        <v>219</v>
      </c>
      <c r="I13" s="84"/>
      <c r="J13" s="85"/>
      <c r="K13" s="84"/>
      <c r="L13" s="84"/>
    </row>
    <row r="14" spans="2:23" ht="18" customHeight="1" x14ac:dyDescent="0.2">
      <c r="B14" s="195"/>
      <c r="C14" s="195"/>
      <c r="D14" s="82"/>
      <c r="E14" s="82"/>
      <c r="F14" s="65"/>
      <c r="G14" s="83"/>
      <c r="H14" s="82"/>
      <c r="I14" s="84"/>
      <c r="J14" s="85"/>
      <c r="K14" s="84"/>
      <c r="L14" s="84"/>
    </row>
    <row r="15" spans="2:23" ht="18" customHeight="1" x14ac:dyDescent="0.2">
      <c r="B15" s="195"/>
      <c r="C15" s="195"/>
      <c r="D15" s="82"/>
      <c r="E15" s="82"/>
      <c r="F15" s="65"/>
      <c r="G15" s="83"/>
      <c r="H15" s="82"/>
      <c r="I15" s="84"/>
      <c r="J15" s="85"/>
      <c r="K15" s="84"/>
      <c r="L15" s="84"/>
    </row>
    <row r="16" spans="2:23" ht="18" customHeight="1" x14ac:dyDescent="0.2">
      <c r="B16" s="195"/>
      <c r="C16" s="195"/>
      <c r="D16" s="82"/>
      <c r="E16" s="82"/>
      <c r="F16" s="65"/>
      <c r="G16" s="83"/>
      <c r="H16" s="82"/>
      <c r="I16" s="84"/>
      <c r="J16" s="85"/>
      <c r="K16" s="84"/>
      <c r="L16" s="84"/>
    </row>
    <row r="17" spans="2:12" ht="18" customHeight="1" x14ac:dyDescent="0.2">
      <c r="B17" s="195"/>
      <c r="C17" s="195"/>
      <c r="D17" s="82"/>
      <c r="E17" s="82"/>
      <c r="F17" s="65"/>
      <c r="G17" s="83"/>
      <c r="H17" s="82"/>
      <c r="I17" s="84"/>
      <c r="J17" s="85"/>
      <c r="K17" s="84"/>
      <c r="L17" s="84"/>
    </row>
    <row r="18" spans="2:12" ht="18" customHeight="1" x14ac:dyDescent="0.2">
      <c r="B18" s="195"/>
      <c r="C18" s="195"/>
      <c r="D18" s="82"/>
      <c r="E18" s="82"/>
      <c r="F18" s="65"/>
      <c r="G18" s="83"/>
      <c r="H18" s="82"/>
      <c r="I18" s="84"/>
      <c r="J18" s="85"/>
      <c r="K18" s="84"/>
      <c r="L18" s="84"/>
    </row>
    <row r="19" spans="2:12" ht="18" customHeight="1" x14ac:dyDescent="0.2">
      <c r="B19" s="195"/>
      <c r="C19" s="195"/>
      <c r="D19" s="82"/>
      <c r="E19" s="82"/>
      <c r="F19" s="65"/>
      <c r="G19" s="83"/>
      <c r="H19" s="82"/>
      <c r="I19" s="84"/>
      <c r="J19" s="85"/>
      <c r="K19" s="84"/>
      <c r="L19" s="84"/>
    </row>
    <row r="20" spans="2:12" ht="18" customHeight="1" x14ac:dyDescent="0.2">
      <c r="B20" s="195"/>
      <c r="C20" s="195"/>
      <c r="D20" s="82"/>
      <c r="E20" s="82"/>
      <c r="F20" s="65"/>
      <c r="G20" s="83"/>
      <c r="H20" s="82"/>
      <c r="I20" s="84"/>
      <c r="J20" s="85"/>
      <c r="K20" s="84"/>
      <c r="L20" s="84"/>
    </row>
    <row r="21" spans="2:12" ht="18" customHeight="1" x14ac:dyDescent="0.2">
      <c r="B21" s="195"/>
      <c r="C21" s="195"/>
      <c r="D21" s="82"/>
      <c r="E21" s="82"/>
      <c r="F21" s="65"/>
      <c r="G21" s="83"/>
      <c r="H21" s="82"/>
      <c r="I21" s="84"/>
      <c r="J21" s="85"/>
      <c r="K21" s="84"/>
      <c r="L21" s="84"/>
    </row>
    <row r="22" spans="2:12" ht="18" customHeight="1" x14ac:dyDescent="0.2">
      <c r="B22" s="195"/>
      <c r="C22" s="195"/>
      <c r="D22" s="82"/>
      <c r="E22" s="82"/>
      <c r="F22" s="65"/>
      <c r="G22" s="83"/>
      <c r="H22" s="82"/>
      <c r="I22" s="84"/>
      <c r="J22" s="85"/>
      <c r="K22" s="84"/>
      <c r="L22" s="84"/>
    </row>
    <row r="23" spans="2:12" ht="21" x14ac:dyDescent="0.2">
      <c r="B23" s="84"/>
      <c r="C23" s="84"/>
      <c r="D23" s="84"/>
      <c r="E23" s="84"/>
      <c r="F23" s="84"/>
      <c r="G23" s="84"/>
      <c r="H23" s="84"/>
      <c r="I23" s="84"/>
      <c r="J23" s="85"/>
      <c r="K23" s="84"/>
      <c r="L23" s="84"/>
    </row>
    <row r="24" spans="2:12" ht="21" x14ac:dyDescent="0.2">
      <c r="B24" s="84"/>
      <c r="C24" s="84"/>
      <c r="D24" s="84"/>
      <c r="E24" s="84"/>
      <c r="F24" s="84"/>
      <c r="G24" s="84"/>
      <c r="H24" s="84"/>
      <c r="I24" s="84"/>
      <c r="J24" s="85"/>
      <c r="K24" s="84"/>
      <c r="L24" s="84"/>
    </row>
    <row r="25" spans="2:12" ht="21" x14ac:dyDescent="0.2">
      <c r="B25" s="84"/>
      <c r="C25" s="84"/>
      <c r="D25" s="84"/>
      <c r="E25" s="84"/>
      <c r="F25" s="84"/>
      <c r="G25" s="84"/>
      <c r="H25" s="84"/>
      <c r="I25" s="84"/>
      <c r="J25" s="85"/>
      <c r="K25" s="84"/>
      <c r="L25" s="84"/>
    </row>
    <row r="26" spans="2:12" ht="21" x14ac:dyDescent="0.2">
      <c r="B26" s="84"/>
      <c r="C26" s="84"/>
      <c r="D26" s="84"/>
      <c r="E26" s="84"/>
      <c r="F26" s="84"/>
      <c r="G26" s="84"/>
      <c r="H26" s="84"/>
      <c r="I26" s="84"/>
      <c r="J26" s="85"/>
      <c r="K26" s="84"/>
      <c r="L26" s="84"/>
    </row>
    <row r="27" spans="2:12" ht="21" x14ac:dyDescent="0.2">
      <c r="B27" s="84"/>
      <c r="C27" s="84"/>
      <c r="D27" s="84"/>
      <c r="E27" s="84"/>
      <c r="F27" s="84"/>
      <c r="G27" s="84"/>
      <c r="H27" s="84"/>
      <c r="I27" s="84"/>
      <c r="J27" s="85"/>
      <c r="K27" s="84"/>
      <c r="L27" s="84"/>
    </row>
    <row r="28" spans="2:12" ht="21" x14ac:dyDescent="0.2">
      <c r="B28" s="84"/>
      <c r="C28" s="84"/>
      <c r="D28" s="84"/>
      <c r="E28" s="84"/>
      <c r="F28" s="84"/>
      <c r="G28" s="84"/>
      <c r="H28" s="84"/>
      <c r="I28" s="84"/>
      <c r="J28" s="85"/>
      <c r="K28" s="84"/>
      <c r="L28" s="84"/>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7:C17"/>
    <mergeCell ref="B18:C18"/>
    <mergeCell ref="B13:C13"/>
    <mergeCell ref="B14:C14"/>
    <mergeCell ref="B15:C15"/>
  </mergeCells>
  <conditionalFormatting sqref="E14:E22">
    <cfRule type="cellIs" dxfId="13" priority="4" stopIfTrue="1" operator="equal">
      <formula>"Alto"</formula>
    </cfRule>
    <cfRule type="cellIs" dxfId="12" priority="5" stopIfTrue="1" operator="equal">
      <formula>"Medio"</formula>
    </cfRule>
    <cfRule type="cellIs" dxfId="11" priority="6" stopIfTrue="1" operator="equal">
      <formula>"Bajo"</formula>
    </cfRule>
  </conditionalFormatting>
  <conditionalFormatting sqref="E12:E13">
    <cfRule type="cellIs" dxfId="10" priority="1" stopIfTrue="1" operator="equal">
      <formula>"Alto"</formula>
    </cfRule>
    <cfRule type="cellIs" dxfId="9" priority="2" stopIfTrue="1" operator="equal">
      <formula>"Medio"</formula>
    </cfRule>
    <cfRule type="cellIs" dxfId="8"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81"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A73157CE-C083-47CF-A58A-95A62D701401}">
  <ds:schemaRefs>
    <ds:schemaRef ds:uri="http://schemas.microsoft.com/office/2006/metadata/customXsn"/>
  </ds:schemaRefs>
</ds:datastoreItem>
</file>

<file path=customXml/itemProps3.xml><?xml version="1.0" encoding="utf-8"?>
<ds:datastoreItem xmlns:ds="http://schemas.openxmlformats.org/officeDocument/2006/customXml" ds:itemID="{76CD46FF-15CE-4B87-962F-49D7241576E1}">
  <ds:schemaRefs>
    <ds:schemaRef ds:uri="http://purl.org/dc/terms/"/>
    <ds:schemaRef ds:uri="http://schemas.microsoft.com/sharepoint/v4"/>
    <ds:schemaRef ds:uri="ff8e3638-9d45-4162-afb4-6d390653d547"/>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schemas.microsoft.com/sharepoint/v3"/>
    <ds:schemaRef ds:uri="http://www.w3.org/XML/1998/namespace"/>
    <ds:schemaRef ds:uri="http://purl.org/dc/dcmitype/"/>
  </ds:schemaRefs>
</ds:datastoreItem>
</file>

<file path=customXml/itemProps4.xml><?xml version="1.0" encoding="utf-8"?>
<ds:datastoreItem xmlns:ds="http://schemas.openxmlformats.org/officeDocument/2006/customXml" ds:itemID="{241FA392-97D8-4669-9059-9749A83CD9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F146D0DE-900A-4FCD-93C0-960DAA914C5F}">
  <ds:schemaRefs>
    <ds:schemaRef ds:uri="office.server.polic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Bibiana Coy Paez</cp:lastModifiedBy>
  <cp:lastPrinted>2014-09-04T14:54:30Z</cp:lastPrinted>
  <dcterms:created xsi:type="dcterms:W3CDTF">2009-01-14T13:57:13Z</dcterms:created>
  <dcterms:modified xsi:type="dcterms:W3CDTF">2024-08-20T20:55:39Z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_dlc_DocIdItemGuid">
    <vt:lpwstr>70eb99ea-d5d0-4d59-972e-b00fde130cf2</vt:lpwstr>
  </property>
  <property fmtid="{D5CDD505-2E9C-101B-9397-08002B2CF9AE}" pid="4" name="eDOCS AutoSave">
    <vt:lpwstr/>
  </property>
</Properties>
</file>