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://intranet/DSS/OAP/DOCS/Documentos/Año_2024/01_Proyectos_Estrategicos/02_EDT/01_Despacho/"/>
    </mc:Choice>
  </mc:AlternateContent>
  <bookViews>
    <workbookView xWindow="-20610" yWindow="-120" windowWidth="20730" windowHeight="11160" tabRatio="776" firstSheet="2" activeTab="10"/>
  </bookViews>
  <sheets>
    <sheet name="Proyecto" sheetId="10" r:id="rId1"/>
    <sheet name="Justificación - Objetivo" sheetId="2" r:id="rId2"/>
    <sheet name="Indicadores" sheetId="3" r:id="rId3"/>
    <sheet name="Recursos Financieros" sheetId="12" r:id="rId4"/>
    <sheet name="Recursos Humanos" sheetId="5" r:id="rId5"/>
    <sheet name="Comunicaciones internas" sheetId="16" r:id="rId6"/>
    <sheet name="Interesados" sheetId="6" r:id="rId7"/>
    <sheet name="Plan de comunicaciones" sheetId="7" r:id="rId8"/>
    <sheet name="Requerimientos" sheetId="4" r:id="rId9"/>
    <sheet name="Alcance" sheetId="8" r:id="rId10"/>
    <sheet name="EDT- Actividades" sheetId="11" r:id="rId11"/>
    <sheet name="Riesgos" sheetId="9" r:id="rId12"/>
    <sheet name="No tocar" sheetId="15" state="hidden" r:id="rId13"/>
  </sheets>
  <externalReferences>
    <externalReference r:id="rId14"/>
    <externalReference r:id="rId15"/>
  </externalReferences>
  <definedNames>
    <definedName name="_xlnm._FilterDatabase" localSheetId="10" hidden="1">'EDT- Actividades'!$B$7:$AI$23</definedName>
    <definedName name="Activos" localSheetId="9">#REF!</definedName>
    <definedName name="Activos" localSheetId="10">#REF!</definedName>
    <definedName name="Activos" localSheetId="2">#REF!</definedName>
    <definedName name="Activos" localSheetId="6">#REF!</definedName>
    <definedName name="Activos" localSheetId="7">#REF!</definedName>
    <definedName name="Activos" localSheetId="0">#REF!</definedName>
    <definedName name="Activos" localSheetId="3">#REF!</definedName>
    <definedName name="Activos" localSheetId="4">#REF!</definedName>
    <definedName name="Activos" localSheetId="11">#REF!</definedName>
    <definedName name="Activos">#REF!</definedName>
    <definedName name="ActivosP1" localSheetId="9">#REF!</definedName>
    <definedName name="ActivosP1" localSheetId="10">#REF!</definedName>
    <definedName name="ActivosP1" localSheetId="2">#REF!</definedName>
    <definedName name="ActivosP1" localSheetId="6">#REF!</definedName>
    <definedName name="ActivosP1" localSheetId="7">#REF!</definedName>
    <definedName name="ActivosP1" localSheetId="0">#REF!</definedName>
    <definedName name="ActivosP1" localSheetId="3">#REF!</definedName>
    <definedName name="ActivosP1" localSheetId="4">#REF!</definedName>
    <definedName name="ActivosP1" localSheetId="11">#REF!</definedName>
    <definedName name="ActivosP1">#REF!</definedName>
    <definedName name="ActivosP10" localSheetId="9">#REF!</definedName>
    <definedName name="ActivosP10" localSheetId="10">#REF!</definedName>
    <definedName name="ActivosP10" localSheetId="2">#REF!</definedName>
    <definedName name="ActivosP10" localSheetId="6">#REF!</definedName>
    <definedName name="ActivosP10" localSheetId="7">#REF!</definedName>
    <definedName name="ActivosP10" localSheetId="0">#REF!</definedName>
    <definedName name="ActivosP10" localSheetId="3">#REF!</definedName>
    <definedName name="ActivosP10" localSheetId="4">#REF!</definedName>
    <definedName name="ActivosP10" localSheetId="11">#REF!</definedName>
    <definedName name="ActivosP10">#REF!</definedName>
    <definedName name="ActivosP11" localSheetId="9">#REF!</definedName>
    <definedName name="ActivosP11" localSheetId="10">#REF!</definedName>
    <definedName name="ActivosP11" localSheetId="2">#REF!</definedName>
    <definedName name="ActivosP11" localSheetId="6">#REF!</definedName>
    <definedName name="ActivosP11" localSheetId="7">#REF!</definedName>
    <definedName name="ActivosP11" localSheetId="0">#REF!</definedName>
    <definedName name="ActivosP11" localSheetId="3">#REF!</definedName>
    <definedName name="ActivosP11" localSheetId="4">#REF!</definedName>
    <definedName name="ActivosP11" localSheetId="11">#REF!</definedName>
    <definedName name="ActivosP11">#REF!</definedName>
    <definedName name="Activosp11000" localSheetId="9">#REF!</definedName>
    <definedName name="Activosp11000" localSheetId="10">#REF!</definedName>
    <definedName name="Activosp11000" localSheetId="2">#REF!</definedName>
    <definedName name="Activosp11000" localSheetId="6">#REF!</definedName>
    <definedName name="Activosp11000" localSheetId="7">#REF!</definedName>
    <definedName name="Activosp11000" localSheetId="0">#REF!</definedName>
    <definedName name="Activosp11000" localSheetId="3">#REF!</definedName>
    <definedName name="Activosp11000" localSheetId="4">#REF!</definedName>
    <definedName name="Activosp11000" localSheetId="11">#REF!</definedName>
    <definedName name="Activosp11000">#REF!</definedName>
    <definedName name="ActivosP12" localSheetId="9">#REF!</definedName>
    <definedName name="ActivosP12" localSheetId="10">#REF!</definedName>
    <definedName name="ActivosP12" localSheetId="2">#REF!</definedName>
    <definedName name="ActivosP12" localSheetId="6">#REF!</definedName>
    <definedName name="ActivosP12" localSheetId="7">#REF!</definedName>
    <definedName name="ActivosP12" localSheetId="0">#REF!</definedName>
    <definedName name="ActivosP12" localSheetId="3">#REF!</definedName>
    <definedName name="ActivosP12" localSheetId="4">#REF!</definedName>
    <definedName name="ActivosP12" localSheetId="11">#REF!</definedName>
    <definedName name="ActivosP12">#REF!</definedName>
    <definedName name="ActivosP2" localSheetId="9">#REF!</definedName>
    <definedName name="ActivosP2" localSheetId="10">#REF!</definedName>
    <definedName name="ActivosP2" localSheetId="2">#REF!</definedName>
    <definedName name="ActivosP2" localSheetId="6">#REF!</definedName>
    <definedName name="ActivosP2" localSheetId="7">#REF!</definedName>
    <definedName name="ActivosP2" localSheetId="0">#REF!</definedName>
    <definedName name="ActivosP2" localSheetId="3">#REF!</definedName>
    <definedName name="ActivosP2" localSheetId="4">#REF!</definedName>
    <definedName name="ActivosP2" localSheetId="11">#REF!</definedName>
    <definedName name="ActivosP2">#REF!</definedName>
    <definedName name="ActivosP3" localSheetId="9">#REF!</definedName>
    <definedName name="ActivosP3" localSheetId="10">#REF!</definedName>
    <definedName name="ActivosP3" localSheetId="2">#REF!</definedName>
    <definedName name="ActivosP3" localSheetId="6">#REF!</definedName>
    <definedName name="ActivosP3" localSheetId="7">#REF!</definedName>
    <definedName name="ActivosP3" localSheetId="0">#REF!</definedName>
    <definedName name="ActivosP3" localSheetId="3">#REF!</definedName>
    <definedName name="ActivosP3" localSheetId="4">#REF!</definedName>
    <definedName name="ActivosP3" localSheetId="11">#REF!</definedName>
    <definedName name="ActivosP3">#REF!</definedName>
    <definedName name="ActivosP4" localSheetId="9">#REF!</definedName>
    <definedName name="ActivosP4" localSheetId="10">#REF!</definedName>
    <definedName name="ActivosP4" localSheetId="2">#REF!</definedName>
    <definedName name="ActivosP4" localSheetId="6">#REF!</definedName>
    <definedName name="ActivosP4" localSheetId="7">#REF!</definedName>
    <definedName name="ActivosP4" localSheetId="0">#REF!</definedName>
    <definedName name="ActivosP4" localSheetId="3">#REF!</definedName>
    <definedName name="ActivosP4" localSheetId="4">#REF!</definedName>
    <definedName name="ActivosP4" localSheetId="11">#REF!</definedName>
    <definedName name="ActivosP4">#REF!</definedName>
    <definedName name="ActivosP5" localSheetId="9">#REF!</definedName>
    <definedName name="ActivosP5" localSheetId="10">#REF!</definedName>
    <definedName name="ActivosP5" localSheetId="2">#REF!</definedName>
    <definedName name="ActivosP5" localSheetId="6">#REF!</definedName>
    <definedName name="ActivosP5" localSheetId="7">#REF!</definedName>
    <definedName name="ActivosP5" localSheetId="0">#REF!</definedName>
    <definedName name="ActivosP5" localSheetId="3">#REF!</definedName>
    <definedName name="ActivosP5" localSheetId="4">#REF!</definedName>
    <definedName name="ActivosP5" localSheetId="11">#REF!</definedName>
    <definedName name="ActivosP5">#REF!</definedName>
    <definedName name="ActivosP6" localSheetId="9">#REF!</definedName>
    <definedName name="ActivosP6" localSheetId="10">#REF!</definedName>
    <definedName name="ActivosP6" localSheetId="2">#REF!</definedName>
    <definedName name="ActivosP6" localSheetId="6">#REF!</definedName>
    <definedName name="ActivosP6" localSheetId="7">#REF!</definedName>
    <definedName name="ActivosP6" localSheetId="0">#REF!</definedName>
    <definedName name="ActivosP6" localSheetId="3">#REF!</definedName>
    <definedName name="ActivosP6" localSheetId="4">#REF!</definedName>
    <definedName name="ActivosP6" localSheetId="11">#REF!</definedName>
    <definedName name="ActivosP6">#REF!</definedName>
    <definedName name="ActivosP7" localSheetId="9">#REF!</definedName>
    <definedName name="ActivosP7" localSheetId="10">#REF!</definedName>
    <definedName name="ActivosP7" localSheetId="2">#REF!</definedName>
    <definedName name="ActivosP7" localSheetId="6">#REF!</definedName>
    <definedName name="ActivosP7" localSheetId="7">#REF!</definedName>
    <definedName name="ActivosP7" localSheetId="0">#REF!</definedName>
    <definedName name="ActivosP7" localSheetId="3">#REF!</definedName>
    <definedName name="ActivosP7" localSheetId="4">#REF!</definedName>
    <definedName name="ActivosP7" localSheetId="11">#REF!</definedName>
    <definedName name="ActivosP7">#REF!</definedName>
    <definedName name="ActivosP8" localSheetId="9">#REF!</definedName>
    <definedName name="ActivosP8" localSheetId="10">#REF!</definedName>
    <definedName name="ActivosP8" localSheetId="2">#REF!</definedName>
    <definedName name="ActivosP8" localSheetId="6">#REF!</definedName>
    <definedName name="ActivosP8" localSheetId="7">#REF!</definedName>
    <definedName name="ActivosP8" localSheetId="0">#REF!</definedName>
    <definedName name="ActivosP8" localSheetId="3">#REF!</definedName>
    <definedName name="ActivosP8" localSheetId="4">#REF!</definedName>
    <definedName name="ActivosP8" localSheetId="11">#REF!</definedName>
    <definedName name="ActivosP8">#REF!</definedName>
    <definedName name="ActivosP9" localSheetId="9">#REF!</definedName>
    <definedName name="ActivosP9" localSheetId="10">#REF!</definedName>
    <definedName name="ActivosP9" localSheetId="2">#REF!</definedName>
    <definedName name="ActivosP9" localSheetId="6">#REF!</definedName>
    <definedName name="ActivosP9" localSheetId="7">#REF!</definedName>
    <definedName name="ActivosP9" localSheetId="0">#REF!</definedName>
    <definedName name="ActivosP9" localSheetId="3">#REF!</definedName>
    <definedName name="ActivosP9" localSheetId="4">#REF!</definedName>
    <definedName name="ActivosP9" localSheetId="11">#REF!</definedName>
    <definedName name="ActivosP9">#REF!</definedName>
    <definedName name="_xlnm.Print_Area" localSheetId="2">Indicadores!$B$2:$I$13</definedName>
    <definedName name="_xlnm.Print_Area" localSheetId="6">Interesados!$B$2:$H$21</definedName>
    <definedName name="_xlnm.Print_Area" localSheetId="7">'Plan de comunicaciones'!$B$2:$H$19</definedName>
    <definedName name="_xlnm.Print_Area" localSheetId="4">'Recursos Humanos'!$B$2:$G$14</definedName>
    <definedName name="_xlnm.Print_Area" localSheetId="8">Requerimientos!$B$2:$H$11</definedName>
    <definedName name="_xlnm.Print_Area" localSheetId="11">Riesgos!$B$2:$P$19</definedName>
    <definedName name="Consulta__L" localSheetId="9">#REF!</definedName>
    <definedName name="Consulta__L" localSheetId="10">#REF!</definedName>
    <definedName name="Consulta__L" localSheetId="2">#REF!</definedName>
    <definedName name="Consulta__L" localSheetId="6">#REF!</definedName>
    <definedName name="Consulta__L" localSheetId="7">#REF!</definedName>
    <definedName name="Consulta__L" localSheetId="0">#REF!</definedName>
    <definedName name="Consulta__L" localSheetId="3">#REF!</definedName>
    <definedName name="Consulta__L" localSheetId="4">#REF!</definedName>
    <definedName name="Consulta__L" localSheetId="11">#REF!</definedName>
    <definedName name="Consulta__L">#REF!</definedName>
    <definedName name="gloria" localSheetId="9">#REF!</definedName>
    <definedName name="gloria" localSheetId="10">#REF!</definedName>
    <definedName name="gloria" localSheetId="2">#REF!</definedName>
    <definedName name="gloria" localSheetId="6">#REF!</definedName>
    <definedName name="gloria" localSheetId="7">#REF!</definedName>
    <definedName name="gloria" localSheetId="0">#REF!</definedName>
    <definedName name="gloria" localSheetId="3">#REF!</definedName>
    <definedName name="gloria" localSheetId="4">#REF!</definedName>
    <definedName name="gloria" localSheetId="11">#REF!</definedName>
    <definedName name="gloria">#REF!</definedName>
    <definedName name="pl" localSheetId="9">#REF!</definedName>
    <definedName name="pl" localSheetId="10">#REF!</definedName>
    <definedName name="pl" localSheetId="2">#REF!</definedName>
    <definedName name="pl" localSheetId="6">#REF!</definedName>
    <definedName name="pl" localSheetId="7">#REF!</definedName>
    <definedName name="pl" localSheetId="0">#REF!</definedName>
    <definedName name="pl" localSheetId="3">#REF!</definedName>
    <definedName name="pl" localSheetId="4">#REF!</definedName>
    <definedName name="pl" localSheetId="11">#REF!</definedName>
    <definedName name="p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1" l="1"/>
  <c r="J17" i="11"/>
  <c r="J18" i="11"/>
  <c r="J19" i="11"/>
  <c r="J20" i="11"/>
  <c r="J21" i="11"/>
  <c r="J22" i="11"/>
  <c r="J12" i="11"/>
  <c r="J13" i="11"/>
  <c r="J14" i="11"/>
  <c r="J15" i="11"/>
  <c r="J16" i="11"/>
  <c r="J11" i="11"/>
  <c r="J10" i="11"/>
  <c r="B17" i="16"/>
  <c r="B18" i="16"/>
  <c r="AH23" i="11" l="1"/>
  <c r="AD23" i="11"/>
  <c r="Z23" i="11"/>
  <c r="B16" i="16"/>
  <c r="M12" i="11" l="1"/>
  <c r="M15" i="11" l="1"/>
  <c r="M14" i="11"/>
  <c r="M13" i="11"/>
  <c r="M17" i="11"/>
  <c r="M18" i="11"/>
  <c r="M20" i="11"/>
  <c r="M19" i="11"/>
  <c r="M21" i="11"/>
  <c r="M22" i="11"/>
  <c r="M16" i="11"/>
  <c r="O23" i="11"/>
  <c r="P23" i="11"/>
  <c r="Q23" i="11"/>
  <c r="R23" i="11"/>
  <c r="S23" i="11"/>
  <c r="T23" i="11"/>
  <c r="U23" i="11"/>
  <c r="V23" i="11"/>
  <c r="W23" i="11"/>
  <c r="X23" i="11"/>
  <c r="Y23" i="11"/>
  <c r="AA23" i="11"/>
  <c r="AB23" i="11"/>
  <c r="AC23" i="11"/>
  <c r="AE23" i="11"/>
  <c r="AF23" i="11"/>
  <c r="AG23" i="11"/>
  <c r="AI23" i="11"/>
  <c r="N23" i="11"/>
  <c r="M23" i="11" l="1"/>
  <c r="B15" i="16" l="1"/>
  <c r="D7" i="2" l="1"/>
  <c r="B14" i="16" l="1"/>
  <c r="D7" i="9"/>
  <c r="L2" i="11" l="1"/>
  <c r="L3" i="11"/>
  <c r="L4" i="11"/>
  <c r="D7" i="11"/>
  <c r="M4" i="9" l="1"/>
  <c r="M3" i="9"/>
  <c r="M2" i="9"/>
  <c r="M4" i="8"/>
  <c r="M3" i="8"/>
  <c r="M2" i="8"/>
  <c r="G4" i="4"/>
  <c r="G3" i="4"/>
  <c r="G2" i="4"/>
  <c r="G4" i="7"/>
  <c r="G3" i="7"/>
  <c r="G2" i="7"/>
  <c r="H4" i="6"/>
  <c r="H3" i="6"/>
  <c r="H2" i="6"/>
  <c r="G4" i="12"/>
  <c r="G3" i="12"/>
  <c r="G2" i="12"/>
  <c r="G4" i="16"/>
  <c r="G3" i="16"/>
  <c r="G2" i="16"/>
  <c r="G4" i="5"/>
  <c r="G3" i="5"/>
  <c r="G2" i="5"/>
  <c r="I4" i="3"/>
  <c r="I3" i="3"/>
  <c r="I2" i="3"/>
  <c r="M4" i="2"/>
  <c r="M3" i="2"/>
  <c r="M2" i="2"/>
  <c r="C7" i="12" l="1"/>
  <c r="C7" i="5"/>
  <c r="A6" i="12"/>
  <c r="C7" i="7" l="1"/>
  <c r="D7" i="8"/>
  <c r="C7" i="4"/>
  <c r="D7" i="6"/>
  <c r="D7" i="3"/>
</calcChain>
</file>

<file path=xl/comments1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OBJETIVO ESTRATÉGICO:</t>
        </r>
        <r>
          <rPr>
            <sz val="9"/>
            <color indexed="81"/>
            <rFont val="Tahoma"/>
            <family val="2"/>
          </rPr>
          <t xml:space="preserve">
Incluir el objetivo estratégico al que apunta el proyecto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ESTRATEGIA:
</t>
        </r>
        <r>
          <rPr>
            <sz val="9"/>
            <color indexed="81"/>
            <rFont val="Tahoma"/>
            <family val="2"/>
          </rPr>
          <t>Incluir la estrategia en la que está incluido el proyecto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</commentList>
</comments>
</file>

<file path=xl/comments2.xml><?xml version="1.0" encoding="utf-8"?>
<comments xmlns="http://schemas.openxmlformats.org/spreadsheetml/2006/main">
  <authors>
    <author>RONIN</author>
    <author>Juan Camilo Correa Jimenez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DESCRIPCIÓN:</t>
        </r>
        <r>
          <rPr>
            <sz val="9"/>
            <color indexed="81"/>
            <rFont val="Tahoma"/>
            <family val="2"/>
          </rPr>
          <t xml:space="preserve">
Hacer una descripción de lo que se quiere medir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TIPO:
</t>
        </r>
        <r>
          <rPr>
            <sz val="9"/>
            <color indexed="81"/>
            <rFont val="Tahoma"/>
            <family val="2"/>
          </rPr>
          <t xml:space="preserve">Definir el tipo de indicador:
- Eficacia: Expresa el logro de los objetivos
- Eficiencia: Permite establecer la relación de productividad en el uso de los recursos
- Efectividad: Seguimiento del impacto de los logros alcanzados
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>UNIDAD DE MEDIDA:</t>
        </r>
        <r>
          <rPr>
            <sz val="9"/>
            <color indexed="81"/>
            <rFont val="Tahoma"/>
            <family val="2"/>
          </rPr>
          <t xml:space="preserve">
Indica la escala o métrica a usar (%, procesos, unidades, documentos)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>META:</t>
        </r>
        <r>
          <rPr>
            <sz val="9"/>
            <color indexed="81"/>
            <rFont val="Tahoma"/>
            <family val="2"/>
          </rPr>
          <t xml:space="preserve">
Valor que se quiere alcanzar (100%, 3 procesos, 5 unidades, 3 documentos)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FRECUENCIA DE MEDIDA:</t>
        </r>
        <r>
          <rPr>
            <sz val="9"/>
            <color indexed="81"/>
            <rFont val="Tahoma"/>
            <family val="2"/>
          </rPr>
          <t xml:space="preserve">
Indicar cada cuanto tiempo hay que tomar la medición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TENDENCIA:</t>
        </r>
        <r>
          <rPr>
            <sz val="9"/>
            <color indexed="81"/>
            <rFont val="Tahoma"/>
            <family val="2"/>
          </rPr>
          <t xml:space="preserve">
Indicar si la medición acumulada del indicador debe ascender o descender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FÓRMULA DEL INDICADOR:</t>
        </r>
        <r>
          <rPr>
            <sz val="9"/>
            <color indexed="81"/>
            <rFont val="Tahoma"/>
            <family val="2"/>
          </rPr>
          <t xml:space="preserve">
Indicar si se realiza por medio de encuesta, descripción de la fórmula a utilizar o por otro medio de medida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RESPONSABLE DE LA MEDICIÓN:</t>
        </r>
        <r>
          <rPr>
            <sz val="9"/>
            <color indexed="81"/>
            <rFont val="Tahoma"/>
            <family val="2"/>
          </rPr>
          <t xml:space="preserve">
Definir la persona encargada de tomar los datos, calcular el indicador y reportar a los interesados</t>
        </r>
      </text>
    </comment>
  </commentList>
</comments>
</file>

<file path=xl/comments3.xml><?xml version="1.0" encoding="utf-8"?>
<comments xmlns="http://schemas.openxmlformats.org/spreadsheetml/2006/main">
  <authors>
    <author>RONIN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NO APLICA-PRESUPUESTO DE INVERSIÓN:
</t>
        </r>
        <r>
          <rPr>
            <sz val="9"/>
            <color indexed="81"/>
            <rFont val="Tahoma"/>
            <family val="2"/>
          </rPr>
          <t xml:space="preserve">Indicar si el presupuesto se hace con presupuesto de inversión o no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Nº DE CDP:</t>
        </r>
        <r>
          <rPr>
            <sz val="9"/>
            <color indexed="81"/>
            <rFont val="Tahoma"/>
            <family val="2"/>
          </rPr>
          <t xml:space="preserve">
xxxxx</t>
        </r>
      </text>
    </comment>
    <comment ref="B14" authorId="0" shapeId="0">
      <text>
        <r>
          <rPr>
            <b/>
            <sz val="9"/>
            <color rgb="FF000000"/>
            <rFont val="Tahoma"/>
            <family val="2"/>
          </rPr>
          <t xml:space="preserve">NÚMERO DE OBLIGACIÓN:
</t>
        </r>
        <r>
          <rPr>
            <sz val="9"/>
            <color rgb="FF000000"/>
            <rFont val="Tahoma"/>
            <family val="2"/>
          </rPr>
          <t xml:space="preserve">XXXX
</t>
        </r>
      </text>
    </comment>
    <comment ref="B16" authorId="0" shapeId="0">
      <text>
        <r>
          <rPr>
            <b/>
            <sz val="9"/>
            <color rgb="FF000000"/>
            <rFont val="Tahoma"/>
            <family val="2"/>
          </rPr>
          <t>APROPIACIÓN INICIAL: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XXX</t>
        </r>
      </text>
    </comment>
    <comment ref="B18" authorId="0" shapeId="0">
      <text>
        <r>
          <rPr>
            <b/>
            <sz val="9"/>
            <color rgb="FF000000"/>
            <rFont val="Tahoma"/>
            <family val="2"/>
          </rPr>
          <t>VALOR COMPROMETIDO: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XXXX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VALOR OBLIGADO:</t>
        </r>
        <r>
          <rPr>
            <sz val="9"/>
            <color indexed="81"/>
            <rFont val="Tahoma"/>
            <family val="2"/>
          </rPr>
          <t xml:space="preserve">
XXXXXX</t>
        </r>
      </text>
    </comment>
  </commentList>
</comments>
</file>

<file path=xl/comments4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ROL:</t>
        </r>
        <r>
          <rPr>
            <sz val="9"/>
            <color indexed="81"/>
            <rFont val="Tahoma"/>
            <family val="2"/>
          </rPr>
          <t xml:space="preserve">
Indicar el rol de la persona dentro del proyecto (NO es el cargo dentro de la organización)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RESPONSABILIDADES:</t>
        </r>
        <r>
          <rPr>
            <sz val="9"/>
            <color indexed="81"/>
            <rFont val="Tahoma"/>
            <family val="2"/>
          </rPr>
          <t xml:space="preserve">
Incluir las responsabilidades de la persona dentro del proyecto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INT. - EXT.
</t>
        </r>
        <r>
          <rPr>
            <sz val="9"/>
            <color indexed="81"/>
            <rFont val="Tahoma"/>
            <family val="2"/>
          </rPr>
          <t>Indicar si la persona pertenece a la Superintendencia o es externa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CAPACIDADES:</t>
        </r>
        <r>
          <rPr>
            <sz val="9"/>
            <color indexed="81"/>
            <rFont val="Tahoma"/>
            <family val="2"/>
          </rPr>
          <t xml:space="preserve">
Enumerar las capacidades necesarias para desarrollar las responsabilidades asignadas</t>
        </r>
      </text>
    </comment>
  </commentList>
</comments>
</file>

<file path=xl/comments5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EQUIPO DE PROYECTO DE LA SUPERINTENDENCIA</t>
        </r>
        <r>
          <rPr>
            <sz val="9"/>
            <color indexed="81"/>
            <rFont val="Tahoma"/>
            <family val="2"/>
          </rPr>
          <t xml:space="preserve">
Enumerar las personas de la Superintendencia que participarán en el desarrollo del proyecto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EQUIPO DE PROYECTO DEL PROVEEDOR:
</t>
        </r>
        <r>
          <rPr>
            <sz val="9"/>
            <color indexed="81"/>
            <rFont val="Tahoma"/>
            <family val="2"/>
          </rPr>
          <t>Enumerar las personas del proveedor que participarán en el desarrollo del proyecto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ROL:
</t>
        </r>
        <r>
          <rPr>
            <sz val="9"/>
            <color indexed="81"/>
            <rFont val="Tahoma"/>
            <family val="2"/>
          </rPr>
          <t>Indicar el rol de la persona dentro del proyecto (NO es el cargo dentro de la organización)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ROL:</t>
        </r>
        <r>
          <rPr>
            <sz val="9"/>
            <color indexed="81"/>
            <rFont val="Tahoma"/>
            <family val="2"/>
          </rPr>
          <t xml:space="preserve">
Indicar el rol de la persona dentro del proyecto (NO es el cargo dentro de la organización)</t>
        </r>
      </text>
    </comment>
  </commentList>
</comments>
</file>

<file path=xl/comments6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INTERESADOS:</t>
        </r>
        <r>
          <rPr>
            <sz val="9"/>
            <color indexed="81"/>
            <rFont val="Tahoma"/>
            <family val="2"/>
          </rPr>
          <t xml:space="preserve">
Personas, grupos u organizaciones involucrados en el proyecto</t>
        </r>
      </text>
    </comment>
    <comment ref="D11" authorId="0" shapeId="0">
      <text>
        <r>
          <rPr>
            <b/>
            <sz val="9"/>
            <color rgb="FF000000"/>
            <rFont val="Tahoma"/>
            <family val="2"/>
          </rPr>
          <t>CARGO: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Cargo  de la persona dentro de la organización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INTERNO-EXTERNO:</t>
        </r>
        <r>
          <rPr>
            <sz val="9"/>
            <color indexed="81"/>
            <rFont val="Tahoma"/>
            <family val="2"/>
          </rPr>
          <t xml:space="preserve">
Indicar si la persona pertenece a la Superintendencia o es externa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RONIN:</t>
        </r>
        <r>
          <rPr>
            <sz val="9"/>
            <color indexed="81"/>
            <rFont val="Tahoma"/>
            <family val="2"/>
          </rPr>
          <t xml:space="preserve">
Definir si la persona, respeto al proyecto está:
- a favor
- en contra
- neutral</t>
        </r>
      </text>
    </comment>
  </commentList>
</comments>
</file>

<file path=xl/comments7.xml><?xml version="1.0" encoding="utf-8"?>
<comments xmlns="http://schemas.openxmlformats.org/spreadsheetml/2006/main">
  <authors>
    <author>RONIN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TIPO DE COMUNICACIÓN:</t>
        </r>
        <r>
          <rPr>
            <sz val="9"/>
            <color indexed="81"/>
            <rFont val="Tahoma"/>
            <family val="2"/>
          </rPr>
          <t xml:space="preserve">
Indicar si la comunicación se realizará mediante:
- Mail
- Oficio
- Memorando
- Reunión
- Telefónica
- Electrónica (mediante la web)
- Electrónica
- Acto administrativo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OBJETIVO:</t>
        </r>
        <r>
          <rPr>
            <sz val="9"/>
            <color indexed="81"/>
            <rFont val="Tahoma"/>
            <family val="2"/>
          </rPr>
          <t xml:space="preserve">
Indicar qué se pretende lograr con la comunicación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FRECUENCIA:</t>
        </r>
        <r>
          <rPr>
            <sz val="9"/>
            <color indexed="81"/>
            <rFont val="Tahoma"/>
            <family val="2"/>
          </rPr>
          <t xml:space="preserve">
Indicar cada cuanto se produce la comunicación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RESPONSABLE:</t>
        </r>
        <r>
          <rPr>
            <sz val="9"/>
            <color indexed="81"/>
            <rFont val="Tahoma"/>
            <family val="2"/>
          </rPr>
          <t xml:space="preserve">
Indicar quien debe realizar la comunicación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ENTREGABLE:</t>
        </r>
        <r>
          <rPr>
            <sz val="9"/>
            <color indexed="81"/>
            <rFont val="Tahoma"/>
            <family val="2"/>
          </rPr>
          <t xml:space="preserve">
Indicar cual es soporte de la comunicación</t>
        </r>
      </text>
    </comment>
  </commentList>
</comments>
</file>

<file path=xl/comments8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DESCRIPCIÓN DEL REQUERIMIENTO:</t>
        </r>
        <r>
          <rPr>
            <sz val="9"/>
            <color indexed="81"/>
            <rFont val="Tahoma"/>
            <family val="2"/>
          </rPr>
          <t xml:space="preserve">
Incluir una descripción del requerimiento del solicitante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CÓDIGO REQUERIMIENTO:</t>
        </r>
        <r>
          <rPr>
            <sz val="9"/>
            <color indexed="81"/>
            <rFont val="Tahoma"/>
            <family val="2"/>
          </rPr>
          <t xml:space="preserve">
Incluir un código para facilitar el seguimiento del requerimiento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ALCANCE DEL PROYECTO / ENTREGABLE AFECTADO:</t>
        </r>
        <r>
          <rPr>
            <sz val="9"/>
            <color indexed="81"/>
            <rFont val="Tahoma"/>
            <family val="2"/>
          </rPr>
          <t xml:space="preserve">
Indicar si es un requerimiento que afecte a la totalidad del proyecto o a un entregable y especificar a cual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FECHA DE CUMPLIMIENTO:</t>
        </r>
        <r>
          <rPr>
            <sz val="9"/>
            <color indexed="81"/>
            <rFont val="Tahoma"/>
            <family val="2"/>
          </rPr>
          <t xml:space="preserve">
Indiar cuando se espera que el requerimiento se realice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CRITERIO DE ACEPTACIÓN:</t>
        </r>
        <r>
          <rPr>
            <sz val="9"/>
            <color indexed="81"/>
            <rFont val="Tahoma"/>
            <family val="2"/>
          </rPr>
          <t xml:space="preserve">
Indicar cual es el criterio especificado por el solicitante para dar por válido el requerimiento</t>
        </r>
      </text>
    </comment>
  </commentList>
</comments>
</file>

<file path=xl/comments9.xml><?xml version="1.0" encoding="utf-8"?>
<comments xmlns="http://schemas.openxmlformats.org/spreadsheetml/2006/main">
  <authors>
    <author>RONIN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DESCRIPCIÓN DEL ALCANCE:</t>
        </r>
        <r>
          <rPr>
            <sz val="9"/>
            <color indexed="81"/>
            <rFont val="Tahoma"/>
            <family val="2"/>
          </rPr>
          <t xml:space="preserve">
Incluir la descripción del alcance del proyecto, tanto del producto como la forma de relazarlo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EXCLUSIONES DEL PROYECTO:</t>
        </r>
        <r>
          <rPr>
            <sz val="9"/>
            <color indexed="81"/>
            <rFont val="Tahoma"/>
            <family val="2"/>
          </rPr>
          <t xml:space="preserve">
Identificar lo que no incluye el proyecto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RESTRICCIONES DEL PROYECTO:</t>
        </r>
        <r>
          <rPr>
            <sz val="9"/>
            <color indexed="81"/>
            <rFont val="Tahoma"/>
            <family val="2"/>
          </rPr>
          <t xml:space="preserve">
Enumerar las limitantes asociadas con el alcance del proyecto que restringen las opciones del proyecto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SUPUESTOS DEL PROYECTO:</t>
        </r>
        <r>
          <rPr>
            <sz val="9"/>
            <color indexed="81"/>
            <rFont val="Tahoma"/>
            <family val="2"/>
          </rPr>
          <t xml:space="preserve">
Enumeran las suposiciones asociadas con el alcance del proyecto y el impacto potencial de las mismas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ENTREGABLES DEL PROYECTO:</t>
        </r>
        <r>
          <rPr>
            <sz val="9"/>
            <color indexed="81"/>
            <rFont val="Tahoma"/>
            <family val="2"/>
          </rPr>
          <t xml:space="preserve">
Incluyen tanto el producto final (producto o servicios) como los productos de soporte (informes y documentación)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CRITERIOS DE ACEPTACIÓN DEL PRODUCTO:</t>
        </r>
        <r>
          <rPr>
            <sz val="9"/>
            <color indexed="81"/>
            <rFont val="Tahoma"/>
            <family val="2"/>
          </rPr>
          <t xml:space="preserve">
Definición de las características para el recibo a satisfacción de los productos, servicios o resultados del proyecto</t>
        </r>
      </text>
    </comment>
  </commentList>
</comments>
</file>

<file path=xl/sharedStrings.xml><?xml version="1.0" encoding="utf-8"?>
<sst xmlns="http://schemas.openxmlformats.org/spreadsheetml/2006/main" count="554" uniqueCount="336">
  <si>
    <t>SUPERINTENDENCIA DE SOCIEDADES</t>
  </si>
  <si>
    <t>Código: GC-F-015</t>
  </si>
  <si>
    <t>SISTEMA DE GESTION INTEGRADO</t>
  </si>
  <si>
    <t>Fecha: 17 de septiembre de 2014</t>
  </si>
  <si>
    <t>PROCESO: GESTION INTEGRAL</t>
  </si>
  <si>
    <t>Versión 001</t>
  </si>
  <si>
    <t>FORMATO: PLANEACION DE PROYECTOS</t>
  </si>
  <si>
    <t>Página 1 de 12</t>
  </si>
  <si>
    <t xml:space="preserve">NOMBRE DEL PROYECTO </t>
  </si>
  <si>
    <t>JUSTIFICACIÓN - OBJETIVO</t>
  </si>
  <si>
    <t>INDICADORES</t>
  </si>
  <si>
    <t>RECURSOS HUMANOS</t>
  </si>
  <si>
    <t>COMUNICACIONES INTERNAS</t>
  </si>
  <si>
    <t>RECURSOS FINANCIEROS</t>
  </si>
  <si>
    <t>INTERESADOS</t>
  </si>
  <si>
    <t>REQUERIMIENTOS</t>
  </si>
  <si>
    <t>ALCANCE</t>
  </si>
  <si>
    <t>EDT-ACTIVIDADES</t>
  </si>
  <si>
    <t>PLAN DE COMUNICACIONES</t>
  </si>
  <si>
    <t>RIESGOS - CRONOGRAMA</t>
  </si>
  <si>
    <t>Pagina 1 de 1</t>
  </si>
  <si>
    <t>Página 2 de 12</t>
  </si>
  <si>
    <t>OBJETIVO ESTRATÉGICO</t>
  </si>
  <si>
    <t>ESTRATEGIA</t>
  </si>
  <si>
    <t>OBJETIVO DEL PROYECTO (Generales y específicos)</t>
  </si>
  <si>
    <t>TIPO</t>
  </si>
  <si>
    <t>GENERAL</t>
  </si>
  <si>
    <t>ESPECIFICO</t>
  </si>
  <si>
    <t>Página 3 de 12</t>
  </si>
  <si>
    <t>INDICADOR</t>
  </si>
  <si>
    <t>DESCRIPCIÓN</t>
  </si>
  <si>
    <t>Cumplimiento del cronograma de actividades (Ver hoja "EDT - Actividades")</t>
  </si>
  <si>
    <t>UNIDAD DE MEDIDA</t>
  </si>
  <si>
    <t>META</t>
  </si>
  <si>
    <t>FRECUENCIA DE MEDIDA</t>
  </si>
  <si>
    <t>TENDENCIA</t>
  </si>
  <si>
    <t>FÓRMULA DEL INDICADOR</t>
  </si>
  <si>
    <t>Eficacia</t>
  </si>
  <si>
    <t>%</t>
  </si>
  <si>
    <t>Mensual</t>
  </si>
  <si>
    <t>Ascendente</t>
  </si>
  <si>
    <t>Actividades ejecutadas
___________________________
Actividades planeadas</t>
  </si>
  <si>
    <t>RESPONSABLE DE LA MEDICION</t>
  </si>
  <si>
    <t>Gerente de Proyecto</t>
  </si>
  <si>
    <t>Página 4 de 12</t>
  </si>
  <si>
    <t>NO APLICA - PRESUPUESTO DE INVERSIÓN</t>
  </si>
  <si>
    <t>PRESUPUESTO DE INVERSIÓN</t>
  </si>
  <si>
    <t>NUMERO DE CDP</t>
  </si>
  <si>
    <t>NÚMERO DE OBLIGACIÓN</t>
  </si>
  <si>
    <t>APROPIACION INICIAL</t>
  </si>
  <si>
    <t>VALOR COMPROMETIDO</t>
  </si>
  <si>
    <t>VALOR OBLIGADO</t>
  </si>
  <si>
    <t>Página 5 de 12</t>
  </si>
  <si>
    <t xml:space="preserve">RECURSOS HUMANOS  </t>
  </si>
  <si>
    <t>ROL</t>
  </si>
  <si>
    <t>NOMBRE</t>
  </si>
  <si>
    <t>RESPONSABILIDADES</t>
  </si>
  <si>
    <t>INT.-EXT.</t>
  </si>
  <si>
    <t>CAPACIDADES</t>
  </si>
  <si>
    <t>Patrocinador</t>
  </si>
  <si>
    <t>Interno</t>
  </si>
  <si>
    <t>Gerente</t>
  </si>
  <si>
    <t>Líder funcional</t>
  </si>
  <si>
    <t>Página 6 de 12</t>
  </si>
  <si>
    <t>Gestión de las comunicaciones entre los equipos de trabajo</t>
  </si>
  <si>
    <t>Las comunicaciones entre el equipo de trabajo se desarrollarán de la siguiente manera:
* Radicación oficial, según las directrices de Gestión Documental para la entrega de memorandos, facturas e informes de desarrollo del proyecto.
* Correo electrónico para intercambio de información del proyecto y su avance, entre el personal de la Superintendencia y el proveedor.
* Reuniones virtuales (a través de herramienta de videoconferencia) y presenciales
* Llamada a teléfono fijo (entidad) y móvil (proveedor).
* Actas de seguimiento de proyecto</t>
  </si>
  <si>
    <t>EQUIPO DE PROYECTO DE LA SUPERINTENDENCIA</t>
  </si>
  <si>
    <t>mail</t>
  </si>
  <si>
    <t>teléfono</t>
  </si>
  <si>
    <t>Página 7 de 12</t>
  </si>
  <si>
    <t>CARGO</t>
  </si>
  <si>
    <t>TELEFONO</t>
  </si>
  <si>
    <t>CORREO ELECTRONICO</t>
  </si>
  <si>
    <t>INTERNO - EXTERNO</t>
  </si>
  <si>
    <t>POSICION FRENTE AL PROYECTO</t>
  </si>
  <si>
    <t>A favor</t>
  </si>
  <si>
    <t>Externo</t>
  </si>
  <si>
    <t>Neutral</t>
  </si>
  <si>
    <t>Página 8 de 12</t>
  </si>
  <si>
    <t>PLAN DE COMUNICACIÓN</t>
  </si>
  <si>
    <t>NOMBRE DE INTERESADO</t>
  </si>
  <si>
    <t>TIPO DE COMUNICACIÓN</t>
  </si>
  <si>
    <t>OBJETIVO</t>
  </si>
  <si>
    <t>RESPONSABLE</t>
  </si>
  <si>
    <t>ENTREGABLE</t>
  </si>
  <si>
    <t>Reunión</t>
  </si>
  <si>
    <t>Según requerimiento</t>
  </si>
  <si>
    <t>Página 9 de 12</t>
  </si>
  <si>
    <t>REQUERIMIENTOS DEL PROYECTO</t>
  </si>
  <si>
    <t>DESCRIPCIÓN DEL REQUERIMIENTO</t>
  </si>
  <si>
    <t>CÓDIGO REQUERIMIENTO</t>
  </si>
  <si>
    <t>NOMBRE DEL SOLICITANTE</t>
  </si>
  <si>
    <t>ALCANCE DEL PROYECTO / ENTREGABLE AFECTADO</t>
  </si>
  <si>
    <t>FECHA DE CUMPLIMIENTO</t>
  </si>
  <si>
    <t>CRITERIO DE ACEPTACIÓN</t>
  </si>
  <si>
    <t>Página 10 de 12</t>
  </si>
  <si>
    <t>DESCRIPCIÓN DEL ALCANCE</t>
  </si>
  <si>
    <t>EXCLUSIONES DEL PROYECTO</t>
  </si>
  <si>
    <t>RESTRICCIONES DEL PROYECTO</t>
  </si>
  <si>
    <t>SUPUESTOS DEL PROYECTO</t>
  </si>
  <si>
    <t>ENTREGABLES DEL PROYECTO</t>
  </si>
  <si>
    <t>CRITERIOS DE ACEPTACIÓN DEL PRODUCTO</t>
  </si>
  <si>
    <t>Página 11 de 12</t>
  </si>
  <si>
    <t>NOMBRE DEL PROYECTO :</t>
  </si>
  <si>
    <t>N°</t>
  </si>
  <si>
    <t>ACTIVIDADES</t>
  </si>
  <si>
    <t xml:space="preserve">ENTREGABLES </t>
  </si>
  <si>
    <t>METAS</t>
  </si>
  <si>
    <t>PESO DE 
LA ACTIVIDAD</t>
  </si>
  <si>
    <t>RESPONSABLES</t>
  </si>
  <si>
    <t xml:space="preserve">FECHA PROGRAMADA DE INICIO </t>
  </si>
  <si>
    <t>FECHA PROGRAMADA DE FINALIZACIÓN</t>
  </si>
  <si>
    <t>DURACIÓN DE LA ACTIVIDAD (Semanas)</t>
  </si>
  <si>
    <t>EVIDENCIA Ó AVANCES  DE LOS ENTREGABLES</t>
  </si>
  <si>
    <t>FECHA CIERRE ACTIVIDAD/FECHA SEGUIMIENTO</t>
  </si>
  <si>
    <t>PORCENTAJE DE CUMPLIMIENTO/AVANCE</t>
  </si>
  <si>
    <t>Bajo</t>
  </si>
  <si>
    <t>Medio</t>
  </si>
  <si>
    <t>Alto</t>
  </si>
  <si>
    <t>Página 12 de 12</t>
  </si>
  <si>
    <t>Extremo</t>
  </si>
  <si>
    <t>GESTION DE RIESGOS DEL PROYECTO</t>
  </si>
  <si>
    <t>DESCRIPCION</t>
  </si>
  <si>
    <t>EVALUACION</t>
  </si>
  <si>
    <t>ACTIVIDADES DE MITIGACION</t>
  </si>
  <si>
    <t>RESPONSABLE DE GESTIONAR EL RIESGO</t>
  </si>
  <si>
    <t>CRONOGRAMA DE ACTIVIDADES</t>
  </si>
  <si>
    <t>Tipo de objetivo</t>
  </si>
  <si>
    <t>Tipos de indicadores</t>
  </si>
  <si>
    <t>Tendencia de indicador</t>
  </si>
  <si>
    <t>Roles</t>
  </si>
  <si>
    <t>interno - externo</t>
  </si>
  <si>
    <t>Posicion en el proyecto</t>
  </si>
  <si>
    <t>Tipo de comunicación</t>
  </si>
  <si>
    <t>NO APLICA</t>
  </si>
  <si>
    <t>Mail</t>
  </si>
  <si>
    <t>Diario</t>
  </si>
  <si>
    <t>Eficiencia</t>
  </si>
  <si>
    <t>Descendente</t>
  </si>
  <si>
    <t>Oficio</t>
  </si>
  <si>
    <t>Semanal</t>
  </si>
  <si>
    <t>Efectividad</t>
  </si>
  <si>
    <t>Lider funcional</t>
  </si>
  <si>
    <t>En contra</t>
  </si>
  <si>
    <t>Memorando</t>
  </si>
  <si>
    <t>Quincenal</t>
  </si>
  <si>
    <t>Telefónica</t>
  </si>
  <si>
    <t>Bimensual</t>
  </si>
  <si>
    <t>Electrónica</t>
  </si>
  <si>
    <t>Trimestral</t>
  </si>
  <si>
    <t>Acto administrativo</t>
  </si>
  <si>
    <t>Semestral</t>
  </si>
  <si>
    <t>Anual</t>
  </si>
  <si>
    <t>FRECUENCIA DE COMUNICACIÓN</t>
  </si>
  <si>
    <t>Líder Técnico</t>
  </si>
  <si>
    <t>Responsable por el desarrollo exitoso del proyecto
Toma decisiones claves en el proyecto
Realizar gestión y ayuda en la solución imprevistos con las partes interesadas y el equipo del proyecto</t>
  </si>
  <si>
    <t>Especifica las necesidades técnicas de la solución
Participa en el diseño de la solución
Participa en las pruebas de la solución
Verifica que la dependencia usuaria aprueba la solución</t>
  </si>
  <si>
    <t>Afianzar el acompañamiento permanente con acciones pedagógicas enfocadas al cumplimiento normativo, así como, a la promoción de una cultura de transparencia, integridad y ética empresarial.</t>
  </si>
  <si>
    <t xml:space="preserve"> Nicolás Martínez Devia</t>
  </si>
  <si>
    <t>INTERNO</t>
  </si>
  <si>
    <t>Asesor del Despacho</t>
  </si>
  <si>
    <t>Diego Alejandro Franco García</t>
  </si>
  <si>
    <t>Coordinador Grupo de Proyectos de Tecnología</t>
  </si>
  <si>
    <t>Dfranco@supersociedades.gov.co</t>
  </si>
  <si>
    <t>Marisol Castiblanco Calixto</t>
  </si>
  <si>
    <t>Coordinadora Grupo de Innovación, Desarrollo y Arquitectura de Aplicaciones</t>
  </si>
  <si>
    <t>MarisolCC@supersociedades.gov.co</t>
  </si>
  <si>
    <t>Anderson López Cruz</t>
  </si>
  <si>
    <t>Coordinador del Grupo de Sistemas y Arquitectura de Tecnología</t>
  </si>
  <si>
    <t>AndersonL@supersociedades.gov.co</t>
  </si>
  <si>
    <t>Héctor Gerardo Guerrero García</t>
  </si>
  <si>
    <t xml:space="preserve"> Billy Escobar Pérez</t>
  </si>
  <si>
    <t>Superintendente de Sociedades</t>
  </si>
  <si>
    <t>BEscobar@supersociedades.gov.co</t>
  </si>
  <si>
    <t xml:space="preserve">Informar sobre el estado de avance del proyecto, sus consideraciones técnicas y en caso de ser necesario, sobre los posibles cambios que se deban implementar y que afecten la planificación del proyecto. </t>
  </si>
  <si>
    <t>Citación en Outlook</t>
  </si>
  <si>
    <t>Reunión / Correo electrónico</t>
  </si>
  <si>
    <t>Comunicar  requerimientos funcionales del proyecto</t>
  </si>
  <si>
    <t>Citación en Outlook / Correo electrónico</t>
  </si>
  <si>
    <t>Comunicar  requerimientos técnicos del proyecto</t>
  </si>
  <si>
    <t>Mayra Alejandra Jiménez Vega</t>
  </si>
  <si>
    <t>Camilo Eduardo León Cháves</t>
  </si>
  <si>
    <t>Coordinador Grupo de Arquitectura de Datos</t>
  </si>
  <si>
    <t>camilol@SUPERSOCIEDADES.GOV.CO</t>
  </si>
  <si>
    <t>MarthaA@SUPERSOCIEDADES.GOV.CO</t>
  </si>
  <si>
    <t>Carlos Gerardo Mantilla Gómez</t>
  </si>
  <si>
    <t>CMantilla@SUPERSOCIEDADES.GOV.CO</t>
  </si>
  <si>
    <t>MMantilla@SUPERSOCIEDADES.GOV.CO</t>
  </si>
  <si>
    <t>Santiago Londoño Correa</t>
  </si>
  <si>
    <t>SantiagoL@SUPERSOCIEDADES.GOV.CO</t>
  </si>
  <si>
    <t>Jorge Eduardo Cabrera Jaramillo</t>
  </si>
  <si>
    <t>ECabrera@SUPERSOCIEDADES.GOV.CO</t>
  </si>
  <si>
    <t>Andrés Mauricio Cervantes Díaz</t>
  </si>
  <si>
    <t>ACervantes@SUPERSOCIEDADES.GOV.CO</t>
  </si>
  <si>
    <t>Director de Talento Humano</t>
  </si>
  <si>
    <t>Afecta la totalidad del proyecto</t>
  </si>
  <si>
    <t>Equipo de proyecto</t>
  </si>
  <si>
    <t>Asegurar la gestión del conocimiento relacionada con el desarrollo del proyecto</t>
  </si>
  <si>
    <t>Potenciar la cobertura de la capacidad pedagógica que promueva escenarios multiformato de formación y aprendizaje permanente.</t>
  </si>
  <si>
    <t>Coordinadora de Desarrollo de Talento Humano</t>
  </si>
  <si>
    <t>601 2201000</t>
  </si>
  <si>
    <t>Especifica las necesidades funcionales de la solución
Participa en el diseño de la solución
Participa en las pruebas de la solución
Verifica que la dependencia usuaria apruebe la solución</t>
  </si>
  <si>
    <t xml:space="preserve">Claudia Guevara 
               </t>
  </si>
  <si>
    <t xml:space="preserve"> Nelson Castaño Velásquez</t>
  </si>
  <si>
    <t>María Fernanda Solano</t>
  </si>
  <si>
    <t>Soad Helena Eljach Daguer</t>
  </si>
  <si>
    <t>FRECUENCIA CON QUE FRECUENCIA COMUNICA</t>
  </si>
  <si>
    <t>Ruby Ruth Ramírez Medina</t>
  </si>
  <si>
    <t>Registros fotográficos</t>
  </si>
  <si>
    <t xml:space="preserve">Comunicaciones </t>
  </si>
  <si>
    <t xml:space="preserve"> </t>
  </si>
  <si>
    <t>seljach@supersociedades.gov.co</t>
  </si>
  <si>
    <t>lcastellanos@supersociedades.gov.co</t>
  </si>
  <si>
    <t>Luis Guillermo Castellanos Camargo</t>
  </si>
  <si>
    <t>Asesora del Despacho</t>
  </si>
  <si>
    <t xml:space="preserve">Asesora del Despacho </t>
  </si>
  <si>
    <t>larodriguez@supersociedades.gov.co</t>
  </si>
  <si>
    <t>mjimenez@supersociedades.gov.co</t>
  </si>
  <si>
    <t>Superintendente Delegada de Intervención y Asuntos Financieros Especiales</t>
  </si>
  <si>
    <t>Superintendente Delegado de Asuntos Económicos y Societarios</t>
  </si>
  <si>
    <t>Superintendente Delegado de Procedimientos de  Insolvencia</t>
  </si>
  <si>
    <t>Superintendente Delagado de Procedimientos Mercantiles</t>
  </si>
  <si>
    <t>Jefe Oficina Asesora Jurídica</t>
  </si>
  <si>
    <t>Nicolás Martínez Devia</t>
  </si>
  <si>
    <t xml:space="preserve">Secretario General </t>
  </si>
  <si>
    <t>602 2201000</t>
  </si>
  <si>
    <t>nimartinez@supersociedades.gov.co</t>
  </si>
  <si>
    <t>MariaS@supersociedades.gov.co</t>
  </si>
  <si>
    <t>Informar sobre el estado de avance del proyecto</t>
  </si>
  <si>
    <t xml:space="preserve">Oficina Asesora de Planeación </t>
  </si>
  <si>
    <t>Billy Escobar Pérez</t>
  </si>
  <si>
    <t xml:space="preserve">
Reunión 
</t>
  </si>
  <si>
    <r>
      <t xml:space="preserve">
</t>
    </r>
    <r>
      <rPr>
        <sz val="11"/>
        <color theme="1"/>
        <rFont val="Calibri Light"/>
        <family val="2"/>
      </rPr>
      <t>Reportar estado avance del proyecto.</t>
    </r>
    <r>
      <rPr>
        <sz val="11"/>
        <color rgb="FFFF0000"/>
        <rFont val="Calibri Light"/>
        <family val="2"/>
      </rPr>
      <t xml:space="preserve">
</t>
    </r>
    <r>
      <rPr>
        <sz val="11"/>
        <color theme="1"/>
        <rFont val="Calibri Light"/>
        <family val="2"/>
      </rPr>
      <t>Consultarle sobre decisiones relavantes del proyecto.
Informarles novedades relevantes del proyectos.</t>
    </r>
  </si>
  <si>
    <r>
      <t xml:space="preserve">
</t>
    </r>
    <r>
      <rPr>
        <sz val="11"/>
        <color theme="1"/>
        <rFont val="Calibri Light"/>
        <family val="2"/>
      </rPr>
      <t>Soad Helena Eljach Daguer</t>
    </r>
  </si>
  <si>
    <t>Billy Escobar Pérez -Superintendente de Sociedades</t>
  </si>
  <si>
    <t>Soad Eljach -
Asesora del Despacho</t>
  </si>
  <si>
    <t>EQUIPO DE PROYECTO DEL PROVEEDOR</t>
  </si>
  <si>
    <t xml:space="preserve">Administración de Moodle </t>
  </si>
  <si>
    <t>Capacidad de infraestructura de hardware dedicada para el proyecto.</t>
  </si>
  <si>
    <t>Se tendrá acceso a la información existente y necesaria para el desarrollo del proyecto.
Se contará con la participación activa de los funcionarios que tengan incidencia directa o indirecta en el proyecto.
Se contará con los recursos financieros requeridos para la ejecución de las actividades propuestas.</t>
  </si>
  <si>
    <t>El Patrocinador asignará un Gerente de proyecto, quien liderará el proyecto.</t>
  </si>
  <si>
    <r>
      <t xml:space="preserve">Definir los Objetivos del Proyecto
Define Plan de Trabajo
Realiza seguimiento al Plan de Trabajo
Coordinar equipo de proyecto
Realiza gestión sobre los recursos del proyecto 
</t>
    </r>
    <r>
      <rPr>
        <sz val="11"/>
        <color theme="1"/>
        <rFont val="Calibri Light"/>
        <family val="2"/>
      </rPr>
      <t>Punto de contacto con el implementador externo y fábrica de Software</t>
    </r>
    <r>
      <rPr>
        <sz val="11"/>
        <rFont val="Calibri Light"/>
        <family val="2"/>
      </rPr>
      <t xml:space="preserve">
Gestiona los riesgos del proyecto
Elabora los estudios previos cuando aplique
Lidera la gestión del cambio del proyecto</t>
    </r>
  </si>
  <si>
    <t>El Gerente de Proyecto liderará la ejecución y seguimiento del proyecto. Tomará decisiones respecto al proyecto. Debe tener una comunicación asertiva, manejo eficiente del tiempo.</t>
  </si>
  <si>
    <t>Coordinará que las actividades programadas se ejecuten en los plazos definidos.</t>
  </si>
  <si>
    <t>Plan de comunicaciones, evento de lanzamiento y campaña de sostenimiento</t>
  </si>
  <si>
    <t>A 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</si>
  <si>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</si>
  <si>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</si>
  <si>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</si>
  <si>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</si>
  <si>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</si>
  <si>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</si>
  <si>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</si>
  <si>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</si>
  <si>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</si>
  <si>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</si>
  <si>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programado</t>
  </si>
  <si>
    <t>% ejecutado</t>
  </si>
  <si>
    <t>Rodrigo Riaño</t>
  </si>
  <si>
    <t>RodrigoRP@SUPERSOCIEDADES.GOV.CO</t>
  </si>
  <si>
    <t xml:space="preserve">Carlos Augusto García </t>
  </si>
  <si>
    <t>Contratación de las personas que garanticen la operatividad del proyecto.</t>
  </si>
  <si>
    <t xml:space="preserve">Implementación de las estrategias didácticas, innovadoras y participativas para garantizar la consolidación de comunidades de aprendizaje entre los grupos de valor de la Entidad, de acuerdo a la caracterización de las audiencias realizada. </t>
  </si>
  <si>
    <t xml:space="preserve">Reunión de Trabajo con la ASCUN para establecer procedimiento de relacionamiento y alianzas con Universidades. </t>
  </si>
  <si>
    <t xml:space="preserve">Implementación de cinco (5) cursos. </t>
  </si>
  <si>
    <t>Solicitud de registro ante la SIC</t>
  </si>
  <si>
    <t>Gerente Proyecto
Comunicaciones</t>
  </si>
  <si>
    <t>Estudios previos radicados y contratos suscritos</t>
  </si>
  <si>
    <t>Actualización del Portal Web de la entidad,  en el micrositio "Plataforma de Aprendizaje Permanente", del contenido validado por las Delegaturas e integración de la Plataforma de Aprendizaje con Moodle.</t>
  </si>
  <si>
    <t>Cronograma planteado y ejecutado</t>
  </si>
  <si>
    <t>5 cursos en Moodle</t>
  </si>
  <si>
    <t>Soporte Validación con Responsables o soporte de actualización de los cursos</t>
  </si>
  <si>
    <t xml:space="preserve">Gerente Proyecto
Líder Funcional
Dirección TIC
</t>
  </si>
  <si>
    <t xml:space="preserve">Contenido del Portal actualizado
Moodle y Portal Integrado </t>
  </si>
  <si>
    <t xml:space="preserve">Tramitar el registro de marca.  </t>
  </si>
  <si>
    <t xml:space="preserve">Tramitar el registro de la marca ante la Superintendencia de Industria y Comercio. </t>
  </si>
  <si>
    <t xml:space="preserve">
Cronograma 
</t>
  </si>
  <si>
    <t xml:space="preserve">Antes de hacer la actualización, curación de contenido por comunicaciones. </t>
  </si>
  <si>
    <t>Lanzamiento CES a externos.</t>
  </si>
  <si>
    <t>Transferir el conocimiento generado en la entidad a los servidores públicos, los supervisados, auxiliares de la justicia, comunidad educativa, aliados y la ciudadanía en general a través de un modelo de educación abierta y permanente.</t>
  </si>
  <si>
    <t>Integración a Moodle, de la Plataforma de Aprendizaje Permantente con su contenido actualizado.</t>
  </si>
  <si>
    <t xml:space="preserve">Gerente Proyecto
Comunicaciones </t>
  </si>
  <si>
    <t>Implementación de las estrategias necesarias para fomentar la cultura de formación, de acuerdo a la caracterización de las audiencias y  la estrategia de articulación de la cultura organizacional de la entidad.</t>
  </si>
  <si>
    <t>Despacho del  Superintendente 
Dirección de Talento Humano</t>
  </si>
  <si>
    <t>Dirección TIC
Comunicaciones</t>
  </si>
  <si>
    <t xml:space="preserve">
Gerente Proyecto
Dirección de Talento Humano
Comunicaciones 
</t>
  </si>
  <si>
    <t>Implementación de cinco (5) cursos.</t>
  </si>
  <si>
    <t>Contenidos completos, las ayudas pedagógicas implementadas y disponibles en la plataforma Moodle</t>
  </si>
  <si>
    <t>Retrasos en la vinculación de los contratistas.</t>
  </si>
  <si>
    <t xml:space="preserve">Falta de tiempo por parte de los integrantes del equipo de proyecto y responsables del contenido de los cursos. </t>
  </si>
  <si>
    <t>Contrato vigente de soporte.</t>
  </si>
  <si>
    <t>DTIC</t>
  </si>
  <si>
    <t>Cambios de personal relacionado directamente con la ejecución del proyecto.</t>
  </si>
  <si>
    <t xml:space="preserve">Recortes o reasignaciones del presupuesto que se tiene previsto para el proyecto. </t>
  </si>
  <si>
    <t xml:space="preserve">Gestionar la apropiación de los recursos requeridos para el desarrollo del proyecto. </t>
  </si>
  <si>
    <t xml:space="preserve">Capacidad técnica de la infraestructura de hardware y fallas en la plataforma. </t>
  </si>
  <si>
    <t>Concertar con los jefes y líderes los tiempos requeridos para el desarrollo de las actividades.</t>
  </si>
  <si>
    <t>No se incluyen las actividades de formación y capacitación del PIC para la vigencia 2024.
No incluyen los programas de educación formal a los que se inscriben los servidores públicos en la convocatoria semestral en convenio con ICETEX.</t>
  </si>
  <si>
    <t>Registros fotográficos
Listados de asistencias</t>
  </si>
  <si>
    <t>Presentación
Piezas publicitarias</t>
  </si>
  <si>
    <t>Elaboración de la presentación respecto a la temática definida por la OAJ en torno al Derecho Societario y coordinación con el Grupo de Comunicaciones, las Intendencias Regionales y las Cámaras de Comercio, la promoción de las capacitaciones que serán realizadas de forma presencial, así como la logística de las mismas.</t>
  </si>
  <si>
    <t xml:space="preserve">
Elaboración video introductorio del CES.
</t>
  </si>
  <si>
    <t xml:space="preserve">
Video 
</t>
  </si>
  <si>
    <t xml:space="preserve">
1
</t>
  </si>
  <si>
    <t>Contrataciones progresivas:
1. Nelson Castaño (febrero inicia trámite) 
2. Carlos García (marzo inicia trámite)
3. Claudia Guevara  (abril inicia trámite)</t>
  </si>
  <si>
    <t xml:space="preserve">Dirección TIC
Despacho del  Superintendente 
Dirección de Talento Humano
</t>
  </si>
  <si>
    <t>Oficina Asesora Jurídica</t>
  </si>
  <si>
    <t xml:space="preserve">Comunicaciones 
Despacho del  Superintendente </t>
  </si>
  <si>
    <t xml:space="preserve">Oficina Asesora Jurídica
Despacho del  Superintendente 
</t>
  </si>
  <si>
    <t xml:space="preserve">Ejecución del Plan de Comunicaciones. </t>
  </si>
  <si>
    <t>Revisión y actualización en los casos que se requiera,  de los ocho (8) cursos implementados en la vigencia 2022.</t>
  </si>
  <si>
    <t>Pago Registro</t>
  </si>
  <si>
    <t>Comunicado de la Reunión</t>
  </si>
  <si>
    <t>Estrategia Implementada por audicencia</t>
  </si>
  <si>
    <t>Ejecutar ocho (8) capacitaciones durante el 2024, respecto a la temática definida por la OAJ en torno al Derecho Societario.</t>
  </si>
  <si>
    <t>Realización de Agenda Pedagógica CES "Conociendo a la Superintendencia".</t>
  </si>
  <si>
    <t>Realización de la agenda pedagógica (capacitaciones).</t>
  </si>
  <si>
    <t>Estructuración de 5 cursos y su desarrollo en la plataforma Moodle.</t>
  </si>
  <si>
    <t xml:space="preserve">Eliana Patricia Ardila Sánchez 
Funcionario Dirección de Talento Humano </t>
  </si>
  <si>
    <r>
      <t xml:space="preserve">Héctor Gerardo Guerrero García - Director de Tecnologías de la Información y las Comunicaciones
</t>
    </r>
    <r>
      <rPr>
        <sz val="11"/>
        <color theme="1"/>
        <rFont val="Calibri Light"/>
        <family val="2"/>
      </rPr>
      <t>María Fernanda Solano Dumar - Coordinadora del Grupo de Desarrollo del Talento Humano</t>
    </r>
    <r>
      <rPr>
        <sz val="11"/>
        <rFont val="Calibri Light"/>
        <family val="2"/>
      </rPr>
      <t xml:space="preserve">
</t>
    </r>
  </si>
  <si>
    <t>Dirección Académica</t>
  </si>
  <si>
    <t>Desarrollo Moodle (Diseñadora)</t>
  </si>
  <si>
    <t>Director de Tecnología de la Información y las Comunicaciones</t>
  </si>
  <si>
    <t>Camilo Armando Franco Leguizamo</t>
  </si>
  <si>
    <t>Superintendente Delegada de Supervisión Societaria       (E )</t>
  </si>
  <si>
    <t>Gerente Proyecto, líder técnico y funcional</t>
  </si>
  <si>
    <t>Inicio de los trámites contractuales con anticipación.</t>
  </si>
  <si>
    <t>Integración a Moodle, de la Plataforma de Aprendizaje Permantente con su contenido actualizado, validado por la DTIC</t>
  </si>
  <si>
    <t xml:space="preserve">Eliana Patricia Ardila Sánchez </t>
  </si>
  <si>
    <r>
      <t xml:space="preserve">El proyecto contempla 2 frentes: la creación de cursos para externos (supervisados, auxiliares de la justicia, comunidad educativa, aliados y la ciudadanía en general) y para los funcionarios de la Superintentendencia de Sociedades.
</t>
    </r>
    <r>
      <rPr>
        <sz val="12"/>
        <color theme="1"/>
        <rFont val="Calibri Light"/>
        <family val="2"/>
      </rPr>
      <t>El proyecto inicia con la elaboración de la agenda pedagógica del Despacho,  bajo el lema "Conociendo a la Superintentendcia" y culmina con la implementación de cinco (5) cursos de formación y pedagogía en la plataforma Moodle.</t>
    </r>
  </si>
  <si>
    <t xml:space="preserve">
Informe de la realización de Agenda Pedagógica CES "Conociendo a la Superintendencia".
Manuales y guías de usuario de cursos implementados en la plataforma Moodle.
Cinco (5) cursos operativos en Moodle para la vigencia 2024. </t>
  </si>
  <si>
    <t xml:space="preserve">
Informe de la realización de Agenda Pedagógica CES "Conociendo a la Superintendencia", con registro fotográfico.
Manuales y guías de usuario de los cursos implementados en plataforma Moodle validados funcionalmente por DTIC.
Validación que los Ocho (8) cursos implementados se reciban por la DTIC y los expertos funcionales.
</t>
  </si>
  <si>
    <t>Informar sobre el avance del proyecto</t>
  </si>
  <si>
    <t>Centro de Estudios Societarios- CES - 2024</t>
  </si>
  <si>
    <t>Servidor designado 
Oficina Asesora Jurídica</t>
  </si>
  <si>
    <t>Deben incluir las dinámicas de Evaluación y Retroalimentación  planteadas por Carlos García.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</si>
</sst>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\ #,##0;[Red]\-&quot;$&quot;\ #,##0"/>
    <numFmt numFmtId="41" formatCode="_-* #,##0_-;\-* #,##0_-;_-* &quot;-&quot;_-;_-@_-"/>
    <numFmt numFmtId="164" formatCode="dd/mm/yyyy;@"/>
    <numFmt numFmtId="165" formatCode="[$$-240A]#,##0"/>
    <numFmt numFmtId="166" formatCode="dd\-mm\-yy"/>
    <numFmt numFmtId="167" formatCode="0.0"/>
    <numFmt numFmtId="168" formatCode="[$-240A]d&quot; de &quot;mmmm&quot; de &quot;yyyy;@"/>
    <numFmt numFmtId="169" formatCode="0.0%"/>
    <numFmt numFmtId="170" formatCode="_-* #,##0.000_-;\-* #,##0.000_-;_-* &quot;-&quot;_-;_-@_-"/>
    <numFmt numFmtId="171" formatCode="[$-240A]dddd\ d&quot; de &quot;mmmm&quot; de &quot;yyyy;@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2"/>
      <name val="Arial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2"/>
      <name val="Calibri Light"/>
      <family val="2"/>
    </font>
    <font>
      <b/>
      <sz val="11"/>
      <name val="Calibri"/>
      <family val="2"/>
      <scheme val="minor"/>
    </font>
    <font>
      <u/>
      <sz val="12"/>
      <color theme="10"/>
      <name val="Calibri Light"/>
      <family val="2"/>
    </font>
    <font>
      <b/>
      <sz val="12"/>
      <name val="Calibri Light"/>
      <family val="2"/>
    </font>
    <font>
      <b/>
      <sz val="16"/>
      <name val="Calibri Light"/>
      <family val="2"/>
    </font>
    <font>
      <sz val="11"/>
      <name val="Calibri Light"/>
      <family val="2"/>
    </font>
    <font>
      <b/>
      <sz val="11"/>
      <color theme="0"/>
      <name val="Calibri Light"/>
      <family val="2"/>
    </font>
    <font>
      <sz val="10"/>
      <name val="Calibri Light"/>
      <family val="2"/>
    </font>
    <font>
      <sz val="12"/>
      <color rgb="FF002060"/>
      <name val="Calibri Light"/>
      <family val="2"/>
    </font>
    <font>
      <sz val="12"/>
      <color theme="0"/>
      <name val="Calibri Light"/>
      <family val="2"/>
    </font>
    <font>
      <sz val="12"/>
      <color rgb="FFFF0000"/>
      <name val="Calibri Light"/>
      <family val="2"/>
    </font>
    <font>
      <sz val="11"/>
      <color theme="0"/>
      <name val="Arial"/>
      <family val="2"/>
    </font>
    <font>
      <sz val="11"/>
      <color rgb="FFFF0000"/>
      <name val="Calibri Light"/>
      <family val="2"/>
    </font>
    <font>
      <sz val="11"/>
      <color theme="1"/>
      <name val="Calibri Light"/>
      <family val="2"/>
    </font>
    <font>
      <sz val="10"/>
      <color rgb="FF99FF33"/>
      <name val="Arial"/>
      <family val="2"/>
    </font>
    <font>
      <sz val="12"/>
      <color rgb="FF00B050"/>
      <name val="Calibri Light"/>
      <family val="2"/>
    </font>
    <font>
      <sz val="9"/>
      <color rgb="FF00B050"/>
      <name val="Arial"/>
      <family val="2"/>
    </font>
    <font>
      <sz val="12"/>
      <color theme="1"/>
      <name val="Calibri Light"/>
      <family val="2"/>
    </font>
    <font>
      <b/>
      <sz val="9"/>
      <color theme="0"/>
      <name val="Calibri Light"/>
      <family val="2"/>
    </font>
    <font>
      <sz val="9"/>
      <name val="Calibri Light"/>
      <family val="2"/>
    </font>
    <font>
      <b/>
      <u/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1"/>
      <name val="Calibri Light"/>
      <family val="2"/>
    </font>
    <font>
      <sz val="10"/>
      <color theme="1"/>
      <name val="Arial"/>
      <family val="2"/>
    </font>
    <font>
      <sz val="11"/>
      <color rgb="FF002060"/>
      <name val="Calibri Light"/>
      <family val="2"/>
    </font>
    <font>
      <b/>
      <sz val="11"/>
      <color rgb="FF002060"/>
      <name val="Calibri Light"/>
      <family val="2"/>
    </font>
    <font>
      <b/>
      <sz val="11"/>
      <color rgb="FF0000FF"/>
      <name val="Calibri Light"/>
      <family val="2"/>
    </font>
    <font>
      <sz val="11"/>
      <color rgb="FF0000FF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23"/>
      </patternFill>
    </fill>
    <fill>
      <patternFill patternType="solid">
        <fgColor rgb="FF00206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1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" fillId="0" borderId="0"/>
  </cellStyleXfs>
  <cellXfs count="378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7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3" fillId="6" borderId="2" xfId="0" applyFont="1" applyFill="1" applyBorder="1"/>
    <xf numFmtId="0" fontId="1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4" borderId="0" xfId="0" applyFill="1"/>
    <xf numFmtId="0" fontId="3" fillId="4" borderId="0" xfId="0" applyFont="1" applyFill="1"/>
    <xf numFmtId="0" fontId="13" fillId="4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51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 wrapText="1"/>
    </xf>
    <xf numFmtId="0" fontId="8" fillId="0" borderId="0" xfId="2" applyFont="1" applyAlignment="1">
      <alignment vertical="center"/>
    </xf>
    <xf numFmtId="0" fontId="8" fillId="0" borderId="10" xfId="2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12" fillId="4" borderId="2" xfId="4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13" fillId="4" borderId="0" xfId="2" applyFont="1" applyFill="1" applyAlignment="1">
      <alignment horizontal="center" vertical="center"/>
    </xf>
    <xf numFmtId="0" fontId="13" fillId="4" borderId="0" xfId="2" applyFont="1" applyFill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9" fontId="14" fillId="8" borderId="2" xfId="0" applyNumberFormat="1" applyFont="1" applyFill="1" applyBorder="1" applyAlignment="1">
      <alignment horizontal="center" vertical="center" wrapText="1"/>
    </xf>
    <xf numFmtId="166" fontId="14" fillId="8" borderId="2" xfId="0" applyNumberFormat="1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167" fontId="18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justify" vertical="center" wrapText="1"/>
    </xf>
    <xf numFmtId="0" fontId="18" fillId="4" borderId="0" xfId="0" applyFont="1" applyFill="1" applyAlignment="1">
      <alignment horizontal="justify" vertical="center" wrapText="1"/>
    </xf>
    <xf numFmtId="170" fontId="3" fillId="4" borderId="0" xfId="0" applyNumberFormat="1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10" fontId="3" fillId="4" borderId="0" xfId="0" applyNumberFormat="1" applyFont="1" applyFill="1" applyAlignment="1">
      <alignment horizontal="center" vertical="center" wrapText="1"/>
    </xf>
    <xf numFmtId="9" fontId="22" fillId="10" borderId="53" xfId="0" applyNumberFormat="1" applyFont="1" applyFill="1" applyBorder="1" applyAlignment="1">
      <alignment horizontal="center" vertical="center" wrapText="1"/>
    </xf>
    <xf numFmtId="169" fontId="21" fillId="4" borderId="0" xfId="6" applyNumberFormat="1" applyFont="1" applyFill="1" applyAlignment="1">
      <alignment horizontal="center" vertical="center" wrapText="1"/>
    </xf>
    <xf numFmtId="169" fontId="21" fillId="4" borderId="0" xfId="5" applyNumberFormat="1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6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 wrapText="1"/>
    </xf>
    <xf numFmtId="0" fontId="30" fillId="0" borderId="2" xfId="4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/>
    <xf numFmtId="0" fontId="28" fillId="4" borderId="2" xfId="0" applyFont="1" applyFill="1" applyBorder="1" applyAlignment="1">
      <alignment horizontal="center" vertical="center" wrapText="1"/>
    </xf>
    <xf numFmtId="0" fontId="30" fillId="4" borderId="2" xfId="4" applyFont="1" applyFill="1" applyBorder="1" applyAlignment="1">
      <alignment horizontal="center" vertical="center" wrapText="1"/>
    </xf>
    <xf numFmtId="0" fontId="30" fillId="0" borderId="2" xfId="4" applyFont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center"/>
    </xf>
    <xf numFmtId="9" fontId="28" fillId="4" borderId="2" xfId="0" applyNumberFormat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vertical="center" wrapText="1"/>
    </xf>
    <xf numFmtId="0" fontId="33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35" fillId="4" borderId="2" xfId="0" applyFont="1" applyFill="1" applyBorder="1"/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28" fillId="0" borderId="2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2" fontId="27" fillId="0" borderId="2" xfId="0" applyNumberFormat="1" applyFont="1" applyBorder="1" applyAlignment="1">
      <alignment horizontal="center" vertical="center" wrapText="1"/>
    </xf>
    <xf numFmtId="165" fontId="27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6" fillId="0" borderId="0" xfId="0" applyFont="1"/>
    <xf numFmtId="0" fontId="33" fillId="0" borderId="2" xfId="0" applyFont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/>
    <xf numFmtId="0" fontId="33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/>
    <xf numFmtId="164" fontId="28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41" fillId="0" borderId="2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/>
    <xf numFmtId="0" fontId="44" fillId="0" borderId="0" xfId="0" applyFont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41" fillId="0" borderId="2" xfId="0" applyFont="1" applyBorder="1" applyAlignment="1">
      <alignment vertical="center"/>
    </xf>
    <xf numFmtId="165" fontId="26" fillId="0" borderId="2" xfId="0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9" fontId="19" fillId="0" borderId="53" xfId="0" applyNumberFormat="1" applyFont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center" vertical="center" wrapText="1"/>
    </xf>
    <xf numFmtId="0" fontId="48" fillId="5" borderId="6" xfId="4" applyFont="1" applyFill="1" applyBorder="1" applyAlignment="1">
      <alignment horizontal="center" vertical="center"/>
    </xf>
    <xf numFmtId="0" fontId="47" fillId="7" borderId="0" xfId="0" applyFont="1" applyFill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35" fillId="0" borderId="0" xfId="0" applyFont="1"/>
    <xf numFmtId="0" fontId="46" fillId="3" borderId="2" xfId="0" applyFont="1" applyFill="1" applyBorder="1" applyAlignment="1">
      <alignment horizontal="left" vertical="center"/>
    </xf>
    <xf numFmtId="0" fontId="3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14" fillId="9" borderId="2" xfId="0" applyFont="1" applyFill="1" applyBorder="1" applyAlignment="1" applyProtection="1">
      <alignment horizontal="center" vertical="center" wrapText="1"/>
      <protection locked="0"/>
    </xf>
    <xf numFmtId="10" fontId="50" fillId="12" borderId="53" xfId="0" applyNumberFormat="1" applyFont="1" applyFill="1" applyBorder="1" applyAlignment="1" applyProtection="1">
      <alignment horizontal="center" vertical="center" wrapText="1"/>
      <protection locked="0"/>
    </xf>
    <xf numFmtId="0" fontId="51" fillId="4" borderId="2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46" fillId="3" borderId="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justify" vertical="center" wrapText="1"/>
    </xf>
    <xf numFmtId="0" fontId="28" fillId="0" borderId="4" xfId="0" applyFont="1" applyBorder="1" applyAlignment="1">
      <alignment horizontal="justify" vertical="center"/>
    </xf>
    <xf numFmtId="0" fontId="28" fillId="0" borderId="3" xfId="0" applyFont="1" applyBorder="1" applyAlignment="1">
      <alignment horizontal="justify" vertical="center"/>
    </xf>
    <xf numFmtId="0" fontId="6" fillId="3" borderId="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0" borderId="27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5" fillId="4" borderId="46" xfId="0" applyFont="1" applyFill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5" fillId="4" borderId="47" xfId="0" applyFont="1" applyFill="1" applyBorder="1" applyAlignment="1">
      <alignment horizontal="left" vertical="center" wrapText="1"/>
    </xf>
    <xf numFmtId="0" fontId="5" fillId="4" borderId="43" xfId="0" applyFont="1" applyFill="1" applyBorder="1" applyAlignment="1">
      <alignment horizontal="left" vertical="center" wrapText="1"/>
    </xf>
    <xf numFmtId="0" fontId="5" fillId="4" borderId="44" xfId="0" applyFont="1" applyFill="1" applyBorder="1" applyAlignment="1">
      <alignment horizontal="left" vertical="center" wrapText="1"/>
    </xf>
    <xf numFmtId="0" fontId="5" fillId="4" borderId="48" xfId="0" applyFont="1" applyFill="1" applyBorder="1" applyAlignment="1">
      <alignment horizontal="left" vertical="center" wrapText="1"/>
    </xf>
    <xf numFmtId="0" fontId="5" fillId="4" borderId="45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7" fillId="4" borderId="30" xfId="2" applyFont="1" applyFill="1" applyBorder="1" applyAlignment="1">
      <alignment horizontal="center" vertical="center"/>
    </xf>
    <xf numFmtId="0" fontId="7" fillId="4" borderId="39" xfId="2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0" fontId="46" fillId="3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49" fillId="3" borderId="7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47" fillId="4" borderId="2" xfId="0" applyFont="1" applyFill="1" applyBorder="1" applyAlignment="1">
      <alignment horizontal="left" vertical="center" wrapText="1"/>
    </xf>
    <xf numFmtId="0" fontId="47" fillId="4" borderId="2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4" borderId="40" xfId="2" applyFont="1" applyFill="1" applyBorder="1" applyAlignment="1">
      <alignment horizontal="center" vertical="center"/>
    </xf>
    <xf numFmtId="0" fontId="7" fillId="4" borderId="46" xfId="2" applyFont="1" applyFill="1" applyBorder="1" applyAlignment="1">
      <alignment horizontal="center" vertical="center"/>
    </xf>
    <xf numFmtId="0" fontId="7" fillId="4" borderId="41" xfId="2" applyFont="1" applyFill="1" applyBorder="1" applyAlignment="1">
      <alignment horizontal="center" vertical="center"/>
    </xf>
    <xf numFmtId="0" fontId="7" fillId="4" borderId="42" xfId="2" applyFont="1" applyFill="1" applyBorder="1" applyAlignment="1">
      <alignment horizontal="center" vertical="center"/>
    </xf>
    <xf numFmtId="0" fontId="7" fillId="4" borderId="47" xfId="2" applyFont="1" applyFill="1" applyBorder="1" applyAlignment="1">
      <alignment horizontal="center" vertical="center"/>
    </xf>
    <xf numFmtId="0" fontId="7" fillId="4" borderId="43" xfId="2" applyFont="1" applyFill="1" applyBorder="1" applyAlignment="1">
      <alignment horizontal="center" vertical="center"/>
    </xf>
    <xf numFmtId="0" fontId="7" fillId="4" borderId="44" xfId="2" applyFont="1" applyFill="1" applyBorder="1" applyAlignment="1">
      <alignment horizontal="center" vertical="center"/>
    </xf>
    <xf numFmtId="0" fontId="7" fillId="4" borderId="48" xfId="2" applyFont="1" applyFill="1" applyBorder="1" applyAlignment="1">
      <alignment horizontal="center" vertical="center"/>
    </xf>
    <xf numFmtId="0" fontId="7" fillId="4" borderId="45" xfId="2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45" fillId="4" borderId="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7" fillId="4" borderId="17" xfId="2" applyFont="1" applyFill="1" applyBorder="1" applyAlignment="1">
      <alignment horizontal="center" vertical="center"/>
    </xf>
    <xf numFmtId="0" fontId="7" fillId="4" borderId="18" xfId="2" applyFont="1" applyFill="1" applyBorder="1" applyAlignment="1">
      <alignment horizontal="center" vertical="center"/>
    </xf>
    <xf numFmtId="0" fontId="7" fillId="4" borderId="19" xfId="2" applyFont="1" applyFill="1" applyBorder="1" applyAlignment="1">
      <alignment horizontal="center" vertical="center"/>
    </xf>
    <xf numFmtId="0" fontId="7" fillId="4" borderId="20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21" xfId="2" applyFont="1" applyFill="1" applyBorder="1" applyAlignment="1">
      <alignment horizontal="center" vertical="center"/>
    </xf>
    <xf numFmtId="0" fontId="7" fillId="4" borderId="22" xfId="2" applyFont="1" applyFill="1" applyBorder="1" applyAlignment="1">
      <alignment horizontal="center" vertical="center"/>
    </xf>
    <xf numFmtId="0" fontId="7" fillId="4" borderId="23" xfId="2" applyFont="1" applyFill="1" applyBorder="1" applyAlignment="1">
      <alignment horizontal="center" vertical="center"/>
    </xf>
    <xf numFmtId="0" fontId="7" fillId="4" borderId="24" xfId="2" applyFont="1" applyFill="1" applyBorder="1" applyAlignment="1">
      <alignment horizontal="center" vertical="center"/>
    </xf>
    <xf numFmtId="0" fontId="28" fillId="0" borderId="2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/>
    </xf>
    <xf numFmtId="0" fontId="45" fillId="0" borderId="2" xfId="0" applyFont="1" applyBorder="1" applyAlignment="1">
      <alignment horizontal="justify" vertical="center" wrapText="1"/>
    </xf>
    <xf numFmtId="0" fontId="13" fillId="4" borderId="2" xfId="0" applyFont="1" applyFill="1" applyBorder="1" applyAlignment="1" applyProtection="1">
      <alignment horizontal="center"/>
      <protection locked="0"/>
    </xf>
    <xf numFmtId="0" fontId="3" fillId="4" borderId="51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13" fillId="4" borderId="56" xfId="2" applyFont="1" applyFill="1" applyBorder="1" applyAlignment="1">
      <alignment horizontal="center" vertical="center"/>
    </xf>
    <xf numFmtId="0" fontId="13" fillId="4" borderId="4" xfId="2" applyFont="1" applyFill="1" applyBorder="1" applyAlignment="1">
      <alignment horizontal="center" vertical="center"/>
    </xf>
    <xf numFmtId="0" fontId="13" fillId="4" borderId="57" xfId="2" applyFont="1" applyFill="1" applyBorder="1" applyAlignment="1">
      <alignment horizontal="center" vertical="center"/>
    </xf>
    <xf numFmtId="0" fontId="13" fillId="4" borderId="54" xfId="2" applyFont="1" applyFill="1" applyBorder="1" applyAlignment="1">
      <alignment horizontal="center" vertical="center"/>
    </xf>
    <xf numFmtId="0" fontId="13" fillId="4" borderId="35" xfId="2" applyFont="1" applyFill="1" applyBorder="1" applyAlignment="1">
      <alignment horizontal="center" vertical="center"/>
    </xf>
    <xf numFmtId="0" fontId="13" fillId="4" borderId="55" xfId="2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 vertical="center" wrapText="1"/>
    </xf>
    <xf numFmtId="0" fontId="3" fillId="4" borderId="57" xfId="0" applyFont="1" applyFill="1" applyBorder="1" applyAlignment="1">
      <alignment horizontal="left" vertical="center" wrapText="1"/>
    </xf>
    <xf numFmtId="0" fontId="3" fillId="4" borderId="5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13" fillId="4" borderId="27" xfId="2" applyFont="1" applyFill="1" applyBorder="1" applyAlignment="1">
      <alignment horizontal="center" vertical="center"/>
    </xf>
    <xf numFmtId="0" fontId="13" fillId="4" borderId="29" xfId="2" applyFont="1" applyFill="1" applyBorder="1" applyAlignment="1">
      <alignment horizontal="center" vertical="center"/>
    </xf>
    <xf numFmtId="0" fontId="13" fillId="4" borderId="28" xfId="2" applyFont="1" applyFill="1" applyBorder="1" applyAlignment="1">
      <alignment horizontal="center" vertical="center"/>
    </xf>
    <xf numFmtId="0" fontId="28" fillId="0" borderId="4" xfId="0" applyFont="1" applyBorder="1" applyAlignment="1">
      <alignment horizontal="justify"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justify" vertical="center" wrapText="1"/>
    </xf>
    <xf numFmtId="0" fontId="28" fillId="0" borderId="4" xfId="0" applyFont="1" applyFill="1" applyBorder="1" applyAlignment="1">
      <alignment horizontal="justify" vertical="center" wrapText="1"/>
    </xf>
    <xf numFmtId="0" fontId="28" fillId="0" borderId="3" xfId="0" applyFont="1" applyFill="1" applyBorder="1" applyAlignment="1">
      <alignment horizontal="justify" vertical="center" wrapText="1"/>
    </xf>
    <xf numFmtId="0" fontId="7" fillId="4" borderId="49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50" xfId="2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52" fillId="0" borderId="2" xfId="0" applyFont="1" applyFill="1" applyBorder="1" applyAlignment="1">
      <alignment vertical="center" wrapText="1"/>
    </xf>
    <xf numFmtId="0" fontId="53" fillId="0" borderId="2" xfId="0" applyFont="1" applyFill="1" applyBorder="1" applyAlignment="1">
      <alignment vertical="center" wrapText="1"/>
    </xf>
    <xf numFmtId="168" fontId="53" fillId="0" borderId="2" xfId="0" applyNumberFormat="1" applyFont="1" applyFill="1" applyBorder="1" applyAlignment="1">
      <alignment horizontal="center" vertical="center" wrapText="1"/>
    </xf>
    <xf numFmtId="10" fontId="52" fillId="0" borderId="53" xfId="0" applyNumberFormat="1" applyFont="1" applyFill="1" applyBorder="1" applyAlignment="1">
      <alignment horizontal="center" vertical="center" wrapText="1"/>
    </xf>
    <xf numFmtId="10" fontId="52" fillId="11" borderId="53" xfId="5" applyNumberFormat="1" applyFont="1" applyFill="1" applyBorder="1" applyAlignment="1" applyProtection="1">
      <alignment horizontal="center" vertical="center" wrapText="1"/>
      <protection locked="0"/>
    </xf>
    <xf numFmtId="10" fontId="52" fillId="0" borderId="53" xfId="5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center" vertical="center" wrapText="1"/>
    </xf>
    <xf numFmtId="0" fontId="52" fillId="0" borderId="2" xfId="0" applyFont="1" applyBorder="1" applyAlignment="1">
      <alignment vertical="center" wrapText="1"/>
    </xf>
    <xf numFmtId="0" fontId="52" fillId="0" borderId="2" xfId="0" applyFont="1" applyBorder="1" applyAlignment="1">
      <alignment horizontal="justify" vertical="center" wrapText="1"/>
    </xf>
    <xf numFmtId="171" fontId="52" fillId="0" borderId="2" xfId="0" applyNumberFormat="1" applyFont="1" applyBorder="1" applyAlignment="1">
      <alignment horizontal="center" vertical="center"/>
    </xf>
    <xf numFmtId="10" fontId="52" fillId="0" borderId="2" xfId="0" applyNumberFormat="1" applyFont="1" applyFill="1" applyBorder="1" applyAlignment="1">
      <alignment horizontal="center" vertical="center" wrapText="1"/>
    </xf>
    <xf numFmtId="10" fontId="52" fillId="11" borderId="2" xfId="5" applyNumberFormat="1" applyFont="1" applyFill="1" applyBorder="1" applyAlignment="1" applyProtection="1">
      <alignment horizontal="center" vertical="center" wrapText="1"/>
      <protection locked="0"/>
    </xf>
    <xf numFmtId="9" fontId="52" fillId="0" borderId="2" xfId="5" applyFont="1" applyFill="1" applyBorder="1" applyAlignment="1" applyProtection="1">
      <alignment horizontal="center" vertical="center" wrapText="1"/>
      <protection locked="0"/>
    </xf>
    <xf numFmtId="10" fontId="52" fillId="0" borderId="2" xfId="5" applyNumberFormat="1" applyFont="1" applyFill="1" applyBorder="1" applyAlignment="1" applyProtection="1">
      <alignment horizontal="center" vertical="center" wrapText="1"/>
      <protection locked="0"/>
    </xf>
    <xf numFmtId="10" fontId="52" fillId="0" borderId="2" xfId="5" applyNumberFormat="1" applyFont="1" applyFill="1" applyBorder="1" applyAlignment="1" applyProtection="1">
      <alignment horizontal="left" vertical="center" wrapText="1"/>
      <protection locked="0"/>
    </xf>
    <xf numFmtId="0" fontId="33" fillId="4" borderId="0" xfId="0" applyFont="1" applyFill="1" applyAlignment="1">
      <alignment horizontal="center" vertical="center" wrapText="1"/>
    </xf>
    <xf numFmtId="9" fontId="52" fillId="0" borderId="2" xfId="5" applyFont="1" applyFill="1" applyBorder="1" applyAlignment="1" applyProtection="1">
      <alignment horizontal="left" vertical="center" wrapText="1"/>
      <protection locked="0"/>
    </xf>
    <xf numFmtId="0" fontId="52" fillId="0" borderId="2" xfId="0" applyFont="1" applyBorder="1" applyAlignment="1">
      <alignment horizontal="justify" vertical="top" wrapText="1"/>
    </xf>
    <xf numFmtId="168" fontId="52" fillId="0" borderId="2" xfId="0" applyNumberFormat="1" applyFont="1" applyBorder="1" applyAlignment="1">
      <alignment horizontal="center" vertical="center" wrapText="1"/>
    </xf>
    <xf numFmtId="0" fontId="52" fillId="0" borderId="2" xfId="0" applyFont="1" applyBorder="1" applyAlignment="1">
      <alignment horizontal="left" vertical="center" wrapText="1"/>
    </xf>
    <xf numFmtId="168" fontId="52" fillId="0" borderId="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9" fontId="52" fillId="11" borderId="2" xfId="5" applyFont="1" applyFill="1" applyBorder="1" applyAlignment="1" applyProtection="1">
      <alignment horizontal="center" vertical="center" wrapText="1"/>
      <protection locked="0"/>
    </xf>
    <xf numFmtId="0" fontId="54" fillId="0" borderId="2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left" vertical="center" wrapText="1"/>
    </xf>
    <xf numFmtId="0" fontId="55" fillId="0" borderId="2" xfId="0" applyFont="1" applyFill="1" applyBorder="1" applyAlignment="1">
      <alignment vertical="center" wrapText="1"/>
    </xf>
    <xf numFmtId="0" fontId="55" fillId="0" borderId="2" xfId="5" applyNumberFormat="1" applyFont="1" applyFill="1" applyBorder="1" applyAlignment="1">
      <alignment horizontal="center" vertical="center" wrapText="1"/>
    </xf>
    <xf numFmtId="9" fontId="55" fillId="0" borderId="53" xfId="5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168" fontId="55" fillId="0" borderId="2" xfId="7" applyNumberFormat="1" applyFont="1" applyFill="1" applyBorder="1" applyAlignment="1" applyProtection="1">
      <alignment horizontal="center" vertical="center" wrapText="1"/>
    </xf>
    <xf numFmtId="168" fontId="55" fillId="0" borderId="2" xfId="0" applyNumberFormat="1" applyFont="1" applyFill="1" applyBorder="1" applyAlignment="1">
      <alignment horizontal="center" vertical="center"/>
    </xf>
    <xf numFmtId="1" fontId="55" fillId="0" borderId="2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vertical="center" wrapText="1"/>
    </xf>
    <xf numFmtId="9" fontId="55" fillId="0" borderId="2" xfId="5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4" borderId="2" xfId="0" applyFont="1" applyFill="1" applyBorder="1" applyAlignment="1">
      <alignment horizontal="center" vertical="center" wrapText="1"/>
    </xf>
    <xf numFmtId="9" fontId="55" fillId="0" borderId="2" xfId="0" applyNumberFormat="1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wrapText="1"/>
    </xf>
    <xf numFmtId="168" fontId="55" fillId="0" borderId="2" xfId="0" applyNumberFormat="1" applyFont="1" applyFill="1" applyBorder="1" applyAlignment="1">
      <alignment horizontal="center" vertical="center" wrapText="1"/>
    </xf>
  </cellXfs>
  <cellStyles count="8">
    <cellStyle name="Hipervínculo" xfId="4" builtinId="8"/>
    <cellStyle name="Millares [0]" xfId="6" builtinId="6"/>
    <cellStyle name="Neutral" xfId="1" builtinId="28" customBuiltin="1"/>
    <cellStyle name="Normal" xfId="0" builtinId="0"/>
    <cellStyle name="Normal 2" xfId="2"/>
    <cellStyle name="Normal 3" xfId="7"/>
    <cellStyle name="Porcentaje" xfId="5" builtinId="5"/>
    <cellStyle name="Total" xfId="3" builtinId="25" customBuiltin="1"/>
  </cellStyles>
  <dxfs count="1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0000FF"/>
      <color rgb="FFCC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Relationship Id="rId27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oyect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280149</xdr:colOff>
      <xdr:row>1</xdr:row>
      <xdr:rowOff>22411</xdr:rowOff>
    </xdr:from>
    <xdr:to>
      <xdr:col>2</xdr:col>
      <xdr:colOff>1367119</xdr:colOff>
      <xdr:row>4</xdr:row>
      <xdr:rowOff>206484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67" y="504264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529166</xdr:colOff>
      <xdr:row>22</xdr:row>
      <xdr:rowOff>42334</xdr:rowOff>
    </xdr:from>
    <xdr:to>
      <xdr:col>5</xdr:col>
      <xdr:colOff>1492872</xdr:colOff>
      <xdr:row>30</xdr:row>
      <xdr:rowOff>33619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789083" y="5577417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804334</xdr:colOff>
      <xdr:row>1</xdr:row>
      <xdr:rowOff>63499</xdr:rowOff>
    </xdr:from>
    <xdr:to>
      <xdr:col>2</xdr:col>
      <xdr:colOff>1079562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84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1484313</xdr:colOff>
      <xdr:row>1</xdr:row>
      <xdr:rowOff>34925</xdr:rowOff>
    </xdr:from>
    <xdr:to>
      <xdr:col>2</xdr:col>
      <xdr:colOff>2401888</xdr:colOff>
      <xdr:row>4</xdr:row>
      <xdr:rowOff>204486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141" y="213519"/>
          <a:ext cx="917575" cy="928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984249</xdr:colOff>
      <xdr:row>20</xdr:row>
      <xdr:rowOff>2</xdr:rowOff>
    </xdr:from>
    <xdr:to>
      <xdr:col>6</xdr:col>
      <xdr:colOff>402789</xdr:colOff>
      <xdr:row>27</xdr:row>
      <xdr:rowOff>139453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418666" y="4974169"/>
          <a:ext cx="963706" cy="117661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402168</xdr:colOff>
      <xdr:row>1</xdr:row>
      <xdr:rowOff>52917</xdr:rowOff>
    </xdr:from>
    <xdr:to>
      <xdr:col>2</xdr:col>
      <xdr:colOff>515471</xdr:colOff>
      <xdr:row>4</xdr:row>
      <xdr:rowOff>225161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18" y="211667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340048</xdr:colOff>
      <xdr:row>1</xdr:row>
      <xdr:rowOff>43714</xdr:rowOff>
    </xdr:from>
    <xdr:to>
      <xdr:col>21</xdr:col>
      <xdr:colOff>493438</xdr:colOff>
      <xdr:row>4</xdr:row>
      <xdr:rowOff>271054</xdr:rowOff>
    </xdr:to>
    <xdr:sp macro="" textlink="">
      <xdr:nvSpPr>
        <xdr:cNvPr id="4" name="Flecha izqui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024048" y="191881"/>
          <a:ext cx="968307" cy="116925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391584</xdr:colOff>
      <xdr:row>1</xdr:row>
      <xdr:rowOff>52916</xdr:rowOff>
    </xdr:from>
    <xdr:to>
      <xdr:col>2</xdr:col>
      <xdr:colOff>504887</xdr:colOff>
      <xdr:row>4</xdr:row>
      <xdr:rowOff>225160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34" y="211666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212912</xdr:colOff>
      <xdr:row>4</xdr:row>
      <xdr:rowOff>235322</xdr:rowOff>
    </xdr:from>
    <xdr:to>
      <xdr:col>14</xdr:col>
      <xdr:colOff>336177</xdr:colOff>
      <xdr:row>9</xdr:row>
      <xdr:rowOff>190500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47177" y="1322293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412750</xdr:colOff>
      <xdr:row>1</xdr:row>
      <xdr:rowOff>63500</xdr:rowOff>
    </xdr:from>
    <xdr:to>
      <xdr:col>2</xdr:col>
      <xdr:colOff>526053</xdr:colOff>
      <xdr:row>4</xdr:row>
      <xdr:rowOff>235744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2250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11</xdr:row>
      <xdr:rowOff>114300</xdr:rowOff>
    </xdr:from>
    <xdr:to>
      <xdr:col>5</xdr:col>
      <xdr:colOff>1335181</xdr:colOff>
      <xdr:row>19</xdr:row>
      <xdr:rowOff>71719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419850" y="2238375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709084</xdr:colOff>
      <xdr:row>1</xdr:row>
      <xdr:rowOff>63501</xdr:rowOff>
    </xdr:from>
    <xdr:to>
      <xdr:col>1</xdr:col>
      <xdr:colOff>1796054</xdr:colOff>
      <xdr:row>4</xdr:row>
      <xdr:rowOff>235745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834" y="222251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48683</xdr:colOff>
      <xdr:row>0</xdr:row>
      <xdr:rowOff>0</xdr:rowOff>
    </xdr:from>
    <xdr:to>
      <xdr:col>12</xdr:col>
      <xdr:colOff>197473</xdr:colOff>
      <xdr:row>4</xdr:row>
      <xdr:rowOff>90769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039600" y="0"/>
          <a:ext cx="963706" cy="118085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603251</xdr:colOff>
      <xdr:row>1</xdr:row>
      <xdr:rowOff>63499</xdr:rowOff>
    </xdr:from>
    <xdr:to>
      <xdr:col>1</xdr:col>
      <xdr:colOff>1690221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92351</xdr:rowOff>
    </xdr:from>
    <xdr:to>
      <xdr:col>9</xdr:col>
      <xdr:colOff>322633</xdr:colOff>
      <xdr:row>5</xdr:row>
      <xdr:rowOff>459345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624227" y="92351"/>
          <a:ext cx="964949" cy="180816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555073</xdr:colOff>
      <xdr:row>1</xdr:row>
      <xdr:rowOff>33131</xdr:rowOff>
    </xdr:from>
    <xdr:to>
      <xdr:col>1</xdr:col>
      <xdr:colOff>1476245</xdr:colOff>
      <xdr:row>4</xdr:row>
      <xdr:rowOff>248478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377" y="207066"/>
          <a:ext cx="921172" cy="9442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898071</xdr:colOff>
      <xdr:row>29</xdr:row>
      <xdr:rowOff>10574</xdr:rowOff>
    </xdr:from>
    <xdr:to>
      <xdr:col>5</xdr:col>
      <xdr:colOff>718777</xdr:colOff>
      <xdr:row>40</xdr:row>
      <xdr:rowOff>29073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274404" y="8053907"/>
          <a:ext cx="1365873" cy="164833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751417</xdr:colOff>
      <xdr:row>1</xdr:row>
      <xdr:rowOff>63499</xdr:rowOff>
    </xdr:from>
    <xdr:to>
      <xdr:col>2</xdr:col>
      <xdr:colOff>864720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67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20</xdr:row>
      <xdr:rowOff>95250</xdr:rowOff>
    </xdr:from>
    <xdr:to>
      <xdr:col>3</xdr:col>
      <xdr:colOff>1651623</xdr:colOff>
      <xdr:row>31</xdr:row>
      <xdr:rowOff>23036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185834" y="7164917"/>
          <a:ext cx="963706" cy="126128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772585</xdr:colOff>
      <xdr:row>1</xdr:row>
      <xdr:rowOff>63499</xdr:rowOff>
    </xdr:from>
    <xdr:to>
      <xdr:col>1</xdr:col>
      <xdr:colOff>1859555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5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179917</xdr:colOff>
      <xdr:row>6</xdr:row>
      <xdr:rowOff>95250</xdr:rowOff>
    </xdr:from>
    <xdr:to>
      <xdr:col>13</xdr:col>
      <xdr:colOff>328707</xdr:colOff>
      <xdr:row>11</xdr:row>
      <xdr:rowOff>0</xdr:rowOff>
    </xdr:to>
    <xdr:sp macro="" textlink="">
      <xdr:nvSpPr>
        <xdr:cNvPr id="4" name="Flecha izqui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1228917" y="1545167"/>
          <a:ext cx="963707" cy="126128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508000</xdr:colOff>
      <xdr:row>1</xdr:row>
      <xdr:rowOff>63499</xdr:rowOff>
    </xdr:from>
    <xdr:to>
      <xdr:col>1</xdr:col>
      <xdr:colOff>1594970</xdr:colOff>
      <xdr:row>4</xdr:row>
      <xdr:rowOff>235743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franco\OneDrive%20-%20SUPERINTENDENCIA%20DE%20SOCIEDADES\Documentos\Proyectos\ArquitecturaEmpresarial\Copia%20de%20P05_Redise&#241;oArquitecturaEmpresarial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franco\OneDrive%20-%20SUPERINTENDENCIA%20DE%20SOCIEDADES\Documentos\Proyectos\ArquitecturaEmpresarial\P05_Redise&#241;oArquitecturaEmpresar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Financieros"/>
      <sheetName val="Recursos Humanos"/>
      <sheetName val="Comunicaciones internas"/>
      <sheetName val="Interesados"/>
      <sheetName val="Plan de comunicaciones"/>
      <sheetName val="Requerimientos"/>
      <sheetName val="Alcance"/>
      <sheetName val="EDT- Actividades"/>
      <sheetName val="Riesgos"/>
      <sheetName val="No toc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Financieros"/>
      <sheetName val="Recursos Humanos"/>
      <sheetName val="Comunicaciones internas"/>
      <sheetName val="Interesados"/>
      <sheetName val="Plan de comunicaciones"/>
      <sheetName val="Requerimientos"/>
      <sheetName val="Alcance"/>
      <sheetName val="EDT- Actividades"/>
      <sheetName val="Riesgos"/>
      <sheetName val="No toc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Mantilla@SUPERSOCIEDADES.GOV.CO" TargetMode="External"/><Relationship Id="rId13" Type="http://schemas.openxmlformats.org/officeDocument/2006/relationships/hyperlink" Target="mailto:RodrigoRP@SUPERSOCIEDADES.GOV.CO" TargetMode="External"/><Relationship Id="rId18" Type="http://schemas.openxmlformats.org/officeDocument/2006/relationships/drawing" Target="../drawings/drawing7.xml"/><Relationship Id="rId3" Type="http://schemas.openxmlformats.org/officeDocument/2006/relationships/hyperlink" Target="mailto:MarisolCC@supersociedades.gov.co" TargetMode="External"/><Relationship Id="rId7" Type="http://schemas.openxmlformats.org/officeDocument/2006/relationships/hyperlink" Target="mailto:CMantilla@SUPERSOCIEDADES.GOV.CO" TargetMode="External"/><Relationship Id="rId12" Type="http://schemas.openxmlformats.org/officeDocument/2006/relationships/hyperlink" Target="mailto:MariaS@supersociedades.gov.co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mailto:Dfranco@supersociedades.gov.co" TargetMode="External"/><Relationship Id="rId16" Type="http://schemas.openxmlformats.org/officeDocument/2006/relationships/hyperlink" Target="mailto:nimartinez@supersociedades.gov.co" TargetMode="External"/><Relationship Id="rId20" Type="http://schemas.openxmlformats.org/officeDocument/2006/relationships/comments" Target="../comments6.xml"/><Relationship Id="rId1" Type="http://schemas.openxmlformats.org/officeDocument/2006/relationships/hyperlink" Target="mailto:BEscobar@supersociedades.gov.co" TargetMode="External"/><Relationship Id="rId6" Type="http://schemas.openxmlformats.org/officeDocument/2006/relationships/hyperlink" Target="mailto:MarthaA@SUPERSOCIEDADES.GOV.CO" TargetMode="External"/><Relationship Id="rId11" Type="http://schemas.openxmlformats.org/officeDocument/2006/relationships/hyperlink" Target="mailto:ACervantes@SUPERSOCIEDADES.GOV.CO" TargetMode="External"/><Relationship Id="rId5" Type="http://schemas.openxmlformats.org/officeDocument/2006/relationships/hyperlink" Target="mailto:camilol@SUPERSOCIEDADES.GOV.CO" TargetMode="External"/><Relationship Id="rId15" Type="http://schemas.openxmlformats.org/officeDocument/2006/relationships/hyperlink" Target="mailto:lcastellanos@supersociedades.gov.co" TargetMode="External"/><Relationship Id="rId10" Type="http://schemas.openxmlformats.org/officeDocument/2006/relationships/hyperlink" Target="mailto:ECabrera@SUPERSOCIEDADES.GOV.CO" TargetMode="External"/><Relationship Id="rId19" Type="http://schemas.openxmlformats.org/officeDocument/2006/relationships/vmlDrawing" Target="../drawings/vmlDrawing6.vml"/><Relationship Id="rId4" Type="http://schemas.openxmlformats.org/officeDocument/2006/relationships/hyperlink" Target="mailto:AndersonL@supersociedades.gov.co" TargetMode="External"/><Relationship Id="rId9" Type="http://schemas.openxmlformats.org/officeDocument/2006/relationships/hyperlink" Target="mailto:SantiagoL@SUPERSOCIEDADES.GOV.CO" TargetMode="External"/><Relationship Id="rId14" Type="http://schemas.openxmlformats.org/officeDocument/2006/relationships/hyperlink" Target="mailto:seljach@supersociedades.gov.c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S25"/>
  <sheetViews>
    <sheetView showGridLines="0" zoomScale="110" zoomScaleNormal="110" workbookViewId="0">
      <selection activeCell="E8" sqref="E8"/>
    </sheetView>
  </sheetViews>
  <sheetFormatPr baseColWidth="10" defaultColWidth="11.42578125" defaultRowHeight="12" x14ac:dyDescent="0.2"/>
  <cols>
    <col min="1" max="1" width="0.7109375" style="1" customWidth="1"/>
    <col min="2" max="2" width="3.28515625" style="1" customWidth="1"/>
    <col min="3" max="3" width="26.42578125" style="1" bestFit="1" customWidth="1"/>
    <col min="4" max="4" width="3.7109375" style="1" customWidth="1"/>
    <col min="5" max="5" width="26.7109375" style="1" bestFit="1" customWidth="1"/>
    <col min="6" max="6" width="3.7109375" style="1" customWidth="1"/>
    <col min="7" max="7" width="26.85546875" style="1" bestFit="1" customWidth="1"/>
    <col min="8" max="8" width="3.7109375" style="1" customWidth="1"/>
    <col min="9" max="9" width="28.42578125" style="1" customWidth="1"/>
    <col min="10" max="10" width="3.7109375" style="1" customWidth="1"/>
    <col min="11" max="11" width="27" style="1" customWidth="1"/>
    <col min="12" max="12" width="2.7109375" style="1" customWidth="1"/>
    <col min="13" max="14" width="7.7109375" style="1" customWidth="1"/>
    <col min="15" max="16" width="5.7109375" style="1" hidden="1" customWidth="1"/>
    <col min="17" max="17" width="10.7109375" style="1" customWidth="1"/>
    <col min="18" max="18" width="20.7109375" style="1" customWidth="1"/>
    <col min="19" max="19" width="9.140625" style="2" customWidth="1"/>
    <col min="20" max="240" width="9.140625" style="1" customWidth="1"/>
    <col min="241" max="16384" width="11.42578125" style="1"/>
  </cols>
  <sheetData>
    <row r="1" spans="2:19" ht="5.25" customHeight="1" thickBot="1" x14ac:dyDescent="0.25"/>
    <row r="2" spans="2:19" ht="26.25" customHeight="1" x14ac:dyDescent="0.2">
      <c r="B2" s="168"/>
      <c r="C2" s="169"/>
      <c r="D2" s="170" t="s">
        <v>0</v>
      </c>
      <c r="E2" s="171"/>
      <c r="F2" s="171"/>
      <c r="G2" s="171"/>
      <c r="H2" s="171"/>
      <c r="I2" s="171"/>
      <c r="J2" s="172"/>
      <c r="K2" s="158" t="s">
        <v>1</v>
      </c>
      <c r="L2" s="159"/>
    </row>
    <row r="3" spans="2:19" ht="23.25" customHeight="1" x14ac:dyDescent="0.2">
      <c r="B3" s="164"/>
      <c r="C3" s="165"/>
      <c r="D3" s="173" t="s">
        <v>2</v>
      </c>
      <c r="E3" s="174"/>
      <c r="F3" s="174"/>
      <c r="G3" s="174"/>
      <c r="H3" s="174"/>
      <c r="I3" s="174"/>
      <c r="J3" s="175"/>
      <c r="K3" s="160" t="s">
        <v>3</v>
      </c>
      <c r="L3" s="161"/>
    </row>
    <row r="4" spans="2:19" ht="24" customHeight="1" x14ac:dyDescent="0.2">
      <c r="B4" s="164"/>
      <c r="C4" s="165"/>
      <c r="D4" s="173" t="s">
        <v>4</v>
      </c>
      <c r="E4" s="174"/>
      <c r="F4" s="174"/>
      <c r="G4" s="174"/>
      <c r="H4" s="174"/>
      <c r="I4" s="174"/>
      <c r="J4" s="175"/>
      <c r="K4" s="160" t="s">
        <v>5</v>
      </c>
      <c r="L4" s="161"/>
    </row>
    <row r="5" spans="2:19" ht="22.5" customHeight="1" thickBot="1" x14ac:dyDescent="0.25">
      <c r="B5" s="166"/>
      <c r="C5" s="167"/>
      <c r="D5" s="176" t="s">
        <v>6</v>
      </c>
      <c r="E5" s="177"/>
      <c r="F5" s="177"/>
      <c r="G5" s="177"/>
      <c r="H5" s="177"/>
      <c r="I5" s="177"/>
      <c r="J5" s="178"/>
      <c r="K5" s="162" t="s">
        <v>7</v>
      </c>
      <c r="L5" s="163"/>
    </row>
    <row r="6" spans="2:19" ht="5.25" customHeight="1" x14ac:dyDescent="0.2">
      <c r="C6" s="14"/>
      <c r="D6" s="14"/>
      <c r="E6" s="14"/>
      <c r="F6" s="14"/>
      <c r="G6" s="14"/>
      <c r="H6" s="14"/>
      <c r="I6" s="14"/>
    </row>
    <row r="7" spans="2:19" ht="48" customHeight="1" x14ac:dyDescent="0.2">
      <c r="C7" s="157" t="s">
        <v>8</v>
      </c>
      <c r="D7" s="157"/>
      <c r="E7" s="179" t="s">
        <v>333</v>
      </c>
      <c r="F7" s="179"/>
      <c r="G7" s="179"/>
      <c r="H7" s="179"/>
      <c r="I7" s="179"/>
      <c r="J7" s="179"/>
      <c r="K7" s="179"/>
      <c r="L7" s="179"/>
      <c r="M7" s="80"/>
      <c r="N7" s="80"/>
      <c r="O7" s="80"/>
      <c r="P7" s="80"/>
      <c r="Q7" s="80"/>
      <c r="S7" s="1"/>
    </row>
    <row r="8" spans="2:19" ht="6.75" customHeight="1" x14ac:dyDescent="0.2">
      <c r="C8" s="133"/>
      <c r="D8" s="133"/>
      <c r="E8" s="134"/>
      <c r="F8" s="134"/>
      <c r="G8" s="134"/>
      <c r="H8" s="134"/>
      <c r="I8" s="134"/>
      <c r="J8" s="135"/>
      <c r="K8" s="135"/>
      <c r="L8" s="135"/>
      <c r="S8" s="1"/>
    </row>
    <row r="9" spans="2:19" ht="6.75" customHeight="1" thickBot="1" x14ac:dyDescent="0.25">
      <c r="C9" s="133"/>
      <c r="D9" s="133"/>
      <c r="E9" s="134"/>
      <c r="F9" s="134"/>
      <c r="G9" s="134"/>
      <c r="H9" s="134"/>
      <c r="I9" s="134"/>
      <c r="J9" s="135"/>
      <c r="K9" s="135"/>
      <c r="L9" s="135"/>
      <c r="S9" s="1"/>
    </row>
    <row r="10" spans="2:19" ht="12.75" thickBot="1" x14ac:dyDescent="0.25">
      <c r="B10" s="15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2:19" ht="39.950000000000003" customHeight="1" thickBot="1" x14ac:dyDescent="0.25">
      <c r="B11" s="16"/>
      <c r="C11" s="138" t="s">
        <v>9</v>
      </c>
      <c r="D11" s="139"/>
      <c r="E11" s="138" t="s">
        <v>10</v>
      </c>
      <c r="F11" s="139"/>
      <c r="G11" s="138" t="s">
        <v>11</v>
      </c>
      <c r="H11" s="139"/>
      <c r="I11" s="138" t="s">
        <v>12</v>
      </c>
      <c r="J11" s="139"/>
      <c r="K11" s="138" t="s">
        <v>13</v>
      </c>
      <c r="L11" s="140"/>
    </row>
    <row r="12" spans="2:19" ht="15" customHeight="1" thickBot="1" x14ac:dyDescent="0.25">
      <c r="B12" s="16"/>
      <c r="C12" s="139"/>
      <c r="D12" s="139"/>
      <c r="E12" s="139"/>
      <c r="F12" s="139"/>
      <c r="G12" s="139"/>
      <c r="H12" s="139"/>
      <c r="I12" s="139"/>
      <c r="J12" s="139"/>
      <c r="K12" s="139"/>
      <c r="L12" s="140"/>
    </row>
    <row r="13" spans="2:19" ht="39.950000000000003" customHeight="1" thickBot="1" x14ac:dyDescent="0.25">
      <c r="B13" s="16"/>
      <c r="C13" s="138" t="s">
        <v>14</v>
      </c>
      <c r="D13" s="139"/>
      <c r="E13" s="138" t="s">
        <v>15</v>
      </c>
      <c r="F13" s="139"/>
      <c r="G13" s="138" t="s">
        <v>16</v>
      </c>
      <c r="H13" s="139"/>
      <c r="I13" s="138" t="s">
        <v>17</v>
      </c>
      <c r="J13" s="139"/>
      <c r="K13" s="138" t="s">
        <v>18</v>
      </c>
      <c r="L13" s="140"/>
    </row>
    <row r="14" spans="2:19" ht="15" customHeight="1" thickBot="1" x14ac:dyDescent="0.25">
      <c r="B14" s="16"/>
      <c r="C14" s="139"/>
      <c r="D14" s="139"/>
      <c r="E14" s="139"/>
      <c r="F14" s="139"/>
      <c r="G14" s="139"/>
      <c r="H14" s="139"/>
      <c r="I14" s="139"/>
      <c r="J14" s="139"/>
      <c r="K14" s="139"/>
      <c r="L14" s="140"/>
    </row>
    <row r="15" spans="2:19" ht="37.5" customHeight="1" thickBot="1" x14ac:dyDescent="0.25">
      <c r="B15" s="16"/>
      <c r="C15" s="139"/>
      <c r="D15" s="139"/>
      <c r="E15" s="139"/>
      <c r="F15" s="139"/>
      <c r="G15" s="138" t="s">
        <v>19</v>
      </c>
      <c r="H15" s="139"/>
      <c r="I15" s="139"/>
      <c r="J15" s="139"/>
      <c r="K15" s="139"/>
      <c r="L15" s="140"/>
    </row>
    <row r="16" spans="2:19" ht="12.75" thickBot="1" x14ac:dyDescent="0.25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ht="37.5" customHeight="1" x14ac:dyDescent="0.2"/>
    <row r="19" ht="37.5" customHeight="1" x14ac:dyDescent="0.2"/>
    <row r="21" ht="37.5" customHeight="1" x14ac:dyDescent="0.2"/>
    <row r="23" ht="37.5" customHeight="1" x14ac:dyDescent="0.2"/>
    <row r="25" ht="37.5" customHeight="1" x14ac:dyDescent="0.2"/>
  </sheetData>
  <mergeCells count="14">
    <mergeCell ref="C7:D7"/>
    <mergeCell ref="K2:L2"/>
    <mergeCell ref="K3:L3"/>
    <mergeCell ref="K4:L4"/>
    <mergeCell ref="K5:L5"/>
    <mergeCell ref="B3:C3"/>
    <mergeCell ref="B4:C4"/>
    <mergeCell ref="B5:C5"/>
    <mergeCell ref="B2:C2"/>
    <mergeCell ref="D2:J2"/>
    <mergeCell ref="D3:J3"/>
    <mergeCell ref="D4:J4"/>
    <mergeCell ref="D5:J5"/>
    <mergeCell ref="E7:L7"/>
  </mergeCells>
  <dataValidations count="1">
    <dataValidation type="whole" allowBlank="1" showInputMessage="1" showErrorMessage="1" sqref="I12 K12 K16:K65494 I10 L10:Q65494 K10 I16:I65494 I14 K14 J10:J65494 H10:H12 H14:H65494">
      <formula1>1</formula1>
      <formula2>5</formula2>
    </dataValidation>
  </dataValidations>
  <hyperlinks>
    <hyperlink ref="C11" location="'Justificación - Objetivo'!A1" display="JUSTIFICACIÓN - OBJETIVO"/>
    <hyperlink ref="E11" location="Indicadores!Área_de_impresión" display="INDICADORES"/>
    <hyperlink ref="K11" location="'Recursos Financieros'!A1" display="RECURSOS FINANCIEROS"/>
    <hyperlink ref="E13" location="Requerimientos!Área_de_impresión" display="REQUERIMIENTOS"/>
    <hyperlink ref="G13" location="Alcance!Área_de_impresión" display="ALCANCE"/>
    <hyperlink ref="K13" location="'Plan de comunicaciones'!Área_de_impresión" display="PLAN DE COMUNICACIONES"/>
    <hyperlink ref="I13" location="'EDT- Actividades'!A1" display="EDT-Actividades"/>
    <hyperlink ref="C13" location="Interesados!Área_de_impresión" display="INTERESADOS"/>
    <hyperlink ref="G15" location="'Riesgos-Cronograma'!Área_de_impresión" display="RIESGOS - CRONOGRAMA"/>
    <hyperlink ref="I11" location="'Comunicaciones internas'!A1" display="COMUNICACIONES INTERNAS"/>
    <hyperlink ref="G11" location="'Recursos Humanos'!Área_de_impresión" display="RECURSOS HUMANOS"/>
  </hyperlinks>
  <printOptions horizontalCentered="1"/>
  <pageMargins left="0.39370078740157483" right="0.39370078740157483" top="0.74803149606299213" bottom="0.74803149606299213" header="0.31496062992125984" footer="0.31496062992125984"/>
  <pageSetup paperSize="5" fitToHeight="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20"/>
  <sheetViews>
    <sheetView showGridLines="0" zoomScale="110" zoomScaleNormal="110" workbookViewId="0">
      <selection activeCell="D14" sqref="D14:P14"/>
    </sheetView>
  </sheetViews>
  <sheetFormatPr baseColWidth="10" defaultColWidth="11.42578125" defaultRowHeight="12" x14ac:dyDescent="0.2"/>
  <cols>
    <col min="1" max="1" width="2.42578125" style="1" customWidth="1"/>
    <col min="2" max="2" width="9.85546875" style="1" customWidth="1"/>
    <col min="3" max="3" width="26.42578125" style="1" customWidth="1"/>
    <col min="4" max="4" width="18.285156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42578125" style="1" customWidth="1"/>
    <col min="14" max="14" width="17.7109375" style="1" customWidth="1"/>
    <col min="15" max="16" width="2.42578125" style="1" customWidth="1"/>
    <col min="17" max="17" width="7.7109375" style="1" customWidth="1"/>
    <col min="18" max="18" width="0.7109375" style="4" customWidth="1"/>
    <col min="19" max="19" width="1" style="1" customWidth="1"/>
    <col min="20" max="20" width="1.42578125" style="1" customWidth="1"/>
    <col min="21" max="21" width="1.140625" style="4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ht="26.25" customHeight="1" x14ac:dyDescent="0.2">
      <c r="B2" s="262"/>
      <c r="C2" s="263"/>
      <c r="D2" s="285" t="s">
        <v>0</v>
      </c>
      <c r="E2" s="286"/>
      <c r="F2" s="286"/>
      <c r="G2" s="286"/>
      <c r="H2" s="286"/>
      <c r="I2" s="286"/>
      <c r="J2" s="287"/>
      <c r="K2" s="43"/>
      <c r="L2" s="41"/>
      <c r="M2" s="279" t="str">
        <f>Proyecto!K2</f>
        <v>Código: GC-F-015</v>
      </c>
      <c r="N2" s="279"/>
      <c r="O2" s="279"/>
      <c r="P2" s="280"/>
      <c r="S2" s="4"/>
      <c r="T2" s="4"/>
      <c r="U2" s="8"/>
    </row>
    <row r="3" spans="2:31" ht="23.25" customHeight="1" x14ac:dyDescent="0.2">
      <c r="B3" s="264"/>
      <c r="C3" s="252"/>
      <c r="D3" s="288" t="s">
        <v>2</v>
      </c>
      <c r="E3" s="289"/>
      <c r="F3" s="289"/>
      <c r="G3" s="289"/>
      <c r="H3" s="289"/>
      <c r="I3" s="289"/>
      <c r="J3" s="290"/>
      <c r="K3" s="78"/>
      <c r="L3" s="50"/>
      <c r="M3" s="281" t="str">
        <f>Proyecto!K3</f>
        <v>Fecha: 17 de septiembre de 2014</v>
      </c>
      <c r="N3" s="281"/>
      <c r="O3" s="281"/>
      <c r="P3" s="282"/>
      <c r="S3" s="4"/>
      <c r="T3" s="4"/>
      <c r="U3" s="8"/>
    </row>
    <row r="4" spans="2:31" ht="24" customHeight="1" x14ac:dyDescent="0.2">
      <c r="B4" s="264"/>
      <c r="C4" s="252"/>
      <c r="D4" s="288" t="s">
        <v>4</v>
      </c>
      <c r="E4" s="289"/>
      <c r="F4" s="289"/>
      <c r="G4" s="289"/>
      <c r="H4" s="289"/>
      <c r="I4" s="289"/>
      <c r="J4" s="290"/>
      <c r="K4" s="78"/>
      <c r="L4" s="50"/>
      <c r="M4" s="281" t="str">
        <f>Proyecto!K4</f>
        <v>Versión 001</v>
      </c>
      <c r="N4" s="281"/>
      <c r="O4" s="281"/>
      <c r="P4" s="282"/>
      <c r="U4" s="8"/>
    </row>
    <row r="5" spans="2:31" ht="22.5" customHeight="1" thickBot="1" x14ac:dyDescent="0.25">
      <c r="B5" s="265"/>
      <c r="C5" s="266"/>
      <c r="D5" s="291" t="s">
        <v>6</v>
      </c>
      <c r="E5" s="292"/>
      <c r="F5" s="292"/>
      <c r="G5" s="292"/>
      <c r="H5" s="292"/>
      <c r="I5" s="292"/>
      <c r="J5" s="293"/>
      <c r="K5" s="44"/>
      <c r="L5" s="42"/>
      <c r="M5" s="283" t="s">
        <v>95</v>
      </c>
      <c r="N5" s="283"/>
      <c r="O5" s="283"/>
      <c r="P5" s="284"/>
    </row>
    <row r="6" spans="2:31" ht="5.2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31" ht="29.25" customHeight="1" x14ac:dyDescent="0.2">
      <c r="B7" s="201" t="s">
        <v>8</v>
      </c>
      <c r="C7" s="201"/>
      <c r="D7" s="278" t="str">
        <f>Proyecto!$E$7</f>
        <v>Centro de Estudios Societarios- CES - 2024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AE7" s="1"/>
    </row>
    <row r="8" spans="2:31" ht="6.75" customHeight="1" x14ac:dyDescent="0.2">
      <c r="B8" s="5"/>
      <c r="C8" s="5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AE8" s="1"/>
    </row>
    <row r="9" spans="2:31" ht="8.25" customHeight="1" x14ac:dyDescent="0.2"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2:31" ht="122.25" customHeight="1" x14ac:dyDescent="0.2">
      <c r="B10" s="201" t="s">
        <v>96</v>
      </c>
      <c r="C10" s="201"/>
      <c r="D10" s="294" t="s">
        <v>329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AE10" s="1"/>
    </row>
    <row r="11" spans="2:31" ht="11.25" customHeight="1" x14ac:dyDescent="0.2"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2:31" ht="57" customHeight="1" x14ac:dyDescent="0.2">
      <c r="B12" s="201" t="s">
        <v>97</v>
      </c>
      <c r="C12" s="201"/>
      <c r="D12" s="294" t="s">
        <v>297</v>
      </c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</row>
    <row r="13" spans="2:31" ht="14.25" customHeight="1" x14ac:dyDescent="0.2">
      <c r="B13" s="5"/>
      <c r="C13" s="5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AE13" s="1"/>
    </row>
    <row r="14" spans="2:31" ht="36" customHeight="1" x14ac:dyDescent="0.2">
      <c r="B14" s="201" t="s">
        <v>98</v>
      </c>
      <c r="C14" s="201"/>
      <c r="D14" s="296" t="s">
        <v>238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</row>
    <row r="15" spans="2:31" ht="13.5" customHeight="1" x14ac:dyDescent="0.2">
      <c r="B15" s="5"/>
      <c r="C15" s="5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AE15" s="1"/>
    </row>
    <row r="16" spans="2:31" ht="63" customHeight="1" x14ac:dyDescent="0.2">
      <c r="B16" s="201" t="s">
        <v>99</v>
      </c>
      <c r="C16" s="201"/>
      <c r="D16" s="294" t="s">
        <v>239</v>
      </c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</row>
    <row r="17" spans="2:31" ht="12.75" customHeight="1" x14ac:dyDescent="0.2">
      <c r="B17" s="5"/>
      <c r="C17" s="5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AE17" s="1"/>
    </row>
    <row r="18" spans="2:31" ht="83.25" customHeight="1" x14ac:dyDescent="0.2">
      <c r="B18" s="201" t="s">
        <v>100</v>
      </c>
      <c r="C18" s="201"/>
      <c r="D18" s="296" t="s">
        <v>330</v>
      </c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</row>
    <row r="19" spans="2:31" ht="13.5" customHeight="1" x14ac:dyDescent="0.2">
      <c r="B19" s="5"/>
      <c r="C19" s="5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AE19" s="1"/>
    </row>
    <row r="20" spans="2:31" ht="100.5" customHeight="1" x14ac:dyDescent="0.2">
      <c r="B20" s="201" t="s">
        <v>101</v>
      </c>
      <c r="C20" s="201"/>
      <c r="D20" s="192" t="s">
        <v>331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</row>
  </sheetData>
  <mergeCells count="26">
    <mergeCell ref="D20:P20"/>
    <mergeCell ref="B10:C10"/>
    <mergeCell ref="D10:P10"/>
    <mergeCell ref="B12:C12"/>
    <mergeCell ref="B14:C14"/>
    <mergeCell ref="B16:C16"/>
    <mergeCell ref="B18:C18"/>
    <mergeCell ref="B20:C20"/>
    <mergeCell ref="D18:P18"/>
    <mergeCell ref="D12:P12"/>
    <mergeCell ref="D14:P14"/>
    <mergeCell ref="D16:P16"/>
    <mergeCell ref="B7:C7"/>
    <mergeCell ref="D7:P7"/>
    <mergeCell ref="M2:P2"/>
    <mergeCell ref="M3:P3"/>
    <mergeCell ref="M4:P4"/>
    <mergeCell ref="M5:P5"/>
    <mergeCell ref="B2:C2"/>
    <mergeCell ref="B3:C3"/>
    <mergeCell ref="B4:C4"/>
    <mergeCell ref="B5:C5"/>
    <mergeCell ref="D2:J2"/>
    <mergeCell ref="D3:J3"/>
    <mergeCell ref="D4:J4"/>
    <mergeCell ref="D5:J5"/>
  </mergeCells>
  <dataValidations count="1">
    <dataValidation type="whole" allowBlank="1" showInputMessage="1" showErrorMessage="1" sqref="O20:U65492 O9:U9 G9:M9 W9:AC9 G20:M65492 O11:P11 G11:M11 W14:AC14 G14:M14 O14:U14 O16:U16 W16:AC16 G16:M16 G18:M18 O18:U18 W18:AC18 W20:AC65492 W11:AC12 Q11:U12">
      <formula1>1</formula1>
      <formula2>5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71" fitToHeight="0" orientation="landscape" r:id="rId1"/>
  <headerFooter>
    <oddHeader>&amp;A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AN36"/>
  <sheetViews>
    <sheetView showGridLines="0" tabSelected="1" topLeftCell="A8" zoomScale="90" zoomScaleNormal="90" workbookViewId="0">
      <pane xSplit="6" ySplit="2" topLeftCell="G10" activePane="bottomRight" state="frozen"/>
      <selection activeCell="A8" sqref="A8"/>
      <selection pane="topRight" activeCell="H8" sqref="H8"/>
      <selection pane="bottomLeft" activeCell="A10" sqref="A10"/>
      <selection pane="bottomRight" activeCell="N9" sqref="N1:AN1048576"/>
    </sheetView>
  </sheetViews>
  <sheetFormatPr baseColWidth="10" defaultColWidth="11.42578125" defaultRowHeight="12.75" x14ac:dyDescent="0.2"/>
  <cols>
    <col min="1" max="1" width="3.7109375" style="51" customWidth="1"/>
    <col min="2" max="2" width="7.7109375" style="51" customWidth="1"/>
    <col min="3" max="3" width="55" style="51" customWidth="1"/>
    <col min="4" max="4" width="21.42578125" style="52" customWidth="1"/>
    <col min="5" max="5" width="7.140625" style="51" bestFit="1" customWidth="1"/>
    <col min="6" max="6" width="15.28515625" style="51" customWidth="1"/>
    <col min="7" max="7" width="30.42578125" style="51" customWidth="1"/>
    <col min="8" max="8" width="26.140625" style="51" customWidth="1"/>
    <col min="9" max="9" width="26.42578125" style="51" customWidth="1"/>
    <col min="10" max="10" width="13.28515625" style="51" customWidth="1"/>
    <col min="11" max="11" width="63" style="64" customWidth="1"/>
    <col min="12" max="12" width="20.42578125" style="51" customWidth="1"/>
    <col min="13" max="13" width="14.85546875" style="51" customWidth="1"/>
    <col min="14" max="14" width="10" style="143" hidden="1" customWidth="1"/>
    <col min="15" max="15" width="9.85546875" style="143" hidden="1" customWidth="1"/>
    <col min="16" max="16" width="11" style="143" hidden="1" customWidth="1"/>
    <col min="17" max="17" width="10.5703125" style="144" hidden="1" customWidth="1"/>
    <col min="18" max="18" width="8.7109375" style="143" hidden="1" customWidth="1"/>
    <col min="19" max="19" width="8.7109375" style="144" hidden="1" customWidth="1"/>
    <col min="20" max="21" width="8.7109375" style="143" hidden="1" customWidth="1"/>
    <col min="22" max="22" width="10" style="143" hidden="1" customWidth="1"/>
    <col min="23" max="35" width="8.7109375" style="143" hidden="1" customWidth="1"/>
    <col min="36" max="40" width="9.140625" style="51" hidden="1" customWidth="1"/>
    <col min="41" max="233" width="9.140625" style="51" customWidth="1"/>
    <col min="234" max="16384" width="11.42578125" style="51"/>
  </cols>
  <sheetData>
    <row r="1" spans="2:35" ht="13.5" thickBot="1" x14ac:dyDescent="0.25"/>
    <row r="2" spans="2:35" ht="20.100000000000001" customHeight="1" x14ac:dyDescent="0.2">
      <c r="C2" s="298"/>
      <c r="D2" s="315" t="s">
        <v>0</v>
      </c>
      <c r="E2" s="316"/>
      <c r="F2" s="316"/>
      <c r="G2" s="316"/>
      <c r="H2" s="316"/>
      <c r="I2" s="316"/>
      <c r="J2" s="316"/>
      <c r="K2" s="317"/>
      <c r="L2" s="309" t="str">
        <f>Proyecto!K2</f>
        <v>Código: GC-F-015</v>
      </c>
      <c r="M2" s="310"/>
      <c r="N2" s="145"/>
      <c r="O2" s="145"/>
      <c r="P2" s="145"/>
      <c r="Q2" s="146"/>
      <c r="R2" s="145"/>
      <c r="S2" s="146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</row>
    <row r="3" spans="2:35" ht="20.100000000000001" customHeight="1" x14ac:dyDescent="0.2">
      <c r="C3" s="299"/>
      <c r="D3" s="301" t="s">
        <v>2</v>
      </c>
      <c r="E3" s="302"/>
      <c r="F3" s="302"/>
      <c r="G3" s="302"/>
      <c r="H3" s="302"/>
      <c r="I3" s="302"/>
      <c r="J3" s="302"/>
      <c r="K3" s="303"/>
      <c r="L3" s="311" t="str">
        <f>Proyecto!K3</f>
        <v>Fecha: 17 de septiembre de 2014</v>
      </c>
      <c r="M3" s="312"/>
      <c r="N3" s="145"/>
      <c r="O3" s="145"/>
      <c r="P3" s="145"/>
      <c r="Q3" s="146"/>
      <c r="R3" s="145"/>
      <c r="S3" s="146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</row>
    <row r="4" spans="2:35" ht="20.100000000000001" customHeight="1" x14ac:dyDescent="0.2">
      <c r="C4" s="299"/>
      <c r="D4" s="301" t="s">
        <v>4</v>
      </c>
      <c r="E4" s="302"/>
      <c r="F4" s="302"/>
      <c r="G4" s="302"/>
      <c r="H4" s="302"/>
      <c r="I4" s="302"/>
      <c r="J4" s="302"/>
      <c r="K4" s="303"/>
      <c r="L4" s="311" t="str">
        <f>Proyecto!K4</f>
        <v>Versión 001</v>
      </c>
      <c r="M4" s="312"/>
      <c r="N4" s="145"/>
      <c r="O4" s="145"/>
      <c r="P4" s="145"/>
      <c r="Q4" s="146"/>
      <c r="R4" s="145"/>
      <c r="S4" s="146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</row>
    <row r="5" spans="2:35" ht="20.100000000000001" customHeight="1" thickBot="1" x14ac:dyDescent="0.25">
      <c r="C5" s="300"/>
      <c r="D5" s="304" t="s">
        <v>6</v>
      </c>
      <c r="E5" s="305"/>
      <c r="F5" s="305"/>
      <c r="G5" s="305"/>
      <c r="H5" s="305"/>
      <c r="I5" s="305"/>
      <c r="J5" s="305"/>
      <c r="K5" s="306"/>
      <c r="L5" s="313" t="s">
        <v>102</v>
      </c>
      <c r="M5" s="314"/>
      <c r="N5" s="145"/>
      <c r="O5" s="145"/>
      <c r="P5" s="145"/>
      <c r="Q5" s="146"/>
      <c r="R5" s="145"/>
      <c r="S5" s="146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</row>
    <row r="6" spans="2:35" x14ac:dyDescent="0.2">
      <c r="C6" s="53"/>
      <c r="D6" s="54"/>
      <c r="E6" s="53"/>
      <c r="F6" s="53"/>
    </row>
    <row r="7" spans="2:35" ht="22.5" customHeight="1" x14ac:dyDescent="0.2">
      <c r="C7" s="55" t="s">
        <v>103</v>
      </c>
      <c r="D7" s="307" t="str">
        <f>Proyecto!$E$7</f>
        <v>Centro de Estudios Societarios- CES - 2024</v>
      </c>
      <c r="E7" s="307"/>
      <c r="F7" s="307"/>
      <c r="G7" s="307"/>
      <c r="H7" s="307"/>
      <c r="I7" s="307"/>
      <c r="J7" s="307"/>
      <c r="K7" s="307"/>
      <c r="L7" s="307"/>
      <c r="M7" s="308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</row>
    <row r="8" spans="2:35" x14ac:dyDescent="0.2">
      <c r="N8" s="297" t="s">
        <v>245</v>
      </c>
      <c r="O8" s="297"/>
      <c r="P8" s="297" t="s">
        <v>246</v>
      </c>
      <c r="Q8" s="297"/>
      <c r="R8" s="297" t="s">
        <v>247</v>
      </c>
      <c r="S8" s="297"/>
      <c r="T8" s="297" t="s">
        <v>248</v>
      </c>
      <c r="U8" s="297"/>
      <c r="V8" s="297" t="s">
        <v>249</v>
      </c>
      <c r="W8" s="297"/>
      <c r="X8" s="297" t="s">
        <v>250</v>
      </c>
      <c r="Y8" s="297"/>
      <c r="Z8" s="297" t="s">
        <v>251</v>
      </c>
      <c r="AA8" s="297"/>
      <c r="AB8" s="297" t="s">
        <v>252</v>
      </c>
      <c r="AC8" s="297"/>
      <c r="AD8" s="297" t="s">
        <v>253</v>
      </c>
      <c r="AE8" s="297"/>
      <c r="AF8" s="297" t="s">
        <v>254</v>
      </c>
      <c r="AG8" s="297"/>
      <c r="AH8" s="297" t="s">
        <v>255</v>
      </c>
      <c r="AI8" s="297"/>
    </row>
    <row r="9" spans="2:35" ht="66.75" customHeight="1" x14ac:dyDescent="0.2">
      <c r="B9" s="56" t="s">
        <v>104</v>
      </c>
      <c r="C9" s="56" t="s">
        <v>105</v>
      </c>
      <c r="D9" s="56" t="s">
        <v>106</v>
      </c>
      <c r="E9" s="56" t="s">
        <v>107</v>
      </c>
      <c r="F9" s="57" t="s">
        <v>108</v>
      </c>
      <c r="G9" s="56" t="s">
        <v>109</v>
      </c>
      <c r="H9" s="58" t="s">
        <v>110</v>
      </c>
      <c r="I9" s="58" t="s">
        <v>111</v>
      </c>
      <c r="J9" s="58" t="s">
        <v>112</v>
      </c>
      <c r="K9" s="57" t="s">
        <v>113</v>
      </c>
      <c r="L9" s="59" t="s">
        <v>114</v>
      </c>
      <c r="M9" s="59" t="s">
        <v>115</v>
      </c>
      <c r="N9" s="147" t="s">
        <v>256</v>
      </c>
      <c r="O9" s="147" t="s">
        <v>257</v>
      </c>
      <c r="P9" s="147" t="s">
        <v>256</v>
      </c>
      <c r="Q9" s="147" t="s">
        <v>257</v>
      </c>
      <c r="R9" s="147" t="s">
        <v>256</v>
      </c>
      <c r="S9" s="147" t="s">
        <v>257</v>
      </c>
      <c r="T9" s="147" t="s">
        <v>256</v>
      </c>
      <c r="U9" s="147" t="s">
        <v>257</v>
      </c>
      <c r="V9" s="147" t="s">
        <v>256</v>
      </c>
      <c r="W9" s="147" t="s">
        <v>257</v>
      </c>
      <c r="X9" s="147" t="s">
        <v>256</v>
      </c>
      <c r="Y9" s="147" t="s">
        <v>257</v>
      </c>
      <c r="Z9" s="147" t="s">
        <v>256</v>
      </c>
      <c r="AA9" s="147" t="s">
        <v>257</v>
      </c>
      <c r="AB9" s="147" t="s">
        <v>256</v>
      </c>
      <c r="AC9" s="147" t="s">
        <v>257</v>
      </c>
      <c r="AD9" s="147" t="s">
        <v>256</v>
      </c>
      <c r="AE9" s="147" t="s">
        <v>257</v>
      </c>
      <c r="AF9" s="147" t="s">
        <v>256</v>
      </c>
      <c r="AG9" s="147" t="s">
        <v>257</v>
      </c>
      <c r="AH9" s="147" t="s">
        <v>256</v>
      </c>
      <c r="AI9" s="147" t="s">
        <v>257</v>
      </c>
    </row>
    <row r="10" spans="2:35" s="344" customFormat="1" ht="93" customHeight="1" x14ac:dyDescent="0.2">
      <c r="B10" s="361">
        <v>1</v>
      </c>
      <c r="C10" s="362" t="s">
        <v>300</v>
      </c>
      <c r="D10" s="363" t="s">
        <v>299</v>
      </c>
      <c r="E10" s="364">
        <v>9</v>
      </c>
      <c r="F10" s="365">
        <v>0.1</v>
      </c>
      <c r="G10" s="366" t="s">
        <v>306</v>
      </c>
      <c r="H10" s="367">
        <v>45323</v>
      </c>
      <c r="I10" s="368">
        <v>45625</v>
      </c>
      <c r="J10" s="369">
        <f>+(I10-H10)/7</f>
        <v>43.142857142857146</v>
      </c>
      <c r="K10" s="339"/>
      <c r="L10" s="340"/>
      <c r="M10" s="341">
        <v>0</v>
      </c>
      <c r="N10" s="342">
        <v>3.3333330000000001E-2</v>
      </c>
      <c r="O10" s="343"/>
      <c r="P10" s="342"/>
      <c r="Q10" s="343"/>
      <c r="R10" s="342">
        <v>1.11111E-2</v>
      </c>
      <c r="S10" s="343"/>
      <c r="T10" s="342">
        <v>1.11111E-2</v>
      </c>
      <c r="U10" s="343"/>
      <c r="V10" s="342"/>
      <c r="W10" s="343"/>
      <c r="X10" s="342">
        <v>1.1110999999999999E-2</v>
      </c>
      <c r="Y10" s="343"/>
      <c r="Z10" s="342">
        <v>1.11111E-2</v>
      </c>
      <c r="AA10" s="343"/>
      <c r="AB10" s="342"/>
      <c r="AC10" s="343"/>
      <c r="AD10" s="342">
        <v>2.23E-2</v>
      </c>
      <c r="AE10" s="343"/>
      <c r="AF10" s="342"/>
      <c r="AG10" s="343"/>
      <c r="AH10" s="342"/>
      <c r="AI10" s="343"/>
    </row>
    <row r="11" spans="2:35" s="344" customFormat="1" ht="65.25" customHeight="1" x14ac:dyDescent="0.2">
      <c r="B11" s="361">
        <v>2</v>
      </c>
      <c r="C11" s="362" t="s">
        <v>314</v>
      </c>
      <c r="D11" s="363" t="s">
        <v>298</v>
      </c>
      <c r="E11" s="364">
        <v>8</v>
      </c>
      <c r="F11" s="365">
        <v>0.1</v>
      </c>
      <c r="G11" s="366" t="s">
        <v>306</v>
      </c>
      <c r="H11" s="367">
        <v>45323</v>
      </c>
      <c r="I11" s="368">
        <v>45625</v>
      </c>
      <c r="J11" s="369">
        <f>+(I11-H11)/7</f>
        <v>43.142857142857146</v>
      </c>
      <c r="K11" s="339"/>
      <c r="L11" s="340"/>
      <c r="M11" s="341">
        <v>0</v>
      </c>
      <c r="N11" s="342"/>
      <c r="O11" s="343"/>
      <c r="P11" s="342">
        <v>2.5000000000000001E-2</v>
      </c>
      <c r="Q11" s="343"/>
      <c r="R11" s="342"/>
      <c r="S11" s="343"/>
      <c r="T11" s="342"/>
      <c r="U11" s="343"/>
      <c r="V11" s="342">
        <v>2.5000000000000001E-2</v>
      </c>
      <c r="W11" s="343"/>
      <c r="X11" s="342"/>
      <c r="Y11" s="343"/>
      <c r="Z11" s="342"/>
      <c r="AA11" s="343"/>
      <c r="AB11" s="342">
        <v>2.5000000000000001E-2</v>
      </c>
      <c r="AC11" s="343"/>
      <c r="AD11" s="342"/>
      <c r="AE11" s="343"/>
      <c r="AF11" s="342">
        <v>2.5000000000000001E-2</v>
      </c>
      <c r="AG11" s="343"/>
      <c r="AH11" s="342"/>
      <c r="AI11" s="343"/>
    </row>
    <row r="12" spans="2:35" s="353" customFormat="1" ht="49.5" customHeight="1" x14ac:dyDescent="0.2">
      <c r="B12" s="370">
        <v>3</v>
      </c>
      <c r="C12" s="363" t="s">
        <v>301</v>
      </c>
      <c r="D12" s="371" t="s">
        <v>302</v>
      </c>
      <c r="E12" s="364" t="s">
        <v>303</v>
      </c>
      <c r="F12" s="372">
        <v>0.01</v>
      </c>
      <c r="G12" s="373" t="s">
        <v>209</v>
      </c>
      <c r="H12" s="367">
        <v>45338</v>
      </c>
      <c r="I12" s="377">
        <v>45366</v>
      </c>
      <c r="J12" s="369">
        <f t="shared" ref="J12:J22" si="0">+(I12-H12)/7</f>
        <v>4</v>
      </c>
      <c r="K12" s="346"/>
      <c r="L12" s="347"/>
      <c r="M12" s="348">
        <f t="shared" ref="M12:M15" si="1">+O12+Q12+S12+U12+W12+Y12+AA12+AC12+AE12+AG12+AI12</f>
        <v>0</v>
      </c>
      <c r="N12" s="349">
        <v>5.0000000000000001E-3</v>
      </c>
      <c r="O12" s="350"/>
      <c r="P12" s="349">
        <v>5.0000000000000001E-3</v>
      </c>
      <c r="Q12" s="351"/>
      <c r="R12" s="349"/>
      <c r="S12" s="351"/>
      <c r="T12" s="349"/>
      <c r="U12" s="352"/>
      <c r="V12" s="349"/>
      <c r="W12" s="352"/>
      <c r="X12" s="349"/>
      <c r="Y12" s="352"/>
      <c r="Z12" s="349"/>
      <c r="AA12" s="352"/>
      <c r="AB12" s="349"/>
      <c r="AC12" s="352"/>
      <c r="AD12" s="349"/>
      <c r="AE12" s="352"/>
      <c r="AF12" s="349"/>
      <c r="AG12" s="352"/>
      <c r="AH12" s="349"/>
      <c r="AI12" s="352"/>
    </row>
    <row r="13" spans="2:35" s="353" customFormat="1" ht="65.25" customHeight="1" x14ac:dyDescent="0.2">
      <c r="B13" s="370">
        <v>4</v>
      </c>
      <c r="C13" s="363" t="s">
        <v>261</v>
      </c>
      <c r="D13" s="371" t="s">
        <v>267</v>
      </c>
      <c r="E13" s="374">
        <v>3</v>
      </c>
      <c r="F13" s="372">
        <v>0.08</v>
      </c>
      <c r="G13" s="373" t="s">
        <v>305</v>
      </c>
      <c r="H13" s="367">
        <v>45338</v>
      </c>
      <c r="I13" s="377">
        <v>45443</v>
      </c>
      <c r="J13" s="369">
        <f t="shared" si="0"/>
        <v>15</v>
      </c>
      <c r="K13" s="346" t="s">
        <v>304</v>
      </c>
      <c r="L13" s="347"/>
      <c r="M13" s="348">
        <f t="shared" si="1"/>
        <v>0</v>
      </c>
      <c r="N13" s="349">
        <v>0.02</v>
      </c>
      <c r="O13" s="354"/>
      <c r="P13" s="349">
        <v>0.02</v>
      </c>
      <c r="Q13" s="351"/>
      <c r="R13" s="349">
        <v>0.02</v>
      </c>
      <c r="S13" s="351"/>
      <c r="T13" s="349">
        <v>0.02</v>
      </c>
      <c r="U13" s="351"/>
      <c r="V13" s="349"/>
      <c r="W13" s="352"/>
      <c r="X13" s="349"/>
      <c r="Y13" s="352"/>
      <c r="Z13" s="349"/>
      <c r="AA13" s="352"/>
      <c r="AB13" s="349"/>
      <c r="AC13" s="352"/>
      <c r="AD13" s="349"/>
      <c r="AE13" s="352"/>
      <c r="AF13" s="349"/>
      <c r="AG13" s="352"/>
      <c r="AH13" s="349"/>
      <c r="AI13" s="352"/>
    </row>
    <row r="14" spans="2:35" s="353" customFormat="1" ht="48.75" customHeight="1" x14ac:dyDescent="0.2">
      <c r="B14" s="370">
        <v>5</v>
      </c>
      <c r="C14" s="362" t="s">
        <v>309</v>
      </c>
      <c r="D14" s="362" t="s">
        <v>276</v>
      </c>
      <c r="E14" s="364">
        <v>1</v>
      </c>
      <c r="F14" s="372">
        <v>0.15</v>
      </c>
      <c r="G14" s="373" t="s">
        <v>307</v>
      </c>
      <c r="H14" s="377">
        <v>45362</v>
      </c>
      <c r="I14" s="368">
        <v>45646</v>
      </c>
      <c r="J14" s="369">
        <f t="shared" si="0"/>
        <v>40.571428571428569</v>
      </c>
      <c r="K14" s="355"/>
      <c r="L14" s="356"/>
      <c r="M14" s="348">
        <f t="shared" si="1"/>
        <v>0</v>
      </c>
      <c r="N14" s="349"/>
      <c r="O14" s="354"/>
      <c r="P14" s="349">
        <v>0.01</v>
      </c>
      <c r="Q14" s="351"/>
      <c r="R14" s="349"/>
      <c r="S14" s="351"/>
      <c r="T14" s="349"/>
      <c r="U14" s="352"/>
      <c r="V14" s="349"/>
      <c r="W14" s="352"/>
      <c r="X14" s="349">
        <v>0.06</v>
      </c>
      <c r="Y14" s="352"/>
      <c r="Z14" s="349"/>
      <c r="AA14" s="352"/>
      <c r="AB14" s="349"/>
      <c r="AC14" s="352"/>
      <c r="AD14" s="349"/>
      <c r="AE14" s="352"/>
      <c r="AF14" s="349"/>
      <c r="AG14" s="352"/>
      <c r="AH14" s="349">
        <v>0.06</v>
      </c>
      <c r="AI14" s="352"/>
    </row>
    <row r="15" spans="2:35" s="353" customFormat="1" ht="44.25" customHeight="1" x14ac:dyDescent="0.2">
      <c r="B15" s="370">
        <v>6</v>
      </c>
      <c r="C15" s="362" t="s">
        <v>315</v>
      </c>
      <c r="D15" s="362" t="s">
        <v>269</v>
      </c>
      <c r="E15" s="374">
        <v>5</v>
      </c>
      <c r="F15" s="372">
        <v>0.15</v>
      </c>
      <c r="G15" s="373" t="s">
        <v>283</v>
      </c>
      <c r="H15" s="377">
        <v>45362</v>
      </c>
      <c r="I15" s="368">
        <v>45625</v>
      </c>
      <c r="J15" s="369">
        <f t="shared" si="0"/>
        <v>37.571428571428569</v>
      </c>
      <c r="K15" s="346"/>
      <c r="L15" s="347"/>
      <c r="M15" s="348">
        <f t="shared" si="1"/>
        <v>0</v>
      </c>
      <c r="N15" s="349"/>
      <c r="O15" s="351"/>
      <c r="P15" s="349">
        <v>0.01</v>
      </c>
      <c r="Q15" s="351"/>
      <c r="R15" s="349"/>
      <c r="S15" s="351"/>
      <c r="T15" s="349"/>
      <c r="U15" s="352"/>
      <c r="V15" s="349"/>
      <c r="W15" s="352"/>
      <c r="X15" s="349">
        <v>0.06</v>
      </c>
      <c r="Y15" s="352"/>
      <c r="Z15" s="349"/>
      <c r="AA15" s="352"/>
      <c r="AB15" s="349"/>
      <c r="AC15" s="352"/>
      <c r="AD15" s="349"/>
      <c r="AE15" s="352"/>
      <c r="AF15" s="349"/>
      <c r="AG15" s="352"/>
      <c r="AH15" s="349">
        <v>0.06</v>
      </c>
      <c r="AI15" s="352"/>
    </row>
    <row r="16" spans="2:35" s="353" customFormat="1" ht="50.25" customHeight="1" x14ac:dyDescent="0.2">
      <c r="B16" s="370">
        <v>7</v>
      </c>
      <c r="C16" s="362" t="s">
        <v>274</v>
      </c>
      <c r="D16" s="362" t="s">
        <v>265</v>
      </c>
      <c r="E16" s="364">
        <v>1</v>
      </c>
      <c r="F16" s="372">
        <v>0.05</v>
      </c>
      <c r="G16" s="373" t="s">
        <v>308</v>
      </c>
      <c r="H16" s="377">
        <v>45362</v>
      </c>
      <c r="I16" s="368">
        <v>45534</v>
      </c>
      <c r="J16" s="369">
        <f t="shared" si="0"/>
        <v>24.571428571428573</v>
      </c>
      <c r="K16" s="357" t="s">
        <v>311</v>
      </c>
      <c r="L16" s="340"/>
      <c r="M16" s="348">
        <f>+O16+Q16+S16+U16+W16+Y16+AA16+AC16+AE16+AG16+AI16</f>
        <v>0</v>
      </c>
      <c r="N16" s="349"/>
      <c r="O16" s="354"/>
      <c r="P16" s="349">
        <v>0.01</v>
      </c>
      <c r="Q16" s="351"/>
      <c r="R16" s="349"/>
      <c r="S16" s="351"/>
      <c r="T16" s="349"/>
      <c r="U16" s="352"/>
      <c r="V16" s="349"/>
      <c r="W16" s="352"/>
      <c r="X16" s="349"/>
      <c r="Y16" s="352"/>
      <c r="Z16" s="349">
        <v>0.04</v>
      </c>
      <c r="AA16" s="352"/>
      <c r="AB16" s="349"/>
      <c r="AC16" s="352"/>
      <c r="AD16" s="349"/>
      <c r="AE16" s="352"/>
      <c r="AF16" s="349"/>
      <c r="AG16" s="352"/>
      <c r="AH16" s="349"/>
      <c r="AI16" s="352"/>
    </row>
    <row r="17" spans="2:35" s="344" customFormat="1" ht="78" customHeight="1" x14ac:dyDescent="0.2">
      <c r="B17" s="361">
        <v>8</v>
      </c>
      <c r="C17" s="362" t="s">
        <v>268</v>
      </c>
      <c r="D17" s="362" t="s">
        <v>273</v>
      </c>
      <c r="E17" s="366">
        <v>4</v>
      </c>
      <c r="F17" s="375">
        <v>0.08</v>
      </c>
      <c r="G17" s="366" t="s">
        <v>284</v>
      </c>
      <c r="H17" s="377">
        <v>45362</v>
      </c>
      <c r="I17" s="368">
        <v>45565</v>
      </c>
      <c r="J17" s="369">
        <f>+(I17-H17)/7</f>
        <v>29</v>
      </c>
      <c r="K17" s="338" t="s">
        <v>277</v>
      </c>
      <c r="L17" s="340"/>
      <c r="M17" s="348">
        <f t="shared" ref="M17:M22" si="2">+O17+Q17+S17+U17+W17+Y17+AA17+AC17+AE17+AG17+AI17</f>
        <v>0</v>
      </c>
      <c r="N17" s="349"/>
      <c r="O17" s="354"/>
      <c r="P17" s="349">
        <v>0.02</v>
      </c>
      <c r="Q17" s="351"/>
      <c r="R17" s="349"/>
      <c r="S17" s="351"/>
      <c r="T17" s="349"/>
      <c r="U17" s="352"/>
      <c r="V17" s="349">
        <v>0.04</v>
      </c>
      <c r="W17" s="352"/>
      <c r="X17" s="349"/>
      <c r="Y17" s="352"/>
      <c r="Z17" s="349"/>
      <c r="AA17" s="352"/>
      <c r="AB17" s="349">
        <v>0.04</v>
      </c>
      <c r="AC17" s="352"/>
      <c r="AD17" s="349"/>
      <c r="AE17" s="352"/>
      <c r="AF17" s="349"/>
      <c r="AG17" s="352"/>
      <c r="AH17" s="349"/>
      <c r="AI17" s="352"/>
    </row>
    <row r="18" spans="2:35" s="344" customFormat="1" ht="70.5" customHeight="1" x14ac:dyDescent="0.2">
      <c r="B18" s="361">
        <v>9</v>
      </c>
      <c r="C18" s="363" t="s">
        <v>263</v>
      </c>
      <c r="D18" s="363" t="s">
        <v>312</v>
      </c>
      <c r="E18" s="364">
        <v>1</v>
      </c>
      <c r="F18" s="372">
        <v>0.02</v>
      </c>
      <c r="G18" s="366" t="s">
        <v>285</v>
      </c>
      <c r="H18" s="377">
        <v>45383</v>
      </c>
      <c r="I18" s="368">
        <v>45471</v>
      </c>
      <c r="J18" s="369">
        <f t="shared" si="0"/>
        <v>12.571428571428571</v>
      </c>
      <c r="K18" s="338"/>
      <c r="L18" s="358"/>
      <c r="M18" s="348">
        <f t="shared" si="2"/>
        <v>0</v>
      </c>
      <c r="N18" s="349"/>
      <c r="O18" s="354"/>
      <c r="P18" s="349"/>
      <c r="Q18" s="351"/>
      <c r="R18" s="349">
        <v>0.01</v>
      </c>
      <c r="S18" s="351"/>
      <c r="T18" s="349"/>
      <c r="U18" s="352"/>
      <c r="V18" s="349">
        <v>0.03</v>
      </c>
      <c r="W18" s="352"/>
      <c r="X18" s="349"/>
      <c r="Y18" s="352"/>
      <c r="Z18" s="349"/>
      <c r="AA18" s="352"/>
      <c r="AB18" s="349"/>
      <c r="AC18" s="352"/>
      <c r="AD18" s="349"/>
      <c r="AE18" s="352"/>
      <c r="AF18" s="349"/>
      <c r="AG18" s="352"/>
      <c r="AH18" s="349"/>
      <c r="AI18" s="352"/>
    </row>
    <row r="19" spans="2:35" s="359" customFormat="1" ht="70.5" customHeight="1" x14ac:dyDescent="0.25">
      <c r="B19" s="370">
        <v>10</v>
      </c>
      <c r="C19" s="363" t="s">
        <v>310</v>
      </c>
      <c r="D19" s="371" t="s">
        <v>271</v>
      </c>
      <c r="E19" s="364">
        <v>8</v>
      </c>
      <c r="F19" s="372">
        <v>0.1</v>
      </c>
      <c r="G19" s="376" t="s">
        <v>272</v>
      </c>
      <c r="H19" s="377">
        <v>45413</v>
      </c>
      <c r="I19" s="368">
        <v>45646</v>
      </c>
      <c r="J19" s="369">
        <f t="shared" si="0"/>
        <v>33.285714285714285</v>
      </c>
      <c r="K19" s="345"/>
      <c r="L19" s="347"/>
      <c r="M19" s="348">
        <f>+O19+Q19+S19+U19+W19+Y19+AA19+AC19+AE19+AG19+AI19</f>
        <v>0</v>
      </c>
      <c r="N19" s="349"/>
      <c r="O19" s="354"/>
      <c r="P19" s="349"/>
      <c r="Q19" s="351"/>
      <c r="R19" s="349"/>
      <c r="S19" s="351"/>
      <c r="T19" s="349">
        <v>0.03</v>
      </c>
      <c r="U19" s="352"/>
      <c r="V19" s="349"/>
      <c r="W19" s="352"/>
      <c r="X19" s="349"/>
      <c r="Y19" s="352"/>
      <c r="Z19" s="349">
        <v>3.5000000000000003E-2</v>
      </c>
      <c r="AA19" s="352"/>
      <c r="AB19" s="349"/>
      <c r="AC19" s="352"/>
      <c r="AD19" s="349"/>
      <c r="AE19" s="352"/>
      <c r="AF19" s="349"/>
      <c r="AG19" s="352"/>
      <c r="AH19" s="349">
        <v>3.5000000000000003E-2</v>
      </c>
      <c r="AI19" s="352"/>
    </row>
    <row r="20" spans="2:35" s="344" customFormat="1" ht="99.75" customHeight="1" x14ac:dyDescent="0.2">
      <c r="B20" s="361">
        <v>11</v>
      </c>
      <c r="C20" s="363" t="s">
        <v>262</v>
      </c>
      <c r="D20" s="363" t="s">
        <v>313</v>
      </c>
      <c r="E20" s="364">
        <v>1</v>
      </c>
      <c r="F20" s="372">
        <v>0.03</v>
      </c>
      <c r="G20" s="366" t="s">
        <v>281</v>
      </c>
      <c r="H20" s="377">
        <v>45446</v>
      </c>
      <c r="I20" s="368">
        <v>45625</v>
      </c>
      <c r="J20" s="369">
        <f t="shared" si="0"/>
        <v>25.571428571428573</v>
      </c>
      <c r="K20" s="339"/>
      <c r="L20" s="340"/>
      <c r="M20" s="348">
        <f t="shared" si="2"/>
        <v>0</v>
      </c>
      <c r="N20" s="349"/>
      <c r="O20" s="354"/>
      <c r="P20" s="349"/>
      <c r="Q20" s="351"/>
      <c r="R20" s="349"/>
      <c r="S20" s="351"/>
      <c r="T20" s="349"/>
      <c r="U20" s="352"/>
      <c r="V20" s="349">
        <v>5.0000000000000001E-3</v>
      </c>
      <c r="W20" s="352"/>
      <c r="X20" s="349"/>
      <c r="Y20" s="352"/>
      <c r="Z20" s="349">
        <v>5.0000000000000001E-3</v>
      </c>
      <c r="AA20" s="352"/>
      <c r="AB20" s="349"/>
      <c r="AC20" s="352"/>
      <c r="AD20" s="349">
        <v>0.01</v>
      </c>
      <c r="AE20" s="352"/>
      <c r="AF20" s="349">
        <v>0.01</v>
      </c>
      <c r="AG20" s="352"/>
      <c r="AH20" s="349"/>
      <c r="AI20" s="352"/>
    </row>
    <row r="21" spans="2:35" s="344" customFormat="1" ht="64.5" customHeight="1" x14ac:dyDescent="0.2">
      <c r="B21" s="361">
        <v>12</v>
      </c>
      <c r="C21" s="363" t="s">
        <v>264</v>
      </c>
      <c r="D21" s="363" t="s">
        <v>270</v>
      </c>
      <c r="E21" s="364">
        <v>5</v>
      </c>
      <c r="F21" s="372">
        <v>0.1</v>
      </c>
      <c r="G21" s="366" t="s">
        <v>272</v>
      </c>
      <c r="H21" s="377">
        <v>45446</v>
      </c>
      <c r="I21" s="368">
        <v>45646</v>
      </c>
      <c r="J21" s="369">
        <f t="shared" si="0"/>
        <v>28.571428571428573</v>
      </c>
      <c r="K21" s="338" t="s">
        <v>335</v>
      </c>
      <c r="L21" s="340"/>
      <c r="M21" s="348">
        <f t="shared" si="2"/>
        <v>0</v>
      </c>
      <c r="N21" s="360"/>
      <c r="O21" s="354"/>
      <c r="P21" s="349"/>
      <c r="Q21" s="351"/>
      <c r="R21" s="349"/>
      <c r="S21" s="351"/>
      <c r="T21" s="349"/>
      <c r="U21" s="351"/>
      <c r="V21" s="349">
        <v>5.0000000000000001E-3</v>
      </c>
      <c r="W21" s="352"/>
      <c r="X21" s="349">
        <v>5.0000000000000001E-3</v>
      </c>
      <c r="Y21" s="352"/>
      <c r="Z21" s="349">
        <v>0.01</v>
      </c>
      <c r="AA21" s="352"/>
      <c r="AB21" s="349">
        <v>0.02</v>
      </c>
      <c r="AC21" s="352"/>
      <c r="AD21" s="349">
        <v>0.02</v>
      </c>
      <c r="AE21" s="352"/>
      <c r="AF21" s="349">
        <v>0.02</v>
      </c>
      <c r="AG21" s="352"/>
      <c r="AH21" s="349">
        <v>0.02</v>
      </c>
      <c r="AI21" s="352"/>
    </row>
    <row r="22" spans="2:35" s="344" customFormat="1" ht="49.5" customHeight="1" x14ac:dyDescent="0.2">
      <c r="B22" s="361">
        <v>13</v>
      </c>
      <c r="C22" s="362" t="s">
        <v>278</v>
      </c>
      <c r="D22" s="363" t="s">
        <v>208</v>
      </c>
      <c r="E22" s="364">
        <v>1</v>
      </c>
      <c r="F22" s="372">
        <v>0.03</v>
      </c>
      <c r="G22" s="366" t="s">
        <v>266</v>
      </c>
      <c r="H22" s="377">
        <v>45537</v>
      </c>
      <c r="I22" s="368">
        <v>45625</v>
      </c>
      <c r="J22" s="369">
        <f t="shared" si="0"/>
        <v>12.571428571428571</v>
      </c>
      <c r="K22" s="339"/>
      <c r="L22" s="340"/>
      <c r="M22" s="348">
        <f t="shared" si="2"/>
        <v>0</v>
      </c>
      <c r="N22" s="360"/>
      <c r="O22" s="354"/>
      <c r="P22" s="349"/>
      <c r="Q22" s="351"/>
      <c r="R22" s="349"/>
      <c r="S22" s="351"/>
      <c r="T22" s="349"/>
      <c r="U22" s="352"/>
      <c r="V22" s="349"/>
      <c r="W22" s="352"/>
      <c r="X22" s="349"/>
      <c r="Y22" s="352"/>
      <c r="Z22" s="349"/>
      <c r="AA22" s="352"/>
      <c r="AB22" s="349">
        <v>0.01</v>
      </c>
      <c r="AC22" s="352"/>
      <c r="AD22" s="349">
        <v>0.01</v>
      </c>
      <c r="AE22" s="352"/>
      <c r="AF22" s="349">
        <v>0.01</v>
      </c>
      <c r="AG22" s="352"/>
      <c r="AH22" s="349"/>
      <c r="AI22" s="352"/>
    </row>
    <row r="23" spans="2:35" s="60" customFormat="1" ht="28.5" customHeight="1" x14ac:dyDescent="0.2">
      <c r="C23" s="99"/>
      <c r="D23" s="62"/>
      <c r="E23" s="61"/>
      <c r="F23" s="131">
        <f>SUM(F10:F22)</f>
        <v>1</v>
      </c>
      <c r="G23" s="61"/>
      <c r="H23" s="61"/>
      <c r="I23" s="61"/>
      <c r="J23" s="63"/>
      <c r="K23" s="65"/>
      <c r="L23" s="61"/>
      <c r="M23" s="69">
        <f t="shared" ref="M23:AI23" si="3">SUM(M12:M22)</f>
        <v>0</v>
      </c>
      <c r="N23" s="148">
        <f t="shared" si="3"/>
        <v>2.5000000000000001E-2</v>
      </c>
      <c r="O23" s="148">
        <f t="shared" si="3"/>
        <v>0</v>
      </c>
      <c r="P23" s="148">
        <f t="shared" si="3"/>
        <v>7.5000000000000011E-2</v>
      </c>
      <c r="Q23" s="148">
        <f t="shared" si="3"/>
        <v>0</v>
      </c>
      <c r="R23" s="148">
        <f t="shared" si="3"/>
        <v>0.03</v>
      </c>
      <c r="S23" s="148">
        <f t="shared" si="3"/>
        <v>0</v>
      </c>
      <c r="T23" s="148">
        <f t="shared" si="3"/>
        <v>0.05</v>
      </c>
      <c r="U23" s="148">
        <f t="shared" si="3"/>
        <v>0</v>
      </c>
      <c r="V23" s="148">
        <f t="shared" si="3"/>
        <v>8.0000000000000016E-2</v>
      </c>
      <c r="W23" s="148">
        <f t="shared" si="3"/>
        <v>0</v>
      </c>
      <c r="X23" s="148">
        <f t="shared" si="3"/>
        <v>0.125</v>
      </c>
      <c r="Y23" s="148">
        <f t="shared" si="3"/>
        <v>0</v>
      </c>
      <c r="Z23" s="148">
        <f>SUM(Z12:Z22)</f>
        <v>9.0000000000000011E-2</v>
      </c>
      <c r="AA23" s="148">
        <f t="shared" si="3"/>
        <v>0</v>
      </c>
      <c r="AB23" s="148">
        <f t="shared" si="3"/>
        <v>6.9999999999999993E-2</v>
      </c>
      <c r="AC23" s="148">
        <f t="shared" si="3"/>
        <v>0</v>
      </c>
      <c r="AD23" s="148">
        <f>SUM(AD12:AD22)</f>
        <v>0.04</v>
      </c>
      <c r="AE23" s="148">
        <f t="shared" si="3"/>
        <v>0</v>
      </c>
      <c r="AF23" s="148">
        <f t="shared" si="3"/>
        <v>0.04</v>
      </c>
      <c r="AG23" s="148">
        <f t="shared" si="3"/>
        <v>0</v>
      </c>
      <c r="AH23" s="148">
        <f>SUM(AH12:AH22)</f>
        <v>0.17499999999999999</v>
      </c>
      <c r="AI23" s="148">
        <f t="shared" si="3"/>
        <v>0</v>
      </c>
    </row>
    <row r="24" spans="2:35" s="60" customFormat="1" ht="21.75" customHeight="1" x14ac:dyDescent="0.2">
      <c r="C24" s="125"/>
      <c r="D24" s="62"/>
      <c r="E24" s="61"/>
      <c r="F24" s="61"/>
      <c r="G24" s="61"/>
      <c r="H24" s="61"/>
      <c r="I24" s="61"/>
      <c r="J24" s="63"/>
      <c r="K24" s="65"/>
      <c r="L24" s="61"/>
      <c r="M24" s="70"/>
      <c r="N24" s="143"/>
      <c r="O24" s="143"/>
      <c r="P24" s="143"/>
      <c r="Q24" s="144"/>
      <c r="R24" s="143"/>
      <c r="S24" s="144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</row>
    <row r="25" spans="2:35" s="61" customFormat="1" ht="27" customHeight="1" x14ac:dyDescent="0.2">
      <c r="D25" s="62"/>
      <c r="M25" s="71"/>
      <c r="N25" s="143"/>
      <c r="O25" s="143"/>
      <c r="P25" s="143"/>
      <c r="Q25" s="144"/>
      <c r="R25" s="143"/>
      <c r="S25" s="144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</row>
    <row r="28" spans="2:35" x14ac:dyDescent="0.2">
      <c r="M28" s="68"/>
    </row>
    <row r="29" spans="2:35" x14ac:dyDescent="0.2">
      <c r="M29" s="66"/>
    </row>
    <row r="34" spans="13:35" x14ac:dyDescent="0.2"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</row>
    <row r="36" spans="13:35" x14ac:dyDescent="0.2">
      <c r="M36" s="67"/>
    </row>
  </sheetData>
  <mergeCells count="21">
    <mergeCell ref="C2:C5"/>
    <mergeCell ref="D3:K3"/>
    <mergeCell ref="D4:K4"/>
    <mergeCell ref="D5:K5"/>
    <mergeCell ref="D7:M7"/>
    <mergeCell ref="L2:M2"/>
    <mergeCell ref="L3:M3"/>
    <mergeCell ref="L4:M4"/>
    <mergeCell ref="L5:M5"/>
    <mergeCell ref="D2:K2"/>
    <mergeCell ref="N8:O8"/>
    <mergeCell ref="P8:Q8"/>
    <mergeCell ref="R8:S8"/>
    <mergeCell ref="T8:U8"/>
    <mergeCell ref="V8:W8"/>
    <mergeCell ref="AH8:AI8"/>
    <mergeCell ref="X8:Y8"/>
    <mergeCell ref="Z8:AA8"/>
    <mergeCell ref="AB8:AC8"/>
    <mergeCell ref="AD8:AE8"/>
    <mergeCell ref="AF8:AG8"/>
  </mergeCells>
  <dataValidations count="1">
    <dataValidation type="whole" allowBlank="1" showInputMessage="1" showErrorMessage="1" sqref="G8:L8 G23:J65385 L23:L65385 K23:K24 K26:K65385">
      <formula1>1</formula1>
      <formula2>5</formula2>
    </dataValidation>
  </dataValidations>
  <printOptions horizontalCentered="1"/>
  <pageMargins left="0.59055118110236227" right="0.59055118110236227" top="0.55118110236220474" bottom="0.55118110236220474" header="0.31496062992125984" footer="0.31496062992125984"/>
  <pageSetup paperSize="5" scale="39" fitToHeight="0" orientation="landscape" r:id="rId1"/>
  <headerFooter>
    <oddHeader>Página &amp;P de &amp;F</oddHeader>
    <oddFooter>Preparado por N.Johanna Rodríguez A &amp;D&amp;RPágina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8"/>
  <sheetViews>
    <sheetView showGridLines="0" zoomScale="90" zoomScaleNormal="90" workbookViewId="0">
      <selection activeCell="B15" sqref="B15:E15"/>
    </sheetView>
  </sheetViews>
  <sheetFormatPr baseColWidth="10" defaultColWidth="11.42578125" defaultRowHeight="12" x14ac:dyDescent="0.2"/>
  <cols>
    <col min="1" max="1" width="2.42578125" style="1" customWidth="1"/>
    <col min="2" max="2" width="14.42578125" style="1" customWidth="1"/>
    <col min="3" max="3" width="14.140625" style="1" customWidth="1"/>
    <col min="4" max="4" width="18.285156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42578125" style="1" customWidth="1"/>
    <col min="14" max="14" width="17.7109375" style="1" bestFit="1" customWidth="1"/>
    <col min="15" max="16" width="2.42578125" style="1" customWidth="1"/>
    <col min="17" max="17" width="7.7109375" style="1" customWidth="1"/>
    <col min="18" max="18" width="0.7109375" style="4" customWidth="1"/>
    <col min="19" max="19" width="1" style="1" customWidth="1"/>
    <col min="20" max="20" width="1.42578125" style="1" customWidth="1"/>
    <col min="21" max="21" width="1.140625" style="4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ht="26.25" customHeight="1" x14ac:dyDescent="0.2">
      <c r="B2" s="327"/>
      <c r="C2" s="328"/>
      <c r="D2" s="324" t="s">
        <v>0</v>
      </c>
      <c r="E2" s="286"/>
      <c r="F2" s="286"/>
      <c r="G2" s="286"/>
      <c r="H2" s="286"/>
      <c r="I2" s="286"/>
      <c r="J2" s="286"/>
      <c r="K2" s="39"/>
      <c r="L2" s="39"/>
      <c r="M2" s="333" t="str">
        <f>Proyecto!K2</f>
        <v>Código: GC-F-015</v>
      </c>
      <c r="N2" s="279"/>
      <c r="O2" s="279"/>
      <c r="P2" s="280"/>
      <c r="S2" s="4"/>
      <c r="T2" s="4" t="s">
        <v>116</v>
      </c>
      <c r="U2" s="8"/>
    </row>
    <row r="3" spans="2:31" ht="23.25" customHeight="1" x14ac:dyDescent="0.2">
      <c r="B3" s="329"/>
      <c r="C3" s="330"/>
      <c r="D3" s="325" t="s">
        <v>2</v>
      </c>
      <c r="E3" s="289"/>
      <c r="F3" s="289"/>
      <c r="G3" s="289"/>
      <c r="H3" s="289"/>
      <c r="I3" s="289"/>
      <c r="J3" s="289"/>
      <c r="K3" s="38"/>
      <c r="L3" s="38"/>
      <c r="M3" s="334" t="str">
        <f>Proyecto!K3</f>
        <v>Fecha: 17 de septiembre de 2014</v>
      </c>
      <c r="N3" s="281"/>
      <c r="O3" s="281"/>
      <c r="P3" s="282"/>
      <c r="S3" s="4"/>
      <c r="T3" s="4" t="s">
        <v>117</v>
      </c>
      <c r="U3" s="8"/>
    </row>
    <row r="4" spans="2:31" ht="24" customHeight="1" x14ac:dyDescent="0.2">
      <c r="B4" s="329"/>
      <c r="C4" s="330"/>
      <c r="D4" s="325" t="s">
        <v>4</v>
      </c>
      <c r="E4" s="289"/>
      <c r="F4" s="289"/>
      <c r="G4" s="289"/>
      <c r="H4" s="289"/>
      <c r="I4" s="289"/>
      <c r="J4" s="289"/>
      <c r="K4" s="38"/>
      <c r="L4" s="38"/>
      <c r="M4" s="334" t="str">
        <f>Proyecto!K4</f>
        <v>Versión 001</v>
      </c>
      <c r="N4" s="281"/>
      <c r="O4" s="281"/>
      <c r="P4" s="282"/>
      <c r="T4" s="4" t="s">
        <v>118</v>
      </c>
      <c r="U4" s="8"/>
    </row>
    <row r="5" spans="2:31" ht="22.5" customHeight="1" thickBot="1" x14ac:dyDescent="0.25">
      <c r="B5" s="331"/>
      <c r="C5" s="332"/>
      <c r="D5" s="326" t="s">
        <v>6</v>
      </c>
      <c r="E5" s="292"/>
      <c r="F5" s="292"/>
      <c r="G5" s="292"/>
      <c r="H5" s="292"/>
      <c r="I5" s="292"/>
      <c r="J5" s="292"/>
      <c r="K5" s="40"/>
      <c r="L5" s="40"/>
      <c r="M5" s="335" t="s">
        <v>119</v>
      </c>
      <c r="N5" s="283"/>
      <c r="O5" s="283"/>
      <c r="P5" s="284"/>
      <c r="T5" s="4" t="s">
        <v>120</v>
      </c>
    </row>
    <row r="6" spans="2:31" ht="5.2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T6" s="4"/>
    </row>
    <row r="7" spans="2:31" ht="29.25" customHeight="1" x14ac:dyDescent="0.2">
      <c r="B7" s="201" t="s">
        <v>8</v>
      </c>
      <c r="C7" s="201"/>
      <c r="D7" s="336" t="str">
        <f>Proyecto!$E$7</f>
        <v>Centro de Estudios Societarios- CES - 2024</v>
      </c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AE7" s="1"/>
    </row>
    <row r="8" spans="2:31" ht="6.75" customHeight="1" x14ac:dyDescent="0.2"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AE8" s="1"/>
    </row>
    <row r="10" spans="2:31" ht="21.95" customHeight="1" x14ac:dyDescent="0.2">
      <c r="B10" s="214" t="s">
        <v>121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</row>
    <row r="11" spans="2:31" ht="21.95" customHeight="1" x14ac:dyDescent="0.2">
      <c r="B11" s="251" t="s">
        <v>122</v>
      </c>
      <c r="C11" s="251"/>
      <c r="D11" s="251"/>
      <c r="E11" s="251"/>
      <c r="F11" s="73" t="s">
        <v>123</v>
      </c>
      <c r="G11" s="251" t="s">
        <v>124</v>
      </c>
      <c r="H11" s="251"/>
      <c r="I11" s="251"/>
      <c r="J11" s="251"/>
      <c r="K11" s="45"/>
      <c r="L11" s="45"/>
      <c r="M11" s="251" t="s">
        <v>125</v>
      </c>
      <c r="N11" s="251"/>
      <c r="O11" s="251"/>
      <c r="P11" s="251"/>
    </row>
    <row r="12" spans="2:31" s="82" customFormat="1" ht="44.25" customHeight="1" x14ac:dyDescent="0.25">
      <c r="B12" s="294" t="s">
        <v>288</v>
      </c>
      <c r="C12" s="294"/>
      <c r="D12" s="294"/>
      <c r="E12" s="294"/>
      <c r="F12" s="85" t="s">
        <v>118</v>
      </c>
      <c r="G12" s="321" t="s">
        <v>326</v>
      </c>
      <c r="H12" s="322"/>
      <c r="I12" s="322"/>
      <c r="J12" s="323"/>
      <c r="K12" s="100"/>
      <c r="L12" s="100"/>
      <c r="M12" s="244" t="s">
        <v>325</v>
      </c>
      <c r="N12" s="320"/>
      <c r="O12" s="320"/>
      <c r="P12" s="245"/>
      <c r="R12" s="101"/>
      <c r="U12" s="101"/>
      <c r="V12" s="337"/>
      <c r="W12" s="337"/>
      <c r="X12" s="337"/>
      <c r="AE12" s="86"/>
    </row>
    <row r="13" spans="2:31" s="82" customFormat="1" ht="38.25" customHeight="1" x14ac:dyDescent="0.25">
      <c r="B13" s="294" t="s">
        <v>295</v>
      </c>
      <c r="C13" s="294"/>
      <c r="D13" s="294"/>
      <c r="E13" s="294"/>
      <c r="F13" s="85" t="s">
        <v>117</v>
      </c>
      <c r="G13" s="198" t="s">
        <v>290</v>
      </c>
      <c r="H13" s="318"/>
      <c r="I13" s="318"/>
      <c r="J13" s="319"/>
      <c r="K13" s="100"/>
      <c r="L13" s="100"/>
      <c r="M13" s="244" t="s">
        <v>291</v>
      </c>
      <c r="N13" s="320"/>
      <c r="O13" s="320"/>
      <c r="P13" s="245"/>
      <c r="R13" s="101"/>
      <c r="U13" s="101"/>
      <c r="AE13" s="86"/>
    </row>
    <row r="14" spans="2:31" s="82" customFormat="1" ht="40.5" customHeight="1" x14ac:dyDescent="0.25">
      <c r="B14" s="294" t="s">
        <v>289</v>
      </c>
      <c r="C14" s="294"/>
      <c r="D14" s="294"/>
      <c r="E14" s="294"/>
      <c r="F14" s="85" t="s">
        <v>118</v>
      </c>
      <c r="G14" s="198" t="s">
        <v>296</v>
      </c>
      <c r="H14" s="318"/>
      <c r="I14" s="318"/>
      <c r="J14" s="319"/>
      <c r="K14" s="100"/>
      <c r="L14" s="100"/>
      <c r="M14" s="244" t="s">
        <v>196</v>
      </c>
      <c r="N14" s="320"/>
      <c r="O14" s="320"/>
      <c r="P14" s="245"/>
      <c r="R14" s="101"/>
      <c r="U14" s="101"/>
      <c r="AE14" s="86"/>
    </row>
    <row r="15" spans="2:31" s="82" customFormat="1" ht="39.75" customHeight="1" x14ac:dyDescent="0.25">
      <c r="B15" s="294" t="s">
        <v>292</v>
      </c>
      <c r="C15" s="294"/>
      <c r="D15" s="294"/>
      <c r="E15" s="294"/>
      <c r="F15" s="85" t="s">
        <v>118</v>
      </c>
      <c r="G15" s="321" t="s">
        <v>197</v>
      </c>
      <c r="H15" s="322"/>
      <c r="I15" s="322"/>
      <c r="J15" s="323"/>
      <c r="K15" s="100"/>
      <c r="L15" s="100"/>
      <c r="M15" s="244" t="s">
        <v>196</v>
      </c>
      <c r="N15" s="320"/>
      <c r="O15" s="320"/>
      <c r="P15" s="245"/>
      <c r="R15" s="101"/>
      <c r="U15" s="101"/>
      <c r="AE15" s="86"/>
    </row>
    <row r="16" spans="2:31" s="82" customFormat="1" ht="45" customHeight="1" x14ac:dyDescent="0.25">
      <c r="B16" s="294" t="s">
        <v>293</v>
      </c>
      <c r="C16" s="294"/>
      <c r="D16" s="294"/>
      <c r="E16" s="294"/>
      <c r="F16" s="85" t="s">
        <v>118</v>
      </c>
      <c r="G16" s="198" t="s">
        <v>294</v>
      </c>
      <c r="H16" s="318"/>
      <c r="I16" s="318"/>
      <c r="J16" s="319"/>
      <c r="K16" s="100"/>
      <c r="L16" s="100"/>
      <c r="M16" s="244" t="s">
        <v>196</v>
      </c>
      <c r="N16" s="320"/>
      <c r="O16" s="320"/>
      <c r="P16" s="245"/>
      <c r="R16" s="101"/>
      <c r="U16" s="101"/>
      <c r="AE16" s="86"/>
    </row>
    <row r="18" spans="2:16" ht="21.95" customHeight="1" x14ac:dyDescent="0.2">
      <c r="B18" s="214" t="s">
        <v>126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</sheetData>
  <mergeCells count="32">
    <mergeCell ref="V12:X12"/>
    <mergeCell ref="B14:E14"/>
    <mergeCell ref="G14:J14"/>
    <mergeCell ref="M14:P14"/>
    <mergeCell ref="B15:E15"/>
    <mergeCell ref="G15:J15"/>
    <mergeCell ref="M15:P15"/>
    <mergeCell ref="D2:J2"/>
    <mergeCell ref="D3:J3"/>
    <mergeCell ref="D4:J4"/>
    <mergeCell ref="D5:J5"/>
    <mergeCell ref="B10:P10"/>
    <mergeCell ref="B2:C5"/>
    <mergeCell ref="M2:P2"/>
    <mergeCell ref="M3:P3"/>
    <mergeCell ref="M4:P4"/>
    <mergeCell ref="M5:P5"/>
    <mergeCell ref="B7:C7"/>
    <mergeCell ref="D7:P7"/>
    <mergeCell ref="B16:E16"/>
    <mergeCell ref="G16:J16"/>
    <mergeCell ref="M16:P16"/>
    <mergeCell ref="B18:P18"/>
    <mergeCell ref="B11:E11"/>
    <mergeCell ref="G11:J11"/>
    <mergeCell ref="M11:P11"/>
    <mergeCell ref="B12:E12"/>
    <mergeCell ref="G12:J12"/>
    <mergeCell ref="M12:P12"/>
    <mergeCell ref="B13:E13"/>
    <mergeCell ref="G13:J13"/>
    <mergeCell ref="M13:P13"/>
  </mergeCells>
  <conditionalFormatting sqref="F12:F16">
    <cfRule type="containsText" dxfId="3" priority="1" operator="containsText" text="Extremo">
      <formula>NOT(ISERROR(SEARCH("Extremo",F12)))</formula>
    </cfRule>
    <cfRule type="containsText" dxfId="2" priority="2" operator="containsText" text="Alto">
      <formula>NOT(ISERROR(SEARCH("Alto",F12)))</formula>
    </cfRule>
    <cfRule type="containsText" dxfId="1" priority="3" operator="containsText" text="Medio">
      <formula>NOT(ISERROR(SEARCH("Medio",F12)))</formula>
    </cfRule>
    <cfRule type="containsText" dxfId="0" priority="4" operator="containsText" text="Bajo">
      <formula>NOT(ISERROR(SEARCH("Bajo",F12)))</formula>
    </cfRule>
  </conditionalFormatting>
  <dataValidations count="2">
    <dataValidation type="whole" allowBlank="1" showInputMessage="1" showErrorMessage="1" sqref="O19:P65505 O9:P9 O17:P17 G17:M17 G19:M65505 G9:M9 W9:X11 W13:X65505 Y9:AC65505 Q9:U65505">
      <formula1>1</formula1>
      <formula2>5</formula2>
    </dataValidation>
    <dataValidation type="list" allowBlank="1" showInputMessage="1" showErrorMessage="1" sqref="F12:F16">
      <formula1>$T$2:$T$5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5" scale="97" fitToHeight="0" orientation="landscape" r:id="rId1"/>
  <headerFooter>
    <oddHeader>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3"/>
  <sheetViews>
    <sheetView topLeftCell="B1" workbookViewId="0">
      <selection activeCell="Q24" sqref="Q24"/>
    </sheetView>
  </sheetViews>
  <sheetFormatPr baseColWidth="10" defaultColWidth="11.42578125" defaultRowHeight="12.75" x14ac:dyDescent="0.2"/>
  <cols>
    <col min="1" max="1" width="15.140625" customWidth="1"/>
    <col min="2" max="2" width="3.85546875" customWidth="1"/>
    <col min="3" max="3" width="18.140625" bestFit="1" customWidth="1"/>
    <col min="4" max="4" width="2.42578125" customWidth="1"/>
    <col min="5" max="5" width="20.140625" bestFit="1" customWidth="1"/>
    <col min="6" max="6" width="1.42578125" customWidth="1"/>
    <col min="7" max="7" width="12.85546875" bestFit="1" customWidth="1"/>
    <col min="8" max="8" width="2" customWidth="1"/>
    <col min="9" max="9" width="14.42578125" bestFit="1" customWidth="1"/>
    <col min="10" max="10" width="1.42578125" customWidth="1"/>
    <col min="11" max="11" width="20.42578125" bestFit="1" customWidth="1"/>
    <col min="12" max="12" width="3" customWidth="1"/>
    <col min="13" max="13" width="29.140625" bestFit="1" customWidth="1"/>
    <col min="14" max="14" width="2.42578125" customWidth="1"/>
    <col min="15" max="15" width="19.140625" bestFit="1" customWidth="1"/>
    <col min="16" max="16" width="5" customWidth="1"/>
  </cols>
  <sheetData>
    <row r="4" spans="1:17" x14ac:dyDescent="0.2">
      <c r="A4" s="11" t="s">
        <v>127</v>
      </c>
      <c r="C4" s="11" t="s">
        <v>128</v>
      </c>
      <c r="E4" s="11" t="s">
        <v>129</v>
      </c>
      <c r="G4" s="11" t="s">
        <v>130</v>
      </c>
      <c r="I4" s="11" t="s">
        <v>131</v>
      </c>
      <c r="K4" s="11" t="s">
        <v>132</v>
      </c>
      <c r="M4" s="11"/>
      <c r="O4" s="11" t="s">
        <v>133</v>
      </c>
      <c r="Q4" s="11" t="s">
        <v>34</v>
      </c>
    </row>
    <row r="5" spans="1:17" x14ac:dyDescent="0.2">
      <c r="A5" t="s">
        <v>26</v>
      </c>
      <c r="C5" s="10" t="s">
        <v>37</v>
      </c>
      <c r="E5" s="10" t="s">
        <v>40</v>
      </c>
      <c r="G5" s="10" t="s">
        <v>59</v>
      </c>
      <c r="I5" s="10" t="s">
        <v>60</v>
      </c>
      <c r="K5" s="10" t="s">
        <v>75</v>
      </c>
      <c r="M5" t="s">
        <v>134</v>
      </c>
      <c r="O5" s="10" t="s">
        <v>135</v>
      </c>
      <c r="Q5" t="s">
        <v>136</v>
      </c>
    </row>
    <row r="6" spans="1:17" x14ac:dyDescent="0.2">
      <c r="A6" t="s">
        <v>27</v>
      </c>
      <c r="C6" s="10" t="s">
        <v>137</v>
      </c>
      <c r="E6" s="10" t="s">
        <v>138</v>
      </c>
      <c r="G6" s="10" t="s">
        <v>61</v>
      </c>
      <c r="I6" s="10" t="s">
        <v>76</v>
      </c>
      <c r="K6" s="10" t="s">
        <v>77</v>
      </c>
      <c r="M6" t="s">
        <v>46</v>
      </c>
      <c r="O6" s="10" t="s">
        <v>139</v>
      </c>
      <c r="Q6" t="s">
        <v>140</v>
      </c>
    </row>
    <row r="7" spans="1:17" x14ac:dyDescent="0.2">
      <c r="C7" s="10" t="s">
        <v>141</v>
      </c>
      <c r="G7" s="10" t="s">
        <v>142</v>
      </c>
      <c r="K7" s="10" t="s">
        <v>143</v>
      </c>
      <c r="O7" s="10" t="s">
        <v>144</v>
      </c>
      <c r="Q7" t="s">
        <v>145</v>
      </c>
    </row>
    <row r="8" spans="1:17" x14ac:dyDescent="0.2">
      <c r="O8" s="10" t="s">
        <v>85</v>
      </c>
      <c r="Q8" t="s">
        <v>39</v>
      </c>
    </row>
    <row r="9" spans="1:17" x14ac:dyDescent="0.2">
      <c r="O9" s="10" t="s">
        <v>146</v>
      </c>
      <c r="Q9" t="s">
        <v>147</v>
      </c>
    </row>
    <row r="10" spans="1:17" x14ac:dyDescent="0.2">
      <c r="O10" s="10" t="s">
        <v>148</v>
      </c>
      <c r="Q10" t="s">
        <v>149</v>
      </c>
    </row>
    <row r="11" spans="1:17" x14ac:dyDescent="0.2">
      <c r="O11" s="10" t="s">
        <v>150</v>
      </c>
      <c r="Q11" t="s">
        <v>151</v>
      </c>
    </row>
    <row r="12" spans="1:17" x14ac:dyDescent="0.2">
      <c r="Q12" t="s">
        <v>152</v>
      </c>
    </row>
    <row r="14" spans="1:17" x14ac:dyDescent="0.2">
      <c r="Q14" s="11" t="s">
        <v>153</v>
      </c>
    </row>
    <row r="15" spans="1:17" x14ac:dyDescent="0.2">
      <c r="Q15" t="s">
        <v>136</v>
      </c>
    </row>
    <row r="16" spans="1:17" x14ac:dyDescent="0.2">
      <c r="Q16" t="s">
        <v>140</v>
      </c>
    </row>
    <row r="17" spans="17:17" x14ac:dyDescent="0.2">
      <c r="Q17" t="s">
        <v>145</v>
      </c>
    </row>
    <row r="18" spans="17:17" x14ac:dyDescent="0.2">
      <c r="Q18" t="s">
        <v>39</v>
      </c>
    </row>
    <row r="19" spans="17:17" x14ac:dyDescent="0.2">
      <c r="Q19" t="s">
        <v>147</v>
      </c>
    </row>
    <row r="20" spans="17:17" x14ac:dyDescent="0.2">
      <c r="Q20" t="s">
        <v>149</v>
      </c>
    </row>
    <row r="21" spans="17:17" x14ac:dyDescent="0.2">
      <c r="Q21" t="s">
        <v>151</v>
      </c>
    </row>
    <row r="22" spans="17:17" x14ac:dyDescent="0.2">
      <c r="Q22" t="s">
        <v>152</v>
      </c>
    </row>
    <row r="23" spans="17:17" x14ac:dyDescent="0.2">
      <c r="Q23" s="10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29"/>
  <sheetViews>
    <sheetView showGridLines="0" topLeftCell="A7" zoomScaleNormal="100" workbookViewId="0">
      <selection activeCell="E25" sqref="E25:P29"/>
    </sheetView>
  </sheetViews>
  <sheetFormatPr baseColWidth="10" defaultColWidth="11.42578125" defaultRowHeight="12" x14ac:dyDescent="0.2"/>
  <cols>
    <col min="1" max="1" width="2.42578125" style="1" customWidth="1"/>
    <col min="2" max="2" width="14.42578125" style="1" customWidth="1"/>
    <col min="3" max="3" width="14.140625" style="1" customWidth="1"/>
    <col min="4" max="4" width="14.425781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42578125" style="1" customWidth="1"/>
    <col min="14" max="14" width="17.7109375" style="1" bestFit="1" customWidth="1"/>
    <col min="15" max="16" width="2.42578125" style="1" customWidth="1"/>
    <col min="17" max="17" width="7.7109375" style="1" customWidth="1"/>
    <col min="18" max="18" width="0.7109375" style="4" customWidth="1"/>
    <col min="19" max="19" width="1" style="1" customWidth="1"/>
    <col min="20" max="20" width="1.42578125" style="1" customWidth="1"/>
    <col min="21" max="21" width="1.140625" style="4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ht="26.25" customHeight="1" x14ac:dyDescent="0.2">
      <c r="B2" s="168"/>
      <c r="C2" s="169"/>
      <c r="D2" s="170" t="s">
        <v>0</v>
      </c>
      <c r="E2" s="171"/>
      <c r="F2" s="171"/>
      <c r="G2" s="171"/>
      <c r="H2" s="171"/>
      <c r="I2" s="171"/>
      <c r="J2" s="172"/>
      <c r="K2" s="158" t="s">
        <v>1</v>
      </c>
      <c r="L2" s="189"/>
      <c r="M2" s="158" t="str">
        <f>Proyecto!K2</f>
        <v>Código: GC-F-015</v>
      </c>
      <c r="N2" s="184"/>
      <c r="O2" s="184"/>
      <c r="P2" s="159"/>
      <c r="S2" s="4"/>
      <c r="T2" s="4"/>
      <c r="U2" s="8"/>
    </row>
    <row r="3" spans="2:31" ht="23.25" customHeight="1" x14ac:dyDescent="0.2">
      <c r="B3" s="164"/>
      <c r="C3" s="165"/>
      <c r="D3" s="173" t="s">
        <v>2</v>
      </c>
      <c r="E3" s="174"/>
      <c r="F3" s="174"/>
      <c r="G3" s="174"/>
      <c r="H3" s="174"/>
      <c r="I3" s="174"/>
      <c r="J3" s="175"/>
      <c r="K3" s="160" t="s">
        <v>3</v>
      </c>
      <c r="L3" s="190"/>
      <c r="M3" s="185" t="str">
        <f>Proyecto!K3</f>
        <v>Fecha: 17 de septiembre de 2014</v>
      </c>
      <c r="N3" s="186"/>
      <c r="O3" s="186"/>
      <c r="P3" s="187"/>
      <c r="S3" s="4"/>
      <c r="T3" s="4"/>
      <c r="U3" s="8"/>
    </row>
    <row r="4" spans="2:31" ht="24" customHeight="1" x14ac:dyDescent="0.2">
      <c r="B4" s="164"/>
      <c r="C4" s="165"/>
      <c r="D4" s="173" t="s">
        <v>4</v>
      </c>
      <c r="E4" s="174"/>
      <c r="F4" s="174"/>
      <c r="G4" s="174"/>
      <c r="H4" s="174"/>
      <c r="I4" s="174"/>
      <c r="J4" s="175"/>
      <c r="K4" s="160" t="s">
        <v>5</v>
      </c>
      <c r="L4" s="190"/>
      <c r="M4" s="160" t="str">
        <f>Proyecto!K4</f>
        <v>Versión 001</v>
      </c>
      <c r="N4" s="188"/>
      <c r="O4" s="188"/>
      <c r="P4" s="161"/>
      <c r="U4" s="8"/>
    </row>
    <row r="5" spans="2:31" ht="22.5" customHeight="1" thickBot="1" x14ac:dyDescent="0.25">
      <c r="B5" s="166"/>
      <c r="C5" s="167"/>
      <c r="D5" s="176" t="s">
        <v>6</v>
      </c>
      <c r="E5" s="177"/>
      <c r="F5" s="177"/>
      <c r="G5" s="177"/>
      <c r="H5" s="177"/>
      <c r="I5" s="177"/>
      <c r="J5" s="178"/>
      <c r="K5" s="162" t="s">
        <v>20</v>
      </c>
      <c r="L5" s="193"/>
      <c r="M5" s="194" t="s">
        <v>21</v>
      </c>
      <c r="N5" s="195"/>
      <c r="O5" s="195"/>
      <c r="P5" s="196"/>
    </row>
    <row r="6" spans="2:31" ht="5.2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31" ht="33.75" customHeight="1" x14ac:dyDescent="0.2">
      <c r="B7" s="201" t="s">
        <v>8</v>
      </c>
      <c r="C7" s="201"/>
      <c r="D7" s="197" t="str">
        <f>+Proyecto!E7</f>
        <v>Centro de Estudios Societarios- CES - 2024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AE7" s="1"/>
    </row>
    <row r="8" spans="2:31" ht="6.75" customHeight="1" x14ac:dyDescent="0.2">
      <c r="B8" s="5"/>
      <c r="C8" s="5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AE8" s="1"/>
    </row>
    <row r="9" spans="2:31" ht="39.75" customHeight="1" x14ac:dyDescent="0.2">
      <c r="B9" s="202" t="s">
        <v>22</v>
      </c>
      <c r="C9" s="203"/>
      <c r="D9" s="198" t="s">
        <v>157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AE9" s="1"/>
    </row>
    <row r="10" spans="2:31" customFormat="1" ht="7.5" customHeight="1" x14ac:dyDescent="0.2"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2:31" ht="40.5" customHeight="1" x14ac:dyDescent="0.2">
      <c r="B11" s="202" t="s">
        <v>23</v>
      </c>
      <c r="C11" s="203"/>
      <c r="D11" s="198" t="s">
        <v>198</v>
      </c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200"/>
      <c r="AE11" s="1"/>
    </row>
    <row r="12" spans="2:31" ht="5.25" customHeight="1" x14ac:dyDescent="0.2">
      <c r="B12" s="7"/>
      <c r="C12" s="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AE12" s="1"/>
    </row>
    <row r="13" spans="2:31" ht="22.5" customHeight="1" x14ac:dyDescent="0.2">
      <c r="B13" s="180" t="s">
        <v>24</v>
      </c>
      <c r="C13" s="180"/>
      <c r="D13" s="73" t="s">
        <v>25</v>
      </c>
      <c r="E13" s="191" t="s">
        <v>279</v>
      </c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AE13" s="1"/>
    </row>
    <row r="14" spans="2:31" ht="26.25" customHeight="1" x14ac:dyDescent="0.2">
      <c r="B14" s="181"/>
      <c r="C14" s="181"/>
      <c r="D14" s="74" t="s">
        <v>26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AE14" s="1"/>
    </row>
    <row r="15" spans="2:31" ht="15.75" x14ac:dyDescent="0.2"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2:31" ht="22.5" customHeight="1" x14ac:dyDescent="0.2">
      <c r="B16" s="180" t="s">
        <v>24</v>
      </c>
      <c r="C16" s="180"/>
      <c r="D16" s="73" t="s">
        <v>25</v>
      </c>
      <c r="E16" s="191" t="s">
        <v>316</v>
      </c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AE16" s="1"/>
    </row>
    <row r="17" spans="2:31" ht="21" customHeight="1" x14ac:dyDescent="0.2">
      <c r="B17" s="181"/>
      <c r="C17" s="181"/>
      <c r="D17" s="74" t="s">
        <v>27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V17" s="123"/>
      <c r="AE17" s="1"/>
    </row>
    <row r="18" spans="2:31" ht="15.75" x14ac:dyDescent="0.2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V18" s="123"/>
    </row>
    <row r="19" spans="2:31" ht="12" customHeight="1" x14ac:dyDescent="0.2">
      <c r="B19" s="180" t="s">
        <v>24</v>
      </c>
      <c r="C19" s="180"/>
      <c r="D19" s="73" t="s">
        <v>25</v>
      </c>
      <c r="E19" s="191" t="s">
        <v>280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V19" s="123"/>
    </row>
    <row r="20" spans="2:31" ht="33.75" customHeight="1" x14ac:dyDescent="0.2">
      <c r="B20" s="181"/>
      <c r="C20" s="181"/>
      <c r="D20" s="74" t="s">
        <v>27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V20" s="123"/>
    </row>
    <row r="21" spans="2:31" ht="15.75" x14ac:dyDescent="0.2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V21" s="123"/>
    </row>
    <row r="22" spans="2:31" x14ac:dyDescent="0.2">
      <c r="B22" s="180" t="s">
        <v>24</v>
      </c>
      <c r="C22" s="180"/>
      <c r="D22" s="73" t="s">
        <v>25</v>
      </c>
      <c r="E22" s="183" t="s">
        <v>275</v>
      </c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V22" s="123"/>
    </row>
    <row r="23" spans="2:31" ht="35.25" customHeight="1" x14ac:dyDescent="0.2">
      <c r="B23" s="181"/>
      <c r="C23" s="181"/>
      <c r="D23" s="74" t="s">
        <v>27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V23" s="123"/>
    </row>
    <row r="24" spans="2:31" ht="15.75" x14ac:dyDescent="0.2"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V24" s="123"/>
    </row>
    <row r="25" spans="2:31" x14ac:dyDescent="0.2">
      <c r="B25" s="180" t="s">
        <v>24</v>
      </c>
      <c r="C25" s="180"/>
      <c r="D25" s="73" t="s">
        <v>25</v>
      </c>
      <c r="E25" s="192" t="s">
        <v>317</v>
      </c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V25" s="123"/>
    </row>
    <row r="26" spans="2:31" ht="30.75" customHeight="1" x14ac:dyDescent="0.2">
      <c r="B26" s="181"/>
      <c r="C26" s="181"/>
      <c r="D26" s="74" t="s">
        <v>27</v>
      </c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V26" s="123"/>
    </row>
    <row r="28" spans="2:31" ht="24" customHeight="1" x14ac:dyDescent="0.2">
      <c r="B28" s="180" t="s">
        <v>24</v>
      </c>
      <c r="C28" s="180"/>
      <c r="D28" s="73" t="s">
        <v>25</v>
      </c>
      <c r="E28" s="182" t="s">
        <v>282</v>
      </c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2:31" ht="24.75" customHeight="1" x14ac:dyDescent="0.2">
      <c r="B29" s="181"/>
      <c r="C29" s="181"/>
      <c r="D29" s="74" t="s">
        <v>27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</row>
  </sheetData>
  <mergeCells count="34">
    <mergeCell ref="E13:P14"/>
    <mergeCell ref="B13:C14"/>
    <mergeCell ref="D5:J5"/>
    <mergeCell ref="K5:L5"/>
    <mergeCell ref="M5:P5"/>
    <mergeCell ref="D7:P7"/>
    <mergeCell ref="B5:C5"/>
    <mergeCell ref="D11:P11"/>
    <mergeCell ref="D9:P9"/>
    <mergeCell ref="B7:C7"/>
    <mergeCell ref="B11:C11"/>
    <mergeCell ref="B9:C9"/>
    <mergeCell ref="B19:C20"/>
    <mergeCell ref="E19:P20"/>
    <mergeCell ref="B25:C26"/>
    <mergeCell ref="E25:P26"/>
    <mergeCell ref="B16:C17"/>
    <mergeCell ref="E16:P17"/>
    <mergeCell ref="B28:C29"/>
    <mergeCell ref="E28:P29"/>
    <mergeCell ref="B22:C23"/>
    <mergeCell ref="E22:P23"/>
    <mergeCell ref="B2:C2"/>
    <mergeCell ref="B3:C3"/>
    <mergeCell ref="B4:C4"/>
    <mergeCell ref="M2:P2"/>
    <mergeCell ref="M3:P3"/>
    <mergeCell ref="M4:P4"/>
    <mergeCell ref="D2:J2"/>
    <mergeCell ref="K2:L2"/>
    <mergeCell ref="D3:J3"/>
    <mergeCell ref="K3:L3"/>
    <mergeCell ref="D4:J4"/>
    <mergeCell ref="K4:L4"/>
  </mergeCells>
  <dataValidations count="1">
    <dataValidation type="whole" allowBlank="1" showInputMessage="1" showErrorMessage="1" sqref="W15:AC15 G15:M15 O15:U15 O18:U18 G18:M18 G21:M21 O21:P21 O24:P24 G24:M24 G27:M27 O27:P27 G30:M65468 O30:P65468 W18:AC65468 Q19:U65468">
      <formula1>1</formula1>
      <formula2>5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5" scale="82" fitToHeight="0" orientation="landscape" r:id="rId1"/>
  <headerFooter>
    <oddHeader>&amp;A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tocar'!$A$5:$A$6</xm:f>
          </x14:formula1>
          <xm:sqref>D14 D20 D17 D23 D26 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X13"/>
  <sheetViews>
    <sheetView showGridLines="0" zoomScale="90" zoomScaleNormal="90" workbookViewId="0">
      <selection activeCell="R23" sqref="R23"/>
    </sheetView>
  </sheetViews>
  <sheetFormatPr baseColWidth="10" defaultColWidth="11.42578125" defaultRowHeight="12" x14ac:dyDescent="0.2"/>
  <cols>
    <col min="1" max="1" width="2.42578125" style="1" customWidth="1"/>
    <col min="2" max="2" width="14.42578125" style="1" customWidth="1"/>
    <col min="3" max="3" width="14.140625" style="1" customWidth="1"/>
    <col min="4" max="4" width="18.28515625" style="1" customWidth="1"/>
    <col min="5" max="5" width="17.140625" style="1" customWidth="1"/>
    <col min="6" max="7" width="23.140625" style="1" customWidth="1"/>
    <col min="8" max="8" width="20.28515625" style="1" customWidth="1"/>
    <col min="9" max="9" width="37.7109375" style="1" customWidth="1"/>
    <col min="10" max="10" width="7.7109375" style="1" customWidth="1"/>
    <col min="11" max="11" width="0.7109375" style="1" customWidth="1"/>
    <col min="12" max="12" width="1" style="1" customWidth="1"/>
    <col min="13" max="13" width="1.42578125" style="1" customWidth="1"/>
    <col min="14" max="14" width="1.7109375" style="9" customWidth="1"/>
    <col min="15" max="15" width="20.7109375" style="1" customWidth="1"/>
    <col min="16" max="19" width="7.7109375" style="1" customWidth="1"/>
    <col min="20" max="21" width="5.7109375" style="1" hidden="1" customWidth="1"/>
    <col min="22" max="22" width="10.7109375" style="1" customWidth="1"/>
    <col min="23" max="23" width="20.7109375" style="1" customWidth="1"/>
    <col min="24" max="24" width="9.140625" style="2" customWidth="1"/>
    <col min="25" max="245" width="9.140625" style="1" customWidth="1"/>
    <col min="246" max="16384" width="11.42578125" style="1"/>
  </cols>
  <sheetData>
    <row r="1" spans="2:24" ht="12.75" thickBot="1" x14ac:dyDescent="0.25"/>
    <row r="2" spans="2:24" ht="26.25" customHeight="1" thickBot="1" x14ac:dyDescent="0.25">
      <c r="B2" s="168"/>
      <c r="C2" s="169"/>
      <c r="D2" s="204" t="s">
        <v>0</v>
      </c>
      <c r="E2" s="205"/>
      <c r="F2" s="205"/>
      <c r="G2" s="205"/>
      <c r="H2" s="206"/>
      <c r="I2" s="20" t="str">
        <f>Proyecto!K2</f>
        <v>Código: GC-F-015</v>
      </c>
      <c r="J2" s="9"/>
      <c r="K2" s="9"/>
      <c r="L2" s="9"/>
      <c r="N2" s="1"/>
      <c r="T2" s="2"/>
      <c r="X2" s="1"/>
    </row>
    <row r="3" spans="2:24" ht="23.25" customHeight="1" thickBot="1" x14ac:dyDescent="0.25">
      <c r="B3" s="164"/>
      <c r="C3" s="165"/>
      <c r="D3" s="204" t="s">
        <v>2</v>
      </c>
      <c r="E3" s="205"/>
      <c r="F3" s="205"/>
      <c r="G3" s="205"/>
      <c r="H3" s="206"/>
      <c r="I3" s="21" t="str">
        <f>Proyecto!K3</f>
        <v>Fecha: 17 de septiembre de 2014</v>
      </c>
      <c r="J3" s="9"/>
      <c r="K3" s="9"/>
      <c r="L3" s="9"/>
      <c r="N3" s="1"/>
      <c r="T3" s="2"/>
      <c r="X3" s="1"/>
    </row>
    <row r="4" spans="2:24" ht="24" customHeight="1" thickBot="1" x14ac:dyDescent="0.25">
      <c r="B4" s="164"/>
      <c r="C4" s="165"/>
      <c r="D4" s="204" t="s">
        <v>4</v>
      </c>
      <c r="E4" s="205"/>
      <c r="F4" s="205"/>
      <c r="G4" s="205"/>
      <c r="H4" s="206"/>
      <c r="I4" s="21" t="str">
        <f>Proyecto!K4</f>
        <v>Versión 001</v>
      </c>
      <c r="J4" s="9"/>
      <c r="K4" s="9"/>
      <c r="L4" s="9"/>
      <c r="N4" s="1"/>
      <c r="T4" s="2"/>
      <c r="X4" s="1"/>
    </row>
    <row r="5" spans="2:24" ht="22.5" customHeight="1" thickBot="1" x14ac:dyDescent="0.25">
      <c r="B5" s="166"/>
      <c r="C5" s="167"/>
      <c r="D5" s="207" t="s">
        <v>6</v>
      </c>
      <c r="E5" s="208"/>
      <c r="F5" s="208"/>
      <c r="G5" s="208"/>
      <c r="H5" s="209"/>
      <c r="I5" s="22" t="s">
        <v>28</v>
      </c>
      <c r="J5" s="9"/>
      <c r="K5" s="9"/>
      <c r="L5" s="9"/>
      <c r="N5" s="1"/>
      <c r="T5" s="2"/>
      <c r="X5" s="1"/>
    </row>
    <row r="6" spans="2:24" ht="5.25" customHeight="1" x14ac:dyDescent="0.2">
      <c r="B6" s="14"/>
      <c r="C6" s="14"/>
      <c r="D6" s="14"/>
      <c r="E6" s="14"/>
      <c r="F6" s="14"/>
      <c r="G6" s="14"/>
      <c r="H6" s="14"/>
      <c r="I6" s="14"/>
    </row>
    <row r="7" spans="2:24" ht="19.5" customHeight="1" x14ac:dyDescent="0.2">
      <c r="B7" s="201" t="s">
        <v>8</v>
      </c>
      <c r="C7" s="201"/>
      <c r="D7" s="210" t="str">
        <f>Proyecto!$E$7</f>
        <v>Centro de Estudios Societarios- CES - 2024</v>
      </c>
      <c r="E7" s="210"/>
      <c r="F7" s="210"/>
      <c r="G7" s="210"/>
      <c r="H7" s="210"/>
      <c r="I7" s="210"/>
      <c r="X7" s="1"/>
    </row>
    <row r="8" spans="2:24" ht="10.5" customHeight="1" x14ac:dyDescent="0.2">
      <c r="B8" s="7"/>
      <c r="C8" s="7"/>
      <c r="D8" s="3"/>
      <c r="E8" s="3"/>
      <c r="F8" s="3"/>
      <c r="G8" s="3"/>
      <c r="H8" s="3"/>
      <c r="I8" s="3"/>
      <c r="X8" s="1"/>
    </row>
    <row r="9" spans="2:24" ht="18.75" customHeight="1" x14ac:dyDescent="0.2">
      <c r="B9" s="214" t="s">
        <v>29</v>
      </c>
      <c r="C9" s="214"/>
      <c r="D9" s="214"/>
      <c r="E9" s="214"/>
      <c r="F9" s="214"/>
      <c r="G9" s="214"/>
      <c r="H9" s="214"/>
      <c r="I9" s="214"/>
      <c r="X9" s="1"/>
    </row>
    <row r="10" spans="2:24" ht="40.5" customHeight="1" x14ac:dyDescent="0.2">
      <c r="B10" s="215" t="s">
        <v>30</v>
      </c>
      <c r="C10" s="215"/>
      <c r="D10" s="216" t="s">
        <v>31</v>
      </c>
      <c r="E10" s="216"/>
      <c r="F10" s="216"/>
      <c r="G10" s="216"/>
      <c r="H10" s="216"/>
      <c r="I10" s="216"/>
      <c r="X10" s="1"/>
    </row>
    <row r="11" spans="2:24" ht="22.5" customHeight="1" x14ac:dyDescent="0.2">
      <c r="B11" s="215" t="s">
        <v>25</v>
      </c>
      <c r="C11" s="215"/>
      <c r="D11" s="215" t="s">
        <v>32</v>
      </c>
      <c r="E11" s="215"/>
      <c r="F11" s="132" t="s">
        <v>33</v>
      </c>
      <c r="G11" s="132" t="s">
        <v>34</v>
      </c>
      <c r="H11" s="132" t="s">
        <v>35</v>
      </c>
      <c r="I11" s="132" t="s">
        <v>36</v>
      </c>
      <c r="X11" s="1"/>
    </row>
    <row r="12" spans="2:24" ht="91.5" customHeight="1" x14ac:dyDescent="0.2">
      <c r="B12" s="213" t="s">
        <v>37</v>
      </c>
      <c r="C12" s="213"/>
      <c r="D12" s="213" t="s">
        <v>38</v>
      </c>
      <c r="E12" s="213"/>
      <c r="F12" s="92">
        <v>1</v>
      </c>
      <c r="G12" s="85" t="s">
        <v>39</v>
      </c>
      <c r="H12" s="87" t="s">
        <v>40</v>
      </c>
      <c r="I12" s="87" t="s">
        <v>41</v>
      </c>
      <c r="X12" s="1"/>
    </row>
    <row r="13" spans="2:24" ht="31.5" customHeight="1" x14ac:dyDescent="0.2">
      <c r="B13" s="211" t="s">
        <v>42</v>
      </c>
      <c r="C13" s="211"/>
      <c r="D13" s="212" t="s">
        <v>43</v>
      </c>
      <c r="E13" s="212"/>
      <c r="F13" s="212"/>
      <c r="G13" s="212"/>
      <c r="H13" s="212"/>
      <c r="I13" s="212"/>
      <c r="X13" s="1"/>
    </row>
  </sheetData>
  <mergeCells count="19">
    <mergeCell ref="B7:C7"/>
    <mergeCell ref="D7:I7"/>
    <mergeCell ref="B13:C13"/>
    <mergeCell ref="D13:I13"/>
    <mergeCell ref="B12:C12"/>
    <mergeCell ref="D12:E12"/>
    <mergeCell ref="B9:I9"/>
    <mergeCell ref="B11:C11"/>
    <mergeCell ref="D11:E11"/>
    <mergeCell ref="B10:C10"/>
    <mergeCell ref="D10:I10"/>
    <mergeCell ref="D2:H2"/>
    <mergeCell ref="D3:H3"/>
    <mergeCell ref="D4:H4"/>
    <mergeCell ref="D5:H5"/>
    <mergeCell ref="B2:C2"/>
    <mergeCell ref="B4:C4"/>
    <mergeCell ref="B5:C5"/>
    <mergeCell ref="B3:C3"/>
  </mergeCells>
  <dataValidations count="1">
    <dataValidation type="whole" allowBlank="1" showInputMessage="1" showErrorMessage="1" sqref="H14:H65488 J14:N65488 P14:V65488">
      <formula1>1</formula1>
      <formula2>5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5" fitToHeight="0" orientation="landscape" r:id="rId1"/>
  <headerFooter>
    <oddHeader>&amp;A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'No tocar'!$E$5:$E$6</xm:f>
          </x14:formula1>
          <xm:sqref>H12</xm:sqref>
        </x14:dataValidation>
        <x14:dataValidation type="list" allowBlank="1" showInputMessage="1" showErrorMessage="1">
          <x14:formula1>
            <xm:f>'No tocar'!$C$5:$C$7</xm:f>
          </x14:formula1>
          <xm:sqref>B12:C12</xm:sqref>
        </x14:dataValidation>
        <x14:dataValidation type="list" allowBlank="1" showInputMessage="1" showErrorMessage="1">
          <x14:formula1>
            <xm:f>'No tocar'!$Q$5:$Q$12</xm:f>
          </x14:formula1>
          <xm:sqref>G12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showGridLines="0" zoomScale="110" zoomScaleNormal="110" workbookViewId="0">
      <selection activeCell="C17" sqref="C17"/>
    </sheetView>
  </sheetViews>
  <sheetFormatPr baseColWidth="10" defaultColWidth="11.42578125" defaultRowHeight="12" x14ac:dyDescent="0.2"/>
  <cols>
    <col min="1" max="1" width="2.42578125" style="1" customWidth="1"/>
    <col min="2" max="2" width="37.140625" style="1" customWidth="1"/>
    <col min="3" max="3" width="39.42578125" style="1" customWidth="1"/>
    <col min="4" max="4" width="8.85546875" style="1" customWidth="1"/>
    <col min="5" max="5" width="5.7109375" style="1" customWidth="1"/>
    <col min="6" max="6" width="39.7109375" style="1" customWidth="1"/>
    <col min="7" max="7" width="7.7109375" style="1" customWidth="1"/>
    <col min="8" max="8" width="0.7109375" style="4" customWidth="1"/>
    <col min="9" max="9" width="1" style="1" customWidth="1"/>
    <col min="10" max="10" width="1.42578125" style="1" customWidth="1"/>
    <col min="11" max="11" width="1.140625" style="4" customWidth="1"/>
    <col min="12" max="12" width="16.7109375" style="1" customWidth="1"/>
    <col min="13" max="16" width="7.7109375" style="1" customWidth="1"/>
    <col min="17" max="18" width="5.7109375" style="1" hidden="1" customWidth="1"/>
    <col min="19" max="19" width="10.7109375" style="1" customWidth="1"/>
    <col min="20" max="20" width="20.7109375" style="1" customWidth="1"/>
    <col min="21" max="21" width="9.140625" style="2" customWidth="1"/>
    <col min="22" max="242" width="9.140625" style="1" customWidth="1"/>
    <col min="243" max="16384" width="11.42578125" style="1"/>
  </cols>
  <sheetData>
    <row r="1" spans="1:21" ht="12.75" thickBot="1" x14ac:dyDescent="0.25"/>
    <row r="2" spans="1:21" ht="26.25" customHeight="1" thickBot="1" x14ac:dyDescent="0.25">
      <c r="B2" s="29"/>
      <c r="C2" s="227" t="s">
        <v>0</v>
      </c>
      <c r="D2" s="228"/>
      <c r="E2" s="228"/>
      <c r="F2" s="228"/>
      <c r="G2" s="217" t="str">
        <f>Proyecto!K2</f>
        <v>Código: GC-F-015</v>
      </c>
      <c r="H2" s="218"/>
      <c r="I2" s="218"/>
      <c r="J2" s="218"/>
      <c r="K2" s="218"/>
      <c r="L2" s="219"/>
    </row>
    <row r="3" spans="1:21" ht="23.25" customHeight="1" thickBot="1" x14ac:dyDescent="0.25">
      <c r="B3" s="31"/>
      <c r="C3" s="227" t="s">
        <v>2</v>
      </c>
      <c r="D3" s="228"/>
      <c r="E3" s="228"/>
      <c r="F3" s="228"/>
      <c r="G3" s="220" t="str">
        <f>Proyecto!K3</f>
        <v>Fecha: 17 de septiembre de 2014</v>
      </c>
      <c r="H3" s="221"/>
      <c r="I3" s="221"/>
      <c r="J3" s="221"/>
      <c r="K3" s="221"/>
      <c r="L3" s="222"/>
    </row>
    <row r="4" spans="1:21" ht="24" customHeight="1" thickBot="1" x14ac:dyDescent="0.25">
      <c r="B4" s="31"/>
      <c r="C4" s="227" t="s">
        <v>4</v>
      </c>
      <c r="D4" s="228"/>
      <c r="E4" s="228"/>
      <c r="F4" s="228"/>
      <c r="G4" s="223" t="str">
        <f>Proyecto!K4</f>
        <v>Versión 001</v>
      </c>
      <c r="H4" s="224"/>
      <c r="I4" s="224"/>
      <c r="J4" s="224"/>
      <c r="K4" s="224"/>
      <c r="L4" s="225"/>
    </row>
    <row r="5" spans="1:21" ht="22.5" customHeight="1" thickBot="1" x14ac:dyDescent="0.25">
      <c r="B5" s="33"/>
      <c r="C5" s="227" t="s">
        <v>6</v>
      </c>
      <c r="D5" s="228"/>
      <c r="E5" s="228"/>
      <c r="F5" s="228"/>
      <c r="G5" s="220" t="s">
        <v>44</v>
      </c>
      <c r="H5" s="221"/>
      <c r="I5" s="221"/>
      <c r="J5" s="221"/>
      <c r="K5" s="221"/>
      <c r="L5" s="222"/>
    </row>
    <row r="6" spans="1:21" ht="5.25" customHeight="1" x14ac:dyDescent="0.2">
      <c r="A6" s="4" t="str">
        <f>Proyecto!$E$7</f>
        <v>Centro de Estudios Societarios- CES - 2024</v>
      </c>
      <c r="B6" s="14"/>
      <c r="C6" s="14"/>
      <c r="D6" s="14"/>
      <c r="E6" s="14"/>
      <c r="F6" s="14"/>
    </row>
    <row r="7" spans="1:21" ht="29.25" customHeight="1" x14ac:dyDescent="0.2">
      <c r="B7" s="72" t="s">
        <v>8</v>
      </c>
      <c r="C7" s="226" t="str">
        <f>Proyecto!$E$7</f>
        <v>Centro de Estudios Societarios- CES - 2024</v>
      </c>
      <c r="D7" s="226"/>
      <c r="E7" s="226"/>
      <c r="F7" s="226"/>
      <c r="U7" s="1"/>
    </row>
    <row r="8" spans="1:21" ht="18.75" x14ac:dyDescent="0.2">
      <c r="C8" s="102"/>
      <c r="D8" s="102"/>
      <c r="E8" s="102"/>
      <c r="F8" s="102"/>
    </row>
    <row r="9" spans="1:21" ht="18.75" x14ac:dyDescent="0.2">
      <c r="C9" s="102"/>
      <c r="D9" s="102"/>
      <c r="E9" s="102"/>
      <c r="F9" s="102"/>
    </row>
    <row r="10" spans="1:21" ht="18" customHeight="1" x14ac:dyDescent="0.2">
      <c r="B10" s="72" t="s">
        <v>45</v>
      </c>
      <c r="C10" s="103" t="s">
        <v>46</v>
      </c>
      <c r="D10" s="102"/>
      <c r="E10" s="102"/>
      <c r="F10" s="102"/>
    </row>
    <row r="11" spans="1:21" ht="6" customHeight="1" x14ac:dyDescent="0.2">
      <c r="C11" s="102"/>
      <c r="D11" s="102"/>
      <c r="E11" s="102"/>
      <c r="F11" s="102"/>
    </row>
    <row r="12" spans="1:21" ht="18" customHeight="1" x14ac:dyDescent="0.2">
      <c r="B12" s="72" t="s">
        <v>47</v>
      </c>
      <c r="C12" s="103"/>
      <c r="D12" s="102"/>
      <c r="E12" s="102"/>
      <c r="F12" s="102"/>
    </row>
    <row r="13" spans="1:21" ht="6" customHeight="1" x14ac:dyDescent="0.2">
      <c r="C13" s="102"/>
      <c r="D13" s="102"/>
      <c r="E13" s="102"/>
      <c r="F13" s="102"/>
    </row>
    <row r="14" spans="1:21" ht="18" customHeight="1" x14ac:dyDescent="0.2">
      <c r="B14" s="72" t="s">
        <v>48</v>
      </c>
      <c r="C14" s="104"/>
      <c r="D14" s="102"/>
      <c r="E14" s="102"/>
      <c r="F14" s="102"/>
    </row>
    <row r="15" spans="1:21" ht="6" customHeight="1" x14ac:dyDescent="0.2">
      <c r="C15" s="102"/>
      <c r="D15" s="102"/>
      <c r="E15" s="102"/>
      <c r="F15" s="102"/>
    </row>
    <row r="16" spans="1:21" ht="18" customHeight="1" x14ac:dyDescent="0.2">
      <c r="B16" s="72" t="s">
        <v>49</v>
      </c>
      <c r="C16" s="129">
        <v>208000000</v>
      </c>
      <c r="D16" s="102"/>
      <c r="E16" s="102"/>
      <c r="F16" s="102"/>
    </row>
    <row r="17" spans="2:6" ht="6" customHeight="1" x14ac:dyDescent="0.2">
      <c r="C17" s="102"/>
      <c r="D17" s="102"/>
      <c r="E17" s="102"/>
      <c r="F17" s="102"/>
    </row>
    <row r="18" spans="2:6" ht="18" customHeight="1" x14ac:dyDescent="0.2">
      <c r="B18" s="72" t="s">
        <v>50</v>
      </c>
      <c r="C18" s="105"/>
      <c r="D18" s="102"/>
      <c r="E18" s="102"/>
      <c r="F18" s="102"/>
    </row>
    <row r="19" spans="2:6" ht="6" customHeight="1" x14ac:dyDescent="0.2">
      <c r="C19" s="102"/>
      <c r="D19" s="102"/>
      <c r="E19" s="102"/>
      <c r="F19" s="102"/>
    </row>
    <row r="20" spans="2:6" ht="18" customHeight="1" x14ac:dyDescent="0.2">
      <c r="B20" s="72" t="s">
        <v>51</v>
      </c>
      <c r="C20" s="105"/>
      <c r="D20" s="102"/>
      <c r="E20" s="102"/>
      <c r="F20" s="102"/>
    </row>
    <row r="21" spans="2:6" ht="18.75" x14ac:dyDescent="0.2">
      <c r="C21" s="102"/>
      <c r="D21" s="102"/>
      <c r="E21" s="102"/>
      <c r="F21" s="102"/>
    </row>
    <row r="22" spans="2:6" ht="18.75" x14ac:dyDescent="0.2">
      <c r="C22" s="102"/>
      <c r="D22" s="102"/>
      <c r="E22" s="102"/>
      <c r="F22" s="102"/>
    </row>
    <row r="23" spans="2:6" ht="45.75" customHeight="1" x14ac:dyDescent="0.2">
      <c r="B23" s="126"/>
      <c r="C23" s="102"/>
      <c r="D23" s="102"/>
      <c r="E23" s="102"/>
      <c r="F23" s="102"/>
    </row>
    <row r="24" spans="2:6" x14ac:dyDescent="0.2">
      <c r="C24" s="79"/>
    </row>
    <row r="25" spans="2:6" x14ac:dyDescent="0.2">
      <c r="C25" s="79"/>
    </row>
  </sheetData>
  <mergeCells count="9">
    <mergeCell ref="G2:L2"/>
    <mergeCell ref="G3:L3"/>
    <mergeCell ref="G4:L4"/>
    <mergeCell ref="G5:L5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M8:S65493 D8:K65493">
      <formula1>1</formula1>
      <formula2>5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5" fitToHeight="0" orientation="landscape" r:id="rId1"/>
  <headerFooter>
    <oddHeader>&amp;A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tocar'!$M$5:$M$6</xm:f>
          </x14:formula1>
          <xm:sqref>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20"/>
  <sheetViews>
    <sheetView showGridLines="0" topLeftCell="A13" zoomScale="90" zoomScaleNormal="90" workbookViewId="0">
      <selection activeCell="C17" sqref="C17"/>
    </sheetView>
  </sheetViews>
  <sheetFormatPr baseColWidth="10" defaultColWidth="11.42578125" defaultRowHeight="12" x14ac:dyDescent="0.2"/>
  <cols>
    <col min="1" max="1" width="2.42578125" style="1" customWidth="1"/>
    <col min="2" max="2" width="34.28515625" style="1" customWidth="1"/>
    <col min="3" max="3" width="31.7109375" style="1" customWidth="1"/>
    <col min="4" max="4" width="83.140625" style="1" customWidth="1"/>
    <col min="5" max="5" width="16.85546875" style="1" customWidth="1"/>
    <col min="6" max="6" width="5.7109375" style="1" customWidth="1"/>
    <col min="7" max="7" width="49.85546875" style="1" customWidth="1"/>
    <col min="8" max="8" width="7.7109375" style="1" customWidth="1"/>
    <col min="9" max="9" width="0.7109375" style="4" customWidth="1"/>
    <col min="10" max="10" width="1" style="1" customWidth="1"/>
    <col min="11" max="11" width="1.42578125" style="1" customWidth="1"/>
    <col min="12" max="12" width="1.140625" style="4" customWidth="1"/>
    <col min="13" max="13" width="20.7109375" style="1" customWidth="1"/>
    <col min="14" max="17" width="7.7109375" style="1" customWidth="1"/>
    <col min="18" max="19" width="5.7109375" style="1" hidden="1" customWidth="1"/>
    <col min="20" max="20" width="10.7109375" style="1" customWidth="1"/>
    <col min="21" max="21" width="20.7109375" style="1" customWidth="1"/>
    <col min="22" max="22" width="9.140625" style="2" customWidth="1"/>
    <col min="23" max="243" width="9.140625" style="1" customWidth="1"/>
    <col min="244" max="16384" width="11.42578125" style="1"/>
  </cols>
  <sheetData>
    <row r="1" spans="2:22" ht="12.75" thickBot="1" x14ac:dyDescent="0.25"/>
    <row r="2" spans="2:22" ht="26.25" customHeight="1" thickBot="1" x14ac:dyDescent="0.25">
      <c r="B2" s="23"/>
      <c r="C2" s="207" t="s">
        <v>0</v>
      </c>
      <c r="D2" s="208"/>
      <c r="E2" s="208"/>
      <c r="F2" s="209"/>
      <c r="G2" s="20" t="str">
        <f>Proyecto!K2</f>
        <v>Código: GC-F-015</v>
      </c>
      <c r="H2" s="4"/>
      <c r="J2" s="8"/>
      <c r="L2" s="1"/>
      <c r="T2" s="2"/>
      <c r="V2" s="1"/>
    </row>
    <row r="3" spans="2:22" ht="23.25" customHeight="1" thickBot="1" x14ac:dyDescent="0.25">
      <c r="B3" s="24"/>
      <c r="C3" s="207" t="s">
        <v>2</v>
      </c>
      <c r="D3" s="208"/>
      <c r="E3" s="208"/>
      <c r="F3" s="209"/>
      <c r="G3" s="21" t="str">
        <f>Proyecto!K3</f>
        <v>Fecha: 17 de septiembre de 2014</v>
      </c>
      <c r="H3" s="4"/>
      <c r="J3" s="8"/>
      <c r="L3" s="1"/>
      <c r="T3" s="2"/>
      <c r="V3" s="1"/>
    </row>
    <row r="4" spans="2:22" ht="24" customHeight="1" thickBot="1" x14ac:dyDescent="0.25">
      <c r="B4" s="24"/>
      <c r="C4" s="207" t="s">
        <v>4</v>
      </c>
      <c r="D4" s="208"/>
      <c r="E4" s="208"/>
      <c r="F4" s="209"/>
      <c r="G4" s="21" t="str">
        <f>Proyecto!K4</f>
        <v>Versión 001</v>
      </c>
      <c r="I4" s="1"/>
      <c r="J4" s="8"/>
      <c r="L4" s="1"/>
      <c r="T4" s="2"/>
      <c r="V4" s="1"/>
    </row>
    <row r="5" spans="2:22" ht="22.5" customHeight="1" thickBot="1" x14ac:dyDescent="0.25">
      <c r="B5" s="25"/>
      <c r="C5" s="207" t="s">
        <v>6</v>
      </c>
      <c r="D5" s="208"/>
      <c r="E5" s="208"/>
      <c r="F5" s="209"/>
      <c r="G5" s="22" t="s">
        <v>52</v>
      </c>
      <c r="I5" s="1"/>
      <c r="J5" s="4"/>
      <c r="L5" s="1"/>
      <c r="T5" s="2"/>
      <c r="V5" s="1"/>
    </row>
    <row r="6" spans="2:22" ht="5.25" customHeight="1" x14ac:dyDescent="0.2">
      <c r="B6" s="14"/>
      <c r="C6" s="14"/>
      <c r="D6" s="14"/>
      <c r="E6" s="14"/>
      <c r="F6" s="14"/>
      <c r="G6" s="14"/>
    </row>
    <row r="7" spans="2:22" ht="29.25" customHeight="1" x14ac:dyDescent="0.2">
      <c r="B7" s="142" t="s">
        <v>8</v>
      </c>
      <c r="C7" s="232" t="str">
        <f>Proyecto!$E$7</f>
        <v>Centro de Estudios Societarios- CES - 2024</v>
      </c>
      <c r="D7" s="232"/>
      <c r="E7" s="232"/>
      <c r="F7" s="232"/>
      <c r="G7" s="232"/>
      <c r="V7" s="1"/>
    </row>
    <row r="9" spans="2:22" ht="18" customHeight="1" x14ac:dyDescent="0.2">
      <c r="B9" s="231" t="s">
        <v>53</v>
      </c>
      <c r="C9" s="231"/>
      <c r="D9" s="231"/>
      <c r="E9" s="231"/>
      <c r="F9" s="231"/>
      <c r="G9" s="231"/>
    </row>
    <row r="10" spans="2:22" customFormat="1" ht="15" customHeight="1" x14ac:dyDescent="0.2">
      <c r="B10" s="141"/>
      <c r="C10" s="141"/>
      <c r="D10" s="141"/>
      <c r="E10" s="141"/>
      <c r="F10" s="141"/>
      <c r="G10" s="141"/>
    </row>
    <row r="11" spans="2:22" ht="27.75" customHeight="1" x14ac:dyDescent="0.2">
      <c r="B11" s="132" t="s">
        <v>54</v>
      </c>
      <c r="C11" s="132" t="s">
        <v>55</v>
      </c>
      <c r="D11" s="132" t="s">
        <v>56</v>
      </c>
      <c r="E11" s="132" t="s">
        <v>57</v>
      </c>
      <c r="F11" s="231" t="s">
        <v>58</v>
      </c>
      <c r="G11" s="231"/>
    </row>
    <row r="12" spans="2:22" s="106" customFormat="1" ht="77.25" customHeight="1" x14ac:dyDescent="0.2">
      <c r="B12" s="109" t="s">
        <v>59</v>
      </c>
      <c r="C12" s="109" t="s">
        <v>234</v>
      </c>
      <c r="D12" s="94" t="s">
        <v>155</v>
      </c>
      <c r="E12" s="109" t="s">
        <v>60</v>
      </c>
      <c r="F12" s="230" t="s">
        <v>240</v>
      </c>
      <c r="G12" s="230"/>
      <c r="I12" s="107"/>
      <c r="L12" s="107"/>
      <c r="V12" s="108"/>
    </row>
    <row r="13" spans="2:22" s="106" customFormat="1" ht="136.5" customHeight="1" x14ac:dyDescent="0.2">
      <c r="B13" s="109" t="s">
        <v>61</v>
      </c>
      <c r="C13" s="124" t="s">
        <v>235</v>
      </c>
      <c r="D13" s="94" t="s">
        <v>241</v>
      </c>
      <c r="E13" s="109" t="s">
        <v>60</v>
      </c>
      <c r="F13" s="229" t="s">
        <v>242</v>
      </c>
      <c r="G13" s="229"/>
      <c r="I13" s="107"/>
      <c r="L13" s="107"/>
      <c r="V13" s="108"/>
    </row>
    <row r="14" spans="2:22" s="106" customFormat="1" ht="129" customHeight="1" x14ac:dyDescent="0.2">
      <c r="B14" s="109" t="s">
        <v>62</v>
      </c>
      <c r="C14" s="124" t="s">
        <v>318</v>
      </c>
      <c r="D14" s="94" t="s">
        <v>201</v>
      </c>
      <c r="E14" s="109" t="s">
        <v>60</v>
      </c>
      <c r="F14" s="229" t="s">
        <v>243</v>
      </c>
      <c r="G14" s="229"/>
      <c r="I14" s="107"/>
      <c r="L14" s="107"/>
      <c r="V14" s="108"/>
    </row>
    <row r="15" spans="2:22" s="106" customFormat="1" ht="143.25" customHeight="1" x14ac:dyDescent="0.2">
      <c r="B15" s="109" t="s">
        <v>154</v>
      </c>
      <c r="C15" s="109" t="s">
        <v>319</v>
      </c>
      <c r="D15" s="156" t="s">
        <v>156</v>
      </c>
      <c r="E15" s="109" t="s">
        <v>60</v>
      </c>
      <c r="F15" s="229" t="s">
        <v>243</v>
      </c>
      <c r="G15" s="229"/>
      <c r="I15" s="107"/>
      <c r="L15" s="107"/>
      <c r="V15" s="108"/>
    </row>
    <row r="16" spans="2:22" s="106" customFormat="1" ht="143.25" customHeight="1" x14ac:dyDescent="0.2">
      <c r="B16" s="109" t="s">
        <v>154</v>
      </c>
      <c r="C16" s="109" t="s">
        <v>334</v>
      </c>
      <c r="D16" s="94" t="s">
        <v>156</v>
      </c>
      <c r="E16" s="109" t="s">
        <v>60</v>
      </c>
      <c r="F16" s="229" t="s">
        <v>243</v>
      </c>
      <c r="G16" s="229"/>
      <c r="I16" s="107"/>
      <c r="L16" s="107"/>
      <c r="V16" s="108"/>
    </row>
    <row r="20" spans="4:4" x14ac:dyDescent="0.2">
      <c r="D20" s="1" t="s">
        <v>210</v>
      </c>
    </row>
  </sheetData>
  <mergeCells count="12">
    <mergeCell ref="F16:G16"/>
    <mergeCell ref="F12:G12"/>
    <mergeCell ref="F13:G13"/>
    <mergeCell ref="F14:G14"/>
    <mergeCell ref="C2:F2"/>
    <mergeCell ref="C3:F3"/>
    <mergeCell ref="C4:F4"/>
    <mergeCell ref="C5:F5"/>
    <mergeCell ref="F11:G11"/>
    <mergeCell ref="C7:G7"/>
    <mergeCell ref="B9:G9"/>
    <mergeCell ref="F15:G15"/>
  </mergeCells>
  <dataValidations count="1">
    <dataValidation type="whole" allowBlank="1" showInputMessage="1" showErrorMessage="1" sqref="E8:G8 E17:G65485 H8:L65485 N8:T65485">
      <formula1>1</formula1>
      <formula2>5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5" scale="77" fitToHeight="0" orientation="landscape" r:id="rId1"/>
  <headerFooter>
    <oddHeader>&amp;A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 tocar'!$G$5:$G$7</xm:f>
          </x14:formula1>
          <xm:sqref>B12:B14</xm:sqref>
        </x14:dataValidation>
        <x14:dataValidation type="list" allowBlank="1" showInputMessage="1" showErrorMessage="1">
          <x14:formula1>
            <xm:f>'No tocar'!$I$5:$I$6</xm:f>
          </x14:formula1>
          <xm:sqref>E12:E16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24"/>
  <sheetViews>
    <sheetView zoomScale="80" zoomScaleNormal="80" workbookViewId="0">
      <selection activeCell="E18" sqref="E18"/>
    </sheetView>
  </sheetViews>
  <sheetFormatPr baseColWidth="10" defaultColWidth="11.42578125" defaultRowHeight="12.75" x14ac:dyDescent="0.2"/>
  <cols>
    <col min="1" max="1" width="5" style="26" customWidth="1"/>
    <col min="2" max="2" width="53.85546875" style="26" customWidth="1"/>
    <col min="3" max="3" width="25" style="26" customWidth="1"/>
    <col min="4" max="4" width="11.42578125" style="26"/>
    <col min="5" max="5" width="40.42578125" style="26" customWidth="1"/>
    <col min="6" max="6" width="20.7109375" style="26" customWidth="1"/>
    <col min="7" max="7" width="25.42578125" style="26" customWidth="1"/>
    <col min="8" max="8" width="15" style="26" customWidth="1"/>
    <col min="9" max="16384" width="11.42578125" style="26"/>
  </cols>
  <sheetData>
    <row r="1" spans="2:8" ht="13.5" thickBot="1" x14ac:dyDescent="0.25"/>
    <row r="2" spans="2:8" ht="18" customHeight="1" thickBot="1" x14ac:dyDescent="0.25">
      <c r="B2" s="29"/>
      <c r="C2" s="227" t="s">
        <v>0</v>
      </c>
      <c r="D2" s="228"/>
      <c r="E2" s="228"/>
      <c r="F2" s="228"/>
      <c r="G2" s="217" t="str">
        <f>Proyecto!K2</f>
        <v>Código: GC-F-015</v>
      </c>
      <c r="H2" s="219"/>
    </row>
    <row r="3" spans="2:8" ht="19.5" customHeight="1" thickBot="1" x14ac:dyDescent="0.25">
      <c r="B3" s="31"/>
      <c r="C3" s="227" t="s">
        <v>2</v>
      </c>
      <c r="D3" s="228"/>
      <c r="E3" s="228"/>
      <c r="F3" s="228"/>
      <c r="G3" s="220" t="str">
        <f>Proyecto!K3</f>
        <v>Fecha: 17 de septiembre de 2014</v>
      </c>
      <c r="H3" s="222"/>
    </row>
    <row r="4" spans="2:8" ht="19.5" customHeight="1" thickBot="1" x14ac:dyDescent="0.25">
      <c r="B4" s="31"/>
      <c r="C4" s="227" t="s">
        <v>4</v>
      </c>
      <c r="D4" s="228"/>
      <c r="E4" s="228"/>
      <c r="F4" s="228"/>
      <c r="G4" s="223" t="str">
        <f>Proyecto!K4</f>
        <v>Versión 001</v>
      </c>
      <c r="H4" s="225"/>
    </row>
    <row r="5" spans="2:8" ht="21.75" customHeight="1" thickBot="1" x14ac:dyDescent="0.25">
      <c r="B5" s="33"/>
      <c r="C5" s="227" t="s">
        <v>6</v>
      </c>
      <c r="D5" s="228"/>
      <c r="E5" s="228"/>
      <c r="F5" s="228"/>
      <c r="G5" s="220" t="s">
        <v>63</v>
      </c>
      <c r="H5" s="222"/>
    </row>
    <row r="6" spans="2:8" ht="21" customHeight="1" x14ac:dyDescent="0.2"/>
    <row r="7" spans="2:8" ht="22.5" customHeight="1" x14ac:dyDescent="0.2">
      <c r="B7" s="235" t="s">
        <v>64</v>
      </c>
      <c r="C7" s="236"/>
      <c r="D7" s="236"/>
      <c r="E7" s="236"/>
      <c r="F7" s="236"/>
      <c r="G7" s="236"/>
      <c r="H7" s="236"/>
    </row>
    <row r="8" spans="2:8" ht="84" customHeight="1" x14ac:dyDescent="0.2">
      <c r="B8" s="237" t="s">
        <v>65</v>
      </c>
      <c r="C8" s="238"/>
      <c r="D8" s="238"/>
      <c r="E8" s="238"/>
      <c r="F8" s="238"/>
      <c r="G8" s="238"/>
      <c r="H8" s="238"/>
    </row>
    <row r="9" spans="2:8" x14ac:dyDescent="0.2">
      <c r="B9" s="27"/>
    </row>
    <row r="11" spans="2:8" ht="22.5" customHeight="1" x14ac:dyDescent="0.2">
      <c r="B11" s="239" t="s">
        <v>66</v>
      </c>
      <c r="C11" s="240"/>
      <c r="E11" s="233" t="s">
        <v>236</v>
      </c>
      <c r="F11" s="234"/>
      <c r="G11" s="234"/>
      <c r="H11" s="234"/>
    </row>
    <row r="13" spans="2:8" ht="20.25" customHeight="1" x14ac:dyDescent="0.2">
      <c r="B13" s="12" t="s">
        <v>55</v>
      </c>
      <c r="C13" s="12" t="s">
        <v>54</v>
      </c>
      <c r="D13" s="28"/>
      <c r="E13" s="12" t="s">
        <v>55</v>
      </c>
      <c r="F13" s="12" t="s">
        <v>54</v>
      </c>
      <c r="G13" s="12" t="s">
        <v>67</v>
      </c>
      <c r="H13" s="12" t="s">
        <v>68</v>
      </c>
    </row>
    <row r="14" spans="2:8" s="46" customFormat="1" ht="34.5" customHeight="1" x14ac:dyDescent="0.2">
      <c r="B14" s="93" t="str">
        <f>+'Recursos Humanos'!C12</f>
        <v>Billy Escobar Pérez -Superintendente de Sociedades</v>
      </c>
      <c r="C14" s="109" t="s">
        <v>59</v>
      </c>
      <c r="E14" s="75" t="s">
        <v>260</v>
      </c>
      <c r="F14" s="75" t="s">
        <v>320</v>
      </c>
      <c r="G14" s="47"/>
      <c r="H14" s="48"/>
    </row>
    <row r="15" spans="2:8" s="46" customFormat="1" ht="48" customHeight="1" x14ac:dyDescent="0.2">
      <c r="B15" s="120" t="str">
        <f>+'Recursos Humanos'!C13</f>
        <v>Soad Eljach -
Asesora del Despacho</v>
      </c>
      <c r="C15" s="109" t="s">
        <v>61</v>
      </c>
      <c r="E15" s="75" t="s">
        <v>202</v>
      </c>
      <c r="F15" s="75" t="s">
        <v>321</v>
      </c>
      <c r="G15" s="48"/>
      <c r="H15" s="48"/>
    </row>
    <row r="16" spans="2:8" s="46" customFormat="1" ht="54.75" customHeight="1" x14ac:dyDescent="0.2">
      <c r="B16" s="120" t="str">
        <f>+'Recursos Humanos'!C14</f>
        <v xml:space="preserve">Eliana Patricia Ardila Sánchez 
Funcionario Dirección de Talento Humano </v>
      </c>
      <c r="C16" s="109" t="s">
        <v>142</v>
      </c>
      <c r="E16" s="75" t="s">
        <v>203</v>
      </c>
      <c r="F16" s="48" t="s">
        <v>237</v>
      </c>
      <c r="G16" s="48"/>
      <c r="H16" s="48"/>
    </row>
    <row r="17" spans="2:8" s="46" customFormat="1" ht="87.75" customHeight="1" x14ac:dyDescent="0.2">
      <c r="B17" s="94" t="str">
        <f>+'Recursos Humanos'!C15</f>
        <v xml:space="preserve">Héctor Gerardo Guerrero García - Director de Tecnologías de la Información y las Comunicaciones
María Fernanda Solano Dumar - Coordinadora del Grupo de Desarrollo del Talento Humano
</v>
      </c>
      <c r="C17" s="110" t="s">
        <v>154</v>
      </c>
      <c r="E17" s="149"/>
      <c r="F17" s="149"/>
      <c r="G17" s="150"/>
      <c r="H17" s="150"/>
    </row>
    <row r="18" spans="2:8" s="46" customFormat="1" ht="52.5" customHeight="1" x14ac:dyDescent="0.2">
      <c r="B18" s="156" t="str">
        <f>+'Recursos Humanos'!C16</f>
        <v>Servidor designado 
Oficina Asesora Jurídica</v>
      </c>
      <c r="C18" s="110" t="s">
        <v>154</v>
      </c>
      <c r="F18" s="49"/>
      <c r="G18" s="49"/>
      <c r="H18" s="49"/>
    </row>
    <row r="19" spans="2:8" ht="23.1" customHeight="1" x14ac:dyDescent="0.2">
      <c r="B19" s="95"/>
      <c r="C19" s="96"/>
    </row>
    <row r="20" spans="2:8" ht="23.1" customHeight="1" x14ac:dyDescent="0.2">
      <c r="B20" s="95"/>
      <c r="C20" s="96"/>
    </row>
    <row r="21" spans="2:8" ht="23.1" customHeight="1" x14ac:dyDescent="0.2">
      <c r="B21" s="97"/>
      <c r="C21" s="97"/>
    </row>
    <row r="22" spans="2:8" ht="23.1" customHeight="1" x14ac:dyDescent="0.2">
      <c r="B22" s="97"/>
      <c r="C22" s="97"/>
    </row>
    <row r="23" spans="2:8" ht="23.1" customHeight="1" x14ac:dyDescent="0.2">
      <c r="B23" s="97"/>
      <c r="C23" s="97"/>
    </row>
    <row r="24" spans="2:8" ht="23.1" customHeight="1" x14ac:dyDescent="0.2">
      <c r="B24" s="97"/>
      <c r="C24" s="97"/>
    </row>
  </sheetData>
  <mergeCells count="12">
    <mergeCell ref="E11:H11"/>
    <mergeCell ref="B7:H7"/>
    <mergeCell ref="B8:H8"/>
    <mergeCell ref="B11:C11"/>
    <mergeCell ref="G2:H2"/>
    <mergeCell ref="G3:H3"/>
    <mergeCell ref="G4:H4"/>
    <mergeCell ref="G5:H5"/>
    <mergeCell ref="C2:F2"/>
    <mergeCell ref="C3:F3"/>
    <mergeCell ref="C4:F4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tocar'!$G$5:$G$7</xm:f>
          </x14:formula1>
          <xm:sqref>C14:C16 C19:C20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P29"/>
  <sheetViews>
    <sheetView showGridLines="0" topLeftCell="A11" zoomScale="80" zoomScaleNormal="80" workbookViewId="0">
      <pane xSplit="4" ySplit="1" topLeftCell="E15" activePane="bottomRight" state="frozen"/>
      <selection activeCell="A11" sqref="A11"/>
      <selection pane="topRight" activeCell="E11" sqref="E11"/>
      <selection pane="bottomLeft" activeCell="A12" sqref="A12"/>
      <selection pane="bottomRight" activeCell="K31" sqref="K31"/>
    </sheetView>
  </sheetViews>
  <sheetFormatPr baseColWidth="10" defaultColWidth="11.42578125" defaultRowHeight="12" x14ac:dyDescent="0.2"/>
  <cols>
    <col min="1" max="1" width="2.42578125" style="1" customWidth="1"/>
    <col min="2" max="2" width="14.42578125" style="1" customWidth="1"/>
    <col min="3" max="3" width="30.7109375" style="1" customWidth="1"/>
    <col min="4" max="4" width="51.7109375" style="1" customWidth="1"/>
    <col min="5" max="5" width="23.140625" style="1" customWidth="1"/>
    <col min="6" max="6" width="41.42578125" style="1" customWidth="1"/>
    <col min="7" max="7" width="17.42578125" style="1" bestFit="1" customWidth="1"/>
    <col min="8" max="8" width="31.140625" style="1" customWidth="1"/>
    <col min="9" max="10" width="7.7109375" style="1" customWidth="1"/>
    <col min="11" max="11" width="43.855468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578125" style="1"/>
  </cols>
  <sheetData>
    <row r="1" spans="2:16" ht="12.75" thickBot="1" x14ac:dyDescent="0.25"/>
    <row r="2" spans="2:16" ht="26.25" customHeight="1" thickBot="1" x14ac:dyDescent="0.25">
      <c r="B2" s="262"/>
      <c r="C2" s="263"/>
      <c r="D2" s="253" t="s">
        <v>0</v>
      </c>
      <c r="E2" s="254"/>
      <c r="F2" s="254"/>
      <c r="G2" s="255"/>
      <c r="H2" s="30" t="str">
        <f>Proyecto!K2</f>
        <v>Código: GC-F-015</v>
      </c>
    </row>
    <row r="3" spans="2:16" ht="23.25" customHeight="1" thickBot="1" x14ac:dyDescent="0.25">
      <c r="B3" s="264"/>
      <c r="C3" s="252"/>
      <c r="D3" s="256" t="s">
        <v>2</v>
      </c>
      <c r="E3" s="257"/>
      <c r="F3" s="257"/>
      <c r="G3" s="258"/>
      <c r="H3" s="34" t="str">
        <f>Proyecto!K3</f>
        <v>Fecha: 17 de septiembre de 2014</v>
      </c>
    </row>
    <row r="4" spans="2:16" ht="24" customHeight="1" thickBot="1" x14ac:dyDescent="0.25">
      <c r="B4" s="264"/>
      <c r="C4" s="252"/>
      <c r="D4" s="259" t="s">
        <v>4</v>
      </c>
      <c r="E4" s="260"/>
      <c r="F4" s="260"/>
      <c r="G4" s="261"/>
      <c r="H4" s="32" t="str">
        <f>Proyecto!K4</f>
        <v>Versión 001</v>
      </c>
    </row>
    <row r="5" spans="2:16" ht="22.5" customHeight="1" thickBot="1" x14ac:dyDescent="0.25">
      <c r="B5" s="265"/>
      <c r="C5" s="266"/>
      <c r="D5" s="256" t="s">
        <v>6</v>
      </c>
      <c r="E5" s="257"/>
      <c r="F5" s="257"/>
      <c r="G5" s="258"/>
      <c r="H5" s="34" t="s">
        <v>69</v>
      </c>
    </row>
    <row r="6" spans="2:16" ht="5.25" customHeight="1" x14ac:dyDescent="0.2">
      <c r="B6" s="14"/>
      <c r="C6" s="14"/>
      <c r="D6" s="14"/>
      <c r="E6" s="14"/>
      <c r="F6" s="14"/>
      <c r="G6" s="14"/>
      <c r="H6" s="14"/>
    </row>
    <row r="7" spans="2:16" ht="29.25" customHeight="1" x14ac:dyDescent="0.2">
      <c r="B7" s="201" t="s">
        <v>8</v>
      </c>
      <c r="C7" s="201"/>
      <c r="D7" s="246" t="str">
        <f>Proyecto!$E$7</f>
        <v>Centro de Estudios Societarios- CES - 2024</v>
      </c>
      <c r="E7" s="246"/>
      <c r="F7" s="246"/>
      <c r="G7" s="246"/>
      <c r="H7" s="246"/>
      <c r="P7" s="1"/>
    </row>
    <row r="8" spans="2:16" customFormat="1" ht="19.5" customHeight="1" x14ac:dyDescent="0.2"/>
    <row r="9" spans="2:16" ht="30" customHeight="1" x14ac:dyDescent="0.2">
      <c r="B9" s="247" t="s">
        <v>14</v>
      </c>
      <c r="C9" s="248"/>
      <c r="D9" s="248"/>
      <c r="E9" s="248"/>
      <c r="F9" s="248"/>
      <c r="G9" s="248"/>
      <c r="H9" s="248"/>
    </row>
    <row r="10" spans="2:16" ht="9.75" customHeight="1" x14ac:dyDescent="0.2">
      <c r="B10" s="252"/>
      <c r="C10" s="252"/>
      <c r="D10" s="252"/>
      <c r="E10" s="252"/>
      <c r="F10" s="252"/>
      <c r="G10" s="252"/>
      <c r="H10" s="252"/>
      <c r="P10" s="1"/>
    </row>
    <row r="11" spans="2:16" ht="25.5" customHeight="1" x14ac:dyDescent="0.2">
      <c r="B11" s="251" t="s">
        <v>55</v>
      </c>
      <c r="C11" s="251"/>
      <c r="D11" s="73" t="s">
        <v>70</v>
      </c>
      <c r="E11" s="76" t="s">
        <v>71</v>
      </c>
      <c r="F11" s="73" t="s">
        <v>72</v>
      </c>
      <c r="G11" s="73" t="s">
        <v>73</v>
      </c>
      <c r="H11" s="73" t="s">
        <v>74</v>
      </c>
      <c r="P11" s="1"/>
    </row>
    <row r="12" spans="2:16" s="82" customFormat="1" ht="38.1" customHeight="1" x14ac:dyDescent="0.25">
      <c r="B12" s="244" t="s">
        <v>171</v>
      </c>
      <c r="C12" s="245"/>
      <c r="D12" s="83" t="s">
        <v>172</v>
      </c>
      <c r="E12" s="90" t="s">
        <v>200</v>
      </c>
      <c r="F12" s="84" t="s">
        <v>173</v>
      </c>
      <c r="G12" s="85" t="s">
        <v>159</v>
      </c>
      <c r="H12" s="85" t="s">
        <v>75</v>
      </c>
      <c r="O12" s="86"/>
    </row>
    <row r="13" spans="2:16" s="82" customFormat="1" ht="38.1" customHeight="1" x14ac:dyDescent="0.25">
      <c r="B13" s="244" t="s">
        <v>205</v>
      </c>
      <c r="C13" s="245"/>
      <c r="D13" s="83" t="s">
        <v>214</v>
      </c>
      <c r="E13" s="90" t="s">
        <v>200</v>
      </c>
      <c r="F13" s="84" t="s">
        <v>211</v>
      </c>
      <c r="G13" s="85" t="s">
        <v>159</v>
      </c>
      <c r="H13" s="85" t="s">
        <v>75</v>
      </c>
      <c r="O13" s="86"/>
    </row>
    <row r="14" spans="2:16" s="82" customFormat="1" ht="38.1" customHeight="1" x14ac:dyDescent="0.25">
      <c r="B14" s="244" t="s">
        <v>213</v>
      </c>
      <c r="C14" s="245"/>
      <c r="D14" s="83" t="s">
        <v>160</v>
      </c>
      <c r="E14" s="90" t="s">
        <v>200</v>
      </c>
      <c r="F14" s="84" t="s">
        <v>212</v>
      </c>
      <c r="G14" s="85" t="s">
        <v>159</v>
      </c>
      <c r="H14" s="85" t="s">
        <v>75</v>
      </c>
      <c r="O14" s="86"/>
    </row>
    <row r="15" spans="2:16" s="82" customFormat="1" ht="38.1" customHeight="1" x14ac:dyDescent="0.25">
      <c r="B15" s="241" t="s">
        <v>180</v>
      </c>
      <c r="C15" s="242"/>
      <c r="D15" s="85" t="s">
        <v>215</v>
      </c>
      <c r="E15" s="90" t="s">
        <v>200</v>
      </c>
      <c r="F15" s="84" t="s">
        <v>217</v>
      </c>
      <c r="G15" s="85" t="s">
        <v>159</v>
      </c>
      <c r="H15" s="85" t="s">
        <v>75</v>
      </c>
      <c r="K15" s="243"/>
      <c r="L15" s="121"/>
      <c r="M15" s="121"/>
      <c r="N15" s="121"/>
      <c r="O15" s="122"/>
      <c r="P15" s="121"/>
    </row>
    <row r="16" spans="2:16" s="82" customFormat="1" ht="38.1" customHeight="1" x14ac:dyDescent="0.25">
      <c r="B16" s="241" t="s">
        <v>170</v>
      </c>
      <c r="C16" s="242"/>
      <c r="D16" s="85" t="s">
        <v>322</v>
      </c>
      <c r="E16" s="90" t="s">
        <v>200</v>
      </c>
      <c r="F16" s="84" t="s">
        <v>216</v>
      </c>
      <c r="G16" s="85" t="s">
        <v>159</v>
      </c>
      <c r="H16" s="85" t="s">
        <v>75</v>
      </c>
      <c r="K16" s="243"/>
      <c r="L16" s="121"/>
      <c r="M16" s="121"/>
      <c r="N16" s="121"/>
      <c r="O16" s="122"/>
      <c r="P16" s="121"/>
    </row>
    <row r="17" spans="2:16" s="82" customFormat="1" ht="38.1" customHeight="1" x14ac:dyDescent="0.25">
      <c r="B17" s="241" t="s">
        <v>161</v>
      </c>
      <c r="C17" s="242"/>
      <c r="D17" s="85" t="s">
        <v>162</v>
      </c>
      <c r="E17" s="90" t="s">
        <v>200</v>
      </c>
      <c r="F17" s="84" t="s">
        <v>163</v>
      </c>
      <c r="G17" s="85" t="s">
        <v>159</v>
      </c>
      <c r="H17" s="85" t="s">
        <v>75</v>
      </c>
      <c r="K17" s="243"/>
      <c r="L17" s="121"/>
      <c r="M17" s="121"/>
      <c r="N17" s="121"/>
      <c r="O17" s="122"/>
      <c r="P17" s="121"/>
    </row>
    <row r="18" spans="2:16" s="82" customFormat="1" ht="38.1" customHeight="1" x14ac:dyDescent="0.25">
      <c r="B18" s="241" t="s">
        <v>164</v>
      </c>
      <c r="C18" s="242"/>
      <c r="D18" s="85" t="s">
        <v>165</v>
      </c>
      <c r="E18" s="90" t="s">
        <v>200</v>
      </c>
      <c r="F18" s="84" t="s">
        <v>166</v>
      </c>
      <c r="G18" s="85" t="s">
        <v>159</v>
      </c>
      <c r="H18" s="85" t="s">
        <v>75</v>
      </c>
      <c r="O18" s="86"/>
    </row>
    <row r="19" spans="2:16" s="82" customFormat="1" ht="38.1" customHeight="1" x14ac:dyDescent="0.25">
      <c r="B19" s="241" t="s">
        <v>167</v>
      </c>
      <c r="C19" s="242"/>
      <c r="D19" s="85" t="s">
        <v>168</v>
      </c>
      <c r="E19" s="90" t="s">
        <v>200</v>
      </c>
      <c r="F19" s="84" t="s">
        <v>169</v>
      </c>
      <c r="G19" s="85" t="s">
        <v>159</v>
      </c>
      <c r="H19" s="85" t="s">
        <v>75</v>
      </c>
      <c r="O19" s="86"/>
    </row>
    <row r="20" spans="2:16" s="82" customFormat="1" ht="38.1" customHeight="1" x14ac:dyDescent="0.25">
      <c r="B20" s="241" t="s">
        <v>181</v>
      </c>
      <c r="C20" s="242"/>
      <c r="D20" s="85" t="s">
        <v>182</v>
      </c>
      <c r="E20" s="90" t="s">
        <v>200</v>
      </c>
      <c r="F20" s="84" t="s">
        <v>183</v>
      </c>
      <c r="G20" s="85" t="s">
        <v>159</v>
      </c>
      <c r="H20" s="85" t="s">
        <v>75</v>
      </c>
      <c r="O20" s="86"/>
    </row>
    <row r="21" spans="2:16" s="82" customFormat="1" ht="38.1" customHeight="1" x14ac:dyDescent="0.25">
      <c r="B21" s="249" t="s">
        <v>207</v>
      </c>
      <c r="C21" s="250"/>
      <c r="D21" s="85" t="s">
        <v>218</v>
      </c>
      <c r="E21" s="90" t="s">
        <v>200</v>
      </c>
      <c r="F21" s="88" t="s">
        <v>184</v>
      </c>
      <c r="G21" s="87" t="s">
        <v>159</v>
      </c>
      <c r="H21" s="87" t="s">
        <v>75</v>
      </c>
      <c r="O21" s="86"/>
    </row>
    <row r="22" spans="2:16" s="82" customFormat="1" ht="38.1" customHeight="1" x14ac:dyDescent="0.25">
      <c r="B22" s="249" t="s">
        <v>323</v>
      </c>
      <c r="C22" s="250"/>
      <c r="D22" s="85" t="s">
        <v>324</v>
      </c>
      <c r="E22" s="90" t="s">
        <v>200</v>
      </c>
      <c r="F22" s="88" t="s">
        <v>186</v>
      </c>
      <c r="G22" s="87" t="s">
        <v>159</v>
      </c>
      <c r="H22" s="87" t="s">
        <v>75</v>
      </c>
      <c r="P22" s="86"/>
    </row>
    <row r="23" spans="2:16" s="82" customFormat="1" ht="38.1" customHeight="1" x14ac:dyDescent="0.25">
      <c r="B23" s="249" t="s">
        <v>190</v>
      </c>
      <c r="C23" s="271"/>
      <c r="D23" s="85" t="s">
        <v>219</v>
      </c>
      <c r="E23" s="90" t="s">
        <v>200</v>
      </c>
      <c r="F23" s="89" t="s">
        <v>187</v>
      </c>
      <c r="G23" s="87" t="s">
        <v>159</v>
      </c>
      <c r="H23" s="87" t="s">
        <v>75</v>
      </c>
      <c r="P23" s="86"/>
    </row>
    <row r="24" spans="2:16" s="82" customFormat="1" ht="38.1" customHeight="1" x14ac:dyDescent="0.25">
      <c r="B24" s="267" t="s">
        <v>188</v>
      </c>
      <c r="C24" s="268"/>
      <c r="D24" s="85" t="s">
        <v>220</v>
      </c>
      <c r="E24" s="90" t="s">
        <v>200</v>
      </c>
      <c r="F24" s="88" t="s">
        <v>189</v>
      </c>
      <c r="G24" s="87" t="s">
        <v>159</v>
      </c>
      <c r="H24" s="87" t="s">
        <v>75</v>
      </c>
      <c r="P24" s="86"/>
    </row>
    <row r="25" spans="2:16" s="82" customFormat="1" ht="38.1" customHeight="1" x14ac:dyDescent="0.25">
      <c r="B25" s="269" t="s">
        <v>185</v>
      </c>
      <c r="C25" s="270"/>
      <c r="D25" s="85" t="s">
        <v>221</v>
      </c>
      <c r="E25" s="90" t="s">
        <v>200</v>
      </c>
      <c r="F25" s="88" t="s">
        <v>191</v>
      </c>
      <c r="G25" s="87" t="s">
        <v>159</v>
      </c>
      <c r="H25" s="87" t="s">
        <v>75</v>
      </c>
      <c r="P25" s="86"/>
    </row>
    <row r="26" spans="2:16" s="82" customFormat="1" ht="38.1" customHeight="1" x14ac:dyDescent="0.25">
      <c r="B26" s="267" t="s">
        <v>192</v>
      </c>
      <c r="C26" s="268"/>
      <c r="D26" s="85" t="s">
        <v>222</v>
      </c>
      <c r="E26" s="90" t="s">
        <v>200</v>
      </c>
      <c r="F26" s="89" t="s">
        <v>193</v>
      </c>
      <c r="G26" s="87" t="s">
        <v>159</v>
      </c>
      <c r="H26" s="87" t="s">
        <v>75</v>
      </c>
      <c r="P26" s="86"/>
    </row>
    <row r="27" spans="2:16" s="82" customFormat="1" ht="38.1" customHeight="1" x14ac:dyDescent="0.25">
      <c r="B27" s="241" t="s">
        <v>258</v>
      </c>
      <c r="C27" s="242"/>
      <c r="D27" s="85" t="s">
        <v>194</v>
      </c>
      <c r="E27" s="90" t="s">
        <v>200</v>
      </c>
      <c r="F27" s="88" t="s">
        <v>259</v>
      </c>
      <c r="G27" s="87" t="s">
        <v>159</v>
      </c>
      <c r="H27" s="87" t="s">
        <v>75</v>
      </c>
      <c r="P27" s="86"/>
    </row>
    <row r="28" spans="2:16" s="82" customFormat="1" ht="38.1" customHeight="1" x14ac:dyDescent="0.25">
      <c r="B28" s="241" t="s">
        <v>204</v>
      </c>
      <c r="C28" s="242"/>
      <c r="D28" s="85" t="s">
        <v>199</v>
      </c>
      <c r="E28" s="90" t="s">
        <v>200</v>
      </c>
      <c r="F28" s="88" t="s">
        <v>227</v>
      </c>
      <c r="G28" s="87" t="s">
        <v>159</v>
      </c>
      <c r="H28" s="87" t="s">
        <v>75</v>
      </c>
      <c r="P28" s="86"/>
    </row>
    <row r="29" spans="2:16" ht="29.25" customHeight="1" x14ac:dyDescent="0.2">
      <c r="B29" s="241" t="s">
        <v>223</v>
      </c>
      <c r="C29" s="242"/>
      <c r="D29" s="85" t="s">
        <v>224</v>
      </c>
      <c r="E29" s="90" t="s">
        <v>225</v>
      </c>
      <c r="F29" s="88" t="s">
        <v>226</v>
      </c>
      <c r="G29" s="87" t="s">
        <v>159</v>
      </c>
      <c r="H29" s="87" t="s">
        <v>75</v>
      </c>
    </row>
  </sheetData>
  <mergeCells count="29">
    <mergeCell ref="B22:C22"/>
    <mergeCell ref="B24:C24"/>
    <mergeCell ref="B28:C28"/>
    <mergeCell ref="B25:C25"/>
    <mergeCell ref="B23:C23"/>
    <mergeCell ref="B26:C26"/>
    <mergeCell ref="B27:C27"/>
    <mergeCell ref="B18:C18"/>
    <mergeCell ref="D2:G2"/>
    <mergeCell ref="D3:G3"/>
    <mergeCell ref="D4:G4"/>
    <mergeCell ref="D5:G5"/>
    <mergeCell ref="B2:C5"/>
    <mergeCell ref="B29:C29"/>
    <mergeCell ref="K15:K17"/>
    <mergeCell ref="B13:C13"/>
    <mergeCell ref="B7:C7"/>
    <mergeCell ref="D7:H7"/>
    <mergeCell ref="B9:H9"/>
    <mergeCell ref="B14:C14"/>
    <mergeCell ref="B21:C21"/>
    <mergeCell ref="B12:C12"/>
    <mergeCell ref="B11:C11"/>
    <mergeCell ref="B10:H10"/>
    <mergeCell ref="B19:C19"/>
    <mergeCell ref="B20:C20"/>
    <mergeCell ref="B15:C15"/>
    <mergeCell ref="B17:C17"/>
    <mergeCell ref="B16:C16"/>
  </mergeCells>
  <conditionalFormatting sqref="D11:D14 D19:D22">
    <cfRule type="cellIs" dxfId="15" priority="25" stopIfTrue="1" operator="equal">
      <formula>"Alto"</formula>
    </cfRule>
    <cfRule type="cellIs" dxfId="14" priority="26" stopIfTrue="1" operator="equal">
      <formula>"Medio"</formula>
    </cfRule>
    <cfRule type="cellIs" dxfId="13" priority="27" stopIfTrue="1" operator="equal">
      <formula>"Bajo"</formula>
    </cfRule>
  </conditionalFormatting>
  <conditionalFormatting sqref="D24:D25">
    <cfRule type="cellIs" dxfId="12" priority="7" stopIfTrue="1" operator="equal">
      <formula>"Alto"</formula>
    </cfRule>
    <cfRule type="cellIs" dxfId="11" priority="8" stopIfTrue="1" operator="equal">
      <formula>"Medio"</formula>
    </cfRule>
    <cfRule type="cellIs" dxfId="10" priority="9" stopIfTrue="1" operator="equal">
      <formula>"Bajo"</formula>
    </cfRule>
  </conditionalFormatting>
  <conditionalFormatting sqref="D27:D29">
    <cfRule type="cellIs" dxfId="9" priority="1" stopIfTrue="1" operator="equal">
      <formula>"Alto"</formula>
    </cfRule>
    <cfRule type="cellIs" dxfId="8" priority="2" stopIfTrue="1" operator="equal">
      <formula>"Medio"</formula>
    </cfRule>
    <cfRule type="cellIs" dxfId="7" priority="3" stopIfTrue="1" operator="equal">
      <formula>"Bajo"</formula>
    </cfRule>
  </conditionalFormatting>
  <dataValidations count="1">
    <dataValidation type="whole" allowBlank="1" showInputMessage="1" showErrorMessage="1" sqref="I9:N9 I22:N65501 F30:H65501">
      <formula1>1</formula1>
      <formula2>5</formula2>
    </dataValidation>
  </dataValidations>
  <hyperlinks>
    <hyperlink ref="F12" r:id="rId1"/>
    <hyperlink ref="F17" r:id="rId2"/>
    <hyperlink ref="F18" r:id="rId3"/>
    <hyperlink ref="F19" r:id="rId4"/>
    <hyperlink ref="F20" r:id="rId5"/>
    <hyperlink ref="F21" r:id="rId6"/>
    <hyperlink ref="F22" r:id="rId7"/>
    <hyperlink ref="F23" r:id="rId8"/>
    <hyperlink ref="F24" r:id="rId9"/>
    <hyperlink ref="F25" r:id="rId10"/>
    <hyperlink ref="F26" r:id="rId11"/>
    <hyperlink ref="F28" r:id="rId12"/>
    <hyperlink ref="F27" r:id="rId13"/>
    <hyperlink ref="F13" r:id="rId14"/>
    <hyperlink ref="F14" r:id="rId15"/>
    <hyperlink ref="F29" r:id="rId16"/>
  </hyperlinks>
  <printOptions horizontalCentered="1"/>
  <pageMargins left="0.39370078740157483" right="0.39370078740157483" top="0.74803149606299213" bottom="0.74803149606299213" header="0.31496062992125984" footer="0.31496062992125984"/>
  <pageSetup paperSize="5" scale="81" fitToHeight="0" orientation="landscape" r:id="rId17"/>
  <headerFooter>
    <oddHeader>&amp;A</oddHeader>
  </headerFooter>
  <drawing r:id="rId18"/>
  <legacyDrawing r:id="rId1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'C:\Users\dfranco\OneDrive - SUPERINTENDENCIA DE SOCIEDADES\Documentos\Proyectos\ArquitecturaEmpresarial\[Copia de P05_RediseñoArquitecturaEmpresarial_v2.xlsx]No tocar'!#REF!</xm:f>
          </x14:formula1>
          <xm:sqref>H21:H29</xm:sqref>
        </x14:dataValidation>
        <x14:dataValidation type="list" allowBlank="1" showInputMessage="1" showErrorMessage="1">
          <x14:formula1>
            <xm:f>'C:\Users\dfranco\OneDrive - SUPERINTENDENCIA DE SOCIEDADES\Documentos\Proyectos\ArquitecturaEmpresarial\[P05_RediseñoArquitecturaEmpresarial.xlsx]No tocar'!#REF!</xm:f>
          </x14:formula1>
          <xm:sqref>H12:H18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showGridLines="0" topLeftCell="A4" zoomScale="90" zoomScaleNormal="90" workbookViewId="0">
      <pane xSplit="6" ySplit="9" topLeftCell="H13" activePane="bottomRight" state="frozen"/>
      <selection activeCell="A4" sqref="A4"/>
      <selection pane="topRight" activeCell="G4" sqref="G4"/>
      <selection pane="bottomLeft" activeCell="A13" sqref="A13"/>
      <selection pane="bottomRight" activeCell="D19" sqref="D19"/>
    </sheetView>
  </sheetViews>
  <sheetFormatPr baseColWidth="10" defaultColWidth="11.42578125" defaultRowHeight="12" x14ac:dyDescent="0.2"/>
  <cols>
    <col min="1" max="1" width="2.42578125" style="1" customWidth="1"/>
    <col min="2" max="2" width="39.140625" style="1" customWidth="1"/>
    <col min="3" max="3" width="25.85546875" style="1" customWidth="1"/>
    <col min="4" max="4" width="50.28515625" style="1" customWidth="1"/>
    <col min="5" max="5" width="18" style="1" customWidth="1"/>
    <col min="6" max="6" width="28.85546875" style="1" customWidth="1"/>
    <col min="7" max="7" width="32.7109375" style="1" customWidth="1"/>
    <col min="8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578125" style="1"/>
  </cols>
  <sheetData>
    <row r="1" spans="2:16" ht="12.75" thickBot="1" x14ac:dyDescent="0.25"/>
    <row r="2" spans="2:16" ht="26.25" customHeight="1" thickBot="1" x14ac:dyDescent="0.25">
      <c r="B2" s="29"/>
      <c r="C2" s="227" t="s">
        <v>0</v>
      </c>
      <c r="D2" s="228"/>
      <c r="E2" s="228"/>
      <c r="F2" s="228"/>
      <c r="G2" s="36" t="str">
        <f>Proyecto!K2</f>
        <v>Código: GC-F-015</v>
      </c>
      <c r="H2" s="35"/>
    </row>
    <row r="3" spans="2:16" ht="23.25" customHeight="1" thickBot="1" x14ac:dyDescent="0.25">
      <c r="B3" s="31"/>
      <c r="C3" s="227" t="s">
        <v>2</v>
      </c>
      <c r="D3" s="228"/>
      <c r="E3" s="228"/>
      <c r="F3" s="228"/>
      <c r="G3" s="34" t="str">
        <f>Proyecto!K3</f>
        <v>Fecha: 17 de septiembre de 2014</v>
      </c>
      <c r="H3" s="35"/>
    </row>
    <row r="4" spans="2:16" ht="24" customHeight="1" thickBot="1" x14ac:dyDescent="0.25">
      <c r="B4" s="31"/>
      <c r="C4" s="227" t="s">
        <v>4</v>
      </c>
      <c r="D4" s="228"/>
      <c r="E4" s="228"/>
      <c r="F4" s="228"/>
      <c r="G4" s="34" t="str">
        <f>Proyecto!K4</f>
        <v>Versión 001</v>
      </c>
      <c r="H4" s="35"/>
    </row>
    <row r="5" spans="2:16" ht="22.5" customHeight="1" thickBot="1" x14ac:dyDescent="0.25">
      <c r="B5" s="33"/>
      <c r="C5" s="227" t="s">
        <v>6</v>
      </c>
      <c r="D5" s="228"/>
      <c r="E5" s="228"/>
      <c r="F5" s="228"/>
      <c r="G5" s="37" t="s">
        <v>78</v>
      </c>
      <c r="H5" s="35"/>
    </row>
    <row r="6" spans="2:16" ht="5.25" customHeight="1" x14ac:dyDescent="0.2">
      <c r="B6" s="14"/>
      <c r="C6" s="14"/>
      <c r="D6" s="14"/>
      <c r="E6" s="14"/>
      <c r="F6" s="14"/>
    </row>
    <row r="7" spans="2:16" ht="29.25" customHeight="1" x14ac:dyDescent="0.2">
      <c r="B7" s="72" t="s">
        <v>8</v>
      </c>
      <c r="C7" s="276" t="str">
        <f>Proyecto!$E$7</f>
        <v>Centro de Estudios Societarios- CES - 2024</v>
      </c>
      <c r="D7" s="276"/>
      <c r="E7" s="276"/>
      <c r="F7" s="276"/>
      <c r="G7" s="78"/>
      <c r="P7" s="1"/>
    </row>
    <row r="8" spans="2:16" ht="6.75" customHeight="1" x14ac:dyDescent="0.2">
      <c r="B8" s="5"/>
      <c r="C8" s="6"/>
      <c r="D8" s="6"/>
      <c r="E8" s="6"/>
      <c r="F8" s="6"/>
      <c r="P8" s="1"/>
    </row>
    <row r="9" spans="2:16" x14ac:dyDescent="0.2">
      <c r="B9" s="165"/>
      <c r="C9" s="165"/>
    </row>
    <row r="10" spans="2:16" ht="20.25" customHeight="1" x14ac:dyDescent="0.2">
      <c r="B10" s="273" t="s">
        <v>79</v>
      </c>
      <c r="C10" s="274"/>
      <c r="D10" s="274"/>
      <c r="E10" s="274"/>
      <c r="F10" s="274"/>
      <c r="G10" s="275"/>
    </row>
    <row r="11" spans="2:16" customFormat="1" ht="15" customHeight="1" x14ac:dyDescent="0.2"/>
    <row r="12" spans="2:16" ht="33" customHeight="1" x14ac:dyDescent="0.2">
      <c r="B12" s="73" t="s">
        <v>80</v>
      </c>
      <c r="C12" s="73" t="s">
        <v>81</v>
      </c>
      <c r="D12" s="73" t="s">
        <v>82</v>
      </c>
      <c r="E12" s="73" t="s">
        <v>206</v>
      </c>
      <c r="F12" s="73" t="s">
        <v>83</v>
      </c>
      <c r="G12" s="73" t="s">
        <v>84</v>
      </c>
    </row>
    <row r="13" spans="2:16" s="116" customFormat="1" ht="59.25" customHeight="1" x14ac:dyDescent="0.25">
      <c r="B13" s="128" t="s">
        <v>230</v>
      </c>
      <c r="C13" s="124" t="s">
        <v>231</v>
      </c>
      <c r="D13" s="115" t="s">
        <v>232</v>
      </c>
      <c r="E13" s="120" t="s">
        <v>86</v>
      </c>
      <c r="F13" s="115" t="s">
        <v>233</v>
      </c>
      <c r="G13" s="120" t="s">
        <v>175</v>
      </c>
      <c r="I13" s="272"/>
      <c r="J13" s="272"/>
      <c r="K13" s="272"/>
      <c r="P13" s="117"/>
    </row>
    <row r="14" spans="2:16" s="116" customFormat="1" ht="54" customHeight="1" x14ac:dyDescent="0.25">
      <c r="B14" s="128" t="s">
        <v>229</v>
      </c>
      <c r="C14" s="124" t="s">
        <v>176</v>
      </c>
      <c r="D14" s="124" t="s">
        <v>228</v>
      </c>
      <c r="E14" s="120" t="s">
        <v>149</v>
      </c>
      <c r="F14" s="124" t="s">
        <v>205</v>
      </c>
      <c r="G14" s="120" t="s">
        <v>178</v>
      </c>
      <c r="P14" s="117"/>
    </row>
    <row r="15" spans="2:16" s="116" customFormat="1" ht="70.5" customHeight="1" x14ac:dyDescent="0.25">
      <c r="B15" s="128" t="s">
        <v>158</v>
      </c>
      <c r="C15" s="124" t="s">
        <v>176</v>
      </c>
      <c r="D15" s="124" t="s">
        <v>174</v>
      </c>
      <c r="E15" s="120" t="s">
        <v>86</v>
      </c>
      <c r="F15" s="124" t="s">
        <v>205</v>
      </c>
      <c r="G15" s="120" t="s">
        <v>178</v>
      </c>
      <c r="P15" s="117"/>
    </row>
    <row r="16" spans="2:16" s="116" customFormat="1" ht="57.75" customHeight="1" x14ac:dyDescent="0.25">
      <c r="B16" s="128" t="s">
        <v>205</v>
      </c>
      <c r="C16" s="124" t="s">
        <v>176</v>
      </c>
      <c r="D16" s="124" t="s">
        <v>244</v>
      </c>
      <c r="E16" s="120" t="s">
        <v>86</v>
      </c>
      <c r="F16" s="124" t="s">
        <v>180</v>
      </c>
      <c r="G16" s="120" t="s">
        <v>178</v>
      </c>
      <c r="P16" s="117"/>
    </row>
    <row r="17" spans="2:16" s="112" customFormat="1" ht="54" customHeight="1" x14ac:dyDescent="0.25">
      <c r="B17" s="111" t="s">
        <v>205</v>
      </c>
      <c r="C17" s="109" t="s">
        <v>176</v>
      </c>
      <c r="D17" s="109" t="s">
        <v>177</v>
      </c>
      <c r="E17" s="94" t="s">
        <v>86</v>
      </c>
      <c r="F17" s="109" t="s">
        <v>328</v>
      </c>
      <c r="G17" s="94" t="s">
        <v>178</v>
      </c>
      <c r="P17" s="113"/>
    </row>
    <row r="18" spans="2:16" s="112" customFormat="1" ht="54" customHeight="1" x14ac:dyDescent="0.25">
      <c r="B18" s="111" t="s">
        <v>205</v>
      </c>
      <c r="C18" s="109" t="s">
        <v>176</v>
      </c>
      <c r="D18" s="109" t="s">
        <v>179</v>
      </c>
      <c r="E18" s="94" t="s">
        <v>86</v>
      </c>
      <c r="F18" s="114" t="s">
        <v>170</v>
      </c>
      <c r="G18" s="94" t="s">
        <v>178</v>
      </c>
      <c r="P18" s="113"/>
    </row>
    <row r="19" spans="2:16" s="112" customFormat="1" ht="54" customHeight="1" x14ac:dyDescent="0.25">
      <c r="B19" s="111" t="s">
        <v>205</v>
      </c>
      <c r="C19" s="109" t="s">
        <v>176</v>
      </c>
      <c r="D19" s="109" t="s">
        <v>332</v>
      </c>
      <c r="E19" s="94" t="s">
        <v>149</v>
      </c>
      <c r="F19" s="114" t="s">
        <v>192</v>
      </c>
      <c r="G19" s="94" t="s">
        <v>178</v>
      </c>
      <c r="P19" s="113"/>
    </row>
    <row r="20" spans="2:16" x14ac:dyDescent="0.2">
      <c r="B20" s="123"/>
      <c r="C20" s="123"/>
      <c r="D20" s="123"/>
      <c r="E20" s="123"/>
    </row>
    <row r="21" spans="2:16" x14ac:dyDescent="0.2">
      <c r="B21" s="123"/>
      <c r="C21" s="123"/>
      <c r="D21" s="123"/>
    </row>
    <row r="22" spans="2:16" x14ac:dyDescent="0.2">
      <c r="B22" s="123"/>
      <c r="C22" s="123"/>
      <c r="D22" s="123"/>
    </row>
    <row r="23" spans="2:16" x14ac:dyDescent="0.2">
      <c r="B23" s="123"/>
      <c r="D23" s="123"/>
    </row>
  </sheetData>
  <mergeCells count="8">
    <mergeCell ref="I13:K13"/>
    <mergeCell ref="B10:G10"/>
    <mergeCell ref="B9:C9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E9 G11 G9 I9:K12 E20:E65495 G20:N65495 I15:K19 L9:N19 H9:H19">
      <formula1>1</formula1>
      <formula2>5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5" scale="84" fitToHeight="0" orientation="landscape" r:id="rId1"/>
  <headerFooter>
    <oddHeader>&amp;A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 tocar'!$Q$15:$Q$23</xm:f>
          </x14:formula1>
          <xm:sqref>E13:E19</xm:sqref>
        </x14:dataValidation>
        <x14:dataValidation type="list" allowBlank="1" showInputMessage="1" showErrorMessage="1">
          <x14:formula1>
            <xm:f>'No tocar'!$O$5:$O$11</xm:f>
          </x14:formula1>
          <xm:sqref>C14:C19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W16"/>
  <sheetViews>
    <sheetView showGridLines="0" zoomScaleNormal="100" workbookViewId="0">
      <selection activeCell="G14" sqref="G14"/>
    </sheetView>
  </sheetViews>
  <sheetFormatPr baseColWidth="10" defaultColWidth="11.42578125" defaultRowHeight="12" x14ac:dyDescent="0.2"/>
  <cols>
    <col min="1" max="1" width="2.42578125" style="1" customWidth="1"/>
    <col min="2" max="2" width="30.7109375" style="1" customWidth="1"/>
    <col min="3" max="4" width="18.28515625" style="1" customWidth="1"/>
    <col min="5" max="5" width="29.42578125" style="1" customWidth="1"/>
    <col min="6" max="6" width="28.5703125" style="1" customWidth="1"/>
    <col min="7" max="7" width="19.42578125" style="1" customWidth="1"/>
    <col min="8" max="8" width="32.85546875" style="1" customWidth="1"/>
    <col min="9" max="9" width="7.7109375" style="1" customWidth="1"/>
    <col min="10" max="10" width="0.7109375" style="4" customWidth="1"/>
    <col min="11" max="11" width="1" style="1" customWidth="1"/>
    <col min="12" max="12" width="1.42578125" style="1" customWidth="1"/>
    <col min="13" max="13" width="1.140625" style="4" customWidth="1"/>
    <col min="14" max="14" width="20.7109375" style="1" customWidth="1"/>
    <col min="15" max="18" width="7.7109375" style="1" customWidth="1"/>
    <col min="19" max="20" width="5.7109375" style="1" hidden="1" customWidth="1"/>
    <col min="21" max="21" width="10.7109375" style="1" customWidth="1"/>
    <col min="22" max="22" width="20.7109375" style="1" customWidth="1"/>
    <col min="23" max="23" width="9.140625" style="2" customWidth="1"/>
    <col min="24" max="244" width="9.140625" style="1" customWidth="1"/>
    <col min="245" max="16384" width="11.42578125" style="1"/>
  </cols>
  <sheetData>
    <row r="1" spans="2:23" ht="12.75" thickBot="1" x14ac:dyDescent="0.25"/>
    <row r="2" spans="2:23" ht="26.25" customHeight="1" thickBot="1" x14ac:dyDescent="0.25">
      <c r="B2" s="29"/>
      <c r="C2" s="227" t="s">
        <v>0</v>
      </c>
      <c r="D2" s="228"/>
      <c r="E2" s="228"/>
      <c r="F2" s="228"/>
      <c r="G2" s="217" t="str">
        <f>Proyecto!K2</f>
        <v>Código: GC-F-015</v>
      </c>
      <c r="H2" s="219"/>
      <c r="K2" s="4"/>
      <c r="L2" s="4"/>
      <c r="M2" s="8"/>
    </row>
    <row r="3" spans="2:23" ht="23.25" customHeight="1" thickBot="1" x14ac:dyDescent="0.25">
      <c r="B3" s="31"/>
      <c r="C3" s="227" t="s">
        <v>2</v>
      </c>
      <c r="D3" s="228"/>
      <c r="E3" s="228"/>
      <c r="F3" s="228"/>
      <c r="G3" s="220" t="str">
        <f>Proyecto!K3</f>
        <v>Fecha: 17 de septiembre de 2014</v>
      </c>
      <c r="H3" s="222"/>
      <c r="K3" s="4"/>
      <c r="L3" s="4"/>
      <c r="M3" s="8"/>
    </row>
    <row r="4" spans="2:23" ht="24" customHeight="1" thickBot="1" x14ac:dyDescent="0.25">
      <c r="B4" s="31"/>
      <c r="C4" s="227" t="s">
        <v>4</v>
      </c>
      <c r="D4" s="228"/>
      <c r="E4" s="228"/>
      <c r="F4" s="228"/>
      <c r="G4" s="223" t="str">
        <f>Proyecto!K4</f>
        <v>Versión 001</v>
      </c>
      <c r="H4" s="225"/>
      <c r="M4" s="8"/>
    </row>
    <row r="5" spans="2:23" ht="22.5" customHeight="1" thickBot="1" x14ac:dyDescent="0.25">
      <c r="B5" s="33"/>
      <c r="C5" s="227" t="s">
        <v>6</v>
      </c>
      <c r="D5" s="228"/>
      <c r="E5" s="228"/>
      <c r="F5" s="228"/>
      <c r="G5" s="220" t="s">
        <v>87</v>
      </c>
      <c r="H5" s="222"/>
    </row>
    <row r="6" spans="2:23" ht="5.25" customHeight="1" x14ac:dyDescent="0.2">
      <c r="B6" s="14"/>
      <c r="C6" s="14"/>
      <c r="D6" s="14"/>
      <c r="E6" s="14"/>
      <c r="F6" s="14"/>
      <c r="G6" s="14"/>
      <c r="H6" s="14"/>
    </row>
    <row r="7" spans="2:23" ht="29.25" customHeight="1" x14ac:dyDescent="0.2">
      <c r="B7" s="13" t="s">
        <v>8</v>
      </c>
      <c r="C7" s="278" t="str">
        <f>Proyecto!$E$7</f>
        <v>Centro de Estudios Societarios- CES - 2024</v>
      </c>
      <c r="D7" s="278"/>
      <c r="E7" s="278"/>
      <c r="F7" s="278"/>
      <c r="G7" s="278"/>
      <c r="H7" s="278"/>
      <c r="W7" s="1"/>
    </row>
    <row r="9" spans="2:23" ht="15" customHeight="1" x14ac:dyDescent="0.2">
      <c r="B9" s="214" t="s">
        <v>88</v>
      </c>
      <c r="C9" s="214"/>
      <c r="D9" s="214"/>
      <c r="E9" s="214"/>
      <c r="F9" s="214"/>
      <c r="G9" s="214"/>
      <c r="H9" s="214"/>
    </row>
    <row r="10" spans="2:23" customFormat="1" ht="15" customHeight="1" x14ac:dyDescent="0.2"/>
    <row r="11" spans="2:23" ht="33.75" customHeight="1" x14ac:dyDescent="0.2">
      <c r="B11" s="251" t="s">
        <v>89</v>
      </c>
      <c r="C11" s="251"/>
      <c r="D11" s="73" t="s">
        <v>90</v>
      </c>
      <c r="E11" s="73" t="s">
        <v>91</v>
      </c>
      <c r="F11" s="73" t="s">
        <v>92</v>
      </c>
      <c r="G11" s="73" t="s">
        <v>93</v>
      </c>
      <c r="H11" s="73" t="s">
        <v>94</v>
      </c>
    </row>
    <row r="12" spans="2:23" s="82" customFormat="1" ht="83.25" customHeight="1" x14ac:dyDescent="0.25">
      <c r="B12" s="191" t="s">
        <v>268</v>
      </c>
      <c r="C12" s="191"/>
      <c r="D12" s="85">
        <v>1</v>
      </c>
      <c r="E12" s="127" t="s">
        <v>170</v>
      </c>
      <c r="F12" s="85" t="s">
        <v>195</v>
      </c>
      <c r="G12" s="118">
        <v>45565</v>
      </c>
      <c r="H12" s="130" t="s">
        <v>327</v>
      </c>
      <c r="J12" s="101"/>
      <c r="M12" s="101"/>
      <c r="W12" s="86"/>
    </row>
    <row r="13" spans="2:23" s="82" customFormat="1" ht="60" customHeight="1" x14ac:dyDescent="0.25">
      <c r="B13" s="191" t="s">
        <v>286</v>
      </c>
      <c r="C13" s="191"/>
      <c r="D13" s="85">
        <v>2</v>
      </c>
      <c r="E13" s="151" t="s">
        <v>205</v>
      </c>
      <c r="F13" s="85" t="s">
        <v>195</v>
      </c>
      <c r="G13" s="118">
        <v>45646</v>
      </c>
      <c r="H13" s="130" t="s">
        <v>287</v>
      </c>
      <c r="J13" s="101"/>
      <c r="M13" s="101"/>
      <c r="W13" s="86"/>
    </row>
    <row r="14" spans="2:23" s="82" customFormat="1" ht="80.25" customHeight="1" x14ac:dyDescent="0.25">
      <c r="B14" s="277"/>
      <c r="C14" s="277"/>
      <c r="D14" s="152"/>
      <c r="E14" s="153"/>
      <c r="F14" s="152"/>
      <c r="G14" s="154"/>
      <c r="H14" s="155"/>
      <c r="J14" s="101"/>
      <c r="M14" s="101"/>
      <c r="W14" s="86"/>
    </row>
    <row r="15" spans="2:23" s="82" customFormat="1" ht="84.75" customHeight="1" x14ac:dyDescent="0.25">
      <c r="B15" s="277"/>
      <c r="C15" s="277"/>
      <c r="D15" s="152"/>
      <c r="E15" s="153"/>
      <c r="F15" s="152"/>
      <c r="G15" s="152"/>
      <c r="H15" s="155"/>
      <c r="J15" s="101"/>
      <c r="M15" s="101"/>
      <c r="W15" s="86"/>
    </row>
    <row r="16" spans="2:23" s="82" customFormat="1" ht="105" customHeight="1" x14ac:dyDescent="0.25">
      <c r="B16" s="277"/>
      <c r="C16" s="277"/>
      <c r="D16" s="152"/>
      <c r="E16" s="152"/>
      <c r="F16" s="152"/>
      <c r="G16" s="154"/>
      <c r="H16" s="152"/>
      <c r="J16" s="101"/>
      <c r="M16" s="101"/>
      <c r="W16" s="86"/>
    </row>
  </sheetData>
  <mergeCells count="16">
    <mergeCell ref="C7:H7"/>
    <mergeCell ref="C2:F2"/>
    <mergeCell ref="G2:H2"/>
    <mergeCell ref="C3:F3"/>
    <mergeCell ref="G3:H3"/>
    <mergeCell ref="C4:F4"/>
    <mergeCell ref="G4:H4"/>
    <mergeCell ref="C5:F5"/>
    <mergeCell ref="G5:H5"/>
    <mergeCell ref="B9:H9"/>
    <mergeCell ref="B11:C11"/>
    <mergeCell ref="B16:C16"/>
    <mergeCell ref="B15:C15"/>
    <mergeCell ref="B12:C12"/>
    <mergeCell ref="B13:C13"/>
    <mergeCell ref="B14:C14"/>
  </mergeCells>
  <conditionalFormatting sqref="E12:E16">
    <cfRule type="cellIs" dxfId="6" priority="1" stopIfTrue="1" operator="equal">
      <formula>"Alto"</formula>
    </cfRule>
    <cfRule type="cellIs" dxfId="5" priority="2" stopIfTrue="1" operator="equal">
      <formula>"Medio"</formula>
    </cfRule>
    <cfRule type="cellIs" dxfId="4" priority="3" stopIfTrue="1" operator="equal">
      <formula>"Bajo"</formula>
    </cfRule>
  </conditionalFormatting>
  <dataValidations count="1">
    <dataValidation type="whole" allowBlank="1" showInputMessage="1" showErrorMessage="1" sqref="F8:G8 F17:G65493 I8:M65493 O8:U65493">
      <formula1>1</formula1>
      <formula2>5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5" fitToHeight="0" orientation="landscape" r:id="rId1"/>
  <headerFooter>
    <oddHeader>&amp;A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Comentarios xmlns="ff8e3638-9d45-4162-afb4-6d390653d547" xsi:nil="true"/>
    <Fase xmlns="ff8e3638-9d45-4162-afb4-6d390653d547">a. Ficha Téncnica</Fase>
    <AverageRating xmlns="http://schemas.microsoft.com/sharepoint/v3" xsi:nil="true"/>
  </documentManagement>
</p:properties>
</file>

<file path=customXml/item3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DAE502E0AF30B84A96E60AFD0F2E04C4|990474540" UniqueId="4656cf74-e403-4ffc-a180-125eac1cac20">
      <p:Name>Auditoría</p:Name>
      <p:Description>Audita las acciones de usuario en documentos y enumera elementos en el registro de auditoría.</p:Description>
      <p:CustomData>
        <Audit>
          <Update/>
          <MoveCopy/>
          <DeleteRestore/>
        </Audit>
      </p:CustomData>
    </p:PolicyItem>
  </p:PolicyItems>
</p:Policy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E502E0AF30B84A96E60AFD0F2E04C4" ma:contentTypeVersion="11" ma:contentTypeDescription="Crear nuevo documento." ma:contentTypeScope="" ma:versionID="fefde06f6a4dd1591e8c8f43448c5f8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ff8e3638-9d45-4162-afb4-6d390653d547" targetNamespace="http://schemas.microsoft.com/office/2006/metadata/properties" ma:root="true" ma:fieldsID="b3ee466d0447bb55b09f333d7556ce4a" ns1:_="" ns2:_="" ns3:_="">
    <xsd:import namespace="http://schemas.microsoft.com/sharepoint/v3"/>
    <xsd:import namespace="http://schemas.microsoft.com/sharepoint/v4"/>
    <xsd:import namespace="ff8e3638-9d45-4162-afb4-6d390653d547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2:IconOverlay" minOccurs="0"/>
                <xsd:element ref="ns1:_dlc_Exempt" minOccurs="0"/>
                <xsd:element ref="ns3:Comentarios" minOccurs="0"/>
                <xsd:element ref="ns3:F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Clasificación (0-5)" ma:decimals="2" ma:description="Valor promedio de todas las clasificaciones que se han enviado" ma:indexed="true" ma:internalName="AverageRating" ma:readOnly="true">
      <xsd:simpleType>
        <xsd:restriction base="dms:Number"/>
      </xsd:simpleType>
    </xsd:element>
    <xsd:element name="RatingCount" ma:index="9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_dlc_Exempt" ma:index="11" nillable="true" ma:displayName="Excluir de la directiv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e3638-9d45-4162-afb4-6d390653d547" elementFormDefault="qualified">
    <xsd:import namespace="http://schemas.microsoft.com/office/2006/documentManagement/types"/>
    <xsd:import namespace="http://schemas.microsoft.com/office/infopath/2007/PartnerControls"/>
    <xsd:element name="Comentarios" ma:index="12" nillable="true" ma:displayName="Comentarios" ma:internalName="Comentarios">
      <xsd:simpleType>
        <xsd:restriction base="dms:Note">
          <xsd:maxLength value="255"/>
        </xsd:restriction>
      </xsd:simpleType>
    </xsd:element>
    <xsd:element name="Fase" ma:index="13" nillable="true" ma:displayName="Fase" ma:default="a. Ficha Téncnica" ma:format="Dropdown" ma:internalName="Fase">
      <xsd:simpleType>
        <xsd:restriction base="dms:Choice">
          <xsd:enumeration value="a. Ficha Téncnica"/>
          <xsd:enumeration value="b. Estudio de Mercado"/>
          <xsd:enumeration value="c. ECO"/>
          <xsd:enumeration value="d. Riesgos"/>
          <xsd:enumeration value="e. Estudio de Sector"/>
          <xsd:enumeration value="f. Observaciones Grupo de Contratos"/>
          <xsd:enumeration value="g. Respuesta a Observacion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0308A-4653-4D2B-B2A3-96E21DA7A6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CD46FF-15CE-4B87-962F-49D7241576E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ff8e3638-9d45-4162-afb4-6d390653d54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84EDEC-7D3D-4D1C-8766-19DDE449D09A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95DB2604-8349-4F93-B777-8E64F4AD3035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8FBFB7CF-DD6E-4314-A553-88A24566B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ff8e3638-9d45-4162-afb4-6d390653d5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Proyecto</vt:lpstr>
      <vt:lpstr>Justificación - Objetivo</vt:lpstr>
      <vt:lpstr>Indicadores</vt:lpstr>
      <vt:lpstr>Recursos Financieros</vt:lpstr>
      <vt:lpstr>Recursos Humanos</vt:lpstr>
      <vt:lpstr>Comunicaciones internas</vt:lpstr>
      <vt:lpstr>Interesados</vt:lpstr>
      <vt:lpstr>Plan de comunicaciones</vt:lpstr>
      <vt:lpstr>Requerimientos</vt:lpstr>
      <vt:lpstr>Alcance</vt:lpstr>
      <vt:lpstr>EDT- Actividades</vt:lpstr>
      <vt:lpstr>Riesgos</vt:lpstr>
      <vt:lpstr>No tocar</vt:lpstr>
      <vt:lpstr>Indicadores!Área_de_impresión</vt:lpstr>
      <vt:lpstr>Interesados!Área_de_impresión</vt:lpstr>
      <vt:lpstr>'Plan de comunicaciones'!Área_de_impresión</vt:lpstr>
      <vt:lpstr>'Recursos Humanos'!Área_de_impresión</vt:lpstr>
      <vt:lpstr>Requerimientos!Área_de_impresión</vt:lpstr>
      <vt:lpstr>Riesgos!Área_de_impresión</vt:lpstr>
    </vt:vector>
  </TitlesOfParts>
  <Manager/>
  <Company>Windows uE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EDT_01</dc:title>
  <dc:subject/>
  <dc:creator>Bibiana Coy Paez</dc:creator>
  <cp:keywords>Despacho</cp:keywords>
  <dc:description/>
  <cp:lastModifiedBy>Bibiana Coy Paez</cp:lastModifiedBy>
  <cp:revision/>
  <dcterms:created xsi:type="dcterms:W3CDTF">2009-01-14T13:57:13Z</dcterms:created>
  <dcterms:modified xsi:type="dcterms:W3CDTF">2024-02-01T15:50:31Z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eDOCS AutoSave">
    <vt:lpwstr/>
  </property>
</Properties>
</file>