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francycp\Desktop\publicaciones WEB\2024\"/>
    </mc:Choice>
  </mc:AlternateContent>
  <bookViews>
    <workbookView xWindow="-120" yWindow="-120" windowWidth="24240" windowHeight="13140"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Escenario-ContinuidadNegocio" sheetId="18" state="hidden" r:id="rId12"/>
    <sheet name="Riesgos-Cronograma" sheetId="9" r:id="rId13"/>
    <sheet name="No tocar" sheetId="15" state="hidden" r:id="rId14"/>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2">#REF!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2">#REF!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2">#REF!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2">#REF!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2">#REF!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2">#REF!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2">#REF!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2">#REF!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2">#REF!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2">#REF!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2">#REF!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2">#REF!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2">#REF!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2">#REF!</definedName>
    <definedName name="ActivosP9">#REF!</definedName>
    <definedName name="_xlnm.Print_Area" localSheetId="9">Alcance!$B$2:$P$8</definedName>
    <definedName name="_xlnm.Print_Area" localSheetId="10">'EDT- Actividades'!$C$2:$F$7</definedName>
    <definedName name="_xlnm.Print_Area" localSheetId="2">Indicadores!$B$2:$I$13</definedName>
    <definedName name="_xlnm.Print_Area" localSheetId="6">Interesados!$B$2:$H$26</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Humanos'!$B$2:$G$28</definedName>
    <definedName name="_xlnm.Print_Area" localSheetId="8">Requerimientos!$B$2:$H$22</definedName>
    <definedName name="_xlnm.Print_Area" localSheetId="12">'Riesgos-Cronograma'!$B$2:$P$23</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2">#REF!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2">#REF!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2">#REF!</definedName>
    <definedName name="pl">#REF!</definedName>
    <definedName name="x__Hlk138343329" localSheetId="11">'Escenario-ContinuidadNegocio'!$D$5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9" i="11" l="1"/>
  <c r="M11" i="11"/>
  <c r="J21" i="11" l="1"/>
  <c r="AL11" i="11" l="1"/>
  <c r="AL12" i="11"/>
  <c r="AL13" i="11"/>
  <c r="AL14" i="11"/>
  <c r="AL15" i="11"/>
  <c r="AL16" i="11"/>
  <c r="AL17" i="11"/>
  <c r="AL18" i="11"/>
  <c r="AL20" i="11"/>
  <c r="AL21" i="11"/>
  <c r="AL22" i="11"/>
  <c r="AL23" i="11"/>
  <c r="AL24" i="11"/>
  <c r="AL25" i="11"/>
  <c r="AL26" i="11"/>
  <c r="AL27" i="11"/>
  <c r="AL28" i="11"/>
  <c r="AL29" i="11"/>
  <c r="AL10" i="11"/>
  <c r="M12" i="11"/>
  <c r="M13" i="11"/>
  <c r="M14" i="11"/>
  <c r="M15" i="11"/>
  <c r="M16" i="11"/>
  <c r="M17" i="11"/>
  <c r="M18" i="11"/>
  <c r="M19" i="11"/>
  <c r="M20" i="11"/>
  <c r="M21" i="11"/>
  <c r="M22" i="11"/>
  <c r="M23" i="11"/>
  <c r="M24" i="11"/>
  <c r="M25" i="11"/>
  <c r="M26" i="11"/>
  <c r="M27" i="11"/>
  <c r="M28" i="11"/>
  <c r="M29" i="11"/>
  <c r="M10" i="11"/>
  <c r="J29" i="11"/>
  <c r="J28" i="11"/>
  <c r="J27" i="11"/>
  <c r="J26" i="11"/>
  <c r="J25" i="11"/>
  <c r="J24" i="11"/>
  <c r="J23" i="11"/>
  <c r="J22" i="11"/>
  <c r="F30" i="11"/>
  <c r="M30" i="11" l="1"/>
  <c r="J10" i="11"/>
  <c r="J11" i="11"/>
  <c r="J12" i="11"/>
  <c r="J13" i="11"/>
  <c r="J14" i="11"/>
  <c r="J15" i="11"/>
  <c r="J16" i="11"/>
  <c r="J17" i="11"/>
  <c r="J18" i="11"/>
  <c r="J19" i="11"/>
  <c r="J20" i="11"/>
  <c r="B24" i="16" l="1"/>
  <c r="C24" i="16"/>
  <c r="B25" i="16"/>
  <c r="C25" i="16"/>
  <c r="B26" i="16"/>
  <c r="C26" i="16"/>
  <c r="B27" i="16"/>
  <c r="C27" i="16"/>
  <c r="B28" i="16"/>
  <c r="C28" i="16"/>
  <c r="B29" i="16"/>
  <c r="C29" i="16"/>
  <c r="B30" i="16"/>
  <c r="C30" i="16"/>
  <c r="B16" i="16"/>
  <c r="B17" i="16"/>
  <c r="B18" i="16"/>
  <c r="B19" i="16"/>
  <c r="B20" i="16"/>
  <c r="B21" i="16"/>
  <c r="B22" i="16"/>
  <c r="B23" i="16"/>
  <c r="C16" i="16"/>
  <c r="C17" i="16"/>
  <c r="C18" i="16"/>
  <c r="C19" i="16"/>
  <c r="C20" i="16"/>
  <c r="C21" i="16"/>
  <c r="C22" i="16"/>
  <c r="C23" i="16"/>
  <c r="C15" i="16"/>
  <c r="B15" i="16"/>
  <c r="AK30" i="11" l="1"/>
  <c r="AJ30" i="11"/>
  <c r="AI30" i="11"/>
  <c r="AH30" i="11"/>
  <c r="AG30" i="11"/>
  <c r="AF30" i="11"/>
  <c r="AE30" i="11"/>
  <c r="AD30" i="11"/>
  <c r="AC30" i="11"/>
  <c r="AB30" i="11"/>
  <c r="AA30" i="11"/>
  <c r="Z30" i="11"/>
  <c r="Y30" i="11"/>
  <c r="X30" i="11"/>
  <c r="W30" i="11"/>
  <c r="V30" i="11"/>
  <c r="U30" i="11"/>
  <c r="T30" i="11"/>
  <c r="S30" i="11"/>
  <c r="R30" i="11"/>
  <c r="Q30" i="11"/>
  <c r="P30" i="11"/>
  <c r="O30" i="11"/>
  <c r="N30" i="11"/>
  <c r="AL30" i="11" l="1"/>
  <c r="D7" i="8"/>
  <c r="C12" i="12" l="1"/>
  <c r="D7" i="2" l="1"/>
  <c r="M4" i="9" l="1"/>
  <c r="M3" i="9"/>
  <c r="M2" i="9"/>
  <c r="L4" i="11"/>
  <c r="L3" i="11"/>
  <c r="L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E7" i="11" l="1"/>
  <c r="D7" i="9" l="1"/>
  <c r="C7" i="7"/>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 ref="B25" authorId="0" shapeId="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text>
        <r>
          <rPr>
            <b/>
            <sz val="9"/>
            <color indexed="81"/>
            <rFont val="Tahoma"/>
            <family val="2"/>
          </rPr>
          <t>TIPO:</t>
        </r>
        <r>
          <rPr>
            <sz val="9"/>
            <color indexed="81"/>
            <rFont val="Tahoma"/>
            <family val="2"/>
          </rPr>
          <t xml:space="preserve">
Definir si el objetivo es general o específico</t>
        </r>
      </text>
    </comment>
    <comment ref="B28" authorId="0" shapeId="0">
      <text>
        <r>
          <rPr>
            <b/>
            <sz val="9"/>
            <color indexed="81"/>
            <rFont val="Tahoma"/>
            <family val="2"/>
          </rPr>
          <t>OBJETIVOS DE PROYECTO:</t>
        </r>
        <r>
          <rPr>
            <sz val="9"/>
            <color indexed="81"/>
            <rFont val="Tahoma"/>
            <family val="2"/>
          </rPr>
          <t xml:space="preserve">
Incluir los objetivos que debe cumplir el proyecto
</t>
        </r>
      </text>
    </comment>
    <comment ref="D28"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shapeId="0">
      <text>
        <r>
          <rPr>
            <b/>
            <sz val="9"/>
            <color indexed="81"/>
            <rFont val="Tahoma"/>
            <family val="2"/>
          </rPr>
          <t>DESCRIPCIÓN:</t>
        </r>
        <r>
          <rPr>
            <sz val="9"/>
            <color indexed="81"/>
            <rFont val="Tahoma"/>
            <family val="2"/>
          </rPr>
          <t xml:space="preserve">
Hacer una descripción de lo que se quiere medir</t>
        </r>
      </text>
    </comment>
    <comment ref="B17"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7" authorId="1" shapeId="0">
      <text>
        <r>
          <rPr>
            <b/>
            <sz val="9"/>
            <color indexed="81"/>
            <rFont val="Tahoma"/>
            <family val="2"/>
          </rPr>
          <t>META:</t>
        </r>
        <r>
          <rPr>
            <sz val="9"/>
            <color indexed="81"/>
            <rFont val="Tahoma"/>
            <family val="2"/>
          </rPr>
          <t xml:space="preserve">
Valor que se quiere alcanzar (100%, 3 procesos, 5 unidades, 3 documentos)</t>
        </r>
      </text>
    </comment>
    <comment ref="G17" authorId="0" shapeId="0">
      <text>
        <r>
          <rPr>
            <b/>
            <sz val="9"/>
            <color indexed="81"/>
            <rFont val="Tahoma"/>
            <family val="2"/>
          </rPr>
          <t>FRECUENCIA DE MEDIDA:</t>
        </r>
        <r>
          <rPr>
            <sz val="9"/>
            <color indexed="81"/>
            <rFont val="Tahoma"/>
            <family val="2"/>
          </rPr>
          <t xml:space="preserve">
Indicar cada cuanto tiempo hay que tomar la medición</t>
        </r>
      </text>
    </comment>
    <comment ref="H17"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23" authorId="0" shapeId="0">
      <text>
        <r>
          <rPr>
            <b/>
            <sz val="9"/>
            <color indexed="81"/>
            <rFont val="Tahoma"/>
            <family val="2"/>
          </rPr>
          <t>DESCRIPCIÓN:</t>
        </r>
        <r>
          <rPr>
            <sz val="9"/>
            <color indexed="81"/>
            <rFont val="Tahoma"/>
            <family val="2"/>
          </rPr>
          <t xml:space="preserve">
Hacer una descripción de lo que se quiere medir</t>
        </r>
      </text>
    </comment>
    <comment ref="B24"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24"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24" authorId="1" shapeId="0">
      <text>
        <r>
          <rPr>
            <b/>
            <sz val="9"/>
            <color indexed="81"/>
            <rFont val="Tahoma"/>
            <family val="2"/>
          </rPr>
          <t>META:</t>
        </r>
        <r>
          <rPr>
            <sz val="9"/>
            <color indexed="81"/>
            <rFont val="Tahoma"/>
            <family val="2"/>
          </rPr>
          <t xml:space="preserve">
Valor que se quiere alcanzar (100%, 3 procesos, 5 unidades, 3 documentos)</t>
        </r>
      </text>
    </comment>
    <comment ref="G24" authorId="0" shapeId="0">
      <text>
        <r>
          <rPr>
            <b/>
            <sz val="9"/>
            <color indexed="81"/>
            <rFont val="Tahoma"/>
            <family val="2"/>
          </rPr>
          <t>FRECUENCIA DE MEDIDA:</t>
        </r>
        <r>
          <rPr>
            <sz val="9"/>
            <color indexed="81"/>
            <rFont val="Tahoma"/>
            <family val="2"/>
          </rPr>
          <t xml:space="preserve">
Indicar cada cuanto tiempo hay que tomar la medición</t>
        </r>
      </text>
    </comment>
    <comment ref="H24"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24"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26"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APROPIACIÓN INICIAL:</t>
        </r>
        <r>
          <rPr>
            <sz val="9"/>
            <color indexed="81"/>
            <rFont val="Tahoma"/>
            <family val="2"/>
          </rPr>
          <t xml:space="preserve">
XXX</t>
        </r>
      </text>
    </comment>
    <comment ref="B14" authorId="0" shapeId="0">
      <text>
        <r>
          <rPr>
            <b/>
            <sz val="9"/>
            <color indexed="81"/>
            <rFont val="Tahoma"/>
            <family val="2"/>
          </rPr>
          <t>APROPIACIÓN INICIAL:</t>
        </r>
        <r>
          <rPr>
            <sz val="9"/>
            <color indexed="81"/>
            <rFont val="Tahoma"/>
            <family val="2"/>
          </rPr>
          <t xml:space="preserve">
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Bibiana Coy Paez</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 ref="F15" authorId="1" shapeId="0">
      <text>
        <r>
          <rPr>
            <b/>
            <sz val="9"/>
            <color indexed="81"/>
            <rFont val="Tahoma"/>
            <charset val="1"/>
          </rPr>
          <t>Bibiana Coy Paez:</t>
        </r>
        <r>
          <rPr>
            <sz val="9"/>
            <color indexed="81"/>
            <rFont val="Tahoma"/>
            <charset val="1"/>
          </rPr>
          <t xml:space="preserve">
definir monto, en el proyecto de inversion ajustar metas</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<sst xmlns="http://schemas.openxmlformats.org/spreadsheetml/2006/main" count="754" uniqueCount="439">
  <si>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</si>
  <si>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</si>
  <si>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</si>
  <si>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</si>
  <si>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</si>
  <si>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</si>
  <si>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</si>
  <si>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</si>
  <si>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</si>
  <si>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</si>
  <si>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</si>
  <si>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</si>
  <si>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</si>
  <si>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</si>
  <si>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</si>
  <si>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</si>
  <si>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</si>
  <si>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</si>
  <si>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</si>
  <si>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</si>
  <si>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</si>
  <si>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</si>
  <si>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</si>
  <si>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</si>
  <si>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</si>
  <si>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</si>
  <si>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</si>
  <si>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</si>
  <si>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</si>
  <si>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</si>
  <si>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</si>
  <si>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</si>
  <si>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</si>
  <si>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</si>
  <si>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</si>
  <si>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</si>
  <si>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</si>
  <si>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</si>
  <si>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</si>
  <si>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</si>
  <si>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</si>
  <si>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</si>
  <si>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</si>
  <si>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</si>
  <si>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</si>
  <si>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</si>
  <si>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</si>
  <si>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</si>
  <si>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</si>
  <si>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</si>
  <si>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</si>
  <si>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</si>
  <si>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</si>
  <si>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</si>
  <si>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</si>
  <si>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</si>
  <si>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</si>
  <si>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</si>
  <si>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</si>
  <si>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</si>
  <si>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</si>
  <si>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</si>
  <si>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</si>
  <si>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</si>
  <si>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</si>
  <si>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</si>
  <si>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</si>
  <si>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</si>
  <si>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</si>
  <si>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</si>
  <si>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</si>
  <si>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</si>
  <si>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</si>
  <si>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</si>
  <si>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</si>
  <si>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</si>
  <si>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</si>
  <si>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</si>
  <si>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</si>
  <si>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</si>
  <si>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</si>
  <si>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</si>
  <si>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</si>
  <si>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</si>
  <si>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</si>
  <si>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</si>
  <si>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</si>
  <si>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</si>
  <si>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</si>
  <si>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</si>
  <si>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</si>
  <si>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</si>
  <si>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</si>
  <si>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</si>
  <si>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</si>
  <si>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</si>
  <si>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</si>
  <si>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</si>
  <si>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</si>
  <si>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</si>
  <si>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</si>
  <si>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</si>
  <si>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</si>
  <si>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</si>
  <si>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</si>
  <si>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</si>
  <si>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</si>
  <si>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</si>
  <si>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</si>
  <si>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</si>
  <si>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</si>
  <si>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</si>
  <si>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</si>
  <si>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</si>
  <si>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</si>
  <si>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</si>
  <si>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</si>
  <si>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</si>
  <si>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</si>
  <si>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</si>
  <si>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</si>
  <si>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</si>
  <si>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</si>
  <si>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</si>
  <si>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</si>
  <si>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</si>
  <si>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</si>
  <si>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</si>
  <si>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</si>
  <si>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Transformación Institucional Integral</t>
  </si>
  <si>
    <t xml:space="preserve">Estructurar modelos de operación desde la estrategia de la Entidad, que integren la estructura organizacional, tecnologías de la información, procesos y cambios de entorno, orientados a mejorar el desempeño institucional </t>
  </si>
  <si>
    <t>Natalia F. Aranguren A.</t>
  </si>
  <si>
    <t>Especifica las necesidades técnicas de la solución
Participa en el diseño de la solución
Participa en las pruebas de la solución
Verifica que la dependencia usuaria aprueba la solución</t>
  </si>
  <si>
    <t>Diana Constanza Bonilla</t>
  </si>
  <si>
    <t>Nini Johanna Rodríguez Álvarez</t>
  </si>
  <si>
    <t>Nicolas Martínez Devia</t>
  </si>
  <si>
    <t>Héctor Gerardo Guerrero García</t>
  </si>
  <si>
    <t>Director de Tecnología de la información y las Comunicaciones</t>
  </si>
  <si>
    <t>Funcionaria Oficina Asesora de Planeación</t>
  </si>
  <si>
    <t>Jefe Oficina Asesora de Planeación</t>
  </si>
  <si>
    <t>Asesora del Despacho del Superintendente</t>
  </si>
  <si>
    <t>Secretario General</t>
  </si>
  <si>
    <t>Oficina Asesora de Planeación</t>
  </si>
  <si>
    <t>Patrocinador: Despacho del Superintendente</t>
  </si>
  <si>
    <t>Equipo de ejecución:</t>
  </si>
  <si>
    <t>Gerente: Natalia Aranguren</t>
  </si>
  <si>
    <t>Secretaría General – Dirección de Talento Humano – Dirección Administrativa</t>
  </si>
  <si>
    <t>Fabián Vicente Mayor</t>
  </si>
  <si>
    <t>Funcionario Secretaria General</t>
  </si>
  <si>
    <t>3 Contratistas desde Secretaria General</t>
  </si>
  <si>
    <t>2 Proveedores desde Dirección TIC</t>
  </si>
  <si>
    <t>1 Proveedor desde la OAP</t>
  </si>
  <si>
    <t>-</t>
  </si>
  <si>
    <t>dbonilla@supersociedades.gov.co</t>
  </si>
  <si>
    <t>ninira@supersociedades.gov.co</t>
  </si>
  <si>
    <t>nimartinez@supersociedades.gov.co</t>
  </si>
  <si>
    <t>naranguren@supersociedades.gov.co</t>
  </si>
  <si>
    <t>fabianm@supersociedades.gov.co</t>
  </si>
  <si>
    <t>¿Quién comunica?</t>
  </si>
  <si>
    <t>¿Cómo comunica?</t>
  </si>
  <si>
    <t>¿Con qué frecuencia?</t>
  </si>
  <si>
    <t>¿A quién le comunica?</t>
  </si>
  <si>
    <t>Gerente del Proyecto</t>
  </si>
  <si>
    <t>Reunión presencial y virtual</t>
  </si>
  <si>
    <t>Equipo del Proyecto</t>
  </si>
  <si>
    <t>Cada vez que se requiera</t>
  </si>
  <si>
    <t>¿Cuál es la intención?</t>
  </si>
  <si>
    <t>Brindar información acerca del proyecto y someter información a consideración del equipo para la toma de decisiones</t>
  </si>
  <si>
    <t>Actas y presentaciones</t>
  </si>
  <si>
    <t>Líderes funcionales</t>
  </si>
  <si>
    <t>Equipo del área</t>
  </si>
  <si>
    <t>Brindar información acerca del avance del plan de trabajo, novedades y dificultades presentadas que se deben gestionar</t>
  </si>
  <si>
    <t>Actas, copias de correos y otros documentos</t>
  </si>
  <si>
    <t>Proveedor</t>
  </si>
  <si>
    <t>Informes oficiales</t>
  </si>
  <si>
    <t>Gerente del Proyecto y/o equipo del Proyecto</t>
  </si>
  <si>
    <t>Presentación e Informes oficiales</t>
  </si>
  <si>
    <t>Brindar información acerca del avance del plan de trabajo, novedades y dificultades presentadas que se deben gestionar y someter información a consideración del equipo para la toma de decisiones</t>
  </si>
  <si>
    <t>Ministerio de Tecnologías de la Información y las Comunicaciones</t>
  </si>
  <si>
    <t>Todo el proyecto</t>
  </si>
  <si>
    <t>Cumplimiento de los lineamientos contenidos en el MRAE</t>
  </si>
  <si>
    <t xml:space="preserve">Cumplir con los lineamientos del MRAE, de la Función Pública y demás normatividad vigente en la materia. Que los entregables estén alineados a la estratégia y requerimientos de la Entidad. </t>
  </si>
  <si>
    <t>Presentación con elementos de diagnóstico y contexto</t>
  </si>
  <si>
    <t>Propuesta de ajustes a nivel de mapa de procesos</t>
  </si>
  <si>
    <t>Propuesta de estructura con líneas de trabajo principales para análisis interno</t>
  </si>
  <si>
    <t>Estructura propuesta y mapa de procesos definidos</t>
  </si>
  <si>
    <t>Sábanas de cargas laborales por dependencia</t>
  </si>
  <si>
    <t>Modelación de planta de personal propuesta
Esquema de costos planta actual - planta propuesta</t>
  </si>
  <si>
    <t>Estudio técnico propuesta de rediseño organizacional de acuerdo con la metodología DAFP.</t>
  </si>
  <si>
    <t>Proyecto de resolución para manual de funciones y competencias laborales del rediseño</t>
  </si>
  <si>
    <t>Mesas de trabajo con actores internos y externos.
Presentaciones.
Documentos para solicitud de viabilidades a los diferentes organismos.</t>
  </si>
  <si>
    <t>Fabian Mayor - Paula Arroyave</t>
  </si>
  <si>
    <t>Héctor Jativa - Fabian Mayor - Diana Bonilla</t>
  </si>
  <si>
    <t xml:space="preserve">Héctor Jativa - Fabian Mayor </t>
  </si>
  <si>
    <t>Héctor Jativa - Fabian Mayor</t>
  </si>
  <si>
    <t>Frente de trabajo</t>
  </si>
  <si>
    <t>Rediseño institucional (65%)</t>
  </si>
  <si>
    <t>ESCENARIOS QUE AFECTAN LA CONTINUIDAD DEL NEGOCIO</t>
  </si>
  <si>
    <t>ESCENARIO</t>
  </si>
  <si>
    <t>EVENTO ASOCIADO</t>
  </si>
  <si>
    <t>COLAPSO DE INFRAESTRUCTURA FÍSICA</t>
  </si>
  <si>
    <t>Incendio</t>
  </si>
  <si>
    <t>Fallas en el servicio de energía</t>
  </si>
  <si>
    <t>Fallas en los servicios hidráulicos</t>
  </si>
  <si>
    <t>Fallas en los servicios sanitarios</t>
  </si>
  <si>
    <t>Fuga de gases y/o líquidos peligrosos</t>
  </si>
  <si>
    <t>TECNOLÓGICO</t>
  </si>
  <si>
    <t>Ataque cibernético</t>
  </si>
  <si>
    <t>Fallas en los sistemas de información</t>
  </si>
  <si>
    <t>Fallas en los sistemas de telecomunicaciones</t>
  </si>
  <si>
    <t>Suplantación de usuarios</t>
  </si>
  <si>
    <t>Alteración y/pérdida de datos e información</t>
  </si>
  <si>
    <t>Fallas en los servicios de TI</t>
  </si>
  <si>
    <t>DESASTRE NATURAL</t>
  </si>
  <si>
    <t>Sismo</t>
  </si>
  <si>
    <t>Inundación</t>
  </si>
  <si>
    <t>Precipitación: vendaval, granizada, borrasca, lluvia intensa</t>
  </si>
  <si>
    <t>Erupciones volcánicas</t>
  </si>
  <si>
    <t>Ciclón</t>
  </si>
  <si>
    <t>SANITARIO</t>
  </si>
  <si>
    <t>Presencia de agentes biológicos que afectan la salud</t>
  </si>
  <si>
    <t>Epidemias</t>
  </si>
  <si>
    <t>Emergencias sanitarias</t>
  </si>
  <si>
    <t>Pandemias</t>
  </si>
  <si>
    <t>EMERGENCIA SOCIAL</t>
  </si>
  <si>
    <t>Pérdida del orden público</t>
  </si>
  <si>
    <t>Asonada</t>
  </si>
  <si>
    <t>Revuelta civil</t>
  </si>
  <si>
    <t>Retención arbitraria de personal (secuestro)</t>
  </si>
  <si>
    <t>El proceso de gestión precontractual tome más tiempo del esperado</t>
  </si>
  <si>
    <t>7. Fortalecer entornos de trabajo adaptables a las nuevas realidades que buscan el equilibrio de la vida personal, familiar y laboral, promoviendo mecanismos de inclusión social y espacios colaborativos 
5. Utilizar y apropiar nuevas tecnologías de la información para fortalecer la gestión institucional</t>
  </si>
  <si>
    <t>LÍNEA ESTRATÉGICA (Perspectiva)</t>
  </si>
  <si>
    <t xml:space="preserve">Elaborar un diágnostico de la situación actual de las capacidades institucionales con las cuales cuenta la Entidad para la prestación de sus servicios en los cinco dominios de Arquitectura Empresarial definidos en el Marco de Estructura Empresarial definidos por el Estado. </t>
  </si>
  <si>
    <t xml:space="preserve">Definir la situación objetivo de los modelos de operación y gestión de la Entidad en los cinco dominios de Arquitectura Empresarial definidos en el Marco de Estructura Empresarial definidos por el Estado. </t>
  </si>
  <si>
    <t xml:space="preserve">Elaborar el análisis de brecha y la hoja de ruta para llegar a la situación objetivo en los cinco dominios de Arquitectura Empresarial definidos en el Marco de Estructura Empresarial definidos por el Estado. </t>
  </si>
  <si>
    <t>Actualizar la documentación de la arquitectura empresarial de la Entidad.</t>
  </si>
  <si>
    <t>FUENTE DE FINANCIACIÓN PRINCIPAL</t>
  </si>
  <si>
    <t>PRESUPUESTO DE INVERSIÓN INICIAL ESTIMADO</t>
  </si>
  <si>
    <t>PRESUPUESTO DE FUNCIONAMIENTO  INICIAL ESTIMADO</t>
  </si>
  <si>
    <t>Nomina del recurso humano según dedicación</t>
  </si>
  <si>
    <t>Adopción del Marco de referencia de Arquitectura empresarial V.3.0</t>
  </si>
  <si>
    <t xml:space="preserve">Contar con una hoja de ruta vigente para la implementación de proyectos encaminados a la construcción de la situación objetivo de la Arquitectura Empresarial </t>
  </si>
  <si>
    <t xml:space="preserve">Contar con planes de recuperación y continuidad del negocio ante situaciones catastroficas que afecten la operación de la Entidad. </t>
  </si>
  <si>
    <t>Ajustar la estructura y planta a las necesidades actuales de la Entidad y su entorno, así como la documentación asociada.</t>
  </si>
  <si>
    <t>Revisión constante de las normas vigentes y actualizaciones para identificar sus afectaciones oportunamente</t>
  </si>
  <si>
    <t>Contratos suscritos</t>
  </si>
  <si>
    <t>Que no se consiga un proveedor capacitado en el mercado dentro del presupuesto establecido.</t>
  </si>
  <si>
    <t>Que la vigencia futura no se autorice o que no se logre dentro de los tiempos establecidos</t>
  </si>
  <si>
    <t>No se tenga equipos de trabajo internos idóneos y no exista priorización del proyecto sobre las tareas diarias</t>
  </si>
  <si>
    <t>Existan cambios en la normatividad</t>
  </si>
  <si>
    <t xml:space="preserve">Inclumplimiento en calidad y/o tiempo pactados contractualmente con los proveedores </t>
  </si>
  <si>
    <t>Porcentaje (%)</t>
  </si>
  <si>
    <t>Lograr 100%</t>
  </si>
  <si>
    <t xml:space="preserve">Cumplimiento de las actividades y entregables establecidos para el proyecto dentro de los tiempos estipulados. </t>
  </si>
  <si>
    <t>Lider técnico</t>
  </si>
  <si>
    <t>Anderson López Cruz
Coordinador Grupo Sistemas y Arquitectura de Tecnología
Arquitecto de Tecnología</t>
  </si>
  <si>
    <t>Marisol Castiblanco Calixto
Coordinadora Grupo de Innovación Desarrollo y Arquitectura de Aplicaciones
Arquitecta de sistemas de información</t>
  </si>
  <si>
    <t>Camilo Eduardo Leon Chaves
Coordinador Grupo de Arquitectura de Datos
Arquitecto de información</t>
  </si>
  <si>
    <t>Ministerio de Tecnologías de la Información y las Comunicaciones y Superintendencia de Sociedades</t>
  </si>
  <si>
    <t>Superintendencia de Sociedades</t>
  </si>
  <si>
    <t>Jorge Eduardo Cabrera Jaramillo
Superintendente Delegado de Asuntos Económicos y Societarios
Delegatura de Asuntos Económicos y Societarios</t>
  </si>
  <si>
    <t>Ruby Ruth Ramirez Medina
Superintendente DelegadoDelegatura de Intervención y Asuntos Financieros Especiales
Delegatura de Intervención y Asuntos Financieros Especiales</t>
  </si>
  <si>
    <t>Janeth Mireya Cruz Gutiérrez
Intendente IntendenciaRegional de Cali
Intendencia Regional de Cali</t>
  </si>
  <si>
    <t>Horacio Enrique Del Castillo de Brigard
Intendente Intendencia Regional Cartagena
Intendencia Regional de Cartagena</t>
  </si>
  <si>
    <t>Superintendente Delegado de Asuntos Económicos y Societarios
Delegatura de Asuntos Económicos y Societarios</t>
  </si>
  <si>
    <t>Superintendente DelegadoDelegatura de Intervención y Asuntos Financieros Especiales
Delegatura de Intervención y Asuntos Financieros Especiales</t>
  </si>
  <si>
    <t>Intendente IntendenciaRegional de Cali
Intendencia Regional de Cali</t>
  </si>
  <si>
    <t>Carlos Alberto Cuesta Palacios
Funcionario Oficina Asesora de Planeación
Oficina Asesora de Planeacion</t>
  </si>
  <si>
    <t>Funcionario Oficina Asesora de Planeación
Oficina Asesora de Planeacion</t>
  </si>
  <si>
    <t>Director de Talento Humano
Dirección de Talento Humano</t>
  </si>
  <si>
    <t>Maria Eugenia Salinas Garcia</t>
  </si>
  <si>
    <t>Directora Administrativa
Dirección Administrativa</t>
  </si>
  <si>
    <t>Jeny Shirley Diaz Gonzalez</t>
  </si>
  <si>
    <t>Camilo Eduardo Leon Chaves</t>
  </si>
  <si>
    <t>Anderson López Cruz</t>
  </si>
  <si>
    <t>Marisol Castiblanco Calixto</t>
  </si>
  <si>
    <t>Joaquin Fernando Ruíz González</t>
  </si>
  <si>
    <t>Director Financiero
Dirección Financiera</t>
  </si>
  <si>
    <t>Coordinadora Grupo de Innovación Desarrollo y Arquitectura de Aplicaciones
Arquitecta de sistemas de información</t>
  </si>
  <si>
    <t>Coordinador Grupo Sistemas y Arquitectura de Tecnología
Arquitecto de Tecnología</t>
  </si>
  <si>
    <t>Coordinadora Grupo de Seguridad e Informática Forense
Arquitecta de Seguridad</t>
  </si>
  <si>
    <t>Myriam Del Carmen Berdugo Salazar
Funcionario Oficina Asesora de Planeación
Oficina Asesora de Planeación</t>
  </si>
  <si>
    <t>ESalinas@supersociedades.gov.co</t>
  </si>
  <si>
    <t>jenys@supersociedades.gov.co</t>
  </si>
  <si>
    <t>Proyecto de decreto de modificación de estructura  y planta
Memoria justificativa del decreto</t>
  </si>
  <si>
    <t>Adecuar la estructura organizativa que permita atender las necesidades de los usuarios</t>
  </si>
  <si>
    <t>Hacer seguimiento constante de la gestión, mantener una comunicación efectiva y eficaz con el proveedor y ayudar en las tareas del proceso dentro del alcance de la Entidad.</t>
  </si>
  <si>
    <t xml:space="preserve">Parte del diseño de la solución a las necesidades/requerimientos. </t>
  </si>
  <si>
    <t>Plazos definidos en el Decreto Único Reglamentario del sector de Tecnologías de la Información y las Comunicaciones para la implementación del MRAE
Obtención de la viabilidad presupuestal por parte del Ministerios de Hacienda y la priorización por parte del DAPRE</t>
  </si>
  <si>
    <t>(7) Cultura equilibrio de vida personal, laboral y familiar (Capital humano)
(5) Transformación Tecnológica (Procesos)</t>
  </si>
  <si>
    <t>marisolcc@supersociedades.gov.co</t>
  </si>
  <si>
    <t>joaquinrg@supersociedades.gov.co</t>
  </si>
  <si>
    <t>camilol@supersociedades.gov.co</t>
  </si>
  <si>
    <t>andersonl@supersociedades.gov.co</t>
  </si>
  <si>
    <t>santiagol@supersociedades.gov.co</t>
  </si>
  <si>
    <t>ecabrera@supersociedades.gov.co</t>
  </si>
  <si>
    <t>ruramirez@supersociedades.gov.co</t>
  </si>
  <si>
    <t>janethcg@supersociedades.gov.co</t>
  </si>
  <si>
    <t>horaciodc@supersociedades.gov.co</t>
  </si>
  <si>
    <t>julianao@supersociedades.gov.co</t>
  </si>
  <si>
    <t>lfrivera@supersociedades.gov.co</t>
  </si>
  <si>
    <t>carloscp@supersociedades.gov.co</t>
  </si>
  <si>
    <t>rubenmp@supersociedades.gov.co</t>
  </si>
  <si>
    <t>myriamb@supersociedades.gov.co</t>
  </si>
  <si>
    <t>La comunidad y las empresas vigiladas por la Entidad</t>
  </si>
  <si>
    <t>Asociación Sindical de Empleados de la entidad (ASES)</t>
  </si>
  <si>
    <t>No aplica</t>
  </si>
  <si>
    <t>Billy Escobar Perez</t>
  </si>
  <si>
    <t>Cargas laborales</t>
  </si>
  <si>
    <t xml:space="preserve">Capacidad de respuesta de las áreas de acuerdo a su estructura </t>
  </si>
  <si>
    <t xml:space="preserve">Realizar las actividades contractuales oportunamente, coordinar con los actores responsables y estar pendiente del cumplimiento del proceso. Agilizar los estudios y concretación de obligaciones. </t>
  </si>
  <si>
    <t>Buscar proveedores capacitados, evaluar que sus trabajos pasados sean acordes a la necesidad a suplir. Lograr comunicar con detalle los requerimientos y las obligaciones de forma oportuna</t>
  </si>
  <si>
    <t>Natalia Aranguren, Gleidys Blanco, Director TIC</t>
  </si>
  <si>
    <t>Socialización adecuada de la importancia de colaborar con el proyecto. Hablar con los encargados de cada área para alinear a los equipos y destinar espacios oportunos con los expertos de cada tema</t>
  </si>
  <si>
    <t>Natalia Aranguren</t>
  </si>
  <si>
    <t>Gerente del proyecto, y todos los líderes funcionales y técnicos</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</si>
  <si>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</si>
  <si>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</si>
  <si>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Coordinador Grupo de Arquitectura de Datos -Arquitecto de información</t>
  </si>
  <si>
    <t>Mayra Isabel González Núñez</t>
  </si>
  <si>
    <t>MIGonzalez@supersociedades.gov.co</t>
  </si>
  <si>
    <t>Santiago Londoño Correa
Superintendente Delegado Delegatura de Procedimientos de Insolvencia</t>
  </si>
  <si>
    <t>Superintendente Delegado Delegatura de Procedimientos de Insolvencia</t>
  </si>
  <si>
    <t>Juliana Ochoa Gonzalez
Intendente Intendencia Regional de Medellín</t>
  </si>
  <si>
    <t>Luis Fernando Rivera Suárez
Intendente Intendencia Regional de Manizales</t>
  </si>
  <si>
    <t>Ruben Dario Moreno Posada
Funcionario Oficina Asesora de Planeación
Oficina Asesora de Planeacion</t>
  </si>
  <si>
    <t>Intendente Intendencia Regional de Manizales</t>
  </si>
  <si>
    <t>Intendente Intendencia Regional de Barranquilla</t>
  </si>
  <si>
    <t>Intendente Intendencia Regional Cartagena</t>
  </si>
  <si>
    <t>Intendente Intendencia Regional de Medellín</t>
  </si>
  <si>
    <t>R-001</t>
  </si>
  <si>
    <t>R-002</t>
  </si>
  <si>
    <t>R-003</t>
  </si>
  <si>
    <t>R-004</t>
  </si>
  <si>
    <t>A FEBRERO</t>
  </si>
  <si>
    <t>MARZO</t>
  </si>
  <si>
    <t>ABRIL</t>
  </si>
  <si>
    <t>MAYO</t>
  </si>
  <si>
    <t>JUNIO</t>
  </si>
  <si>
    <t>JULIO</t>
  </si>
  <si>
    <t>AGOSTO</t>
  </si>
  <si>
    <t>SEPTIEMBRE</t>
  </si>
  <si>
    <t>OCTUBRE</t>
  </si>
  <si>
    <t>NOVIEMBRE</t>
  </si>
  <si>
    <t>DICIEMBRE</t>
  </si>
  <si>
    <t>% programado</t>
  </si>
  <si>
    <t>% ejecutado</t>
  </si>
  <si>
    <t>A ENERO</t>
  </si>
  <si>
    <t xml:space="preserve">Cumplir con los tiempos y hablar con los actores principales para conocer oportunamente la situación y actuar durante el proceso. </t>
  </si>
  <si>
    <t>1. Gestión precontractual y contractual.</t>
  </si>
  <si>
    <t>2. Elaboración de diagnóstico organizacional aspectos funcionales y de contexto.</t>
  </si>
  <si>
    <t>3. Análisis de modelo de procesos y estructura.</t>
  </si>
  <si>
    <t>4. Diseño de estructura base para modelación.</t>
  </si>
  <si>
    <t>5. Acompañamiento en el diseño del modelo de operación y estructura.</t>
  </si>
  <si>
    <t>6. Elaboración de funciones por dependencia de acuerdo con la estructura propuesta.</t>
  </si>
  <si>
    <t>7. Análisis de cargas laborales por dependencias actuales y modelación de acuerdo con la estructura propuesta.</t>
  </si>
  <si>
    <t>8. Análisis de planta de personal actual y modelación de planta de acuerdo con la estructura propuesta, el resultado de cargas laborales y el alcance del plan de formalización laboral.</t>
  </si>
  <si>
    <t>9. Elaboración del estudio técnico que soporta el rediseño institucional con capítulos: 
Capítulo 1. Contexto general
Capítulo 2. Marco legal
Capítulo 3. Análisis externo
Capítulo 4. Análisis interno y procesos
Capítulo 5. Estructura
Capítulo 6. Análisis de planta y cargas laborales
Aplicación de ajustes de acuerdo con observaciones a nivel externo.</t>
  </si>
  <si>
    <t>10. Diseño de perfiles de manual de funciones y competencias laborales para estructura propuesta.</t>
  </si>
  <si>
    <t>11. Acompañamiento en análisis y sustentaciones de la propuesta a nivel interno y externo para el cumplimiento de la ruta de la Circular 100-011 de 2023.
Actores: Min Comercio - DAFP - DNP - Min Hacienda - Sindicatos</t>
  </si>
  <si>
    <r>
      <rPr>
        <b/>
        <sz val="11"/>
        <color rgb="FF0000FF"/>
        <rFont val="Calibri Light"/>
        <family val="2"/>
      </rPr>
      <t>Enero</t>
    </r>
    <r>
      <rPr>
        <sz val="11"/>
        <color rgb="FF0000FF"/>
        <rFont val="Calibri Light"/>
        <family val="2"/>
      </rPr>
      <t>:Se adelantó la labor precontractual de estudio previos del uno de los 3 procesos.</t>
    </r>
    <r>
      <rPr>
        <sz val="11"/>
        <color rgb="FFC00000"/>
        <rFont val="Calibri Light"/>
        <family val="2"/>
      </rPr>
      <t xml:space="preserve"> </t>
    </r>
    <r>
      <rPr>
        <b/>
        <sz val="11"/>
        <color rgb="FF7030A0"/>
        <rFont val="Calibri Light"/>
        <family val="2"/>
      </rPr>
      <t>(Se adjunta evidencias del ECO. Se realizaron mesas de trabajo para + citaciones</t>
    </r>
    <r>
      <rPr>
        <b/>
        <sz val="11"/>
        <color rgb="FFC00000"/>
        <rFont val="Calibri Light"/>
        <family val="2"/>
      </rPr>
      <t>.</t>
    </r>
    <r>
      <rPr>
        <sz val="11"/>
        <color rgb="FF0000FF"/>
        <rFont val="Calibri Light"/>
        <family val="2"/>
      </rPr>
      <t xml:space="preserve">
</t>
    </r>
    <r>
      <rPr>
        <b/>
        <sz val="11"/>
        <color rgb="FF0000FF"/>
        <rFont val="Calibri Light"/>
        <family val="2"/>
      </rPr>
      <t>Febrero</t>
    </r>
    <r>
      <rPr>
        <sz val="11"/>
        <color rgb="FF0000FF"/>
        <rFont val="Calibri Light"/>
        <family val="2"/>
      </rPr>
      <t xml:space="preserve">: Se dio inicio a la elaboración de los ECO de los dos contratistas faltantes y se inició el contrato principal de la líder del Rediseño y sesiones de trabajo según plan de trabajo entregado. </t>
    </r>
    <r>
      <rPr>
        <b/>
        <sz val="11"/>
        <color rgb="FF7030A0"/>
        <rFont val="Calibri Light"/>
        <family val="2"/>
      </rPr>
      <t>(Evidencia Plan de trabajo excel)</t>
    </r>
    <r>
      <rPr>
        <sz val="11"/>
        <color rgb="FF0000FF"/>
        <rFont val="Calibri Light"/>
        <family val="2"/>
      </rPr>
      <t xml:space="preserve">
</t>
    </r>
    <r>
      <rPr>
        <b/>
        <sz val="11"/>
        <color rgb="FF0000FF"/>
        <rFont val="Calibri Light"/>
        <family val="2"/>
      </rPr>
      <t>Marzo:</t>
    </r>
    <r>
      <rPr>
        <sz val="11"/>
        <color rgb="FF0000FF"/>
        <rFont val="Calibri Light"/>
        <family val="2"/>
      </rPr>
      <t>Se dió Inicio a los dos contratos del mes de febrero y se inició la ejecución al detalle del cronograma de trabajo</t>
    </r>
    <r>
      <rPr>
        <b/>
        <sz val="11"/>
        <color rgb="FF7030A0"/>
        <rFont val="Calibri Light"/>
        <family val="2"/>
      </rPr>
      <t>.( Evidencia Contratos suscritos)</t>
    </r>
  </si>
  <si>
    <t>DTIC
Arquitecto de negocio</t>
  </si>
  <si>
    <t>se modifica con el valor de los arquitectos</t>
  </si>
  <si>
    <t xml:space="preserve">Desde la estructuración de los insumos de los estudios de conveniencia y oportunidad para la contratación de los servicios profesionales y de consultoría requeridos, hasta la aprobación del mapa de ruta para alcanzar la situación objetivo definida en los Dominios de Arquitectura Institucional, de Sistemas de Información, de Información o datos, de Tecnología y de Seguridad bajo el Marco de Referencia de Arquitectura Empresarial del Estado Colombiano vigente. </t>
  </si>
  <si>
    <t>La implementación total de proyectos de Arquitectura Empresarial que sean definidos para alcanzar la situación objetivo.2</t>
  </si>
  <si>
    <t>1. Que existen proveedores en el mercado para suplir las necesidades de la Entidad cuya oferta se encuentre dentro del presupuesto disponible
2. Que el Departamento Administrativo de la Función Púlblica dispondrá un asesor para el rediseño institucional de la Entidad. 
3. Que se contará con la suficiencia de equipo del proyecto en cantidad e idoneidad 
4. Que se cuenta con la viabilidad técnico presupuestal  
5. Que se mantendrá la operatividad de la Entidad en condiciones normales</t>
  </si>
  <si>
    <t>Documento diágnostico de la situación inicial de la Arquitectura Empresarial, estudio técnico que soporta la nueva estructura de la Entidad y sus capacidades (recurso físico, humano y presupuestal), documento con análisis de brechas, Documento con la situación objetivo, hoja de ruta, Propuesta mapa de procesos y documentación de la arquitectura empresarial.</t>
  </si>
  <si>
    <r>
      <rPr>
        <b/>
        <sz val="11"/>
        <color rgb="FF0000FF"/>
        <rFont val="Calibri Light"/>
        <family val="2"/>
      </rPr>
      <t>Marzo</t>
    </r>
    <r>
      <rPr>
        <sz val="11"/>
        <color rgb="FF0000FF"/>
        <rFont val="Calibri Light"/>
        <family val="2"/>
      </rPr>
      <t xml:space="preserve">: Se realizó la </t>
    </r>
    <r>
      <rPr>
        <sz val="11"/>
        <color rgb="FFFF0000"/>
        <rFont val="Calibri Light"/>
        <family val="2"/>
      </rPr>
      <t>propuesta preliminar de mapa de procesos</t>
    </r>
    <r>
      <rPr>
        <sz val="11"/>
        <color rgb="FF0000FF"/>
        <rFont val="Calibri Light"/>
        <family val="2"/>
      </rPr>
      <t xml:space="preserve"> y se programaron se siones de trabajo con la OAP para decantar propuesta en el mes de abril. </t>
    </r>
    <r>
      <rPr>
        <b/>
        <sz val="11"/>
        <color rgb="FF7030A0"/>
        <rFont val="Calibri Light"/>
        <family val="2"/>
      </rPr>
      <t xml:space="preserve">(Evidencia: presentación propuesta preliminar).
Abril: Se consolidó la propuesta de procesos estratégicos, de apoyo y de evaluación que sustentan el rediseño, consolidada en un mapa de procesos propuesto y actividades principales para cada proceso. (Evidencia  presentación con propuesta de mapa de procesos y agenda institucional)
Mayo: Se trabajó en el esquema de reorganización de procesos misionales que sustentan el rediseño. (Evidencia  presentación con propuesta de mapa de procesos y agenda institucional)
</t>
    </r>
    <r>
      <rPr>
        <b/>
        <sz val="11"/>
        <color rgb="FFFF0000"/>
        <rFont val="Calibri Light"/>
        <family val="2"/>
      </rPr>
      <t>Junio: Se trabajó en el esquema de reorganización de procesos misionales que sustentan el rediseño. (Evidencia  presentación con propuesta de mapa de procesos y agenda institucional)</t>
    </r>
    <r>
      <rPr>
        <b/>
        <sz val="11"/>
        <color rgb="FF7030A0"/>
        <rFont val="Calibri Light"/>
        <family val="2"/>
      </rPr>
      <t xml:space="preserve">
</t>
    </r>
  </si>
  <si>
    <r>
      <rPr>
        <b/>
        <sz val="11"/>
        <color rgb="FF0000FF"/>
        <rFont val="Calibri Light"/>
        <family val="2"/>
      </rPr>
      <t>Febrero</t>
    </r>
    <r>
      <rPr>
        <sz val="11"/>
        <color rgb="FF0000FF"/>
        <rFont val="Calibri Light"/>
        <family val="2"/>
      </rPr>
      <t xml:space="preserve">: Sesiones de trabajo con áreas misionales y de apoyo, con el fin de identificar el contexto general de la Entidad, su operación, necesidades, escenarios ideales, etc. </t>
    </r>
    <r>
      <rPr>
        <b/>
        <i/>
        <sz val="11"/>
        <color rgb="FF7030A0"/>
        <rFont val="Calibri Light"/>
        <family val="2"/>
      </rPr>
      <t xml:space="preserve">(Evidencia Citaciones a las Sesiones de Trabajo).
</t>
    </r>
    <r>
      <rPr>
        <sz val="11"/>
        <color rgb="FF0000FF"/>
        <rFont val="Calibri Light"/>
        <family val="2"/>
      </rPr>
      <t xml:space="preserve">
</t>
    </r>
    <r>
      <rPr>
        <b/>
        <sz val="11"/>
        <color rgb="FF0000FF"/>
        <rFont val="Calibri Light"/>
        <family val="2"/>
      </rPr>
      <t>Marzo</t>
    </r>
    <r>
      <rPr>
        <sz val="11"/>
        <color rgb="FF0000FF"/>
        <rFont val="Calibri Light"/>
        <family val="2"/>
      </rPr>
      <t xml:space="preserve">: Sesiones de trabajo con áreas misionales y de apoyo, con el fin de identificar el contexto general de la Entidad, su operación, necesidades, escenarios ideales, etc. </t>
    </r>
    <r>
      <rPr>
        <b/>
        <sz val="11"/>
        <color rgb="FF7030A0"/>
        <rFont val="Calibri Light"/>
        <family val="2"/>
      </rPr>
      <t>(Evidencia Citaciones a las Sesiones de Trabajo).
Abril: Sesiones de trabajo con 28 áreas para identificar el contexto general de la Entidad, esquema funcional, de procesos y cargas laborales. (Evidencia matriz de seguimiento a diágnostico y cargas laborales por dependencia y grupo de trabajo y agenda institucional)
Mayo: Sesiones de trabajo con 23 dependecias para identificar el contexto general de la Entidad, esquema funcional, de procesos y cargas laborales. (Evidencia matriz de seguimiento a diágnostico y cargas laborales por dependencia y grupo de trabajo y agenda institucional)
Junio: Sesiones de trabajo con 14 dependencias para identificar el contexto general de la Entidad, esquema funcional, de procesos y cargas laborales. (Evidencia matriz de seguimiento a diagnóstico y cargas laborales por dependencia y grupo de trabajo y agenda institucional)</t>
    </r>
    <r>
      <rPr>
        <sz val="11"/>
        <color rgb="FF0000FF"/>
        <rFont val="Calibri Light"/>
        <family val="2"/>
      </rPr>
      <t xml:space="preserve">
</t>
    </r>
    <r>
      <rPr>
        <b/>
        <sz val="11"/>
        <color rgb="FF0000FF"/>
        <rFont val="Calibri Light"/>
        <family val="2"/>
      </rPr>
      <t/>
    </r>
  </si>
  <si>
    <r>
      <rPr>
        <b/>
        <sz val="11"/>
        <color rgb="FF0000FF"/>
        <rFont val="Calibri Light"/>
        <family val="2"/>
      </rPr>
      <t xml:space="preserve">Febrero: </t>
    </r>
    <r>
      <rPr>
        <sz val="11"/>
        <color rgb="FF0000FF"/>
        <rFont val="Calibri Light"/>
        <family val="2"/>
      </rPr>
      <t xml:space="preserve">Sesiones de trabajo con áreas misionales y de apoyo, con el fin de identificar el contexto general de la Entidad, su operación, necesidades, escenarios ideales, etc. </t>
    </r>
    <r>
      <rPr>
        <b/>
        <sz val="11"/>
        <color rgb="FF7030A0"/>
        <rFont val="Calibri Light"/>
        <family val="2"/>
      </rPr>
      <t xml:space="preserve">(Evidencia Citaciones a las Sesiones de Trabajo)
</t>
    </r>
    <r>
      <rPr>
        <b/>
        <sz val="11"/>
        <color rgb="FF0000FF"/>
        <rFont val="Calibri Light"/>
        <family val="2"/>
      </rPr>
      <t xml:space="preserve">
Marzo</t>
    </r>
    <r>
      <rPr>
        <sz val="11"/>
        <color rgb="FF0000FF"/>
        <rFont val="Calibri Light"/>
        <family val="2"/>
      </rPr>
      <t xml:space="preserve">: Los contratistas contratados en marzo, hacen entrega de la propuesta de plan de trabajo para el proyecto de rediseño institucional de la Supersociedades, La fechas pueden cambiar de acuerdo con los requerimientos internos y externos </t>
    </r>
    <r>
      <rPr>
        <b/>
        <sz val="11"/>
        <color rgb="FF7030A0"/>
        <rFont val="Calibri Light"/>
        <family val="2"/>
      </rPr>
      <t>(EvidenciaPlan de Trabajo en excel).
Abril: Sesiones de trabajo con las áreas misionales para analizar esquema funcional y modelo de operación actual. (Evidencia, matriz de seguimiento de diágnostico y cargas laborales y agenda institucional)
Mayo: Sesiones de trabajo con las áreas misionales para analizar esquema funcional y modelo de operación actual. (Evidencia, matriz de seguimiento de diágnostico y cargas laborales y agenda institucional).
Junio: Sesiones de trabajo con las áreas misionales para analizar esquema funcional y modelo de operación actual. (Evidencia, matriz de seguimiento de diagnóstico y cargas laborales y agenda institucional)</t>
    </r>
    <r>
      <rPr>
        <sz val="11"/>
        <color rgb="FF0000FF"/>
        <rFont val="Calibri Light"/>
        <family val="2"/>
      </rPr>
      <t xml:space="preserve">
</t>
    </r>
    <r>
      <rPr>
        <b/>
        <sz val="11"/>
        <color rgb="FF0000FF"/>
        <rFont val="Calibri Light"/>
        <family val="2"/>
      </rPr>
      <t/>
    </r>
  </si>
  <si>
    <r>
      <rPr>
        <b/>
        <sz val="11"/>
        <color rgb="FF0000FF"/>
        <rFont val="Calibri Light"/>
        <family val="2"/>
      </rPr>
      <t xml:space="preserve">Abril: </t>
    </r>
    <r>
      <rPr>
        <sz val="11"/>
        <color rgb="FF0000FF"/>
        <rFont val="Calibri Light"/>
        <family val="2"/>
      </rPr>
      <t>Definición de procesos de estrátegicos, de apoyo y evaluación con actividades principales.  (Evidencia  presentación con propuesta de mapa de procesos)</t>
    </r>
    <r>
      <rPr>
        <b/>
        <sz val="11"/>
        <color rgb="FF0000FF"/>
        <rFont val="Calibri Light"/>
        <family val="2"/>
      </rPr>
      <t xml:space="preserve">
</t>
    </r>
    <r>
      <rPr>
        <sz val="11"/>
        <color rgb="FF0000FF"/>
        <rFont val="Calibri Light"/>
        <family val="2"/>
      </rPr>
      <t xml:space="preserve">
</t>
    </r>
    <r>
      <rPr>
        <b/>
        <sz val="11"/>
        <color rgb="FF0000FF"/>
        <rFont val="Calibri Light"/>
        <family val="2"/>
      </rPr>
      <t xml:space="preserve">Mayo: </t>
    </r>
    <r>
      <rPr>
        <sz val="11"/>
        <color rgb="FF0000FF"/>
        <rFont val="Calibri Light"/>
        <family val="2"/>
      </rPr>
      <t xml:space="preserve">Definición de procesos misionales. (Evidencia  presentación con propuesta de mapa de procesos).
</t>
    </r>
    <r>
      <rPr>
        <b/>
        <sz val="11"/>
        <color rgb="FF0000FF"/>
        <rFont val="Calibri Light"/>
        <family val="2"/>
      </rPr>
      <t xml:space="preserve">Junio: </t>
    </r>
    <r>
      <rPr>
        <sz val="11"/>
        <color rgb="FF0000FF"/>
        <rFont val="Calibri Light"/>
        <family val="2"/>
      </rPr>
      <t>Definición de procesos misionales. (Evidencia  presentación con propuesta de mapa de procesos)</t>
    </r>
  </si>
  <si>
    <r>
      <rPr>
        <b/>
        <sz val="11"/>
        <color rgb="FF0000FF"/>
        <rFont val="Calibri Light"/>
        <family val="2"/>
      </rPr>
      <t>Junio</t>
    </r>
    <r>
      <rPr>
        <sz val="11"/>
        <color rgb="FF0000FF"/>
        <rFont val="Calibri Light"/>
        <family val="2"/>
      </rPr>
      <t>:Se realiza propuesta de funciones para las siguientes dependencias: 
- Oficina de Control Interno
- Oficina de Control Disciplinario Interno
- Dirección de Relación con la Ciudadanía
- Dirección Financiera</t>
    </r>
  </si>
  <si>
    <r>
      <rPr>
        <b/>
        <sz val="11"/>
        <color rgb="FF0000FF"/>
        <rFont val="Calibri Light"/>
        <family val="2"/>
      </rPr>
      <t>Marzo</t>
    </r>
    <r>
      <rPr>
        <sz val="11"/>
        <color rgb="FF0000FF"/>
        <rFont val="Calibri Light"/>
        <family val="2"/>
      </rPr>
      <t xml:space="preserve">: Se realizo la medición de cargas laborales de las siguientes áreas: (4 mediciones)
-Dirección de información empresarial 18 de marzo de 2024
-Grupo de informes empresariales 20, 21, 22 de marzo
-Grupo de estudios empresariales 20 de marzo
-Dirección de cumplimiento 22 de marzo
(Evidencia: Archivo: Documentos informe de actividades cumplidas por Maritza Oviedo y Ricardo Arias. Agenda de reuniones con áreas)
</t>
    </r>
    <r>
      <rPr>
        <b/>
        <sz val="11"/>
        <color rgb="FF0000FF"/>
        <rFont val="Calibri Light"/>
        <family val="2"/>
      </rPr>
      <t>Abril:</t>
    </r>
    <r>
      <rPr>
        <sz val="11"/>
        <color rgb="FF0000FF"/>
        <rFont val="Calibri Light"/>
        <family val="2"/>
      </rPr>
      <t xml:space="preserve"> Sesiones de trabajo con 28 áreas para medición de cargas laborales. (Evidencia, matriz de seguimiento de diágnostico y cargas laborales por dependencia y grupo de trabajo, y agenda institucional)
</t>
    </r>
    <r>
      <rPr>
        <b/>
        <sz val="11"/>
        <color rgb="FF0000FF"/>
        <rFont val="Calibri Light"/>
        <family val="2"/>
      </rPr>
      <t xml:space="preserve">
Mayo: </t>
    </r>
    <r>
      <rPr>
        <sz val="11"/>
        <color rgb="FF0000FF"/>
        <rFont val="Calibri Light"/>
        <family val="2"/>
      </rPr>
      <t xml:space="preserve"> Sesiones de trabajo con 23 áreas para medición de cargas laborales. (Evidencia, matriz de seguimiento de diagnóstico y cargas laborales por dependencia y grupo de trabajo, y agenda institucional)
</t>
    </r>
    <r>
      <rPr>
        <b/>
        <sz val="11"/>
        <color rgb="FF0000FF"/>
        <rFont val="Calibri Light"/>
        <family val="2"/>
      </rPr>
      <t xml:space="preserve">
Junio:</t>
    </r>
    <r>
      <rPr>
        <sz val="11"/>
        <color rgb="FF0000FF"/>
        <rFont val="Calibri Light"/>
        <family val="2"/>
      </rPr>
      <t xml:space="preserve"> Sesiones de trabajo con 14 áreas para medición de cargas laborales. (Evidencia, matriz de seguimiento de diagnóstico y cargas laborales por dependencia y grupo de trabajo, y agenda institucional)
</t>
    </r>
  </si>
  <si>
    <r>
      <t xml:space="preserve">Mayo: </t>
    </r>
    <r>
      <rPr>
        <sz val="11"/>
        <color rgb="FF0000FF"/>
        <rFont val="Calibri Light"/>
        <family val="2"/>
      </rPr>
      <t xml:space="preserve">Se realizó modelación de ampliación de planta para solicitud de recursos en prespuestol y sesión con el DAFP para socializar elementos generales del rediseño.
</t>
    </r>
    <r>
      <rPr>
        <b/>
        <sz val="11"/>
        <color rgb="FF0000FF"/>
        <rFont val="Calibri Light"/>
        <family val="2"/>
      </rPr>
      <t>Junio:</t>
    </r>
    <r>
      <rPr>
        <sz val="11"/>
        <color rgb="FF0000FF"/>
        <rFont val="Calibri Light"/>
        <family val="2"/>
      </rPr>
      <t xml:space="preserve"> Se elabora documento con diagnóstico de la planta actual, como parte del estudio técnico de rediseño.</t>
    </r>
  </si>
  <si>
    <r>
      <t>Mayo:</t>
    </r>
    <r>
      <rPr>
        <sz val="11"/>
        <color rgb="FF0000FF"/>
        <rFont val="Calibri Light"/>
        <family val="2"/>
      </rPr>
      <t xml:space="preserve">  Documento de estudio técnico de rediseño en elaboración. Capitulo 1. Contexto General de la Entidad. Documento en elaboración.
</t>
    </r>
    <r>
      <rPr>
        <b/>
        <sz val="11"/>
        <color rgb="FF0000FF"/>
        <rFont val="Calibri Light"/>
        <family val="2"/>
      </rPr>
      <t xml:space="preserve">Junio: </t>
    </r>
    <r>
      <rPr>
        <sz val="11"/>
        <color rgb="FF0000FF"/>
        <rFont val="Calibri Light"/>
        <family val="2"/>
      </rPr>
      <t>Se elabora documento con diagnóstico de la planta actual, como parte del estudio técnico de rediseño.</t>
    </r>
  </si>
  <si>
    <r>
      <rPr>
        <b/>
        <sz val="11"/>
        <color rgb="FF0000FF"/>
        <rFont val="Calibri Light"/>
        <family val="2"/>
      </rPr>
      <t>Mayo</t>
    </r>
    <r>
      <rPr>
        <sz val="11"/>
        <color rgb="FF0000FF"/>
        <rFont val="Calibri Light"/>
        <family val="2"/>
      </rPr>
      <t xml:space="preserve">: 
- Mesa de trabajo con DAFP el 7 de mayo para recibir lineamientos frente al rediseño y temas de formalización laboral.
- 23 de mayo sesión con sindicatos para presentación sobre elementos generales del rediseño.
- Mesa de trabajo con DNP Y Ministerio de Hacienda para planeación de recursos del rediseño.
</t>
    </r>
    <r>
      <rPr>
        <b/>
        <sz val="11"/>
        <color rgb="FF0000FF"/>
        <rFont val="Calibri Light"/>
        <family val="2"/>
      </rPr>
      <t>Junio:</t>
    </r>
    <r>
      <rPr>
        <sz val="11"/>
        <color rgb="FF0000FF"/>
        <rFont val="Calibri Light"/>
        <family val="2"/>
      </rPr>
      <t xml:space="preserve">
- Mesa de trabajo con DAFP el 21 de junio sobre formalización laboral con agremiaciones sindicales.
- 24 de junio sesión con sindicatos para presentación sobre avance en diseño de procesos.</t>
    </r>
  </si>
  <si>
    <t>Agosto: La actividad se desarrollará a partir del mes de agosto.</t>
  </si>
  <si>
    <r>
      <t xml:space="preserve">Diego Alejandro Franco García
</t>
    </r>
    <r>
      <rPr>
        <sz val="10"/>
        <rFont val="Calibri Light"/>
        <family val="2"/>
      </rPr>
      <t>Gerente de Proyecto
Coordinador Grupo de Proyectos de Tecnología</t>
    </r>
  </si>
  <si>
    <r>
      <rPr>
        <b/>
        <sz val="10"/>
        <rFont val="Calibri Light"/>
        <family val="2"/>
      </rPr>
      <t>Billy Escobar Perez</t>
    </r>
    <r>
      <rPr>
        <sz val="10"/>
        <rFont val="Calibri Light"/>
        <family val="2"/>
      </rPr>
      <t xml:space="preserve">
Superintendente de Sociedades
Despacho del Superintendente de Sociedades</t>
    </r>
  </si>
  <si>
    <r>
      <rPr>
        <b/>
        <sz val="10"/>
        <rFont val="Calibri Light"/>
        <family val="2"/>
      </rPr>
      <t xml:space="preserve">Diana Constanza Bonilla </t>
    </r>
    <r>
      <rPr>
        <sz val="10"/>
        <rFont val="Calibri Light"/>
        <family val="2"/>
      </rPr>
      <t xml:space="preserve">
Jefa Oficina Asesora de Planeación
Oficina Asesora de Planeación  </t>
    </r>
  </si>
  <si>
    <r>
      <rPr>
        <b/>
        <sz val="10"/>
        <rFont val="Calibri Light"/>
        <family val="2"/>
      </rPr>
      <t>Nini Johanna Rodríguez Álvarez</t>
    </r>
    <r>
      <rPr>
        <sz val="10"/>
        <rFont val="Calibri Light"/>
        <family val="2"/>
      </rPr>
      <t xml:space="preserve">
Funcionario Oficina Asesora de Planeacion
Oficina Asesora de Planeación  </t>
    </r>
  </si>
  <si>
    <r>
      <rPr>
        <b/>
        <sz val="10"/>
        <rFont val="Calibri Light"/>
        <family val="2"/>
      </rPr>
      <t>Nicolas Martínez Devia</t>
    </r>
    <r>
      <rPr>
        <sz val="10"/>
        <rFont val="Calibri Light"/>
        <family val="2"/>
      </rPr>
      <t xml:space="preserve">
Secretario General
Secretaría General</t>
    </r>
  </si>
  <si>
    <r>
      <rPr>
        <b/>
        <sz val="10"/>
        <rFont val="Calibri Light"/>
        <family val="2"/>
      </rPr>
      <t>Johan S Hortua</t>
    </r>
    <r>
      <rPr>
        <sz val="10"/>
        <rFont val="Calibri Light"/>
        <family val="2"/>
      </rPr>
      <t xml:space="preserve">
Asesor Secretaria General
Secretaría General </t>
    </r>
  </si>
  <si>
    <r>
      <rPr>
        <b/>
        <sz val="10"/>
        <rFont val="Calibri Light"/>
        <family val="2"/>
      </rPr>
      <t>Eliana Patricia Ardila Sánchez</t>
    </r>
    <r>
      <rPr>
        <sz val="10"/>
        <rFont val="Calibri Light"/>
        <family val="2"/>
      </rPr>
      <t xml:space="preserve">
Director de Talento Humano
Dirección de Talento Humano</t>
    </r>
  </si>
  <si>
    <r>
      <rPr>
        <b/>
        <sz val="10"/>
        <rFont val="Calibri Light"/>
        <family val="2"/>
      </rPr>
      <t>Maria Eugenia Salinas Garcia</t>
    </r>
    <r>
      <rPr>
        <sz val="10"/>
        <rFont val="Calibri Light"/>
        <family val="2"/>
      </rPr>
      <t xml:space="preserve">
Directora Administrativa
Dirección Administrativa</t>
    </r>
  </si>
  <si>
    <r>
      <rPr>
        <b/>
        <sz val="10"/>
        <rFont val="Calibri Light"/>
        <family val="2"/>
      </rPr>
      <t>Fabian Vicente Mayor Olaya</t>
    </r>
    <r>
      <rPr>
        <sz val="10"/>
        <rFont val="Calibri Light"/>
        <family val="2"/>
      </rPr>
      <t xml:space="preserve">
Funcionario Secretaría General
Secretaría General</t>
    </r>
  </si>
  <si>
    <r>
      <rPr>
        <b/>
        <sz val="10"/>
        <rFont val="Calibri Light"/>
        <family val="2"/>
      </rPr>
      <t>Héctor Manuel Játiva García</t>
    </r>
    <r>
      <rPr>
        <sz val="10"/>
        <rFont val="Calibri Light"/>
        <family val="2"/>
      </rPr>
      <t xml:space="preserve">
Coordinador Grupo de Administración del Talento Humano
Grupo de Administración del Talento Humano</t>
    </r>
  </si>
  <si>
    <r>
      <rPr>
        <b/>
        <sz val="10"/>
        <rFont val="Calibri Light"/>
        <family val="2"/>
      </rPr>
      <t>Natalia Aranguren</t>
    </r>
    <r>
      <rPr>
        <sz val="10"/>
        <rFont val="Calibri Light"/>
        <family val="2"/>
      </rPr>
      <t xml:space="preserve">
Asesora Despacho del Superintendente de Sociedades
Dirección del Talento Humano </t>
    </r>
  </si>
  <si>
    <r>
      <rPr>
        <b/>
        <sz val="10"/>
        <rFont val="Calibri Light"/>
        <family val="2"/>
      </rPr>
      <t>Jeny Shirley Diaz Gonzalez</t>
    </r>
    <r>
      <rPr>
        <sz val="10"/>
        <rFont val="Calibri Light"/>
        <family val="2"/>
      </rPr>
      <t xml:space="preserve">
Coordinadora Grupo de Seguridad e Informática Forense
Arquitecta de Seguridad</t>
    </r>
  </si>
  <si>
    <r>
      <rPr>
        <b/>
        <sz val="10"/>
        <rFont val="Calibri Light"/>
        <family val="2"/>
      </rPr>
      <t>Camilo Eduardo Leon Chaves</t>
    </r>
    <r>
      <rPr>
        <sz val="10"/>
        <rFont val="Calibri Light"/>
        <family val="2"/>
      </rPr>
      <t xml:space="preserve">
Coordinador Grupo de Arquitectura de Datos
Arquitecto de información</t>
    </r>
  </si>
  <si>
    <r>
      <rPr>
        <b/>
        <sz val="10"/>
        <rFont val="Calibri Light"/>
        <family val="2"/>
      </rPr>
      <t>Anderson López Cruz</t>
    </r>
    <r>
      <rPr>
        <sz val="10"/>
        <rFont val="Calibri Light"/>
        <family val="2"/>
      </rPr>
      <t xml:space="preserve">
Coordinador Grupo Sistemas y Arquitectura de Tecnología
Arquitecto de Tecnología</t>
    </r>
  </si>
  <si>
    <r>
      <rPr>
        <b/>
        <sz val="10"/>
        <rFont val="Calibri Light"/>
        <family val="2"/>
      </rPr>
      <t>Joaquin Fernando Ruíz González</t>
    </r>
    <r>
      <rPr>
        <sz val="10"/>
        <rFont val="Calibri Light"/>
        <family val="2"/>
      </rPr>
      <t xml:space="preserve">
Director Financiero
Dirección Financiera</t>
    </r>
  </si>
  <si>
    <r>
      <rPr>
        <b/>
        <sz val="10"/>
        <rFont val="Calibri Light"/>
        <family val="2"/>
      </rPr>
      <t>Marisol Castiblanco Calixto</t>
    </r>
    <r>
      <rPr>
        <sz val="10"/>
        <rFont val="Calibri Light"/>
        <family val="2"/>
      </rPr>
      <t xml:space="preserve">
Coordinadora Grupo de Innovación Desarrollo y Arquitectura de Aplicaciones
Arquitecta de sistemas de información</t>
    </r>
  </si>
  <si>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</si>
  <si>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Eliana Patricia Ardila Sánchez</t>
  </si>
  <si>
    <t>Eardila@SUPERSOCIEDADES.GOV.CO</t>
  </si>
  <si>
    <t>Elsa María López Roca
Superintendente Delegado Supervisión Societaria</t>
  </si>
  <si>
    <t>Superintendente Delegado Supervisión Societaria</t>
  </si>
  <si>
    <t>ElsaL@SUPERSOCIEDADES.GOV.CO</t>
  </si>
  <si>
    <t>Milena Patricia Rodado Acosta
Intendente Intendencia Regional de Barranquilla</t>
  </si>
  <si>
    <t>MilenaR@SUPERSOCIEDADES.GOV.CO</t>
  </si>
  <si>
    <t>Johan Steven Hortua Arévalo</t>
  </si>
  <si>
    <t>johanHA@SUPERSOCIEDADES.GOV.CO</t>
  </si>
  <si>
    <t>Diego Alejandro Franco García</t>
  </si>
  <si>
    <t>Coordinador Grupo de Proyectos de Tecnología</t>
  </si>
  <si>
    <t>DFranco@SUPERSOCIEDADES.GOV.CO</t>
  </si>
  <si>
    <t>Gestión precontractual y contractual</t>
  </si>
  <si>
    <t>Gestión precontractual y contractual de los servicios profesionales necesarios para el desarrollo del proyecto</t>
  </si>
  <si>
    <t>1. Estudios previos para la contratación de los servicios profesionales
2. Contratos suscritos y perfeccionado.</t>
  </si>
  <si>
    <t>Fabián Mayor - Mayra González - Diego Franco</t>
  </si>
  <si>
    <t>Gestión precontractual y contractual de los bienes y servicios necesarios para el desarrollo del proyecto</t>
  </si>
  <si>
    <t>1. Estudios previos para la contratación de los servicios
2. Contratos suscritos y perfeccionado.</t>
  </si>
  <si>
    <t>Arquitectura TI</t>
  </si>
  <si>
    <t>Desarrollo de la fase preliminar del ejercicio de Arquitectura Empresarial</t>
  </si>
  <si>
    <t>1. Documento de estrategia de la definición de arquitectura.
2. Matriz de interesados.
3. Documento con la línea base de arquitectura.</t>
  </si>
  <si>
    <t>Diana Bonilla - Mayra González - Diego Franco - Instancia de Gestión - Instancia de decisión.</t>
  </si>
  <si>
    <t>Desarrollo de la fase de visión de Arquitectura Empresarial</t>
  </si>
  <si>
    <t>1. Documento de la visión de arquitectura
2. Documento de la estructura organizativa de la Arquitectura
3. Matriz de metas y objetivos de negocio.
4. Documento de estrategia de arquitectura definida.</t>
  </si>
  <si>
    <t>Desarrollo de la fase de Arquitectura de Negocio</t>
  </si>
  <si>
    <t>1. Documento del entendimiento del direccionamiento estratégico y planeación.
2. Documento de Identificación de los servicios institucionales.
3. Matriz de los servicios institucionales identificados.
4. Documento de identificación de las capacidades institucionales.
5. Catálogo(s) de Arquitectura de Negocio
6. Matriz de Relación entre capacidades y procesos.
7. Matriz de alto nivel entre capacidades y roles.
8. Matriz de alto nivel entre servicios y procesos.
9. Artefactos y componentes
10. Documento de análisis de estado actual de cada uno de los procesos.</t>
  </si>
  <si>
    <t>Dominio de Sistemas de Información</t>
  </si>
  <si>
    <t>Desarrollo de la fase de Arquitectura de Sistemas de Información</t>
  </si>
  <si>
    <t>1. Artefactos de Arquitectura de Referencia.
2. Documento de Identificación y/o caracterización de los sistemas de información.
3. Documento de entendimiento del arquitectura de sistemas de información.
4. Matriz de Proceso vs Sistemas de Información.
5. Matriz de integración de Sistemas de Información.</t>
  </si>
  <si>
    <t>Dominio de Arquitectura de Datos</t>
  </si>
  <si>
    <t>Desarrollo de la fase de Arquitectura de Información - Datos</t>
  </si>
  <si>
    <t>1. Documento de entendimiento del arquitectura de información - Datos.
2. Catálogo(s) de Arquitectura de Información - Datos.</t>
  </si>
  <si>
    <t>Dominio de Infraestructura de Tecnología</t>
  </si>
  <si>
    <t>Desarrollo de la fase de Arquitectura de tecnología</t>
  </si>
  <si>
    <t>1. Documento Arquitectura de Referencia. 
2. Documento de entendimiento del arquitectura de Tecnología.
3. Vistas de arquitectura de Tecnología
4. Catálogo(s) de servicios de infraestructura.
5. Matriz Sistemas de Información vs Elementos de Infraestructura.</t>
  </si>
  <si>
    <t>Dominio de Arquitectura de Seguridad</t>
  </si>
  <si>
    <t>Desarrollo de la fase de Arquitectura de Seguridad</t>
  </si>
  <si>
    <t xml:space="preserve">1. Documento Arquitectura de Referencia.
2. Documento de entendimiento de la arquitectura de Seguridad
3. Vistas de arquitectura de Tecnología
4. Catálogo(s) de Arquitectura de Seguridad
5. Matrices de riesgos
6. Diagrama de zonas de seguridad y comunicaciones
</t>
  </si>
  <si>
    <r>
      <t xml:space="preserve">Junio:  </t>
    </r>
    <r>
      <rPr>
        <sz val="11"/>
        <color rgb="FF0000FF"/>
        <rFont val="Calibri Light"/>
        <family val="2"/>
      </rPr>
      <t>durante el mes de Junio se realizó la gestion precontractual y contractual de los profesionales especializados que desarrollaran el proyecto como son los arquitecto de negocio (contrato 170), arquitecto de infraestructura (contrato 171) y arquitecto de aplicaciónes (contrato 173).  Ya se contaba con el arquitecto de datos  (contrato 161) quien ha estado apoyando la gestión de información desde mayo de 2024.</t>
    </r>
  </si>
  <si>
    <r>
      <t>Julio:</t>
    </r>
    <r>
      <rPr>
        <sz val="11"/>
        <color rgb="FF0000FF"/>
        <rFont val="Calibri Light"/>
        <family val="2"/>
      </rPr>
      <t xml:space="preserve"> La actividad se desarrollará a partir del mes de agosto.</t>
    </r>
  </si>
  <si>
    <r>
      <t xml:space="preserve">Agosto: </t>
    </r>
    <r>
      <rPr>
        <sz val="11"/>
        <color rgb="FF0000FF"/>
        <rFont val="Calibri Light"/>
        <family val="2"/>
      </rPr>
      <t>La actividad se desarrollará a partir del mes de agosto.</t>
    </r>
  </si>
  <si>
    <r>
      <t>Septiembre:</t>
    </r>
    <r>
      <rPr>
        <sz val="11"/>
        <color rgb="FF0000FF"/>
        <rFont val="Calibri Light"/>
        <family val="2"/>
      </rPr>
      <t xml:space="preserve"> La actividad se desarrollará a partir del mes de Septiembre.</t>
    </r>
  </si>
  <si>
    <r>
      <t>Noviembre:</t>
    </r>
    <r>
      <rPr>
        <sz val="11"/>
        <color rgb="FF0000FF"/>
        <rFont val="Calibri Light"/>
        <family val="2"/>
      </rPr>
      <t xml:space="preserve"> La actividad se desarrollará a partir del mes de Noviembre</t>
    </r>
  </si>
  <si>
    <r>
      <t xml:space="preserve">Noviembre: </t>
    </r>
    <r>
      <rPr>
        <sz val="11"/>
        <color rgb="FF0000FF"/>
        <rFont val="Calibri Light"/>
        <family val="2"/>
      </rPr>
      <t>La actividad se desarrollará a partir del mes de Noviembre</t>
    </r>
  </si>
  <si>
    <r>
      <t xml:space="preserve">Septiembre: </t>
    </r>
    <r>
      <rPr>
        <sz val="11"/>
        <color rgb="FF0000FF"/>
        <rFont val="Calibri Light"/>
        <family val="2"/>
      </rPr>
      <t>La actividad se desarrollará a partir del mes de Septiembre.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</si>
</sst>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164" formatCode="dd/mm/yyyy;@"/>
    <numFmt numFmtId="165" formatCode="[$$-240A]#,##0"/>
    <numFmt numFmtId="166" formatCode="0.000%"/>
    <numFmt numFmtId="167" formatCode="0.0%"/>
  </numFmts>
  <fonts count="47">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color rgb="FF000000"/>
      <name val="Calibri Light"/>
      <family val="2"/>
    </font>
    <font>
      <sz val="8"/>
      <name val="Arial"/>
      <family val="2"/>
    </font>
    <font>
      <b/>
      <sz val="10"/>
      <color rgb="FF242424"/>
      <name val="Inherit"/>
    </font>
    <font>
      <sz val="10"/>
      <color rgb="FF242424"/>
      <name val="Inherit"/>
    </font>
    <font>
      <sz val="10"/>
      <name val="Calibri Light"/>
      <family val="2"/>
    </font>
    <font>
      <sz val="11"/>
      <name val="Calibri Light"/>
      <family val="2"/>
    </font>
    <font>
      <sz val="12"/>
      <name val="Calibri Light"/>
      <family val="2"/>
    </font>
    <font>
      <b/>
      <sz val="14"/>
      <name val="Calibri Light"/>
      <family val="2"/>
    </font>
    <font>
      <b/>
      <sz val="16"/>
      <name val="Calibri Light"/>
      <family val="2"/>
    </font>
    <font>
      <b/>
      <sz val="12"/>
      <name val="Calibri Light"/>
      <family val="2"/>
    </font>
    <font>
      <sz val="12"/>
      <color theme="0"/>
      <name val="Calibri Light"/>
      <family val="2"/>
    </font>
    <font>
      <b/>
      <sz val="11"/>
      <name val="Calibri Light"/>
      <family val="2"/>
    </font>
    <font>
      <sz val="11"/>
      <color rgb="FF0000FF"/>
      <name val="Calibri Light"/>
      <family val="2"/>
    </font>
    <font>
      <b/>
      <sz val="11"/>
      <color rgb="FF0000FF"/>
      <name val="Calibri Light"/>
      <family val="2"/>
    </font>
    <font>
      <b/>
      <sz val="8"/>
      <color theme="0"/>
      <name val="Arial"/>
      <family val="2"/>
    </font>
    <font>
      <sz val="10"/>
      <color rgb="FF002060"/>
      <name val="Calibri Light"/>
      <family val="2"/>
    </font>
    <font>
      <sz val="12"/>
      <color rgb="FF002060"/>
      <name val="Calibri Light"/>
      <family val="2"/>
    </font>
    <font>
      <sz val="11"/>
      <color rgb="FFFF0000"/>
      <name val="Calibri Light"/>
      <family val="2"/>
    </font>
    <font>
      <sz val="11"/>
      <color rgb="FFC00000"/>
      <name val="Calibri Light"/>
      <family val="2"/>
    </font>
    <font>
      <b/>
      <sz val="11"/>
      <color rgb="FF7030A0"/>
      <name val="Calibri Light"/>
      <family val="2"/>
    </font>
    <font>
      <b/>
      <i/>
      <sz val="11"/>
      <color rgb="FF7030A0"/>
      <name val="Calibri Light"/>
      <family val="2"/>
    </font>
    <font>
      <b/>
      <sz val="11"/>
      <color rgb="FFC00000"/>
      <name val="Calibri Light"/>
      <family val="2"/>
    </font>
    <font>
      <b/>
      <sz val="10"/>
      <name val="Calibri Light"/>
      <family val="2"/>
    </font>
    <font>
      <sz val="9"/>
      <color indexed="81"/>
      <name val="Tahoma"/>
      <charset val="1"/>
    </font>
    <font>
      <b/>
      <sz val="9"/>
      <color indexed="81"/>
      <name val="Tahoma"/>
      <charset val="1"/>
    </font>
    <font>
      <b/>
      <sz val="11"/>
      <color rgb="FFFF0000"/>
      <name val="Calibri Light"/>
      <family val="2"/>
    </font>
    <font>
      <sz val="9"/>
      <name val="Calibri Light"/>
      <family val="2"/>
    </font>
    <font>
      <sz val="11"/>
      <color theme="10"/>
      <name val="Calibri Light"/>
      <family val="2"/>
    </font>
    <font>
      <u/>
      <sz val="11"/>
      <color theme="10"/>
      <name val="Calibri Light"/>
      <family val="2"/>
    </font>
    <font>
      <b/>
      <sz val="11"/>
      <color theme="0"/>
      <name val="Calibri Light"/>
      <family val="2"/>
    </font>
    <font>
      <b/>
      <sz val="16"/>
      <color rgb="FF0000FF"/>
      <name val="Calibri Light"/>
      <family val="2"/>
    </font>
  </fonts>
  <fills count="1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61">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BFBFBF"/>
      </left>
      <right style="medium">
        <color rgb="FFBFBFBF"/>
      </right>
      <top/>
      <bottom/>
      <diagonal/>
    </border>
    <border>
      <left/>
      <right style="medium">
        <color rgb="FFBFBFBF"/>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cellStyleXfs>
  <cellXfs count="323">
    <xf numFmtId="0" fontId="0" fillId="0" borderId="0" xfId="0"/>
    <xf numFmtId="0" fontId="4" fillId="0" borderId="0" xfId="0" applyFont="1" applyAlignment="1">
      <alignment horizontal="center" vertical="center" wrapText="1"/>
    </xf>
    <xf numFmtId="0" fontId="4" fillId="0" borderId="0" xfId="0" applyFont="1"/>
    <xf numFmtId="0" fontId="4" fillId="4" borderId="0" xfId="0" applyFont="1" applyFill="1" applyAlignment="1">
      <alignment horizontal="center" vertical="center" wrapText="1"/>
    </xf>
    <xf numFmtId="0" fontId="6" fillId="0" borderId="0" xfId="2" applyFont="1" applyAlignment="1">
      <alignment horizontal="center" vertical="center"/>
    </xf>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12" fillId="5" borderId="6" xfId="4" applyFont="1" applyFill="1" applyBorder="1" applyAlignment="1">
      <alignment horizontal="center" vertical="center"/>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4" fillId="4" borderId="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Alignment="1">
      <alignment vertical="center"/>
    </xf>
    <xf numFmtId="0" fontId="7" fillId="0" borderId="11" xfId="2" applyFont="1" applyBorder="1" applyAlignment="1">
      <alignment vertical="center"/>
    </xf>
    <xf numFmtId="0" fontId="7" fillId="0" borderId="16" xfId="2" applyFont="1" applyBorder="1" applyAlignment="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vertical="center" wrapText="1"/>
    </xf>
    <xf numFmtId="0" fontId="16" fillId="8" borderId="55"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8" borderId="0" xfId="0" applyFill="1"/>
    <xf numFmtId="0" fontId="16" fillId="8" borderId="0" xfId="0" applyFont="1" applyFill="1" applyAlignment="1">
      <alignment horizontal="center" vertical="center" wrapText="1"/>
    </xf>
    <xf numFmtId="0" fontId="18" fillId="10" borderId="53" xfId="0" applyFont="1" applyFill="1" applyBorder="1" applyAlignment="1">
      <alignment horizontal="center" vertical="center" wrapText="1"/>
    </xf>
    <xf numFmtId="0" fontId="18" fillId="10" borderId="17" xfId="0" applyFont="1" applyFill="1" applyBorder="1" applyAlignment="1">
      <alignment horizontal="center" vertical="center" wrapText="1"/>
    </xf>
    <xf numFmtId="0" fontId="19" fillId="8" borderId="17" xfId="0" applyFont="1" applyFill="1" applyBorder="1" applyAlignment="1">
      <alignment vertical="center" wrapText="1"/>
    </xf>
    <xf numFmtId="0" fontId="4" fillId="11" borderId="0" xfId="0" applyFont="1" applyFill="1" applyAlignment="1">
      <alignment horizontal="center" vertical="center" wrapText="1"/>
    </xf>
    <xf numFmtId="0" fontId="21" fillId="4" borderId="0" xfId="0" applyFont="1" applyFill="1" applyAlignment="1">
      <alignment horizontal="center" vertical="center" wrapText="1"/>
    </xf>
    <xf numFmtId="0" fontId="22" fillId="0" borderId="0" xfId="0" applyFont="1" applyAlignment="1">
      <alignment horizontal="center" vertical="center"/>
    </xf>
    <xf numFmtId="0" fontId="22" fillId="0" borderId="0" xfId="0" applyFont="1"/>
    <xf numFmtId="0" fontId="22" fillId="4" borderId="2" xfId="0" applyFont="1" applyFill="1" applyBorder="1" applyAlignment="1">
      <alignment horizontal="left" vertical="center" wrapText="1"/>
    </xf>
    <xf numFmtId="0" fontId="21" fillId="0" borderId="0" xfId="0" applyFont="1" applyAlignment="1">
      <alignment horizontal="center" vertical="center" wrapText="1"/>
    </xf>
    <xf numFmtId="0" fontId="21" fillId="4" borderId="2" xfId="0" applyFont="1" applyFill="1" applyBorder="1" applyAlignment="1">
      <alignment horizontal="center" vertical="center" wrapText="1"/>
    </xf>
    <xf numFmtId="0" fontId="21" fillId="0" borderId="0" xfId="0" applyFont="1" applyAlignment="1">
      <alignment vertical="center" wrapText="1"/>
    </xf>
    <xf numFmtId="0" fontId="20" fillId="0" borderId="2" xfId="0" applyFont="1" applyBorder="1" applyAlignment="1">
      <alignment horizontal="center" vertical="center" wrapText="1"/>
    </xf>
    <xf numFmtId="0" fontId="22" fillId="4" borderId="2" xfId="0" applyFont="1" applyFill="1" applyBorder="1" applyAlignment="1">
      <alignment horizontal="center" vertical="center" wrapText="1"/>
    </xf>
    <xf numFmtId="0" fontId="22" fillId="4" borderId="0" xfId="0" applyFont="1" applyFill="1"/>
    <xf numFmtId="0" fontId="22" fillId="4" borderId="2" xfId="0" applyFont="1" applyFill="1" applyBorder="1"/>
    <xf numFmtId="0" fontId="26" fillId="4" borderId="0" xfId="0" applyFont="1" applyFill="1"/>
    <xf numFmtId="0" fontId="22" fillId="4" borderId="2" xfId="0" applyFont="1" applyFill="1" applyBorder="1" applyAlignment="1">
      <alignment wrapText="1"/>
    </xf>
    <xf numFmtId="0" fontId="22" fillId="4" borderId="2" xfId="0" applyFont="1" applyFill="1" applyBorder="1" applyAlignment="1">
      <alignment vertical="center" wrapText="1"/>
    </xf>
    <xf numFmtId="0" fontId="21" fillId="0" borderId="0" xfId="0" applyFont="1"/>
    <xf numFmtId="0" fontId="22" fillId="0" borderId="0" xfId="0" applyFont="1" applyAlignment="1">
      <alignment horizontal="center" vertical="center" wrapText="1"/>
    </xf>
    <xf numFmtId="164" fontId="22" fillId="4" borderId="2" xfId="0" applyNumberFormat="1" applyFont="1" applyFill="1" applyBorder="1" applyAlignment="1">
      <alignment horizontal="center" vertical="center" wrapText="1"/>
    </xf>
    <xf numFmtId="0" fontId="26" fillId="0" borderId="0" xfId="0" applyFont="1" applyAlignment="1">
      <alignment horizontal="center" vertical="center" wrapText="1"/>
    </xf>
    <xf numFmtId="10" fontId="27" fillId="13" borderId="59" xfId="5" applyNumberFormat="1" applyFont="1" applyFill="1" applyBorder="1" applyAlignment="1" applyProtection="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vertical="center" wrapText="1"/>
    </xf>
    <xf numFmtId="0" fontId="25" fillId="0" borderId="2" xfId="0" applyFont="1" applyBorder="1" applyAlignment="1">
      <alignment horizontal="center" vertical="center" wrapText="1"/>
    </xf>
    <xf numFmtId="10" fontId="31" fillId="15" borderId="59" xfId="5" applyNumberFormat="1" applyFont="1" applyFill="1" applyBorder="1" applyAlignment="1" applyProtection="1">
      <alignment horizontal="center" vertical="center" wrapText="1"/>
    </xf>
    <xf numFmtId="10" fontId="31" fillId="0" borderId="59" xfId="5" applyNumberFormat="1" applyFont="1" applyFill="1" applyBorder="1" applyAlignment="1" applyProtection="1">
      <alignment horizontal="center" vertical="center" wrapText="1"/>
    </xf>
    <xf numFmtId="1" fontId="31" fillId="15" borderId="59" xfId="5" applyNumberFormat="1" applyFont="1" applyFill="1" applyBorder="1" applyAlignment="1" applyProtection="1">
      <alignment horizontal="center" vertical="center" wrapText="1"/>
    </xf>
    <xf numFmtId="0" fontId="22" fillId="16" borderId="2"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0" fillId="0" borderId="2" xfId="0" applyFont="1" applyBorder="1" applyAlignment="1">
      <alignment horizontal="left" vertical="center" wrapText="1"/>
    </xf>
    <xf numFmtId="0" fontId="38" fillId="0" borderId="2" xfId="0" applyFont="1" applyBorder="1" applyAlignment="1">
      <alignment horizontal="center" vertical="center" wrapText="1"/>
    </xf>
    <xf numFmtId="0" fontId="20" fillId="4" borderId="2" xfId="0" applyFont="1" applyFill="1" applyBorder="1" applyAlignment="1">
      <alignment horizontal="center" vertical="center" wrapText="1"/>
    </xf>
    <xf numFmtId="0" fontId="43" fillId="4" borderId="2" xfId="4" applyFont="1" applyFill="1" applyBorder="1" applyAlignment="1">
      <alignment horizontal="center" vertical="center" wrapText="1"/>
    </xf>
    <xf numFmtId="0" fontId="44" fillId="4" borderId="2" xfId="4" applyFont="1" applyFill="1" applyBorder="1" applyAlignment="1">
      <alignment horizontal="center" vertical="center" wrapText="1"/>
    </xf>
    <xf numFmtId="0" fontId="21" fillId="0" borderId="2" xfId="0" applyFont="1" applyBorder="1" applyAlignment="1">
      <alignment horizontal="center" vertical="center" wrapText="1"/>
    </xf>
    <xf numFmtId="0" fontId="27" fillId="0" borderId="0" xfId="2" applyFont="1" applyAlignment="1">
      <alignment horizontal="center" vertical="center"/>
    </xf>
    <xf numFmtId="0" fontId="45" fillId="3" borderId="2" xfId="0" applyFont="1" applyFill="1" applyBorder="1" applyAlignment="1">
      <alignment horizontal="center" vertical="center" wrapText="1"/>
    </xf>
    <xf numFmtId="0" fontId="42" fillId="0" borderId="2" xfId="0" applyFont="1" applyBorder="1" applyAlignment="1">
      <alignment horizontal="center" vertical="center" wrapText="1"/>
    </xf>
    <xf numFmtId="0" fontId="42" fillId="0" borderId="2" xfId="0" applyFont="1" applyBorder="1" applyAlignment="1">
      <alignment horizontal="left" vertical="center" wrapText="1"/>
    </xf>
    <xf numFmtId="0" fontId="5" fillId="3" borderId="2" xfId="0" applyFont="1" applyFill="1" applyBorder="1" applyAlignment="1">
      <alignment horizontal="left" vertical="center"/>
    </xf>
    <xf numFmtId="0" fontId="2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26" xfId="2" applyFont="1" applyBorder="1" applyAlignment="1">
      <alignment horizontal="center" vertical="center"/>
    </xf>
    <xf numFmtId="0" fontId="6" fillId="0" borderId="21"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3" xfId="2" applyFont="1" applyBorder="1" applyAlignment="1">
      <alignment horizontal="center" vertical="center"/>
    </xf>
    <xf numFmtId="0" fontId="6" fillId="0" borderId="24" xfId="2" applyFont="1" applyBorder="1" applyAlignment="1">
      <alignment horizontal="center" vertical="center"/>
    </xf>
    <xf numFmtId="0" fontId="6" fillId="0" borderId="27" xfId="2" applyFont="1" applyBorder="1" applyAlignment="1">
      <alignment horizontal="center" vertical="center"/>
    </xf>
    <xf numFmtId="0" fontId="5" fillId="3" borderId="9" xfId="0" applyFont="1" applyFill="1" applyBorder="1" applyAlignment="1">
      <alignment horizontal="left" vertical="center" wrapText="1"/>
    </xf>
    <xf numFmtId="0" fontId="5" fillId="3" borderId="0" xfId="0" applyFont="1" applyFill="1" applyAlignment="1">
      <alignment horizontal="left" vertical="center" wrapText="1"/>
    </xf>
    <xf numFmtId="0" fontId="21" fillId="4" borderId="2" xfId="0" applyFont="1" applyFill="1" applyBorder="1" applyAlignment="1">
      <alignment horizontal="left" vertical="center" wrapText="1"/>
    </xf>
    <xf numFmtId="0" fontId="21" fillId="0" borderId="2" xfId="0" applyFont="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23"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22" fillId="4" borderId="2" xfId="0" applyFont="1" applyFill="1" applyBorder="1" applyAlignment="1">
      <alignment horizontal="left" vertical="center" wrapText="1"/>
    </xf>
    <xf numFmtId="0" fontId="22" fillId="4" borderId="5"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29" xfId="2" applyFont="1" applyBorder="1" applyAlignment="1">
      <alignment horizontal="center" vertical="center"/>
    </xf>
    <xf numFmtId="0" fontId="6" fillId="0" borderId="31" xfId="2" applyFont="1" applyBorder="1" applyAlignment="1">
      <alignment horizontal="center" vertical="center"/>
    </xf>
    <xf numFmtId="0" fontId="6" fillId="0" borderId="40" xfId="2" applyFont="1" applyBorder="1" applyAlignment="1">
      <alignment horizontal="center" vertical="center"/>
    </xf>
    <xf numFmtId="0" fontId="6" fillId="0" borderId="32" xfId="2" applyFont="1" applyBorder="1" applyAlignment="1">
      <alignment horizontal="center" vertical="center"/>
    </xf>
    <xf numFmtId="0" fontId="24" fillId="4" borderId="5" xfId="0" applyFont="1" applyFill="1" applyBorder="1" applyAlignment="1">
      <alignment horizontal="left" vertical="center" wrapText="1"/>
    </xf>
    <xf numFmtId="0" fontId="24" fillId="4" borderId="4" xfId="0" applyFont="1" applyFill="1" applyBorder="1" applyAlignment="1">
      <alignment horizontal="left" vertical="center" wrapText="1"/>
    </xf>
    <xf numFmtId="0" fontId="20"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22"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lignment horizontal="center" vertical="center"/>
    </xf>
    <xf numFmtId="0" fontId="6" fillId="4" borderId="40" xfId="2" applyFont="1" applyFill="1" applyBorder="1" applyAlignment="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0" borderId="9" xfId="0" applyFont="1" applyBorder="1" applyAlignment="1">
      <alignment horizontal="center" vertical="center" wrapText="1"/>
    </xf>
    <xf numFmtId="0" fontId="17" fillId="4" borderId="5"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Alignment="1">
      <alignment horizontal="center" vertical="center"/>
    </xf>
    <xf numFmtId="0" fontId="4" fillId="4" borderId="0" xfId="0" applyFont="1" applyFill="1" applyAlignment="1">
      <alignment horizontal="center" vertical="center" wrapText="1"/>
    </xf>
    <xf numFmtId="0" fontId="6" fillId="4" borderId="41" xfId="2" applyFont="1" applyFill="1" applyBorder="1" applyAlignment="1">
      <alignment horizontal="center" vertical="center"/>
    </xf>
    <xf numFmtId="0" fontId="6" fillId="4" borderId="47" xfId="2" applyFont="1" applyFill="1" applyBorder="1" applyAlignment="1">
      <alignment horizontal="center" vertical="center"/>
    </xf>
    <xf numFmtId="0" fontId="6" fillId="4" borderId="42" xfId="2" applyFont="1" applyFill="1" applyBorder="1" applyAlignment="1">
      <alignment horizontal="center" vertical="center"/>
    </xf>
    <xf numFmtId="0" fontId="6" fillId="4" borderId="43" xfId="2" applyFont="1" applyFill="1" applyBorder="1" applyAlignment="1">
      <alignment horizontal="center" vertical="center"/>
    </xf>
    <xf numFmtId="0" fontId="6" fillId="4" borderId="48" xfId="2" applyFont="1" applyFill="1" applyBorder="1" applyAlignment="1">
      <alignment horizontal="center" vertical="center"/>
    </xf>
    <xf numFmtId="0" fontId="6" fillId="4" borderId="44" xfId="2" applyFont="1" applyFill="1" applyBorder="1" applyAlignment="1">
      <alignment horizontal="center" vertical="center"/>
    </xf>
    <xf numFmtId="0" fontId="6" fillId="4" borderId="45" xfId="2" applyFont="1" applyFill="1" applyBorder="1" applyAlignment="1">
      <alignment horizontal="center" vertical="center"/>
    </xf>
    <xf numFmtId="0" fontId="6" fillId="4" borderId="49" xfId="2" applyFont="1" applyFill="1" applyBorder="1" applyAlignment="1">
      <alignment horizontal="center" vertical="center"/>
    </xf>
    <xf numFmtId="0" fontId="6" fillId="4" borderId="46" xfId="2"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22" fillId="4" borderId="2" xfId="0" applyFont="1" applyFill="1" applyBorder="1" applyAlignment="1">
      <alignment horizontal="center" vertical="center" wrapText="1"/>
    </xf>
    <xf numFmtId="0" fontId="22" fillId="16" borderId="2" xfId="0" applyFont="1" applyFill="1" applyBorder="1" applyAlignment="1">
      <alignment horizontal="center"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0"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2" xfId="2" applyFont="1" applyFill="1" applyBorder="1" applyAlignment="1">
      <alignment horizontal="center" vertical="center"/>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6" fillId="4" borderId="25" xfId="2" applyFont="1" applyFill="1" applyBorder="1" applyAlignment="1">
      <alignment horizontal="center" vertical="center"/>
    </xf>
    <xf numFmtId="0" fontId="16" fillId="8" borderId="0" xfId="0" applyFont="1" applyFill="1" applyAlignment="1">
      <alignment horizontal="center" vertical="center" wrapText="1"/>
    </xf>
    <xf numFmtId="6" fontId="16" fillId="8" borderId="54" xfId="0" applyNumberFormat="1" applyFont="1" applyFill="1" applyBorder="1" applyAlignment="1">
      <alignment horizontal="center" vertical="center" wrapText="1"/>
    </xf>
    <xf numFmtId="0" fontId="22" fillId="0" borderId="2" xfId="0" applyFont="1" applyBorder="1" applyAlignment="1">
      <alignment horizontal="left"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18" fillId="10" borderId="52" xfId="0" applyFont="1" applyFill="1" applyBorder="1" applyAlignment="1">
      <alignment horizontal="center" vertical="center" wrapText="1"/>
    </xf>
    <xf numFmtId="0" fontId="18" fillId="10" borderId="58" xfId="0" applyFont="1" applyFill="1" applyBorder="1" applyAlignment="1">
      <alignment horizontal="center" vertical="center" wrapText="1"/>
    </xf>
    <xf numFmtId="0" fontId="18" fillId="10" borderId="53" xfId="0" applyFont="1" applyFill="1" applyBorder="1" applyAlignment="1">
      <alignment horizontal="center" vertical="center" wrapText="1"/>
    </xf>
    <xf numFmtId="0" fontId="18" fillId="10" borderId="31"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6" fillId="4" borderId="50"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51" xfId="2" applyFont="1" applyFill="1" applyBorder="1" applyAlignment="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10" fontId="27" fillId="13" borderId="60" xfId="5"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2" fillId="4" borderId="0" xfId="0" applyFont="1" applyFill="1" applyProtection="1"/>
    <xf numFmtId="0" fontId="2" fillId="4" borderId="0" xfId="0" applyFont="1" applyFill="1" applyAlignment="1" applyProtection="1">
      <alignment horizontal="center"/>
    </xf>
    <xf numFmtId="0" fontId="2" fillId="4" borderId="0" xfId="0" applyFont="1" applyFill="1" applyAlignment="1" applyProtection="1">
      <alignment horizontal="center" vertical="center" wrapText="1"/>
    </xf>
    <xf numFmtId="0" fontId="4" fillId="0" borderId="0" xfId="0" applyFont="1" applyFill="1" applyAlignment="1" applyProtection="1">
      <alignment horizontal="center" vertical="center" wrapText="1"/>
    </xf>
    <xf numFmtId="0" fontId="4" fillId="0" borderId="37" xfId="0" applyFont="1" applyBorder="1" applyAlignment="1" applyProtection="1">
      <alignment horizontal="center" vertical="center" wrapText="1"/>
    </xf>
    <xf numFmtId="0" fontId="6" fillId="4" borderId="30" xfId="2" applyFont="1" applyFill="1" applyBorder="1" applyAlignment="1" applyProtection="1">
      <alignment horizontal="center" vertical="center"/>
    </xf>
    <xf numFmtId="0" fontId="4" fillId="4" borderId="18" xfId="0" applyFont="1" applyFill="1" applyBorder="1" applyAlignment="1" applyProtection="1">
      <alignment horizontal="left" vertical="center" wrapText="1"/>
    </xf>
    <xf numFmtId="0" fontId="4" fillId="4" borderId="20" xfId="0" applyFont="1" applyFill="1" applyBorder="1" applyAlignment="1" applyProtection="1">
      <alignment horizontal="left" vertical="center" wrapText="1"/>
    </xf>
    <xf numFmtId="0" fontId="2" fillId="4" borderId="0" xfId="0" applyFont="1" applyFill="1" applyAlignment="1" applyProtection="1">
      <alignment vertical="center" wrapText="1"/>
    </xf>
    <xf numFmtId="0" fontId="4" fillId="0" borderId="38" xfId="0" applyFont="1" applyBorder="1" applyAlignment="1" applyProtection="1">
      <alignment horizontal="center" vertical="center" wrapText="1"/>
    </xf>
    <xf numFmtId="0" fontId="6" fillId="4" borderId="4" xfId="2" applyFont="1" applyFill="1" applyBorder="1" applyAlignment="1" applyProtection="1">
      <alignment horizontal="center" vertical="center"/>
    </xf>
    <xf numFmtId="0" fontId="4" fillId="4" borderId="21" xfId="0" applyFont="1" applyFill="1" applyBorder="1" applyAlignment="1" applyProtection="1">
      <alignment horizontal="left" vertical="center" wrapText="1"/>
    </xf>
    <xf numFmtId="0" fontId="4" fillId="4" borderId="22" xfId="0" applyFont="1" applyFill="1" applyBorder="1" applyAlignment="1" applyProtection="1">
      <alignment horizontal="left" vertical="center" wrapText="1"/>
    </xf>
    <xf numFmtId="0" fontId="4" fillId="0" borderId="39" xfId="0" applyFont="1" applyBorder="1" applyAlignment="1" applyProtection="1">
      <alignment horizontal="center" vertical="center" wrapText="1"/>
    </xf>
    <xf numFmtId="0" fontId="6" fillId="4" borderId="36" xfId="2" applyFont="1" applyFill="1" applyBorder="1" applyAlignment="1" applyProtection="1">
      <alignment horizontal="center" vertical="center"/>
    </xf>
    <xf numFmtId="0" fontId="4" fillId="4" borderId="23" xfId="0" applyFont="1" applyFill="1" applyBorder="1" applyAlignment="1" applyProtection="1">
      <alignment horizontal="left" vertical="center" wrapText="1"/>
    </xf>
    <xf numFmtId="0" fontId="4" fillId="4" borderId="25" xfId="0" applyFont="1" applyFill="1" applyBorder="1" applyAlignment="1" applyProtection="1">
      <alignment horizontal="left" vertical="center" wrapText="1"/>
    </xf>
    <xf numFmtId="0" fontId="6" fillId="0" borderId="0" xfId="2" applyFont="1" applyAlignment="1" applyProtection="1">
      <alignment horizontal="center" vertical="center"/>
    </xf>
    <xf numFmtId="0" fontId="5" fillId="3" borderId="2" xfId="0" applyFont="1" applyFill="1" applyBorder="1" applyAlignment="1" applyProtection="1">
      <alignment horizontal="left" vertical="center"/>
    </xf>
    <xf numFmtId="0" fontId="24" fillId="0" borderId="2" xfId="0" applyFont="1" applyBorder="1" applyAlignment="1" applyProtection="1">
      <alignment horizontal="left" vertical="center"/>
    </xf>
    <xf numFmtId="0" fontId="13" fillId="4" borderId="2" xfId="0" applyFont="1" applyFill="1" applyBorder="1" applyAlignment="1" applyProtection="1">
      <alignment horizontal="center"/>
    </xf>
    <xf numFmtId="0" fontId="30" fillId="14" borderId="2" xfId="0" applyFont="1" applyFill="1" applyBorder="1" applyAlignment="1" applyProtection="1">
      <alignment horizontal="center" vertical="center" wrapText="1"/>
    </xf>
    <xf numFmtId="0" fontId="28" fillId="0" borderId="0" xfId="0" applyFont="1" applyAlignment="1" applyProtection="1">
      <alignment horizontal="center" vertical="center" wrapText="1"/>
    </xf>
    <xf numFmtId="0" fontId="29" fillId="9" borderId="56" xfId="0" applyFont="1" applyFill="1" applyBorder="1" applyAlignment="1" applyProtection="1">
      <alignment horizontal="center" vertical="center" wrapText="1"/>
    </xf>
    <xf numFmtId="0" fontId="28" fillId="0" borderId="2" xfId="0" applyFont="1" applyBorder="1" applyAlignment="1" applyProtection="1">
      <alignment horizontal="justify" vertical="center" wrapText="1"/>
    </xf>
    <xf numFmtId="0" fontId="28" fillId="0" borderId="2" xfId="0" applyFont="1" applyBorder="1" applyAlignment="1" applyProtection="1">
      <alignment horizontal="center" vertical="center" wrapText="1"/>
    </xf>
    <xf numFmtId="9" fontId="28" fillId="0" borderId="2" xfId="5" applyFont="1" applyBorder="1" applyAlignment="1" applyProtection="1">
      <alignment horizontal="center" vertical="center" wrapText="1"/>
    </xf>
    <xf numFmtId="14" fontId="28" fillId="0" borderId="2" xfId="0" applyNumberFormat="1" applyFont="1" applyBorder="1" applyAlignment="1" applyProtection="1">
      <alignment horizontal="center" vertical="center"/>
    </xf>
    <xf numFmtId="1" fontId="28" fillId="0" borderId="2" xfId="0" applyNumberFormat="1" applyFont="1" applyBorder="1" applyAlignment="1" applyProtection="1">
      <alignment horizontal="center" vertical="center"/>
    </xf>
    <xf numFmtId="9" fontId="46" fillId="17" borderId="2" xfId="0" applyNumberFormat="1" applyFont="1" applyFill="1" applyBorder="1" applyAlignment="1" applyProtection="1">
      <alignment horizontal="center" vertical="center"/>
    </xf>
    <xf numFmtId="1" fontId="31" fillId="0" borderId="59" xfId="5" applyNumberFormat="1" applyFont="1" applyFill="1" applyBorder="1" applyAlignment="1" applyProtection="1">
      <alignment horizontal="center" vertical="center" wrapText="1"/>
    </xf>
    <xf numFmtId="2" fontId="31" fillId="15" borderId="59" xfId="5" applyNumberFormat="1" applyFont="1" applyFill="1" applyBorder="1" applyAlignment="1" applyProtection="1">
      <alignment horizontal="center" vertical="center" wrapText="1"/>
    </xf>
    <xf numFmtId="2" fontId="31" fillId="0" borderId="59" xfId="5" applyNumberFormat="1" applyFont="1" applyFill="1" applyBorder="1" applyAlignment="1" applyProtection="1">
      <alignment horizontal="center" vertical="center" wrapText="1"/>
    </xf>
    <xf numFmtId="10" fontId="32" fillId="0" borderId="0" xfId="0" applyNumberFormat="1" applyFont="1" applyAlignment="1" applyProtection="1">
      <alignment horizontal="center" vertical="center" wrapText="1"/>
    </xf>
    <xf numFmtId="0" fontId="28" fillId="0" borderId="0" xfId="0" applyFont="1" applyFill="1" applyAlignment="1" applyProtection="1">
      <alignment horizontal="center" vertical="center" wrapText="1"/>
    </xf>
    <xf numFmtId="9" fontId="28" fillId="0" borderId="0" xfId="0" applyNumberFormat="1" applyFont="1" applyAlignment="1" applyProtection="1">
      <alignment horizontal="center" vertical="center" wrapText="1"/>
    </xf>
    <xf numFmtId="0" fontId="29" fillId="9" borderId="57" xfId="0" applyFont="1" applyFill="1" applyBorder="1" applyAlignment="1" applyProtection="1">
      <alignment horizontal="center" vertical="center" wrapText="1"/>
    </xf>
    <xf numFmtId="14" fontId="33" fillId="0" borderId="2" xfId="0" applyNumberFormat="1" applyFont="1" applyBorder="1" applyAlignment="1" applyProtection="1">
      <alignment horizontal="center" vertical="center"/>
    </xf>
    <xf numFmtId="167" fontId="46" fillId="17" borderId="2" xfId="0" applyNumberFormat="1" applyFont="1" applyFill="1" applyBorder="1" applyAlignment="1" applyProtection="1">
      <alignment horizontal="center" vertical="center"/>
    </xf>
    <xf numFmtId="0" fontId="28" fillId="0" borderId="2" xfId="0" applyFont="1" applyBorder="1" applyAlignment="1" applyProtection="1">
      <alignment vertical="center" wrapText="1"/>
    </xf>
    <xf numFmtId="10" fontId="31" fillId="16" borderId="59" xfId="5" applyNumberFormat="1" applyFont="1" applyFill="1" applyBorder="1" applyAlignment="1" applyProtection="1">
      <alignment horizontal="center" vertical="center" wrapText="1"/>
    </xf>
    <xf numFmtId="0" fontId="28" fillId="12" borderId="2" xfId="0" applyFont="1" applyFill="1" applyBorder="1" applyAlignment="1" applyProtection="1">
      <alignment horizontal="justify" vertical="center" wrapText="1"/>
    </xf>
    <xf numFmtId="0" fontId="28" fillId="0" borderId="2" xfId="0" applyFont="1" applyBorder="1" applyAlignment="1" applyProtection="1">
      <alignment vertical="top" wrapText="1"/>
    </xf>
    <xf numFmtId="0" fontId="29" fillId="0" borderId="2" xfId="0" applyFont="1" applyBorder="1" applyAlignment="1" applyProtection="1">
      <alignment vertical="center" wrapText="1"/>
    </xf>
    <xf numFmtId="0" fontId="29" fillId="0" borderId="2" xfId="0" applyFont="1" applyBorder="1" applyAlignment="1" applyProtection="1">
      <alignment vertical="top" wrapText="1"/>
    </xf>
    <xf numFmtId="0" fontId="29" fillId="0" borderId="2" xfId="0" applyFont="1" applyBorder="1" applyAlignment="1" applyProtection="1">
      <alignment vertical="center"/>
    </xf>
    <xf numFmtId="9" fontId="29" fillId="0" borderId="0" xfId="0" applyNumberFormat="1" applyFont="1" applyAlignment="1" applyProtection="1">
      <alignment horizontal="center" vertical="center" wrapText="1"/>
    </xf>
    <xf numFmtId="166" fontId="31" fillId="15" borderId="59" xfId="5" applyNumberFormat="1" applyFont="1" applyFill="1" applyBorder="1" applyAlignment="1" applyProtection="1">
      <alignment horizontal="center" vertical="center" wrapText="1"/>
    </xf>
    <xf numFmtId="166" fontId="31" fillId="0" borderId="59" xfId="5" applyNumberFormat="1" applyFont="1" applyFill="1" applyBorder="1" applyAlignment="1" applyProtection="1">
      <alignment horizontal="center" vertical="center" wrapText="1"/>
    </xf>
    <xf numFmtId="167" fontId="31" fillId="15" borderId="59" xfId="5" applyNumberFormat="1" applyFont="1" applyFill="1" applyBorder="1" applyAlignment="1" applyProtection="1">
      <alignment horizontal="center" vertical="center" wrapText="1"/>
    </xf>
    <xf numFmtId="9" fontId="28" fillId="0" borderId="2" xfId="0" applyNumberFormat="1" applyFont="1" applyBorder="1" applyAlignment="1" applyProtection="1">
      <alignment horizontal="center" vertical="center" wrapText="1"/>
    </xf>
    <xf numFmtId="0" fontId="29" fillId="18" borderId="2" xfId="0" applyFont="1" applyFill="1" applyBorder="1" applyAlignment="1" applyProtection="1">
      <alignment horizontal="center" vertical="center" wrapText="1"/>
    </xf>
    <xf numFmtId="0" fontId="28" fillId="18" borderId="2" xfId="0" applyFont="1" applyFill="1" applyBorder="1" applyAlignment="1" applyProtection="1">
      <alignment horizontal="justify" vertical="center" wrapText="1"/>
    </xf>
    <xf numFmtId="0" fontId="28" fillId="18" borderId="2" xfId="0" applyFont="1" applyFill="1" applyBorder="1" applyAlignment="1" applyProtection="1">
      <alignment horizontal="center" vertical="center" wrapText="1"/>
    </xf>
    <xf numFmtId="9" fontId="28" fillId="18" borderId="2" xfId="5" applyFont="1" applyFill="1" applyBorder="1" applyAlignment="1" applyProtection="1">
      <alignment horizontal="center" vertical="center" wrapText="1"/>
    </xf>
    <xf numFmtId="14" fontId="28" fillId="18" borderId="2" xfId="0" applyNumberFormat="1" applyFont="1" applyFill="1" applyBorder="1" applyAlignment="1" applyProtection="1">
      <alignment horizontal="center" vertical="center"/>
    </xf>
    <xf numFmtId="1" fontId="28" fillId="18" borderId="2" xfId="0" applyNumberFormat="1" applyFont="1" applyFill="1" applyBorder="1" applyAlignment="1" applyProtection="1">
      <alignment horizontal="center" vertical="center"/>
    </xf>
    <xf numFmtId="9" fontId="29" fillId="0" borderId="2" xfId="0" applyNumberFormat="1" applyFont="1" applyBorder="1" applyAlignment="1" applyProtection="1">
      <alignment horizontal="center" vertical="center" wrapText="1"/>
    </xf>
    <xf numFmtId="0" fontId="29" fillId="18" borderId="2" xfId="0" applyFont="1" applyFill="1" applyBorder="1" applyAlignment="1" applyProtection="1">
      <alignment horizontal="center" vertical="center" wrapText="1"/>
    </xf>
    <xf numFmtId="0" fontId="28" fillId="16" borderId="0" xfId="0" applyFont="1" applyFill="1" applyAlignment="1" applyProtection="1">
      <alignment horizontal="center" vertical="center" wrapText="1"/>
    </xf>
    <xf numFmtId="9" fontId="28" fillId="18" borderId="7" xfId="5" applyFont="1" applyFill="1" applyBorder="1" applyAlignment="1" applyProtection="1">
      <alignment horizontal="center" vertical="center" wrapText="1"/>
    </xf>
    <xf numFmtId="9" fontId="46" fillId="17" borderId="7" xfId="0" applyNumberFormat="1" applyFont="1" applyFill="1" applyBorder="1" applyAlignment="1" applyProtection="1">
      <alignment horizontal="center" vertical="center"/>
    </xf>
    <xf numFmtId="10" fontId="46" fillId="16" borderId="6" xfId="0" applyNumberFormat="1" applyFont="1" applyFill="1" applyBorder="1" applyAlignment="1" applyProtection="1">
      <alignment horizontal="center" vertical="center" wrapText="1"/>
    </xf>
    <xf numFmtId="10" fontId="46" fillId="17" borderId="6" xfId="0" applyNumberFormat="1" applyFont="1" applyFill="1" applyBorder="1" applyAlignment="1" applyProtection="1">
      <alignment horizontal="center" vertical="center" wrapText="1"/>
    </xf>
    <xf numFmtId="0" fontId="21" fillId="0" borderId="0" xfId="0" applyFont="1" applyFill="1" applyAlignment="1">
      <alignment horizontal="center" vertical="center" wrapText="1"/>
    </xf>
    <xf numFmtId="2" fontId="27" fillId="0" borderId="2" xfId="0" applyNumberFormat="1" applyFont="1" applyFill="1" applyBorder="1" applyAlignment="1">
      <alignment horizontal="center" vertical="center" wrapText="1"/>
    </xf>
    <xf numFmtId="165" fontId="21" fillId="0" borderId="2" xfId="0" applyNumberFormat="1"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3">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3</xdr:col>
      <xdr:colOff>489012</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714375</xdr:colOff>
      <xdr:row>1</xdr:row>
      <xdr:rowOff>57150</xdr:rowOff>
    </xdr:from>
    <xdr:to>
      <xdr:col>2</xdr:col>
      <xdr:colOff>1801345</xdr:colOff>
      <xdr:row>4</xdr:row>
      <xdr:rowOff>237861</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12</xdr:col>
      <xdr:colOff>343581</xdr:colOff>
      <xdr:row>3</xdr:row>
      <xdr:rowOff>251732</xdr:rowOff>
    </xdr:from>
    <xdr:to>
      <xdr:col>12</xdr:col>
      <xdr:colOff>1297082</xdr:colOff>
      <xdr:row>8</xdr:row>
      <xdr:rowOff>246230</xdr:rowOff>
    </xdr:to>
    <xdr:sp macro="" textlink="">
      <xdr:nvSpPr>
        <xdr:cNvPr id="4" name="Flecha izquierda 3">
          <a:hlinkClick xmlns:r="http://schemas.openxmlformats.org/officeDocument/2006/relationships" r:id="rId2"/>
          <a:extLst>
            <a:ext uri="{FF2B5EF4-FFF2-40B4-BE49-F238E27FC236}">
              <a16:creationId xmlns:a16="http://schemas.microsoft.com/office/drawing/2014/main" id="{00000000-0008-0000-0A00-000004000000}"/>
            </a:ext>
          </a:extLst>
        </xdr:cNvPr>
        <xdr:cNvSpPr/>
      </xdr:nvSpPr>
      <xdr:spPr>
        <a:xfrm>
          <a:off x="16655144" y="1049451"/>
          <a:ext cx="953501" cy="119702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24</xdr:row>
      <xdr:rowOff>2</xdr:rowOff>
    </xdr:from>
    <xdr:to>
      <xdr:col>6</xdr:col>
      <xdr:colOff>402789</xdr:colOff>
      <xdr:row>31</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oneCellAnchor>
    <xdr:from>
      <xdr:col>8</xdr:col>
      <xdr:colOff>452967</xdr:colOff>
      <xdr:row>11</xdr:row>
      <xdr:rowOff>135465</xdr:rowOff>
    </xdr:from>
    <xdr:ext cx="1898212" cy="380361"/>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9332384" y="2982382"/>
              <a:ext cx="1898212"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𝑇𝑎𝑟𝑒𝑎𝑠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𝑇</m:t>
                            </m:r>
                            <m:r>
                              <a:rPr lang="es-CO" sz="1100" i="1">
                                <a:latin typeface="Cambria Math" panose="02040503050406030204" pitchFamily="18" charset="0"/>
                              </a:rPr>
                              <m:t>𝑎𝑟𝑒𝑎𝑠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2" name="CuadroTexto 1"/>
            <xdr:cNvSpPr txBox="1"/>
          </xdr:nvSpPr>
          <xdr:spPr>
            <a:xfrm>
              <a:off x="9332384" y="2982382"/>
              <a:ext cx="1898212"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𝑇𝑎𝑟𝑒𝑎𝑠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𝑇</a:t>
              </a:r>
              <a:r>
                <a:rPr lang="es-CO" sz="1100" i="0">
                  <a:latin typeface="Cambria Math" panose="02040503050406030204" pitchFamily="18" charset="0"/>
                </a:rPr>
                <a:t>𝑎𝑟𝑒𝑎𝑠</a:t>
              </a:r>
              <a:r>
                <a:rPr lang="es-MX" sz="1100" b="0" i="0">
                  <a:latin typeface="Cambria Math" panose="02040503050406030204" pitchFamily="18" charset="0"/>
                </a:rPr>
                <a:t>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oneCellAnchor>
    <xdr:from>
      <xdr:col>8</xdr:col>
      <xdr:colOff>294216</xdr:colOff>
      <xdr:row>17</xdr:row>
      <xdr:rowOff>198965</xdr:rowOff>
    </xdr:from>
    <xdr:ext cx="2206694" cy="380361"/>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9173633" y="4643965"/>
              <a:ext cx="220669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𝐶𝑎𝑟𝑔𝑎</m:t>
                            </m:r>
                            <m:r>
                              <a:rPr lang="es-MX" sz="1100" b="0" i="1">
                                <a:latin typeface="Cambria Math" panose="02040503050406030204" pitchFamily="18" charset="0"/>
                              </a:rPr>
                              <m:t> </m:t>
                            </m:r>
                            <m:r>
                              <a:rPr lang="es-MX" sz="1100" b="0" i="1">
                                <a:latin typeface="Cambria Math" panose="02040503050406030204" pitchFamily="18" charset="0"/>
                              </a:rPr>
                              <m:t>𝑙𝑎𝑏𝑜𝑟𝑎𝑙</m:t>
                            </m:r>
                            <m:r>
                              <a:rPr lang="es-MX" sz="1100" b="0" i="1">
                                <a:latin typeface="Cambria Math" panose="02040503050406030204" pitchFamily="18" charset="0"/>
                              </a:rPr>
                              <m:t> </m:t>
                            </m:r>
                            <m:r>
                              <a:rPr lang="es-MX" sz="1100" b="0" i="1">
                                <a:latin typeface="Cambria Math" panose="02040503050406030204" pitchFamily="18" charset="0"/>
                              </a:rPr>
                              <m:t>𝑒𝑗𝑒𝑐𝑢𝑡𝑎𝑑𝑎</m:t>
                            </m:r>
                          </m:num>
                          <m:den>
                            <m:r>
                              <a:rPr lang="es-MX" sz="1100" b="0" i="1">
                                <a:latin typeface="Cambria Math" panose="02040503050406030204" pitchFamily="18" charset="0"/>
                              </a:rPr>
                              <m:t>𝐶𝑎𝑟𝑔𝑎</m:t>
                            </m:r>
                            <m:r>
                              <a:rPr lang="es-MX" sz="1100" b="0" i="1">
                                <a:latin typeface="Cambria Math" panose="02040503050406030204" pitchFamily="18" charset="0"/>
                              </a:rPr>
                              <m:t> </m:t>
                            </m:r>
                            <m:r>
                              <a:rPr lang="es-MX" sz="1100" b="0" i="1">
                                <a:latin typeface="Cambria Math" panose="02040503050406030204" pitchFamily="18" charset="0"/>
                              </a:rPr>
                              <m:t>𝑙𝑎𝑏𝑜𝑟𝑎𝑙</m:t>
                            </m:r>
                            <m:r>
                              <a:rPr lang="es-MX" sz="1100" b="0" i="1">
                                <a:latin typeface="Cambria Math" panose="02040503050406030204" pitchFamily="18" charset="0"/>
                              </a:rPr>
                              <m:t> </m:t>
                            </m:r>
                            <m:r>
                              <a:rPr lang="es-MX" sz="1100" b="0" i="1">
                                <a:latin typeface="Cambria Math" panose="02040503050406030204" pitchFamily="18" charset="0"/>
                              </a:rPr>
                              <m:t>𝑟𝑒𝑞𝑢𝑒𝑟𝑖𝑑𝑎</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6" name="CuadroTexto 5"/>
            <xdr:cNvSpPr txBox="1"/>
          </xdr:nvSpPr>
          <xdr:spPr>
            <a:xfrm>
              <a:off x="9173633" y="4643965"/>
              <a:ext cx="220669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𝐶𝑎𝑟𝑔𝑎 𝑙𝑎𝑏𝑜𝑟𝑎𝑙 𝑒𝑗𝑒𝑐𝑢𝑡𝑎𝑑𝑎</a:t>
              </a:r>
              <a:r>
                <a:rPr lang="es-CO" sz="1100" b="0" i="0">
                  <a:latin typeface="Cambria Math" panose="02040503050406030204" pitchFamily="18" charset="0"/>
                </a:rPr>
                <a:t>)/(</a:t>
              </a:r>
              <a:r>
                <a:rPr lang="es-MX" sz="1100" b="0" i="0">
                  <a:latin typeface="Cambria Math" panose="02040503050406030204" pitchFamily="18" charset="0"/>
                </a:rPr>
                <a:t>𝐶𝑎𝑟𝑔𝑎 𝑙𝑎𝑏𝑜𝑟𝑎𝑙 𝑟𝑒𝑞𝑢𝑒𝑟𝑖𝑑𝑎</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oneCellAnchor>
    <xdr:from>
      <xdr:col>7</xdr:col>
      <xdr:colOff>1331383</xdr:colOff>
      <xdr:row>24</xdr:row>
      <xdr:rowOff>124882</xdr:rowOff>
    </xdr:from>
    <xdr:ext cx="2788071" cy="380361"/>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8856133" y="6273799"/>
              <a:ext cx="278807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𝐶𝑎𝑝𝑎𝑐𝑖𝑑𝑎𝑑</m:t>
                            </m:r>
                            <m:r>
                              <a:rPr lang="es-MX" sz="1100" b="0" i="1">
                                <a:latin typeface="Cambria Math" panose="02040503050406030204" pitchFamily="18" charset="0"/>
                              </a:rPr>
                              <m:t> </m:t>
                            </m:r>
                            <m:r>
                              <a:rPr lang="es-MX" sz="1100" b="0" i="1">
                                <a:latin typeface="Cambria Math" panose="02040503050406030204" pitchFamily="18" charset="0"/>
                              </a:rPr>
                              <m:t>𝑑𝑒</m:t>
                            </m:r>
                            <m:r>
                              <a:rPr lang="es-MX" sz="1100" b="0" i="1">
                                <a:latin typeface="Cambria Math" panose="02040503050406030204" pitchFamily="18" charset="0"/>
                              </a:rPr>
                              <m:t> </m:t>
                            </m:r>
                            <m:r>
                              <a:rPr lang="es-MX" sz="1100" b="0" i="1">
                                <a:latin typeface="Cambria Math" panose="02040503050406030204" pitchFamily="18" charset="0"/>
                              </a:rPr>
                              <m:t>𝑟𝑒𝑠𝑝𝑢𝑒𝑠𝑡𝑎</m:t>
                            </m:r>
                            <m:r>
                              <a:rPr lang="es-MX" sz="1100" b="0" i="1">
                                <a:latin typeface="Cambria Math" panose="02040503050406030204" pitchFamily="18" charset="0"/>
                              </a:rPr>
                              <m:t> </m:t>
                            </m:r>
                            <m:r>
                              <a:rPr lang="es-MX" sz="1100" b="0" i="1">
                                <a:latin typeface="Cambria Math" panose="02040503050406030204" pitchFamily="18" charset="0"/>
                              </a:rPr>
                              <m:t>𝑒𝑗𝑒𝑐𝑢𝑡𝑎𝑑𝑎</m:t>
                            </m:r>
                          </m:num>
                          <m:den>
                            <m:r>
                              <a:rPr lang="es-MX" sz="1100" b="0" i="1">
                                <a:latin typeface="Cambria Math" panose="02040503050406030204" pitchFamily="18" charset="0"/>
                              </a:rPr>
                              <m:t>𝐶𝑎𝑝𝑎𝑐𝑖𝑑𝑎𝑑</m:t>
                            </m:r>
                            <m:r>
                              <a:rPr lang="es-MX" sz="1100" b="0" i="1">
                                <a:latin typeface="Cambria Math" panose="02040503050406030204" pitchFamily="18" charset="0"/>
                              </a:rPr>
                              <m:t> </m:t>
                            </m:r>
                            <m:r>
                              <a:rPr lang="es-MX" sz="1100" b="0" i="1">
                                <a:latin typeface="Cambria Math" panose="02040503050406030204" pitchFamily="18" charset="0"/>
                              </a:rPr>
                              <m:t>𝑑𝑒</m:t>
                            </m:r>
                            <m:r>
                              <a:rPr lang="es-MX" sz="1100" b="0" i="1">
                                <a:latin typeface="Cambria Math" panose="02040503050406030204" pitchFamily="18" charset="0"/>
                              </a:rPr>
                              <m:t> </m:t>
                            </m:r>
                            <m:r>
                              <a:rPr lang="es-MX" sz="1100" b="0" i="1">
                                <a:latin typeface="Cambria Math" panose="02040503050406030204" pitchFamily="18" charset="0"/>
                              </a:rPr>
                              <m:t>𝑟𝑒𝑠𝑝𝑢𝑒𝑠𝑡𝑎</m:t>
                            </m:r>
                            <m:r>
                              <a:rPr lang="es-MX" sz="1100" b="0" i="1">
                                <a:latin typeface="Cambria Math" panose="02040503050406030204" pitchFamily="18" charset="0"/>
                              </a:rPr>
                              <m:t> </m:t>
                            </m:r>
                            <m:r>
                              <a:rPr lang="es-MX" sz="1100" b="0" i="1">
                                <a:latin typeface="Cambria Math" panose="02040503050406030204" pitchFamily="18" charset="0"/>
                              </a:rPr>
                              <m:t>𝑟𝑒𝑞𝑢𝑒𝑟𝑖𝑑𝑎</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7" name="CuadroTexto 6"/>
            <xdr:cNvSpPr txBox="1"/>
          </xdr:nvSpPr>
          <xdr:spPr>
            <a:xfrm>
              <a:off x="8856133" y="6273799"/>
              <a:ext cx="278807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𝐶𝑎𝑝𝑎𝑐𝑖𝑑𝑎𝑑 𝑑𝑒 𝑟𝑒𝑠𝑝𝑢𝑒𝑠𝑡𝑎 𝑒𝑗𝑒𝑐𝑢𝑡𝑎𝑑𝑎</a:t>
              </a:r>
              <a:r>
                <a:rPr lang="es-CO" sz="1100" b="0" i="0">
                  <a:latin typeface="Cambria Math" panose="02040503050406030204" pitchFamily="18" charset="0"/>
                </a:rPr>
                <a:t>)/(</a:t>
              </a:r>
              <a:r>
                <a:rPr lang="es-MX" sz="1100" b="0" i="0">
                  <a:latin typeface="Cambria Math" panose="02040503050406030204" pitchFamily="18" charset="0"/>
                </a:rPr>
                <a:t>𝐶𝑎𝑝𝑎𝑐𝑖𝑑𝑎𝑑 𝑑𝑒 𝑟𝑒𝑠𝑝𝑢𝑒𝑠𝑡𝑎 𝑟𝑒𝑞𝑢𝑒𝑟𝑖𝑑𝑎</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10</xdr:row>
      <xdr:rowOff>0</xdr:rowOff>
    </xdr:from>
    <xdr:to>
      <xdr:col>5</xdr:col>
      <xdr:colOff>1335181</xdr:colOff>
      <xdr:row>13</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950987</xdr:colOff>
      <xdr:row>56</xdr:row>
      <xdr:rowOff>113391</xdr:rowOff>
    </xdr:from>
    <xdr:to>
      <xdr:col>5</xdr:col>
      <xdr:colOff>771693</xdr:colOff>
      <xdr:row>64</xdr:row>
      <xdr:rowOff>92581</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893404" y="8950474"/>
          <a:ext cx="963706" cy="116452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ESalinas@supersociedades.gov.co" TargetMode="External"/><Relationship Id="rId13" Type="http://schemas.openxmlformats.org/officeDocument/2006/relationships/hyperlink" Target="mailto:santiagol@supersociedades.gov.co" TargetMode="External"/><Relationship Id="rId18" Type="http://schemas.openxmlformats.org/officeDocument/2006/relationships/hyperlink" Target="mailto:horaciodc@supersociedades.gov.co" TargetMode="External"/><Relationship Id="rId26" Type="http://schemas.openxmlformats.org/officeDocument/2006/relationships/hyperlink" Target="mailto:johanHA@SUPERSOCIEDADES.GOV.CO" TargetMode="External"/><Relationship Id="rId3" Type="http://schemas.openxmlformats.org/officeDocument/2006/relationships/hyperlink" Target="mailto:nimartinez@supersociedades.gov.co" TargetMode="External"/><Relationship Id="rId21" Type="http://schemas.openxmlformats.org/officeDocument/2006/relationships/hyperlink" Target="mailto:lfrivera@supersociedades.gov.co" TargetMode="External"/><Relationship Id="rId7" Type="http://schemas.openxmlformats.org/officeDocument/2006/relationships/hyperlink" Target="mailto:Eardila@SUPERSOCIEDADES.GOV.CO" TargetMode="External"/><Relationship Id="rId12" Type="http://schemas.openxmlformats.org/officeDocument/2006/relationships/hyperlink" Target="mailto:andersonl@supersociedades.gov.co" TargetMode="External"/><Relationship Id="rId17" Type="http://schemas.openxmlformats.org/officeDocument/2006/relationships/hyperlink" Target="mailto:janethcg@supersociedades.gov.co" TargetMode="External"/><Relationship Id="rId25" Type="http://schemas.openxmlformats.org/officeDocument/2006/relationships/hyperlink" Target="mailto:dbonilla@supersociedades.gov.co" TargetMode="External"/><Relationship Id="rId2" Type="http://schemas.openxmlformats.org/officeDocument/2006/relationships/hyperlink" Target="mailto:ninira@supersociedades.gov.co" TargetMode="External"/><Relationship Id="rId16" Type="http://schemas.openxmlformats.org/officeDocument/2006/relationships/hyperlink" Target="mailto:ruramirez@supersociedades.gov.co" TargetMode="External"/><Relationship Id="rId20" Type="http://schemas.openxmlformats.org/officeDocument/2006/relationships/hyperlink" Target="mailto:MilenaR@SUPERSOCIEDADES.GOV.CO" TargetMode="External"/><Relationship Id="rId29" Type="http://schemas.openxmlformats.org/officeDocument/2006/relationships/drawing" Target="../drawings/drawing7.xml"/><Relationship Id="rId1" Type="http://schemas.openxmlformats.org/officeDocument/2006/relationships/hyperlink" Target="mailto:MIGonzalez@supersociedades.gov.co" TargetMode="External"/><Relationship Id="rId6" Type="http://schemas.openxmlformats.org/officeDocument/2006/relationships/hyperlink" Target="mailto:jenys@supersociedades.gov.co" TargetMode="External"/><Relationship Id="rId11" Type="http://schemas.openxmlformats.org/officeDocument/2006/relationships/hyperlink" Target="mailto:camilol@supersociedades.gov.co" TargetMode="External"/><Relationship Id="rId24" Type="http://schemas.openxmlformats.org/officeDocument/2006/relationships/hyperlink" Target="mailto:myriamb@supersociedades.gov.co" TargetMode="External"/><Relationship Id="rId5" Type="http://schemas.openxmlformats.org/officeDocument/2006/relationships/hyperlink" Target="mailto:fabianm@supersociedades.gov.co" TargetMode="External"/><Relationship Id="rId15" Type="http://schemas.openxmlformats.org/officeDocument/2006/relationships/hyperlink" Target="mailto:ecabrera@supersociedades.gov.co" TargetMode="External"/><Relationship Id="rId23" Type="http://schemas.openxmlformats.org/officeDocument/2006/relationships/hyperlink" Target="mailto:rubenmp@supersociedades.gov.co" TargetMode="External"/><Relationship Id="rId28" Type="http://schemas.openxmlformats.org/officeDocument/2006/relationships/printerSettings" Target="../printerSettings/printerSettings7.bin"/><Relationship Id="rId10" Type="http://schemas.openxmlformats.org/officeDocument/2006/relationships/hyperlink" Target="mailto:joaquinrg@supersociedades.gov.co" TargetMode="External"/><Relationship Id="rId19" Type="http://schemas.openxmlformats.org/officeDocument/2006/relationships/hyperlink" Target="mailto:julianao@supersociedades.gov.co" TargetMode="External"/><Relationship Id="rId31" Type="http://schemas.openxmlformats.org/officeDocument/2006/relationships/comments" Target="../comments6.xml"/><Relationship Id="rId4" Type="http://schemas.openxmlformats.org/officeDocument/2006/relationships/hyperlink" Target="mailto:naranguren@supersociedades.gov.co" TargetMode="External"/><Relationship Id="rId9" Type="http://schemas.openxmlformats.org/officeDocument/2006/relationships/hyperlink" Target="mailto:marisolcc@supersociedades.gov.co" TargetMode="External"/><Relationship Id="rId14" Type="http://schemas.openxmlformats.org/officeDocument/2006/relationships/hyperlink" Target="mailto:ElsaL@SUPERSOCIEDADES.GOV.CO" TargetMode="External"/><Relationship Id="rId22" Type="http://schemas.openxmlformats.org/officeDocument/2006/relationships/hyperlink" Target="mailto:carloscp@supersociedades.gov.co" TargetMode="External"/><Relationship Id="rId27" Type="http://schemas.openxmlformats.org/officeDocument/2006/relationships/hyperlink" Target="mailto:DFranco@SUPERSOCIEDADES.GOV.CO" TargetMode="External"/><Relationship Id="rId30"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Normal="100" workbookViewId="0">
      <selection activeCell="S14" sqref="S14"/>
    </sheetView>
  </sheetViews>
  <sheetFormatPr baseColWidth="10" defaultRowHeight="1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row r="2" spans="2:19" ht="26.25" customHeight="1">
      <c r="B2" s="119"/>
      <c r="C2" s="120"/>
      <c r="D2" s="121" t="s">
        <v>113</v>
      </c>
      <c r="E2" s="122"/>
      <c r="F2" s="122"/>
      <c r="G2" s="122"/>
      <c r="H2" s="122"/>
      <c r="I2" s="122"/>
      <c r="J2" s="123"/>
      <c r="K2" s="109" t="s">
        <v>114</v>
      </c>
      <c r="L2" s="110"/>
    </row>
    <row r="3" spans="2:19" ht="23.25" customHeight="1">
      <c r="B3" s="115"/>
      <c r="C3" s="116"/>
      <c r="D3" s="124" t="s">
        <v>115</v>
      </c>
      <c r="E3" s="125"/>
      <c r="F3" s="125"/>
      <c r="G3" s="125"/>
      <c r="H3" s="125"/>
      <c r="I3" s="125"/>
      <c r="J3" s="126"/>
      <c r="K3" s="111" t="s">
        <v>120</v>
      </c>
      <c r="L3" s="112"/>
    </row>
    <row r="4" spans="2:19" ht="24" customHeight="1">
      <c r="B4" s="115"/>
      <c r="C4" s="116"/>
      <c r="D4" s="124" t="s">
        <v>116</v>
      </c>
      <c r="E4" s="125"/>
      <c r="F4" s="125"/>
      <c r="G4" s="125"/>
      <c r="H4" s="125"/>
      <c r="I4" s="125"/>
      <c r="J4" s="126"/>
      <c r="K4" s="111" t="s">
        <v>117</v>
      </c>
      <c r="L4" s="112"/>
    </row>
    <row r="5" spans="2:19" ht="22.5" customHeight="1" thickBot="1">
      <c r="B5" s="117"/>
      <c r="C5" s="118"/>
      <c r="D5" s="127" t="s">
        <v>118</v>
      </c>
      <c r="E5" s="128"/>
      <c r="F5" s="128"/>
      <c r="G5" s="128"/>
      <c r="H5" s="128"/>
      <c r="I5" s="128"/>
      <c r="J5" s="129"/>
      <c r="K5" s="113" t="s">
        <v>119</v>
      </c>
      <c r="L5" s="114"/>
    </row>
    <row r="6" spans="2:19" ht="5.25" customHeight="1">
      <c r="C6" s="4"/>
      <c r="D6" s="4"/>
      <c r="E6" s="4"/>
      <c r="F6" s="4"/>
      <c r="G6" s="4"/>
      <c r="H6" s="4"/>
      <c r="I6" s="4"/>
    </row>
    <row r="7" spans="2:19" ht="29.25" customHeight="1">
      <c r="C7" s="107" t="s">
        <v>0</v>
      </c>
      <c r="D7" s="107"/>
      <c r="E7" s="108" t="s">
        <v>129</v>
      </c>
      <c r="F7" s="108"/>
      <c r="G7" s="108"/>
      <c r="H7" s="108"/>
      <c r="I7" s="108"/>
      <c r="J7" s="108"/>
      <c r="K7" s="108"/>
      <c r="S7" s="1"/>
    </row>
    <row r="8" spans="2:19" ht="6.75" customHeight="1">
      <c r="C8" s="7"/>
      <c r="D8" s="7"/>
      <c r="E8" s="8"/>
      <c r="F8" s="8"/>
      <c r="G8" s="8"/>
      <c r="H8" s="8"/>
      <c r="I8" s="8"/>
      <c r="S8" s="1"/>
    </row>
    <row r="9" spans="2:19" ht="6.75" customHeight="1" thickBot="1">
      <c r="C9" s="7"/>
      <c r="D9" s="7"/>
      <c r="E9" s="8"/>
      <c r="F9" s="8"/>
      <c r="G9" s="8"/>
      <c r="H9" s="8"/>
      <c r="I9" s="8"/>
      <c r="S9" s="1"/>
    </row>
    <row r="10" spans="2:19" ht="12.75" thickBot="1">
      <c r="B10" s="24"/>
      <c r="C10" s="25"/>
      <c r="D10" s="25"/>
      <c r="E10" s="25"/>
      <c r="F10" s="25"/>
      <c r="G10" s="25"/>
      <c r="H10" s="25"/>
      <c r="I10" s="25"/>
      <c r="J10" s="25"/>
      <c r="K10" s="25"/>
      <c r="L10" s="26"/>
    </row>
    <row r="11" spans="2:19" ht="39.950000000000003" customHeight="1" thickBot="1">
      <c r="B11" s="27"/>
      <c r="C11" s="11" t="s">
        <v>34</v>
      </c>
      <c r="D11" s="28"/>
      <c r="E11" s="11" t="s">
        <v>35</v>
      </c>
      <c r="F11" s="28"/>
      <c r="G11" s="11" t="s">
        <v>43</v>
      </c>
      <c r="H11" s="28"/>
      <c r="I11" s="11" t="s">
        <v>63</v>
      </c>
      <c r="J11" s="28"/>
      <c r="K11" s="11" t="s">
        <v>44</v>
      </c>
      <c r="L11" s="29"/>
    </row>
    <row r="12" spans="2:19" ht="15" customHeight="1" thickBot="1">
      <c r="B12" s="27"/>
      <c r="C12" s="28"/>
      <c r="D12" s="28"/>
      <c r="E12" s="28"/>
      <c r="F12" s="28"/>
      <c r="G12" s="28"/>
      <c r="H12" s="28"/>
      <c r="I12" s="28"/>
      <c r="J12" s="28"/>
      <c r="K12" s="28"/>
      <c r="L12" s="29"/>
    </row>
    <row r="13" spans="2:19" ht="39.950000000000003" customHeight="1" thickBot="1">
      <c r="B13" s="27"/>
      <c r="C13" s="11" t="s">
        <v>36</v>
      </c>
      <c r="D13" s="28"/>
      <c r="E13" s="11" t="s">
        <v>37</v>
      </c>
      <c r="F13" s="28"/>
      <c r="G13" s="11" t="s">
        <v>38</v>
      </c>
      <c r="H13" s="28"/>
      <c r="I13" s="11" t="s">
        <v>45</v>
      </c>
      <c r="J13" s="28"/>
      <c r="K13" s="11" t="s">
        <v>39</v>
      </c>
      <c r="L13" s="29"/>
    </row>
    <row r="14" spans="2:19" ht="15" customHeight="1" thickBot="1">
      <c r="B14" s="27"/>
      <c r="C14" s="28"/>
      <c r="D14" s="28"/>
      <c r="E14" s="28"/>
      <c r="F14" s="28"/>
      <c r="G14" s="28"/>
      <c r="H14" s="28"/>
      <c r="I14" s="28"/>
      <c r="J14" s="28"/>
      <c r="K14" s="28"/>
      <c r="L14" s="29"/>
    </row>
    <row r="15" spans="2:19" ht="37.5" customHeight="1" thickBot="1">
      <c r="B15" s="27"/>
      <c r="C15" s="28"/>
      <c r="D15" s="28"/>
      <c r="E15" s="28"/>
      <c r="F15" s="28"/>
      <c r="G15" s="11" t="s">
        <v>40</v>
      </c>
      <c r="H15" s="28"/>
      <c r="I15" s="28"/>
      <c r="J15" s="28"/>
      <c r="K15" s="28"/>
      <c r="L15" s="29"/>
    </row>
    <row r="16" spans="2:19" ht="12.75" thickBot="1">
      <c r="B16" s="30"/>
      <c r="C16" s="31"/>
      <c r="D16" s="31"/>
      <c r="E16" s="31"/>
      <c r="F16" s="31"/>
      <c r="G16" s="31"/>
      <c r="H16" s="31"/>
      <c r="I16" s="31"/>
      <c r="J16" s="31"/>
      <c r="K16" s="31"/>
      <c r="L16" s="32"/>
    </row>
    <row r="17" ht="37.5" customHeight="1"/>
    <row r="19" ht="37.5" customHeight="1"/>
    <row r="21" ht="37.5" customHeight="1"/>
    <row r="23" ht="37.5" customHeight="1"/>
    <row r="25" ht="37.5" customHeight="1"/>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10" zoomScale="120" zoomScaleNormal="120" workbookViewId="0">
      <selection activeCell="B10" sqref="A1:XFD1048576"/>
    </sheetView>
  </sheetViews>
  <sheetFormatPr baseColWidth="10" defaultRowHeight="12"/>
  <cols>
    <col min="1" max="1" width="2.42578125" style="1" customWidth="1"/>
    <col min="2" max="2" width="14.5703125" style="1" customWidth="1"/>
    <col min="3" max="3" width="6.42578125" style="1" customWidth="1"/>
    <col min="4" max="4" width="18.28515625" style="1" customWidth="1"/>
    <col min="5" max="5" width="17.140625" style="1" customWidth="1"/>
    <col min="6" max="6" width="23.140625" style="1" customWidth="1"/>
    <col min="7" max="7" width="10.42578125" style="1" customWidth="1"/>
    <col min="8" max="8" width="20.28515625" style="1" customWidth="1"/>
    <col min="9" max="10" width="5.7109375" style="1" customWidth="1"/>
    <col min="11" max="11" width="5.7109375" style="1" hidden="1" customWidth="1"/>
    <col min="12" max="12" width="8.7109375" style="1" hidden="1" customWidth="1"/>
    <col min="13" max="13" width="14.5703125" style="1" customWidth="1"/>
    <col min="14" max="14" width="4.85546875" style="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3.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row r="2" spans="2:31" ht="26.25" customHeight="1">
      <c r="B2" s="202"/>
      <c r="C2" s="203"/>
      <c r="D2" s="221" t="s">
        <v>113</v>
      </c>
      <c r="E2" s="222"/>
      <c r="F2" s="222"/>
      <c r="G2" s="222"/>
      <c r="H2" s="222"/>
      <c r="I2" s="222"/>
      <c r="J2" s="223"/>
      <c r="K2" s="57"/>
      <c r="L2" s="55"/>
      <c r="M2" s="215" t="str">
        <f>Proyecto!K2</f>
        <v>Codigo: GC-F-015</v>
      </c>
      <c r="N2" s="215"/>
      <c r="O2" s="215"/>
      <c r="P2" s="216"/>
      <c r="S2" s="6"/>
      <c r="T2" s="6"/>
      <c r="U2" s="10"/>
    </row>
    <row r="3" spans="2:31" ht="23.25" customHeight="1">
      <c r="B3" s="204"/>
      <c r="C3" s="192"/>
      <c r="D3" s="224" t="s">
        <v>115</v>
      </c>
      <c r="E3" s="225"/>
      <c r="F3" s="225"/>
      <c r="G3" s="225"/>
      <c r="H3" s="225"/>
      <c r="I3" s="225"/>
      <c r="J3" s="226"/>
      <c r="K3" s="15"/>
      <c r="L3" s="33"/>
      <c r="M3" s="217" t="str">
        <f>Proyecto!K3</f>
        <v>Fecha: 17 de septiembre de 2014</v>
      </c>
      <c r="N3" s="217"/>
      <c r="O3" s="217"/>
      <c r="P3" s="218"/>
      <c r="S3" s="6"/>
      <c r="T3" s="6"/>
      <c r="U3" s="10"/>
    </row>
    <row r="4" spans="2:31" ht="24" customHeight="1">
      <c r="B4" s="204"/>
      <c r="C4" s="192"/>
      <c r="D4" s="224" t="s">
        <v>116</v>
      </c>
      <c r="E4" s="225"/>
      <c r="F4" s="225"/>
      <c r="G4" s="225"/>
      <c r="H4" s="225"/>
      <c r="I4" s="225"/>
      <c r="J4" s="226"/>
      <c r="K4" s="15"/>
      <c r="L4" s="33"/>
      <c r="M4" s="217" t="str">
        <f>Proyecto!K4</f>
        <v>Version 001</v>
      </c>
      <c r="N4" s="217"/>
      <c r="O4" s="217"/>
      <c r="P4" s="218"/>
      <c r="U4" s="10"/>
    </row>
    <row r="5" spans="2:31" ht="22.5" customHeight="1" thickBot="1">
      <c r="B5" s="205"/>
      <c r="C5" s="206"/>
      <c r="D5" s="227" t="s">
        <v>118</v>
      </c>
      <c r="E5" s="228"/>
      <c r="F5" s="228"/>
      <c r="G5" s="228"/>
      <c r="H5" s="228"/>
      <c r="I5" s="228"/>
      <c r="J5" s="229"/>
      <c r="K5" s="58"/>
      <c r="L5" s="56"/>
      <c r="M5" s="219" t="s">
        <v>119</v>
      </c>
      <c r="N5" s="219"/>
      <c r="O5" s="219"/>
      <c r="P5" s="220"/>
    </row>
    <row r="6" spans="2:31" ht="5.25" customHeight="1">
      <c r="B6" s="4"/>
      <c r="C6" s="4"/>
      <c r="D6" s="4"/>
      <c r="E6" s="4"/>
      <c r="F6" s="4"/>
      <c r="G6" s="4"/>
      <c r="H6" s="4"/>
      <c r="I6" s="4"/>
      <c r="J6" s="4"/>
      <c r="K6" s="4"/>
      <c r="L6" s="4"/>
      <c r="M6" s="4"/>
      <c r="N6" s="4"/>
      <c r="O6" s="4"/>
      <c r="P6" s="4"/>
    </row>
    <row r="7" spans="2:31" ht="29.25" customHeight="1">
      <c r="B7" s="107" t="s">
        <v>0</v>
      </c>
      <c r="C7" s="107"/>
      <c r="D7" s="108" t="str">
        <f>Proyecto!$E$7</f>
        <v>Transformación Institucional Integral</v>
      </c>
      <c r="E7" s="108"/>
      <c r="F7" s="108"/>
      <c r="G7" s="108"/>
      <c r="H7" s="108"/>
      <c r="I7" s="108"/>
      <c r="J7" s="108"/>
      <c r="K7" s="108"/>
      <c r="L7" s="108"/>
      <c r="M7" s="108"/>
      <c r="N7" s="108"/>
      <c r="O7" s="108"/>
      <c r="P7" s="108"/>
      <c r="AE7" s="1"/>
    </row>
    <row r="8" spans="2:31" ht="6.75" customHeight="1">
      <c r="B8" s="7"/>
      <c r="C8" s="7"/>
      <c r="D8" s="70"/>
      <c r="E8" s="70"/>
      <c r="F8" s="70"/>
      <c r="G8" s="70"/>
      <c r="H8" s="70"/>
      <c r="I8" s="70"/>
      <c r="J8" s="70"/>
      <c r="K8" s="70"/>
      <c r="L8" s="70"/>
      <c r="M8" s="70"/>
      <c r="N8" s="70"/>
      <c r="O8" s="70"/>
      <c r="P8" s="70"/>
      <c r="AE8" s="1"/>
    </row>
    <row r="9" spans="2:31" ht="15.75">
      <c r="D9" s="84"/>
      <c r="E9" s="84"/>
      <c r="F9" s="84"/>
      <c r="G9" s="84"/>
      <c r="H9" s="84"/>
      <c r="I9" s="84"/>
      <c r="J9" s="84"/>
      <c r="K9" s="84"/>
      <c r="L9" s="84"/>
      <c r="M9" s="84"/>
      <c r="N9" s="84"/>
      <c r="O9" s="84"/>
      <c r="P9" s="84"/>
    </row>
    <row r="10" spans="2:31" ht="79.5" customHeight="1">
      <c r="B10" s="107" t="s">
        <v>28</v>
      </c>
      <c r="C10" s="107"/>
      <c r="D10" s="232" t="s">
        <v>363</v>
      </c>
      <c r="E10" s="232"/>
      <c r="F10" s="232"/>
      <c r="G10" s="232"/>
      <c r="H10" s="232"/>
      <c r="I10" s="232"/>
      <c r="J10" s="232"/>
      <c r="K10" s="232"/>
      <c r="L10" s="232"/>
      <c r="M10" s="232"/>
      <c r="N10" s="232"/>
      <c r="O10" s="232"/>
      <c r="P10" s="232"/>
      <c r="V10" s="68" t="s">
        <v>287</v>
      </c>
      <c r="Y10" s="64"/>
      <c r="Z10" s="230"/>
      <c r="AA10" s="60" t="s">
        <v>143</v>
      </c>
      <c r="AB10" s="231">
        <v>1223680000</v>
      </c>
      <c r="AE10" s="1"/>
    </row>
    <row r="11" spans="2:31" ht="22.5" customHeight="1">
      <c r="D11" s="84"/>
      <c r="E11" s="84"/>
      <c r="F11" s="84"/>
      <c r="G11" s="84"/>
      <c r="H11" s="84"/>
      <c r="I11" s="84"/>
      <c r="J11" s="84"/>
      <c r="K11" s="84"/>
      <c r="L11" s="84"/>
      <c r="M11" s="84"/>
      <c r="N11" s="84"/>
      <c r="O11" s="84"/>
      <c r="P11" s="84"/>
      <c r="Y11" s="64"/>
      <c r="Z11" s="230"/>
      <c r="AA11" s="60" t="s">
        <v>145</v>
      </c>
      <c r="AB11" s="231"/>
    </row>
    <row r="12" spans="2:31" ht="30" customHeight="1">
      <c r="B12" s="107" t="s">
        <v>29</v>
      </c>
      <c r="C12" s="107"/>
      <c r="D12" s="232" t="s">
        <v>364</v>
      </c>
      <c r="E12" s="232"/>
      <c r="F12" s="232"/>
      <c r="G12" s="232"/>
      <c r="H12" s="232"/>
      <c r="I12" s="232"/>
      <c r="J12" s="232"/>
      <c r="K12" s="232"/>
      <c r="L12" s="232"/>
      <c r="M12" s="232"/>
      <c r="N12" s="232"/>
      <c r="O12" s="232"/>
      <c r="P12" s="232"/>
      <c r="Y12" s="64"/>
      <c r="Z12" s="230"/>
      <c r="AA12" s="60" t="s">
        <v>144</v>
      </c>
      <c r="AB12" s="231"/>
    </row>
    <row r="13" spans="2:31" ht="6.75" customHeight="1">
      <c r="B13" s="7"/>
      <c r="C13" s="7"/>
      <c r="D13" s="70"/>
      <c r="E13" s="70"/>
      <c r="F13" s="70"/>
      <c r="G13" s="70"/>
      <c r="H13" s="70"/>
      <c r="I13" s="70"/>
      <c r="J13" s="70"/>
      <c r="K13" s="70"/>
      <c r="L13" s="70"/>
      <c r="M13" s="70"/>
      <c r="N13" s="70"/>
      <c r="O13" s="70"/>
      <c r="P13" s="70"/>
      <c r="Y13" s="64"/>
      <c r="Z13" s="230"/>
      <c r="AA13" s="60" t="s">
        <v>142</v>
      </c>
      <c r="AB13" s="231"/>
      <c r="AE13" s="1"/>
    </row>
    <row r="14" spans="2:31" ht="57.75" customHeight="1">
      <c r="B14" s="107" t="s">
        <v>30</v>
      </c>
      <c r="C14" s="107"/>
      <c r="D14" s="232" t="s">
        <v>288</v>
      </c>
      <c r="E14" s="232"/>
      <c r="F14" s="232"/>
      <c r="G14" s="232"/>
      <c r="H14" s="232"/>
      <c r="I14" s="232"/>
      <c r="J14" s="232"/>
      <c r="K14" s="232"/>
      <c r="L14" s="232"/>
      <c r="M14" s="232"/>
      <c r="N14" s="232"/>
      <c r="O14" s="232"/>
      <c r="P14" s="232"/>
      <c r="Y14" s="64"/>
      <c r="Z14" s="230"/>
      <c r="AA14" s="60" t="s">
        <v>146</v>
      </c>
      <c r="AB14" s="231"/>
    </row>
    <row r="15" spans="2:31" ht="6.75" customHeight="1">
      <c r="B15" s="7"/>
      <c r="C15" s="7"/>
      <c r="D15" s="70"/>
      <c r="E15" s="70"/>
      <c r="F15" s="70"/>
      <c r="G15" s="70"/>
      <c r="H15" s="70"/>
      <c r="I15" s="70"/>
      <c r="J15" s="70"/>
      <c r="K15" s="70"/>
      <c r="L15" s="70"/>
      <c r="M15" s="70"/>
      <c r="N15" s="70"/>
      <c r="O15" s="70"/>
      <c r="P15" s="70"/>
      <c r="Y15" s="64"/>
      <c r="Z15" s="230"/>
      <c r="AA15" s="63"/>
      <c r="AB15" s="231"/>
      <c r="AE15" s="1"/>
    </row>
    <row r="16" spans="2:31" ht="106.5" customHeight="1">
      <c r="B16" s="107" t="s">
        <v>31</v>
      </c>
      <c r="C16" s="107"/>
      <c r="D16" s="232" t="s">
        <v>365</v>
      </c>
      <c r="E16" s="232"/>
      <c r="F16" s="232"/>
      <c r="G16" s="232"/>
      <c r="H16" s="232"/>
      <c r="I16" s="232"/>
      <c r="J16" s="232"/>
      <c r="K16" s="232"/>
      <c r="L16" s="232"/>
      <c r="M16" s="232"/>
      <c r="N16" s="232"/>
      <c r="O16" s="232"/>
      <c r="P16" s="232"/>
    </row>
    <row r="17" spans="2:31" ht="6.75" customHeight="1">
      <c r="B17" s="7"/>
      <c r="C17" s="7"/>
      <c r="D17" s="70"/>
      <c r="E17" s="70"/>
      <c r="F17" s="70"/>
      <c r="G17" s="70"/>
      <c r="H17" s="70"/>
      <c r="I17" s="70"/>
      <c r="J17" s="70"/>
      <c r="K17" s="70"/>
      <c r="L17" s="70"/>
      <c r="M17" s="70"/>
      <c r="N17" s="70"/>
      <c r="O17" s="70"/>
      <c r="P17" s="70"/>
      <c r="AE17" s="1"/>
    </row>
    <row r="18" spans="2:31" ht="46.5" customHeight="1">
      <c r="B18" s="107" t="s">
        <v>32</v>
      </c>
      <c r="C18" s="107"/>
      <c r="D18" s="232" t="s">
        <v>366</v>
      </c>
      <c r="E18" s="232"/>
      <c r="F18" s="232"/>
      <c r="G18" s="232"/>
      <c r="H18" s="232"/>
      <c r="I18" s="232"/>
      <c r="J18" s="232"/>
      <c r="K18" s="232"/>
      <c r="L18" s="232"/>
      <c r="M18" s="232"/>
      <c r="N18" s="232"/>
      <c r="O18" s="232"/>
      <c r="P18" s="232"/>
    </row>
    <row r="19" spans="2:31" ht="6.75" customHeight="1">
      <c r="B19" s="7"/>
      <c r="C19" s="7"/>
      <c r="D19" s="70"/>
      <c r="E19" s="70"/>
      <c r="F19" s="70"/>
      <c r="G19" s="70"/>
      <c r="H19" s="70"/>
      <c r="I19" s="70"/>
      <c r="J19" s="70"/>
      <c r="K19" s="70"/>
      <c r="L19" s="70"/>
      <c r="M19" s="70"/>
      <c r="N19" s="70"/>
      <c r="O19" s="70"/>
      <c r="P19" s="70"/>
      <c r="AE19" s="1"/>
    </row>
    <row r="20" spans="2:31" ht="34.5" customHeight="1">
      <c r="B20" s="107" t="s">
        <v>33</v>
      </c>
      <c r="C20" s="107"/>
      <c r="D20" s="232" t="s">
        <v>181</v>
      </c>
      <c r="E20" s="232"/>
      <c r="F20" s="232"/>
      <c r="G20" s="232"/>
      <c r="H20" s="232"/>
      <c r="I20" s="232"/>
      <c r="J20" s="232"/>
      <c r="K20" s="232"/>
      <c r="L20" s="232"/>
      <c r="M20" s="232"/>
      <c r="N20" s="232"/>
      <c r="O20" s="232"/>
      <c r="P20" s="232"/>
    </row>
  </sheetData>
  <sheetProtection algorithmName="SHA-512" hashValue="U2EGKWG92h7Pp1ttnhUUGaxJ3/c2q5pUo7Vg9tCAMAL/HsbwoL1vvzXrah6GPKEOu9FNpZvcNa2IceAwhtyMag==" saltValue="vdZUyRNJ6+AdjFmbOV+xuA==" spinCount="100000" sheet="1" objects="1" scenarios="1"/>
  <mergeCells count="28">
    <mergeCell ref="Z10:Z15"/>
    <mergeCell ref="AB10:AB15"/>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AC11:AC12 G14:M14 O14:U14 O16:U16 W16:AC16 G16:M16 G18:M18 O18:U18 W18:AC18 W20:AC65492 Q11:U12 W11:X12 W14:X14 AC14">
      <formula1>1</formula1>
      <formula2>5</formula2>
    </dataValidation>
  </dataValidations>
  <pageMargins left="0.39370078740157483" right="0.39370078740157483" top="0.74803149606299213" bottom="0.74803149606299213" header="0.31496062992125984" footer="0.31496062992125984"/>
  <pageSetup scale="91"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J35"/>
  <sheetViews>
    <sheetView showGridLines="0" tabSelected="1" topLeftCell="A8" zoomScale="50" zoomScaleNormal="50" workbookViewId="0">
      <pane xSplit="6" ySplit="2" topLeftCell="G18" activePane="bottomRight" state="frozen"/>
      <selection activeCell="A8" sqref="A8"/>
      <selection pane="topRight" activeCell="G8" sqref="G8"/>
      <selection pane="bottomLeft" activeCell="A10" sqref="A10"/>
      <selection pane="bottomRight" activeCell="G18" sqref="G18"/>
    </sheetView>
  </sheetViews>
  <sheetFormatPr baseColWidth="10" defaultRowHeight="12.75"/>
  <cols>
    <col min="1" max="1" width="6.7109375" style="255" hidden="1" customWidth="1"/>
    <col min="2" max="2" width="17.7109375" style="255" customWidth="1"/>
    <col min="3" max="3" width="42.28515625" style="255" customWidth="1"/>
    <col min="4" max="4" width="55" style="255" customWidth="1"/>
    <col min="5" max="5" width="12.140625" style="255" customWidth="1"/>
    <col min="6" max="6" width="20.140625" style="255" customWidth="1"/>
    <col min="7" max="7" width="30.85546875" style="255" bestFit="1" customWidth="1"/>
    <col min="8" max="10" width="17.5703125" style="255" customWidth="1"/>
    <col min="11" max="11" width="83.28515625" style="255" customWidth="1"/>
    <col min="12" max="12" width="14.42578125" style="255" customWidth="1"/>
    <col min="13" max="13" width="17" style="255" customWidth="1"/>
    <col min="14" max="18" width="8.7109375" style="256" hidden="1" customWidth="1"/>
    <col min="19" max="19" width="8.7109375" style="257" hidden="1" customWidth="1"/>
    <col min="20" max="20" width="8.7109375" style="256" hidden="1" customWidth="1"/>
    <col min="21" max="21" width="8.7109375" style="257" hidden="1" customWidth="1"/>
    <col min="22" max="37" width="8.7109375" style="256" hidden="1" customWidth="1"/>
    <col min="38" max="38" width="9.140625" style="258" hidden="1" customWidth="1"/>
    <col min="39" max="114" width="9.140625" style="259" customWidth="1"/>
    <col min="115" max="237" width="9.140625" style="255" customWidth="1"/>
    <col min="238" max="16384" width="11.42578125" style="255"/>
  </cols>
  <sheetData>
    <row r="1" spans="1:114" ht="13.5" thickBot="1"/>
    <row r="2" spans="1:114" ht="26.25" customHeight="1">
      <c r="C2" s="260"/>
      <c r="D2" s="261" t="s">
        <v>113</v>
      </c>
      <c r="E2" s="261"/>
      <c r="F2" s="261"/>
      <c r="G2" s="261"/>
      <c r="H2" s="261"/>
      <c r="I2" s="261"/>
      <c r="J2" s="261"/>
      <c r="K2" s="261"/>
      <c r="L2" s="262" t="str">
        <f>Proyecto!K2</f>
        <v>Codigo: GC-F-015</v>
      </c>
      <c r="M2" s="263"/>
      <c r="N2" s="264"/>
      <c r="O2" s="264"/>
      <c r="P2" s="264"/>
      <c r="Q2" s="264"/>
      <c r="R2" s="264"/>
      <c r="S2" s="258"/>
      <c r="T2" s="264"/>
      <c r="U2" s="258"/>
      <c r="V2" s="264"/>
      <c r="W2" s="264"/>
      <c r="X2" s="264"/>
      <c r="Y2" s="264"/>
      <c r="Z2" s="264"/>
      <c r="AA2" s="264"/>
      <c r="AB2" s="264"/>
      <c r="AC2" s="264"/>
      <c r="AD2" s="264"/>
      <c r="AE2" s="264"/>
      <c r="AF2" s="264"/>
      <c r="AG2" s="264"/>
      <c r="AH2" s="264"/>
      <c r="AI2" s="264"/>
      <c r="AJ2" s="264"/>
      <c r="AK2" s="264"/>
    </row>
    <row r="3" spans="1:114" ht="23.25" customHeight="1">
      <c r="C3" s="265"/>
      <c r="D3" s="266" t="s">
        <v>115</v>
      </c>
      <c r="E3" s="266"/>
      <c r="F3" s="266"/>
      <c r="G3" s="266"/>
      <c r="H3" s="266"/>
      <c r="I3" s="266"/>
      <c r="J3" s="266"/>
      <c r="K3" s="266"/>
      <c r="L3" s="267" t="str">
        <f>Proyecto!K3</f>
        <v>Fecha: 17 de septiembre de 2014</v>
      </c>
      <c r="M3" s="268"/>
      <c r="N3" s="264"/>
      <c r="O3" s="264"/>
      <c r="P3" s="264"/>
      <c r="Q3" s="264"/>
      <c r="R3" s="264"/>
      <c r="S3" s="258"/>
      <c r="T3" s="264"/>
      <c r="U3" s="258"/>
      <c r="V3" s="264"/>
      <c r="W3" s="264"/>
      <c r="X3" s="264"/>
      <c r="Y3" s="264"/>
      <c r="Z3" s="264"/>
      <c r="AA3" s="264"/>
      <c r="AB3" s="264"/>
      <c r="AC3" s="264"/>
      <c r="AD3" s="264"/>
      <c r="AE3" s="264"/>
      <c r="AF3" s="264"/>
      <c r="AG3" s="264"/>
      <c r="AH3" s="264"/>
      <c r="AI3" s="264"/>
      <c r="AJ3" s="264"/>
      <c r="AK3" s="264"/>
    </row>
    <row r="4" spans="1:114" ht="24" customHeight="1">
      <c r="C4" s="265"/>
      <c r="D4" s="266" t="s">
        <v>116</v>
      </c>
      <c r="E4" s="266"/>
      <c r="F4" s="266"/>
      <c r="G4" s="266"/>
      <c r="H4" s="266"/>
      <c r="I4" s="266"/>
      <c r="J4" s="266"/>
      <c r="K4" s="266"/>
      <c r="L4" s="267" t="str">
        <f>Proyecto!K4</f>
        <v>Version 001</v>
      </c>
      <c r="M4" s="268"/>
      <c r="N4" s="264"/>
      <c r="O4" s="264"/>
      <c r="P4" s="264"/>
      <c r="Q4" s="264"/>
      <c r="R4" s="264"/>
      <c r="S4" s="258"/>
      <c r="T4" s="264"/>
      <c r="U4" s="258"/>
      <c r="V4" s="264"/>
      <c r="W4" s="264"/>
      <c r="X4" s="264"/>
      <c r="Y4" s="264"/>
      <c r="Z4" s="264"/>
      <c r="AA4" s="264"/>
      <c r="AB4" s="264"/>
      <c r="AC4" s="264"/>
      <c r="AD4" s="264"/>
      <c r="AE4" s="264"/>
      <c r="AF4" s="264"/>
      <c r="AG4" s="264"/>
      <c r="AH4" s="264"/>
      <c r="AI4" s="264"/>
      <c r="AJ4" s="264"/>
      <c r="AK4" s="264"/>
    </row>
    <row r="5" spans="1:114" ht="22.5" customHeight="1" thickBot="1">
      <c r="C5" s="269"/>
      <c r="D5" s="270" t="s">
        <v>118</v>
      </c>
      <c r="E5" s="270"/>
      <c r="F5" s="270"/>
      <c r="G5" s="270"/>
      <c r="H5" s="270"/>
      <c r="I5" s="270"/>
      <c r="J5" s="270"/>
      <c r="K5" s="270"/>
      <c r="L5" s="271" t="s">
        <v>119</v>
      </c>
      <c r="M5" s="272"/>
      <c r="N5" s="264"/>
      <c r="O5" s="264"/>
      <c r="P5" s="264"/>
      <c r="Q5" s="264"/>
      <c r="R5" s="264"/>
      <c r="S5" s="258"/>
      <c r="T5" s="264"/>
      <c r="U5" s="258"/>
      <c r="V5" s="264"/>
      <c r="W5" s="264"/>
      <c r="X5" s="264"/>
      <c r="Y5" s="264"/>
      <c r="Z5" s="264"/>
      <c r="AA5" s="264"/>
      <c r="AB5" s="264"/>
      <c r="AC5" s="264"/>
      <c r="AD5" s="264"/>
      <c r="AE5" s="264"/>
      <c r="AF5" s="264"/>
      <c r="AG5" s="264"/>
      <c r="AH5" s="264"/>
      <c r="AI5" s="264"/>
      <c r="AJ5" s="264"/>
      <c r="AK5" s="264"/>
    </row>
    <row r="6" spans="1:114" ht="5.25" customHeight="1">
      <c r="C6" s="273"/>
      <c r="D6" s="273"/>
      <c r="E6" s="273"/>
      <c r="F6" s="273"/>
    </row>
    <row r="7" spans="1:114" ht="29.25" customHeight="1">
      <c r="C7" s="274" t="s">
        <v>0</v>
      </c>
      <c r="D7" s="274"/>
      <c r="E7" s="275" t="str">
        <f>Proyecto!$E$7</f>
        <v>Transformación Institucional Integral</v>
      </c>
      <c r="F7" s="275"/>
      <c r="G7" s="275"/>
      <c r="H7" s="275"/>
      <c r="I7" s="275"/>
      <c r="J7" s="275"/>
      <c r="K7" s="275"/>
      <c r="L7" s="275"/>
      <c r="M7" s="275"/>
      <c r="N7" s="258"/>
      <c r="O7" s="258"/>
      <c r="P7" s="258"/>
      <c r="Q7" s="258"/>
      <c r="R7" s="258"/>
      <c r="S7" s="258"/>
      <c r="T7" s="258"/>
      <c r="U7" s="258"/>
      <c r="V7" s="258"/>
      <c r="W7" s="258"/>
      <c r="X7" s="258"/>
      <c r="Y7" s="258"/>
      <c r="Z7" s="258"/>
      <c r="AA7" s="258"/>
      <c r="AB7" s="258"/>
      <c r="AC7" s="258"/>
      <c r="AD7" s="258"/>
      <c r="AE7" s="258"/>
      <c r="AF7" s="258"/>
      <c r="AG7" s="258"/>
      <c r="AH7" s="258"/>
      <c r="AI7" s="258"/>
      <c r="AJ7" s="258"/>
      <c r="AK7" s="258"/>
    </row>
    <row r="8" spans="1:114">
      <c r="N8" s="276" t="s">
        <v>347</v>
      </c>
      <c r="O8" s="276"/>
      <c r="P8" s="276" t="s">
        <v>334</v>
      </c>
      <c r="Q8" s="276"/>
      <c r="R8" s="276" t="s">
        <v>335</v>
      </c>
      <c r="S8" s="276"/>
      <c r="T8" s="276" t="s">
        <v>336</v>
      </c>
      <c r="U8" s="276"/>
      <c r="V8" s="276" t="s">
        <v>337</v>
      </c>
      <c r="W8" s="276"/>
      <c r="X8" s="276" t="s">
        <v>338</v>
      </c>
      <c r="Y8" s="276"/>
      <c r="Z8" s="276" t="s">
        <v>339</v>
      </c>
      <c r="AA8" s="276"/>
      <c r="AB8" s="276" t="s">
        <v>340</v>
      </c>
      <c r="AC8" s="276"/>
      <c r="AD8" s="276" t="s">
        <v>341</v>
      </c>
      <c r="AE8" s="276"/>
      <c r="AF8" s="276" t="s">
        <v>342</v>
      </c>
      <c r="AG8" s="276"/>
      <c r="AH8" s="276" t="s">
        <v>343</v>
      </c>
      <c r="AI8" s="276"/>
      <c r="AJ8" s="276" t="s">
        <v>344</v>
      </c>
      <c r="AK8" s="276"/>
    </row>
    <row r="9" spans="1:114" ht="51.75" customHeight="1">
      <c r="B9" s="277" t="s">
        <v>195</v>
      </c>
      <c r="C9" s="277" t="s">
        <v>70</v>
      </c>
      <c r="D9" s="277" t="s">
        <v>71</v>
      </c>
      <c r="E9" s="277" t="s">
        <v>72</v>
      </c>
      <c r="F9" s="277" t="s">
        <v>73</v>
      </c>
      <c r="G9" s="277" t="s">
        <v>74</v>
      </c>
      <c r="H9" s="277" t="s">
        <v>82</v>
      </c>
      <c r="I9" s="277" t="s">
        <v>83</v>
      </c>
      <c r="J9" s="277" t="s">
        <v>84</v>
      </c>
      <c r="K9" s="277" t="s">
        <v>75</v>
      </c>
      <c r="L9" s="277" t="s">
        <v>76</v>
      </c>
      <c r="M9" s="277" t="s">
        <v>77</v>
      </c>
      <c r="N9" s="277" t="s">
        <v>345</v>
      </c>
      <c r="O9" s="277" t="s">
        <v>346</v>
      </c>
      <c r="P9" s="277" t="s">
        <v>345</v>
      </c>
      <c r="Q9" s="277" t="s">
        <v>346</v>
      </c>
      <c r="R9" s="277" t="s">
        <v>345</v>
      </c>
      <c r="S9" s="277" t="s">
        <v>346</v>
      </c>
      <c r="T9" s="277" t="s">
        <v>345</v>
      </c>
      <c r="U9" s="277" t="s">
        <v>346</v>
      </c>
      <c r="V9" s="277" t="s">
        <v>345</v>
      </c>
      <c r="W9" s="277" t="s">
        <v>346</v>
      </c>
      <c r="X9" s="277" t="s">
        <v>345</v>
      </c>
      <c r="Y9" s="277" t="s">
        <v>346</v>
      </c>
      <c r="Z9" s="277" t="s">
        <v>345</v>
      </c>
      <c r="AA9" s="277" t="s">
        <v>346</v>
      </c>
      <c r="AB9" s="277" t="s">
        <v>345</v>
      </c>
      <c r="AC9" s="277" t="s">
        <v>346</v>
      </c>
      <c r="AD9" s="277" t="s">
        <v>345</v>
      </c>
      <c r="AE9" s="277" t="s">
        <v>346</v>
      </c>
      <c r="AF9" s="277" t="s">
        <v>345</v>
      </c>
      <c r="AG9" s="277" t="s">
        <v>346</v>
      </c>
      <c r="AH9" s="277" t="s">
        <v>345</v>
      </c>
      <c r="AI9" s="277" t="s">
        <v>346</v>
      </c>
      <c r="AJ9" s="277" t="s">
        <v>345</v>
      </c>
      <c r="AK9" s="277" t="s">
        <v>346</v>
      </c>
    </row>
    <row r="10" spans="1:114" s="278" customFormat="1" ht="159" customHeight="1">
      <c r="B10" s="279" t="s">
        <v>196</v>
      </c>
      <c r="C10" s="280" t="s">
        <v>349</v>
      </c>
      <c r="D10" s="280" t="s">
        <v>245</v>
      </c>
      <c r="E10" s="281">
        <v>3</v>
      </c>
      <c r="F10" s="282">
        <v>0.05</v>
      </c>
      <c r="G10" s="280" t="s">
        <v>191</v>
      </c>
      <c r="H10" s="283">
        <v>45315</v>
      </c>
      <c r="I10" s="283">
        <v>45352</v>
      </c>
      <c r="J10" s="284">
        <f>(I10-H10)/7</f>
        <v>5.2857142857142856</v>
      </c>
      <c r="K10" s="280" t="s">
        <v>360</v>
      </c>
      <c r="L10" s="283">
        <v>45352</v>
      </c>
      <c r="M10" s="285">
        <f>(+O10+Q10+S10+U10+W10+Y10+AA10+AC10+AE10++AI10+AG10+AK10)</f>
        <v>0.05</v>
      </c>
      <c r="N10" s="91">
        <v>0.02</v>
      </c>
      <c r="O10" s="92">
        <v>0.02</v>
      </c>
      <c r="P10" s="91">
        <v>0.02</v>
      </c>
      <c r="Q10" s="92">
        <v>0.02</v>
      </c>
      <c r="R10" s="91">
        <v>0.01</v>
      </c>
      <c r="S10" s="92">
        <v>0.01</v>
      </c>
      <c r="T10" s="93"/>
      <c r="U10" s="286"/>
      <c r="V10" s="93"/>
      <c r="W10" s="286"/>
      <c r="X10" s="287"/>
      <c r="Y10" s="288"/>
      <c r="Z10" s="287"/>
      <c r="AA10" s="288"/>
      <c r="AB10" s="287"/>
      <c r="AC10" s="288"/>
      <c r="AD10" s="287"/>
      <c r="AE10" s="288"/>
      <c r="AF10" s="287"/>
      <c r="AG10" s="288"/>
      <c r="AH10" s="287"/>
      <c r="AI10" s="288"/>
      <c r="AJ10" s="287"/>
      <c r="AK10" s="288"/>
      <c r="AL10" s="289">
        <f>+AJ10+AH10+AF10+AD10+AB10+Z10+X10+V10+T10+R10+P10+N10</f>
        <v>0.05</v>
      </c>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90"/>
      <c r="BJ10" s="290"/>
      <c r="BK10" s="290"/>
      <c r="BL10" s="290"/>
      <c r="BM10" s="290"/>
      <c r="BN10" s="290"/>
      <c r="BO10" s="290"/>
      <c r="BP10" s="290"/>
      <c r="BQ10" s="290"/>
      <c r="BR10" s="290"/>
      <c r="BS10" s="290"/>
      <c r="BT10" s="290"/>
      <c r="BU10" s="290"/>
      <c r="BV10" s="290"/>
      <c r="BW10" s="290"/>
      <c r="BX10" s="290"/>
      <c r="BY10" s="290"/>
      <c r="BZ10" s="290"/>
      <c r="CA10" s="290"/>
      <c r="CB10" s="290"/>
      <c r="CC10" s="290"/>
      <c r="CD10" s="290"/>
      <c r="CE10" s="290"/>
      <c r="CF10" s="290"/>
      <c r="CG10" s="290"/>
      <c r="CH10" s="290"/>
      <c r="CI10" s="290"/>
      <c r="CJ10" s="290"/>
      <c r="CK10" s="290"/>
      <c r="CL10" s="290"/>
      <c r="CM10" s="290"/>
      <c r="CN10" s="290"/>
      <c r="CO10" s="290"/>
      <c r="CP10" s="290"/>
      <c r="CQ10" s="290"/>
      <c r="CR10" s="290"/>
      <c r="CS10" s="290"/>
      <c r="CT10" s="290"/>
      <c r="CU10" s="290"/>
      <c r="CV10" s="290"/>
      <c r="CW10" s="290"/>
      <c r="CX10" s="290"/>
      <c r="CY10" s="290"/>
      <c r="CZ10" s="290"/>
      <c r="DA10" s="290"/>
      <c r="DB10" s="290"/>
      <c r="DC10" s="290"/>
      <c r="DD10" s="290"/>
      <c r="DE10" s="290"/>
      <c r="DF10" s="290"/>
      <c r="DG10" s="290"/>
      <c r="DH10" s="290"/>
      <c r="DI10" s="290"/>
      <c r="DJ10" s="290"/>
    </row>
    <row r="11" spans="1:114" s="278" customFormat="1" ht="396.75" customHeight="1">
      <c r="A11" s="291"/>
      <c r="B11" s="292"/>
      <c r="C11" s="280" t="s">
        <v>350</v>
      </c>
      <c r="D11" s="280" t="s">
        <v>182</v>
      </c>
      <c r="E11" s="281">
        <v>1</v>
      </c>
      <c r="F11" s="282">
        <v>0.05</v>
      </c>
      <c r="G11" s="280" t="s">
        <v>192</v>
      </c>
      <c r="H11" s="283">
        <v>45346</v>
      </c>
      <c r="I11" s="293">
        <v>45503</v>
      </c>
      <c r="J11" s="284">
        <f>(I11-H11)/7</f>
        <v>22.428571428571427</v>
      </c>
      <c r="K11" s="280" t="s">
        <v>368</v>
      </c>
      <c r="L11" s="293"/>
      <c r="M11" s="294">
        <f>(+P11+Q11+S11+U11+W11+Y11+AA11+AC11+AE11++AI11+AG11+AK11)</f>
        <v>4.4999999999999998E-2</v>
      </c>
      <c r="N11" s="91"/>
      <c r="O11" s="92"/>
      <c r="P11" s="91">
        <v>5.0000000000000001E-3</v>
      </c>
      <c r="Q11" s="92">
        <v>5.0000000000000001E-3</v>
      </c>
      <c r="R11" s="91">
        <v>0.01</v>
      </c>
      <c r="S11" s="92">
        <v>0.01</v>
      </c>
      <c r="T11" s="91">
        <v>0.01</v>
      </c>
      <c r="U11" s="92">
        <v>0.01</v>
      </c>
      <c r="V11" s="91">
        <v>0.01</v>
      </c>
      <c r="W11" s="92">
        <v>0.01</v>
      </c>
      <c r="X11" s="91">
        <v>5.0000000000000001E-3</v>
      </c>
      <c r="Y11" s="92">
        <v>5.0000000000000001E-3</v>
      </c>
      <c r="Z11" s="91">
        <v>5.0000000000000001E-3</v>
      </c>
      <c r="AA11" s="92"/>
      <c r="AB11" s="91"/>
      <c r="AC11" s="92"/>
      <c r="AD11" s="91"/>
      <c r="AE11" s="92"/>
      <c r="AF11" s="91"/>
      <c r="AG11" s="92"/>
      <c r="AH11" s="91"/>
      <c r="AI11" s="92"/>
      <c r="AJ11" s="91"/>
      <c r="AK11" s="92"/>
      <c r="AL11" s="289">
        <f t="shared" ref="AL11:AL30" si="0">+AJ11+AH11+AF11+AD11+AB11+Z11+X11+V11+T11+R11+P11+N11</f>
        <v>4.4999999999999998E-2</v>
      </c>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0"/>
      <c r="BX11" s="290"/>
      <c r="BY11" s="290"/>
      <c r="BZ11" s="290"/>
      <c r="CA11" s="290"/>
      <c r="CB11" s="290"/>
      <c r="CC11" s="290"/>
      <c r="CD11" s="290"/>
      <c r="CE11" s="290"/>
      <c r="CF11" s="290"/>
      <c r="CG11" s="290"/>
      <c r="CH11" s="290"/>
      <c r="CI11" s="290"/>
      <c r="CJ11" s="290"/>
      <c r="CK11" s="290"/>
      <c r="CL11" s="290"/>
      <c r="CM11" s="290"/>
      <c r="CN11" s="290"/>
      <c r="CO11" s="290"/>
      <c r="CP11" s="290"/>
      <c r="CQ11" s="290"/>
      <c r="CR11" s="290"/>
      <c r="CS11" s="290"/>
      <c r="CT11" s="290"/>
      <c r="CU11" s="290"/>
      <c r="CV11" s="290"/>
      <c r="CW11" s="290"/>
      <c r="CX11" s="290"/>
      <c r="CY11" s="290"/>
      <c r="CZ11" s="290"/>
      <c r="DA11" s="290"/>
      <c r="DB11" s="290"/>
      <c r="DC11" s="290"/>
      <c r="DD11" s="290"/>
      <c r="DE11" s="290"/>
      <c r="DF11" s="290"/>
      <c r="DG11" s="290"/>
      <c r="DH11" s="290"/>
      <c r="DI11" s="290"/>
      <c r="DJ11" s="290"/>
    </row>
    <row r="12" spans="1:114" s="278" customFormat="1" ht="284.25" customHeight="1">
      <c r="A12" s="291"/>
      <c r="B12" s="292"/>
      <c r="C12" s="280" t="s">
        <v>351</v>
      </c>
      <c r="D12" s="280" t="s">
        <v>183</v>
      </c>
      <c r="E12" s="281">
        <v>1</v>
      </c>
      <c r="F12" s="282">
        <v>0.05</v>
      </c>
      <c r="G12" s="280" t="s">
        <v>192</v>
      </c>
      <c r="H12" s="283">
        <v>45352</v>
      </c>
      <c r="I12" s="283">
        <v>45504</v>
      </c>
      <c r="J12" s="284">
        <f t="shared" ref="J12:J29" si="1">(I12-H12)/7</f>
        <v>21.714285714285715</v>
      </c>
      <c r="K12" s="280" t="s">
        <v>367</v>
      </c>
      <c r="L12" s="293"/>
      <c r="M12" s="285">
        <f t="shared" ref="M12:M29" si="2">(+O12+Q12+S12+U12+W12+Y12+AA12+AC12+AE12++AI12+AG12+AK12)</f>
        <v>0.04</v>
      </c>
      <c r="N12" s="91">
        <v>0</v>
      </c>
      <c r="O12" s="92"/>
      <c r="P12" s="91">
        <v>0</v>
      </c>
      <c r="Q12" s="92"/>
      <c r="R12" s="91">
        <v>0.01</v>
      </c>
      <c r="S12" s="92">
        <v>0.01</v>
      </c>
      <c r="T12" s="91">
        <v>0.01</v>
      </c>
      <c r="U12" s="92">
        <v>0.01</v>
      </c>
      <c r="V12" s="91">
        <v>0.01</v>
      </c>
      <c r="W12" s="92">
        <v>0.01</v>
      </c>
      <c r="X12" s="91">
        <v>0.01</v>
      </c>
      <c r="Y12" s="92">
        <v>0.01</v>
      </c>
      <c r="Z12" s="91">
        <v>0.01</v>
      </c>
      <c r="AA12" s="92"/>
      <c r="AB12" s="91"/>
      <c r="AC12" s="92"/>
      <c r="AD12" s="91"/>
      <c r="AE12" s="92"/>
      <c r="AF12" s="91"/>
      <c r="AG12" s="92"/>
      <c r="AH12" s="91"/>
      <c r="AI12" s="92"/>
      <c r="AJ12" s="91"/>
      <c r="AK12" s="92"/>
      <c r="AL12" s="289">
        <f t="shared" si="0"/>
        <v>0.05</v>
      </c>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290"/>
      <c r="BX12" s="290"/>
      <c r="BY12" s="290"/>
      <c r="BZ12" s="290"/>
      <c r="CA12" s="290"/>
      <c r="CB12" s="290"/>
      <c r="CC12" s="290"/>
      <c r="CD12" s="290"/>
      <c r="CE12" s="290"/>
      <c r="CF12" s="290"/>
      <c r="CG12" s="290"/>
      <c r="CH12" s="290"/>
      <c r="CI12" s="290"/>
      <c r="CJ12" s="290"/>
      <c r="CK12" s="290"/>
      <c r="CL12" s="290"/>
      <c r="CM12" s="290"/>
      <c r="CN12" s="290"/>
      <c r="CO12" s="290"/>
      <c r="CP12" s="290"/>
      <c r="CQ12" s="290"/>
      <c r="CR12" s="290"/>
      <c r="CS12" s="290"/>
      <c r="CT12" s="290"/>
      <c r="CU12" s="290"/>
      <c r="CV12" s="290"/>
      <c r="CW12" s="290"/>
      <c r="CX12" s="290"/>
      <c r="CY12" s="290"/>
      <c r="CZ12" s="290"/>
      <c r="DA12" s="290"/>
      <c r="DB12" s="290"/>
      <c r="DC12" s="290"/>
      <c r="DD12" s="290"/>
      <c r="DE12" s="290"/>
      <c r="DF12" s="290"/>
      <c r="DG12" s="290"/>
      <c r="DH12" s="290"/>
      <c r="DI12" s="290"/>
      <c r="DJ12" s="290"/>
    </row>
    <row r="13" spans="1:114" s="278" customFormat="1" ht="358.5" customHeight="1">
      <c r="A13" s="291"/>
      <c r="B13" s="292"/>
      <c r="C13" s="280" t="s">
        <v>352</v>
      </c>
      <c r="D13" s="280" t="s">
        <v>184</v>
      </c>
      <c r="E13" s="281">
        <v>1</v>
      </c>
      <c r="F13" s="282">
        <v>0.05</v>
      </c>
      <c r="G13" s="280" t="s">
        <v>192</v>
      </c>
      <c r="H13" s="283">
        <v>45346</v>
      </c>
      <c r="I13" s="283">
        <v>45504</v>
      </c>
      <c r="J13" s="284">
        <f t="shared" si="1"/>
        <v>22.571428571428573</v>
      </c>
      <c r="K13" s="280" t="s">
        <v>369</v>
      </c>
      <c r="L13" s="283"/>
      <c r="M13" s="294">
        <f t="shared" si="2"/>
        <v>4.5000000000000005E-2</v>
      </c>
      <c r="N13" s="91"/>
      <c r="O13" s="92"/>
      <c r="P13" s="91">
        <v>5.0000000000000001E-3</v>
      </c>
      <c r="Q13" s="92">
        <v>5.0000000000000001E-3</v>
      </c>
      <c r="R13" s="91">
        <v>0.01</v>
      </c>
      <c r="S13" s="92">
        <v>0.01</v>
      </c>
      <c r="T13" s="91">
        <v>0.01</v>
      </c>
      <c r="U13" s="92">
        <v>0.01</v>
      </c>
      <c r="V13" s="91">
        <v>0.01</v>
      </c>
      <c r="W13" s="92">
        <v>0.01</v>
      </c>
      <c r="X13" s="91">
        <v>0.01</v>
      </c>
      <c r="Y13" s="92">
        <v>0.01</v>
      </c>
      <c r="Z13" s="91">
        <v>5.0000000000000001E-3</v>
      </c>
      <c r="AA13" s="92"/>
      <c r="AB13" s="91"/>
      <c r="AC13" s="92"/>
      <c r="AD13" s="91"/>
      <c r="AE13" s="92"/>
      <c r="AF13" s="91"/>
      <c r="AG13" s="92"/>
      <c r="AH13" s="91"/>
      <c r="AI13" s="92"/>
      <c r="AJ13" s="91"/>
      <c r="AK13" s="92"/>
      <c r="AL13" s="289">
        <f t="shared" si="0"/>
        <v>0.05</v>
      </c>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c r="CL13" s="290"/>
      <c r="CM13" s="290"/>
      <c r="CN13" s="290"/>
      <c r="CO13" s="290"/>
      <c r="CP13" s="290"/>
      <c r="CQ13" s="290"/>
      <c r="CR13" s="290"/>
      <c r="CS13" s="290"/>
      <c r="CT13" s="290"/>
      <c r="CU13" s="290"/>
      <c r="CV13" s="290"/>
      <c r="CW13" s="290"/>
      <c r="CX13" s="290"/>
      <c r="CY13" s="290"/>
      <c r="CZ13" s="290"/>
      <c r="DA13" s="290"/>
      <c r="DB13" s="290"/>
      <c r="DC13" s="290"/>
      <c r="DD13" s="290"/>
      <c r="DE13" s="290"/>
      <c r="DF13" s="290"/>
      <c r="DG13" s="290"/>
      <c r="DH13" s="290"/>
      <c r="DI13" s="290"/>
      <c r="DJ13" s="290"/>
    </row>
    <row r="14" spans="1:114" s="278" customFormat="1" ht="163.5" customHeight="1">
      <c r="A14" s="291"/>
      <c r="B14" s="292"/>
      <c r="C14" s="280" t="s">
        <v>353</v>
      </c>
      <c r="D14" s="280" t="s">
        <v>185</v>
      </c>
      <c r="E14" s="281">
        <v>1</v>
      </c>
      <c r="F14" s="282">
        <v>0.04</v>
      </c>
      <c r="G14" s="280" t="s">
        <v>192</v>
      </c>
      <c r="H14" s="283">
        <v>45383</v>
      </c>
      <c r="I14" s="283">
        <v>45503</v>
      </c>
      <c r="J14" s="284">
        <f t="shared" si="1"/>
        <v>17.142857142857142</v>
      </c>
      <c r="K14" s="295" t="s">
        <v>370</v>
      </c>
      <c r="L14" s="283"/>
      <c r="M14" s="294">
        <f t="shared" si="2"/>
        <v>0.03</v>
      </c>
      <c r="N14" s="91"/>
      <c r="O14" s="92"/>
      <c r="P14" s="91"/>
      <c r="Q14" s="92"/>
      <c r="R14" s="91"/>
      <c r="S14" s="92"/>
      <c r="T14" s="91">
        <v>0.01</v>
      </c>
      <c r="U14" s="92">
        <v>0.01</v>
      </c>
      <c r="V14" s="91">
        <v>0.01</v>
      </c>
      <c r="W14" s="92">
        <v>0.01</v>
      </c>
      <c r="X14" s="91">
        <v>0.01</v>
      </c>
      <c r="Y14" s="92">
        <v>0.01</v>
      </c>
      <c r="Z14" s="91">
        <v>0.01</v>
      </c>
      <c r="AA14" s="92"/>
      <c r="AB14" s="91"/>
      <c r="AC14" s="92"/>
      <c r="AD14" s="91"/>
      <c r="AE14" s="92"/>
      <c r="AF14" s="91"/>
      <c r="AG14" s="92"/>
      <c r="AH14" s="91"/>
      <c r="AI14" s="92"/>
      <c r="AJ14" s="91"/>
      <c r="AK14" s="92"/>
      <c r="AL14" s="289">
        <f t="shared" si="0"/>
        <v>0.04</v>
      </c>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0"/>
      <c r="BN14" s="290"/>
      <c r="BO14" s="290"/>
      <c r="BP14" s="290"/>
      <c r="BQ14" s="290"/>
      <c r="BR14" s="290"/>
      <c r="BS14" s="290"/>
      <c r="BT14" s="290"/>
      <c r="BU14" s="290"/>
      <c r="BV14" s="290"/>
      <c r="BW14" s="290"/>
      <c r="BX14" s="290"/>
      <c r="BY14" s="290"/>
      <c r="BZ14" s="290"/>
      <c r="CA14" s="290"/>
      <c r="CB14" s="290"/>
      <c r="CC14" s="290"/>
      <c r="CD14" s="290"/>
      <c r="CE14" s="290"/>
      <c r="CF14" s="290"/>
      <c r="CG14" s="290"/>
      <c r="CH14" s="290"/>
      <c r="CI14" s="290"/>
      <c r="CJ14" s="290"/>
      <c r="CK14" s="290"/>
      <c r="CL14" s="290"/>
      <c r="CM14" s="290"/>
      <c r="CN14" s="290"/>
      <c r="CO14" s="290"/>
      <c r="CP14" s="290"/>
      <c r="CQ14" s="290"/>
      <c r="CR14" s="290"/>
      <c r="CS14" s="290"/>
      <c r="CT14" s="290"/>
      <c r="CU14" s="290"/>
      <c r="CV14" s="290"/>
      <c r="CW14" s="290"/>
      <c r="CX14" s="290"/>
      <c r="CY14" s="290"/>
      <c r="CZ14" s="290"/>
      <c r="DA14" s="290"/>
      <c r="DB14" s="290"/>
      <c r="DC14" s="290"/>
      <c r="DD14" s="290"/>
      <c r="DE14" s="290"/>
      <c r="DF14" s="290"/>
      <c r="DG14" s="290"/>
      <c r="DH14" s="290"/>
      <c r="DI14" s="290"/>
      <c r="DJ14" s="290"/>
    </row>
    <row r="15" spans="1:114" s="278" customFormat="1" ht="94.5" customHeight="1">
      <c r="A15" s="291"/>
      <c r="B15" s="292"/>
      <c r="C15" s="280" t="s">
        <v>354</v>
      </c>
      <c r="D15" s="280" t="s">
        <v>284</v>
      </c>
      <c r="E15" s="281">
        <v>1</v>
      </c>
      <c r="F15" s="282">
        <v>0.03</v>
      </c>
      <c r="G15" s="280" t="s">
        <v>193</v>
      </c>
      <c r="H15" s="283">
        <v>45444</v>
      </c>
      <c r="I15" s="283">
        <v>45534</v>
      </c>
      <c r="J15" s="284">
        <f t="shared" si="1"/>
        <v>12.857142857142858</v>
      </c>
      <c r="K15" s="295" t="s">
        <v>371</v>
      </c>
      <c r="L15" s="283"/>
      <c r="M15" s="285">
        <f t="shared" si="2"/>
        <v>0.01</v>
      </c>
      <c r="N15" s="91"/>
      <c r="O15" s="92"/>
      <c r="P15" s="91"/>
      <c r="Q15" s="92"/>
      <c r="R15" s="91"/>
      <c r="S15" s="92"/>
      <c r="T15" s="91"/>
      <c r="U15" s="92"/>
      <c r="V15" s="91"/>
      <c r="W15" s="92"/>
      <c r="X15" s="91">
        <v>0.01</v>
      </c>
      <c r="Y15" s="296">
        <v>0.01</v>
      </c>
      <c r="Z15" s="91">
        <v>0.01</v>
      </c>
      <c r="AA15" s="92"/>
      <c r="AB15" s="91">
        <v>0.01</v>
      </c>
      <c r="AC15" s="92"/>
      <c r="AD15" s="91"/>
      <c r="AE15" s="92"/>
      <c r="AF15" s="91"/>
      <c r="AG15" s="92"/>
      <c r="AH15" s="91"/>
      <c r="AI15" s="92"/>
      <c r="AJ15" s="91"/>
      <c r="AK15" s="92"/>
      <c r="AL15" s="289">
        <f t="shared" si="0"/>
        <v>0.03</v>
      </c>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290"/>
      <c r="BW15" s="290"/>
      <c r="BX15" s="290"/>
      <c r="BY15" s="290"/>
      <c r="BZ15" s="290"/>
      <c r="CA15" s="290"/>
      <c r="CB15" s="290"/>
      <c r="CC15" s="290"/>
      <c r="CD15" s="290"/>
      <c r="CE15" s="290"/>
      <c r="CF15" s="290"/>
      <c r="CG15" s="290"/>
      <c r="CH15" s="290"/>
      <c r="CI15" s="290"/>
      <c r="CJ15" s="290"/>
      <c r="CK15" s="290"/>
      <c r="CL15" s="290"/>
      <c r="CM15" s="290"/>
      <c r="CN15" s="290"/>
      <c r="CO15" s="290"/>
      <c r="CP15" s="290"/>
      <c r="CQ15" s="290"/>
      <c r="CR15" s="290"/>
      <c r="CS15" s="290"/>
      <c r="CT15" s="290"/>
      <c r="CU15" s="290"/>
      <c r="CV15" s="290"/>
      <c r="CW15" s="290"/>
      <c r="CX15" s="290"/>
      <c r="CY15" s="290"/>
      <c r="CZ15" s="290"/>
      <c r="DA15" s="290"/>
      <c r="DB15" s="290"/>
      <c r="DC15" s="290"/>
      <c r="DD15" s="290"/>
      <c r="DE15" s="290"/>
      <c r="DF15" s="290"/>
      <c r="DG15" s="290"/>
      <c r="DH15" s="290"/>
      <c r="DI15" s="290"/>
      <c r="DJ15" s="290"/>
    </row>
    <row r="16" spans="1:114" s="278" customFormat="1" ht="300" customHeight="1">
      <c r="A16" s="291"/>
      <c r="B16" s="292"/>
      <c r="C16" s="297" t="s">
        <v>355</v>
      </c>
      <c r="D16" s="280" t="s">
        <v>186</v>
      </c>
      <c r="E16" s="281">
        <v>1</v>
      </c>
      <c r="F16" s="282">
        <v>0.05</v>
      </c>
      <c r="G16" s="280" t="s">
        <v>192</v>
      </c>
      <c r="H16" s="283">
        <v>45352</v>
      </c>
      <c r="I16" s="283">
        <v>45534</v>
      </c>
      <c r="J16" s="284">
        <f t="shared" si="1"/>
        <v>26</v>
      </c>
      <c r="K16" s="298" t="s">
        <v>372</v>
      </c>
      <c r="L16" s="283"/>
      <c r="M16" s="285">
        <f t="shared" si="2"/>
        <v>0.04</v>
      </c>
      <c r="N16" s="91"/>
      <c r="O16" s="92"/>
      <c r="P16" s="91"/>
      <c r="Q16" s="92"/>
      <c r="R16" s="91">
        <v>0.01</v>
      </c>
      <c r="S16" s="92">
        <v>0.01</v>
      </c>
      <c r="T16" s="91">
        <v>0.01</v>
      </c>
      <c r="U16" s="92">
        <v>0.01</v>
      </c>
      <c r="V16" s="91">
        <v>0.01</v>
      </c>
      <c r="W16" s="92">
        <v>0.01</v>
      </c>
      <c r="X16" s="91">
        <v>0.01</v>
      </c>
      <c r="Y16" s="296">
        <v>0.01</v>
      </c>
      <c r="Z16" s="91">
        <v>5.0000000000000001E-3</v>
      </c>
      <c r="AA16" s="92"/>
      <c r="AB16" s="91">
        <v>5.0000000000000001E-3</v>
      </c>
      <c r="AC16" s="92"/>
      <c r="AD16" s="91"/>
      <c r="AE16" s="92"/>
      <c r="AF16" s="91"/>
      <c r="AG16" s="92"/>
      <c r="AH16" s="91"/>
      <c r="AI16" s="92"/>
      <c r="AJ16" s="91"/>
      <c r="AK16" s="92"/>
      <c r="AL16" s="289">
        <f t="shared" si="0"/>
        <v>0.05</v>
      </c>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290"/>
      <c r="BI16" s="290"/>
      <c r="BJ16" s="290"/>
      <c r="BK16" s="290"/>
      <c r="BL16" s="290"/>
      <c r="BM16" s="290"/>
      <c r="BN16" s="290"/>
      <c r="BO16" s="290"/>
      <c r="BP16" s="290"/>
      <c r="BQ16" s="290"/>
      <c r="BR16" s="290"/>
      <c r="BS16" s="290"/>
      <c r="BT16" s="290"/>
      <c r="BU16" s="290"/>
      <c r="BV16" s="290"/>
      <c r="BW16" s="290"/>
      <c r="BX16" s="290"/>
      <c r="BY16" s="290"/>
      <c r="BZ16" s="290"/>
      <c r="CA16" s="290"/>
      <c r="CB16" s="290"/>
      <c r="CC16" s="290"/>
      <c r="CD16" s="290"/>
      <c r="CE16" s="290"/>
      <c r="CF16" s="290"/>
      <c r="CG16" s="290"/>
      <c r="CH16" s="290"/>
      <c r="CI16" s="290"/>
      <c r="CJ16" s="290"/>
      <c r="CK16" s="290"/>
      <c r="CL16" s="290"/>
      <c r="CM16" s="290"/>
      <c r="CN16" s="290"/>
      <c r="CO16" s="290"/>
      <c r="CP16" s="290"/>
      <c r="CQ16" s="290"/>
      <c r="CR16" s="290"/>
      <c r="CS16" s="290"/>
      <c r="CT16" s="290"/>
      <c r="CU16" s="290"/>
      <c r="CV16" s="290"/>
      <c r="CW16" s="290"/>
      <c r="CX16" s="290"/>
      <c r="CY16" s="290"/>
      <c r="CZ16" s="290"/>
      <c r="DA16" s="290"/>
      <c r="DB16" s="290"/>
      <c r="DC16" s="290"/>
      <c r="DD16" s="290"/>
      <c r="DE16" s="290"/>
      <c r="DF16" s="290"/>
      <c r="DG16" s="290"/>
      <c r="DH16" s="290"/>
      <c r="DI16" s="290"/>
      <c r="DJ16" s="290"/>
    </row>
    <row r="17" spans="1:114" s="278" customFormat="1" ht="89.25" customHeight="1">
      <c r="A17" s="291"/>
      <c r="B17" s="292"/>
      <c r="C17" s="297" t="s">
        <v>356</v>
      </c>
      <c r="D17" s="280" t="s">
        <v>187</v>
      </c>
      <c r="E17" s="281">
        <v>1</v>
      </c>
      <c r="F17" s="282">
        <v>0.05</v>
      </c>
      <c r="G17" s="280" t="s">
        <v>192</v>
      </c>
      <c r="H17" s="283">
        <v>45444</v>
      </c>
      <c r="I17" s="283">
        <v>45534</v>
      </c>
      <c r="J17" s="284">
        <f t="shared" si="1"/>
        <v>12.857142857142858</v>
      </c>
      <c r="K17" s="299" t="s">
        <v>373</v>
      </c>
      <c r="L17" s="283"/>
      <c r="M17" s="285">
        <f t="shared" si="2"/>
        <v>0.02</v>
      </c>
      <c r="N17" s="91"/>
      <c r="O17" s="92"/>
      <c r="P17" s="91"/>
      <c r="Q17" s="92"/>
      <c r="R17" s="91"/>
      <c r="S17" s="92"/>
      <c r="T17" s="91"/>
      <c r="U17" s="92"/>
      <c r="V17" s="91"/>
      <c r="W17" s="92"/>
      <c r="X17" s="91">
        <v>0.02</v>
      </c>
      <c r="Y17" s="296">
        <v>0.02</v>
      </c>
      <c r="Z17" s="91">
        <v>0.02</v>
      </c>
      <c r="AA17" s="92"/>
      <c r="AB17" s="91">
        <v>0.01</v>
      </c>
      <c r="AC17" s="92"/>
      <c r="AD17" s="91"/>
      <c r="AE17" s="92"/>
      <c r="AF17" s="91"/>
      <c r="AG17" s="92"/>
      <c r="AH17" s="91"/>
      <c r="AI17" s="92"/>
      <c r="AJ17" s="91"/>
      <c r="AK17" s="92"/>
      <c r="AL17" s="289">
        <f t="shared" si="0"/>
        <v>0.05</v>
      </c>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0"/>
      <c r="BZ17" s="290"/>
      <c r="CA17" s="290"/>
      <c r="CB17" s="290"/>
      <c r="CC17" s="290"/>
      <c r="CD17" s="290"/>
      <c r="CE17" s="290"/>
      <c r="CF17" s="290"/>
      <c r="CG17" s="290"/>
      <c r="CH17" s="290"/>
      <c r="CI17" s="290"/>
      <c r="CJ17" s="290"/>
      <c r="CK17" s="290"/>
      <c r="CL17" s="290"/>
      <c r="CM17" s="290"/>
      <c r="CN17" s="290"/>
      <c r="CO17" s="290"/>
      <c r="CP17" s="290"/>
      <c r="CQ17" s="290"/>
      <c r="CR17" s="290"/>
      <c r="CS17" s="290"/>
      <c r="CT17" s="290"/>
      <c r="CU17" s="290"/>
      <c r="CV17" s="290"/>
      <c r="CW17" s="290"/>
      <c r="CX17" s="290"/>
      <c r="CY17" s="290"/>
      <c r="CZ17" s="290"/>
      <c r="DA17" s="290"/>
      <c r="DB17" s="290"/>
      <c r="DC17" s="290"/>
      <c r="DD17" s="290"/>
      <c r="DE17" s="290"/>
      <c r="DF17" s="290"/>
      <c r="DG17" s="290"/>
      <c r="DH17" s="290"/>
      <c r="DI17" s="290"/>
      <c r="DJ17" s="290"/>
    </row>
    <row r="18" spans="1:114" s="278" customFormat="1" ht="165">
      <c r="A18" s="291"/>
      <c r="B18" s="292"/>
      <c r="C18" s="280" t="s">
        <v>357</v>
      </c>
      <c r="D18" s="280" t="s">
        <v>188</v>
      </c>
      <c r="E18" s="281">
        <v>1</v>
      </c>
      <c r="F18" s="282">
        <v>0.04</v>
      </c>
      <c r="G18" s="280" t="s">
        <v>192</v>
      </c>
      <c r="H18" s="283">
        <v>45444</v>
      </c>
      <c r="I18" s="283">
        <v>45534</v>
      </c>
      <c r="J18" s="284">
        <f t="shared" si="1"/>
        <v>12.857142857142858</v>
      </c>
      <c r="K18" s="300" t="s">
        <v>374</v>
      </c>
      <c r="L18" s="283"/>
      <c r="M18" s="285">
        <f t="shared" si="2"/>
        <v>0.02</v>
      </c>
      <c r="N18" s="91"/>
      <c r="O18" s="92"/>
      <c r="P18" s="91"/>
      <c r="Q18" s="92"/>
      <c r="R18" s="91"/>
      <c r="S18" s="92"/>
      <c r="T18" s="91"/>
      <c r="U18" s="92"/>
      <c r="V18" s="91"/>
      <c r="W18" s="92"/>
      <c r="X18" s="91">
        <v>0.02</v>
      </c>
      <c r="Y18" s="92">
        <v>0.02</v>
      </c>
      <c r="Z18" s="91">
        <v>0.01</v>
      </c>
      <c r="AA18" s="92"/>
      <c r="AB18" s="91">
        <v>0.01</v>
      </c>
      <c r="AC18" s="92"/>
      <c r="AD18" s="91"/>
      <c r="AE18" s="92"/>
      <c r="AF18" s="91"/>
      <c r="AG18" s="92"/>
      <c r="AH18" s="91"/>
      <c r="AI18" s="92"/>
      <c r="AJ18" s="91"/>
      <c r="AK18" s="92"/>
      <c r="AL18" s="289">
        <f t="shared" si="0"/>
        <v>0.04</v>
      </c>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0"/>
      <c r="CC18" s="290"/>
      <c r="CD18" s="290"/>
      <c r="CE18" s="290"/>
      <c r="CF18" s="290"/>
      <c r="CG18" s="290"/>
      <c r="CH18" s="290"/>
      <c r="CI18" s="290"/>
      <c r="CJ18" s="290"/>
      <c r="CK18" s="290"/>
      <c r="CL18" s="290"/>
      <c r="CM18" s="290"/>
      <c r="CN18" s="290"/>
      <c r="CO18" s="290"/>
      <c r="CP18" s="290"/>
      <c r="CQ18" s="290"/>
      <c r="CR18" s="290"/>
      <c r="CS18" s="290"/>
      <c r="CT18" s="290"/>
      <c r="CU18" s="290"/>
      <c r="CV18" s="290"/>
      <c r="CW18" s="290"/>
      <c r="CX18" s="290"/>
      <c r="CY18" s="290"/>
      <c r="CZ18" s="290"/>
      <c r="DA18" s="290"/>
      <c r="DB18" s="290"/>
      <c r="DC18" s="290"/>
      <c r="DD18" s="290"/>
      <c r="DE18" s="290"/>
      <c r="DF18" s="290"/>
      <c r="DG18" s="290"/>
      <c r="DH18" s="290"/>
      <c r="DI18" s="290"/>
      <c r="DJ18" s="290"/>
    </row>
    <row r="19" spans="1:114" s="278" customFormat="1" ht="45">
      <c r="A19" s="291"/>
      <c r="B19" s="292"/>
      <c r="C19" s="280" t="s">
        <v>358</v>
      </c>
      <c r="D19" s="280" t="s">
        <v>189</v>
      </c>
      <c r="E19" s="281">
        <v>1</v>
      </c>
      <c r="F19" s="282">
        <v>0.03</v>
      </c>
      <c r="G19" s="280" t="s">
        <v>194</v>
      </c>
      <c r="H19" s="283">
        <v>45505</v>
      </c>
      <c r="I19" s="283">
        <v>45646</v>
      </c>
      <c r="J19" s="284">
        <f t="shared" si="1"/>
        <v>20.142857142857142</v>
      </c>
      <c r="K19" s="301" t="s">
        <v>376</v>
      </c>
      <c r="L19" s="283"/>
      <c r="M19" s="285">
        <f t="shared" si="2"/>
        <v>0</v>
      </c>
      <c r="N19" s="91"/>
      <c r="O19" s="92"/>
      <c r="P19" s="91"/>
      <c r="Q19" s="92"/>
      <c r="R19" s="91"/>
      <c r="S19" s="92"/>
      <c r="T19" s="91"/>
      <c r="U19" s="92"/>
      <c r="V19" s="91"/>
      <c r="W19" s="92"/>
      <c r="X19" s="91"/>
      <c r="Y19" s="92"/>
      <c r="Z19" s="91"/>
      <c r="AA19" s="92"/>
      <c r="AB19" s="91">
        <v>5.0000000000000001E-3</v>
      </c>
      <c r="AC19" s="92"/>
      <c r="AD19" s="91">
        <v>5.0000000000000001E-3</v>
      </c>
      <c r="AE19" s="92"/>
      <c r="AF19" s="91">
        <v>5.0000000000000001E-3</v>
      </c>
      <c r="AG19" s="92"/>
      <c r="AH19" s="91">
        <v>5.0000000000000001E-3</v>
      </c>
      <c r="AI19" s="92"/>
      <c r="AJ19" s="91">
        <v>0.01</v>
      </c>
      <c r="AK19" s="92"/>
      <c r="AL19" s="289">
        <f>+AJ19+AH19+AF19+AD19+AB19+Z19+X19+V19+T19+R19+P19+N19</f>
        <v>3.0000000000000002E-2</v>
      </c>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c r="BW19" s="290"/>
      <c r="BX19" s="290"/>
      <c r="BY19" s="290"/>
      <c r="BZ19" s="290"/>
      <c r="CA19" s="290"/>
      <c r="CB19" s="290"/>
      <c r="CC19" s="290"/>
      <c r="CD19" s="290"/>
      <c r="CE19" s="290"/>
      <c r="CF19" s="290"/>
      <c r="CG19" s="290"/>
      <c r="CH19" s="290"/>
      <c r="CI19" s="290"/>
      <c r="CJ19" s="290"/>
      <c r="CK19" s="290"/>
      <c r="CL19" s="290"/>
      <c r="CM19" s="290"/>
      <c r="CN19" s="290"/>
      <c r="CO19" s="290"/>
      <c r="CP19" s="290"/>
      <c r="CQ19" s="290"/>
      <c r="CR19" s="290"/>
      <c r="CS19" s="290"/>
      <c r="CT19" s="290"/>
      <c r="CU19" s="290"/>
      <c r="CV19" s="290"/>
      <c r="CW19" s="290"/>
      <c r="CX19" s="290"/>
      <c r="CY19" s="290"/>
      <c r="CZ19" s="290"/>
      <c r="DA19" s="290"/>
      <c r="DB19" s="290"/>
      <c r="DC19" s="290"/>
      <c r="DD19" s="290"/>
      <c r="DE19" s="290"/>
      <c r="DF19" s="290"/>
      <c r="DG19" s="290"/>
      <c r="DH19" s="290"/>
      <c r="DI19" s="290"/>
      <c r="DJ19" s="290"/>
    </row>
    <row r="20" spans="1:114" s="278" customFormat="1" ht="150">
      <c r="A20" s="302"/>
      <c r="B20" s="292"/>
      <c r="C20" s="280" t="s">
        <v>359</v>
      </c>
      <c r="D20" s="280" t="s">
        <v>190</v>
      </c>
      <c r="E20" s="281">
        <v>5</v>
      </c>
      <c r="F20" s="282">
        <v>0.05</v>
      </c>
      <c r="G20" s="280" t="s">
        <v>192</v>
      </c>
      <c r="H20" s="283">
        <v>45413</v>
      </c>
      <c r="I20" s="283">
        <v>45646</v>
      </c>
      <c r="J20" s="284">
        <f t="shared" si="1"/>
        <v>33.285714285714285</v>
      </c>
      <c r="K20" s="295" t="s">
        <v>375</v>
      </c>
      <c r="L20" s="283"/>
      <c r="M20" s="285">
        <f t="shared" si="2"/>
        <v>0.02</v>
      </c>
      <c r="N20" s="91"/>
      <c r="O20" s="92"/>
      <c r="P20" s="91"/>
      <c r="Q20" s="92"/>
      <c r="R20" s="91"/>
      <c r="S20" s="92"/>
      <c r="T20" s="91"/>
      <c r="U20" s="92"/>
      <c r="V20" s="303">
        <v>0.01</v>
      </c>
      <c r="W20" s="304">
        <v>0.01</v>
      </c>
      <c r="X20" s="303">
        <v>0.01</v>
      </c>
      <c r="Y20" s="92">
        <v>0.01</v>
      </c>
      <c r="Z20" s="305">
        <v>5.0000000000000001E-3</v>
      </c>
      <c r="AA20" s="92"/>
      <c r="AB20" s="305">
        <v>5.0000000000000001E-3</v>
      </c>
      <c r="AC20" s="92"/>
      <c r="AD20" s="305">
        <v>5.0000000000000001E-3</v>
      </c>
      <c r="AE20" s="92"/>
      <c r="AF20" s="305">
        <v>5.0000000000000001E-3</v>
      </c>
      <c r="AG20" s="92"/>
      <c r="AH20" s="305">
        <v>5.0000000000000001E-3</v>
      </c>
      <c r="AI20" s="92"/>
      <c r="AJ20" s="305">
        <v>5.0000000000000001E-3</v>
      </c>
      <c r="AK20" s="92"/>
      <c r="AL20" s="289">
        <f t="shared" si="0"/>
        <v>0.05</v>
      </c>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290"/>
      <c r="BN20" s="290"/>
      <c r="BO20" s="290"/>
      <c r="BP20" s="290"/>
      <c r="BQ20" s="290"/>
      <c r="BR20" s="290"/>
      <c r="BS20" s="290"/>
      <c r="BT20" s="290"/>
      <c r="BU20" s="290"/>
      <c r="BV20" s="290"/>
      <c r="BW20" s="290"/>
      <c r="BX20" s="290"/>
      <c r="BY20" s="290"/>
      <c r="BZ20" s="290"/>
      <c r="CA20" s="290"/>
      <c r="CB20" s="290"/>
      <c r="CC20" s="290"/>
      <c r="CD20" s="290"/>
      <c r="CE20" s="290"/>
      <c r="CF20" s="290"/>
      <c r="CG20" s="290"/>
      <c r="CH20" s="290"/>
      <c r="CI20" s="290"/>
      <c r="CJ20" s="290"/>
      <c r="CK20" s="290"/>
      <c r="CL20" s="290"/>
      <c r="CM20" s="290"/>
      <c r="CN20" s="290"/>
      <c r="CO20" s="290"/>
      <c r="CP20" s="290"/>
      <c r="CQ20" s="290"/>
      <c r="CR20" s="290"/>
      <c r="CS20" s="290"/>
      <c r="CT20" s="290"/>
      <c r="CU20" s="290"/>
      <c r="CV20" s="290"/>
      <c r="CW20" s="290"/>
      <c r="CX20" s="290"/>
      <c r="CY20" s="290"/>
      <c r="CZ20" s="290"/>
      <c r="DA20" s="290"/>
      <c r="DB20" s="290"/>
      <c r="DC20" s="290"/>
      <c r="DD20" s="290"/>
      <c r="DE20" s="290"/>
      <c r="DF20" s="290"/>
      <c r="DG20" s="290"/>
      <c r="DH20" s="290"/>
      <c r="DI20" s="290"/>
      <c r="DJ20" s="290"/>
    </row>
    <row r="21" spans="1:114" s="278" customFormat="1" ht="75">
      <c r="A21" s="306"/>
      <c r="B21" s="307" t="s">
        <v>406</v>
      </c>
      <c r="C21" s="308" t="s">
        <v>407</v>
      </c>
      <c r="D21" s="308" t="s">
        <v>408</v>
      </c>
      <c r="E21" s="309">
        <v>6</v>
      </c>
      <c r="F21" s="310">
        <v>0.06</v>
      </c>
      <c r="G21" s="308" t="s">
        <v>409</v>
      </c>
      <c r="H21" s="311">
        <v>45446</v>
      </c>
      <c r="I21" s="311">
        <v>45485</v>
      </c>
      <c r="J21" s="312">
        <f>(I21-H21)/7</f>
        <v>5.5714285714285712</v>
      </c>
      <c r="K21" s="299" t="s">
        <v>432</v>
      </c>
      <c r="L21" s="283">
        <v>45464</v>
      </c>
      <c r="M21" s="285">
        <f t="shared" si="2"/>
        <v>0.06</v>
      </c>
      <c r="N21" s="91"/>
      <c r="O21" s="92"/>
      <c r="P21" s="91"/>
      <c r="Q21" s="92"/>
      <c r="R21" s="91"/>
      <c r="S21" s="92"/>
      <c r="T21" s="91"/>
      <c r="U21" s="92"/>
      <c r="V21" s="303"/>
      <c r="W21" s="304"/>
      <c r="X21" s="303">
        <v>0.03</v>
      </c>
      <c r="Y21" s="92">
        <v>0.06</v>
      </c>
      <c r="Z21" s="303">
        <v>0.03</v>
      </c>
      <c r="AA21" s="92">
        <v>0</v>
      </c>
      <c r="AB21" s="303"/>
      <c r="AC21" s="92"/>
      <c r="AD21" s="303"/>
      <c r="AE21" s="92"/>
      <c r="AF21" s="303"/>
      <c r="AG21" s="92"/>
      <c r="AH21" s="303"/>
      <c r="AI21" s="92"/>
      <c r="AJ21" s="303"/>
      <c r="AK21" s="92"/>
      <c r="AL21" s="289">
        <f t="shared" si="0"/>
        <v>0.06</v>
      </c>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290"/>
      <c r="BN21" s="290"/>
      <c r="BO21" s="290"/>
      <c r="BP21" s="290"/>
      <c r="BQ21" s="290"/>
      <c r="BR21" s="290"/>
      <c r="BS21" s="290"/>
      <c r="BT21" s="290"/>
      <c r="BU21" s="290"/>
      <c r="BV21" s="290"/>
      <c r="BW21" s="290"/>
      <c r="BX21" s="290"/>
      <c r="BY21" s="290"/>
      <c r="BZ21" s="290"/>
      <c r="CA21" s="290"/>
      <c r="CB21" s="290"/>
      <c r="CC21" s="290"/>
      <c r="CD21" s="290"/>
      <c r="CE21" s="290"/>
      <c r="CF21" s="290"/>
      <c r="CG21" s="290"/>
      <c r="CH21" s="290"/>
      <c r="CI21" s="290"/>
      <c r="CJ21" s="290"/>
      <c r="CK21" s="290"/>
      <c r="CL21" s="290"/>
      <c r="CM21" s="290"/>
      <c r="CN21" s="290"/>
      <c r="CO21" s="290"/>
      <c r="CP21" s="290"/>
      <c r="CQ21" s="290"/>
      <c r="CR21" s="290"/>
      <c r="CS21" s="290"/>
      <c r="CT21" s="290"/>
      <c r="CU21" s="290"/>
      <c r="CV21" s="290"/>
      <c r="CW21" s="290"/>
      <c r="CX21" s="290"/>
      <c r="CY21" s="290"/>
      <c r="CZ21" s="290"/>
      <c r="DA21" s="290"/>
      <c r="DB21" s="290"/>
      <c r="DC21" s="290"/>
      <c r="DD21" s="290"/>
      <c r="DE21" s="290"/>
      <c r="DF21" s="290"/>
      <c r="DG21" s="290"/>
      <c r="DH21" s="290"/>
      <c r="DI21" s="290"/>
      <c r="DJ21" s="290"/>
    </row>
    <row r="22" spans="1:114" s="278" customFormat="1" ht="45">
      <c r="A22" s="306"/>
      <c r="B22" s="307"/>
      <c r="C22" s="308" t="s">
        <v>410</v>
      </c>
      <c r="D22" s="308" t="s">
        <v>411</v>
      </c>
      <c r="E22" s="309">
        <v>2</v>
      </c>
      <c r="F22" s="310">
        <v>0.03</v>
      </c>
      <c r="G22" s="308" t="s">
        <v>409</v>
      </c>
      <c r="H22" s="311">
        <v>45481</v>
      </c>
      <c r="I22" s="311">
        <v>45520</v>
      </c>
      <c r="J22" s="312">
        <f t="shared" si="1"/>
        <v>5.5714285714285712</v>
      </c>
      <c r="K22" s="301" t="s">
        <v>433</v>
      </c>
      <c r="L22" s="283"/>
      <c r="M22" s="285">
        <f t="shared" si="2"/>
        <v>0</v>
      </c>
      <c r="N22" s="91"/>
      <c r="O22" s="92"/>
      <c r="P22" s="91"/>
      <c r="Q22" s="92"/>
      <c r="R22" s="91"/>
      <c r="S22" s="92"/>
      <c r="T22" s="91"/>
      <c r="U22" s="92"/>
      <c r="V22" s="303"/>
      <c r="W22" s="304"/>
      <c r="X22" s="303"/>
      <c r="Y22" s="92"/>
      <c r="Z22" s="303">
        <v>1.4999999999999999E-2</v>
      </c>
      <c r="AA22" s="92"/>
      <c r="AB22" s="303">
        <v>1.4999999999999999E-2</v>
      </c>
      <c r="AC22" s="92"/>
      <c r="AD22" s="303"/>
      <c r="AE22" s="92"/>
      <c r="AF22" s="303"/>
      <c r="AG22" s="92"/>
      <c r="AH22" s="303"/>
      <c r="AI22" s="92"/>
      <c r="AJ22" s="303"/>
      <c r="AK22" s="92"/>
      <c r="AL22" s="289">
        <f t="shared" si="0"/>
        <v>0.03</v>
      </c>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c r="BM22" s="290"/>
      <c r="BN22" s="290"/>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290"/>
      <c r="CK22" s="290"/>
      <c r="CL22" s="290"/>
      <c r="CM22" s="290"/>
      <c r="CN22" s="290"/>
      <c r="CO22" s="290"/>
      <c r="CP22" s="290"/>
      <c r="CQ22" s="290"/>
      <c r="CR22" s="290"/>
      <c r="CS22" s="290"/>
      <c r="CT22" s="290"/>
      <c r="CU22" s="290"/>
      <c r="CV22" s="290"/>
      <c r="CW22" s="290"/>
      <c r="CX22" s="290"/>
      <c r="CY22" s="290"/>
      <c r="CZ22" s="290"/>
      <c r="DA22" s="290"/>
      <c r="DB22" s="290"/>
      <c r="DC22" s="290"/>
      <c r="DD22" s="290"/>
      <c r="DE22" s="290"/>
      <c r="DF22" s="290"/>
      <c r="DG22" s="290"/>
      <c r="DH22" s="290"/>
      <c r="DI22" s="290"/>
      <c r="DJ22" s="290"/>
    </row>
    <row r="23" spans="1:114" s="278" customFormat="1" ht="45">
      <c r="A23" s="306"/>
      <c r="B23" s="307" t="s">
        <v>412</v>
      </c>
      <c r="C23" s="308" t="s">
        <v>413</v>
      </c>
      <c r="D23" s="308" t="s">
        <v>414</v>
      </c>
      <c r="E23" s="309">
        <v>3</v>
      </c>
      <c r="F23" s="310">
        <v>0.05</v>
      </c>
      <c r="G23" s="308" t="s">
        <v>415</v>
      </c>
      <c r="H23" s="311">
        <v>45523</v>
      </c>
      <c r="I23" s="311">
        <v>45548</v>
      </c>
      <c r="J23" s="312">
        <f t="shared" si="1"/>
        <v>3.5714285714285716</v>
      </c>
      <c r="K23" s="301" t="s">
        <v>434</v>
      </c>
      <c r="L23" s="283"/>
      <c r="M23" s="285">
        <f t="shared" si="2"/>
        <v>0</v>
      </c>
      <c r="N23" s="91"/>
      <c r="O23" s="92"/>
      <c r="P23" s="91"/>
      <c r="Q23" s="92"/>
      <c r="R23" s="91"/>
      <c r="S23" s="92"/>
      <c r="T23" s="91"/>
      <c r="U23" s="92"/>
      <c r="V23" s="303"/>
      <c r="W23" s="304"/>
      <c r="X23" s="303"/>
      <c r="Y23" s="92"/>
      <c r="Z23" s="303"/>
      <c r="AA23" s="92"/>
      <c r="AB23" s="303">
        <v>0.03</v>
      </c>
      <c r="AC23" s="92"/>
      <c r="AD23" s="303">
        <v>0.02</v>
      </c>
      <c r="AE23" s="92"/>
      <c r="AF23" s="303"/>
      <c r="AG23" s="92"/>
      <c r="AH23" s="303"/>
      <c r="AI23" s="92"/>
      <c r="AJ23" s="303"/>
      <c r="AK23" s="92"/>
      <c r="AL23" s="289">
        <f t="shared" si="0"/>
        <v>0.05</v>
      </c>
      <c r="AM23" s="290"/>
      <c r="AN23" s="290"/>
      <c r="AO23" s="290"/>
      <c r="AP23" s="290"/>
      <c r="AQ23" s="290"/>
      <c r="AR23" s="290"/>
      <c r="AS23" s="290"/>
      <c r="AT23" s="290"/>
      <c r="AU23" s="290"/>
      <c r="AV23" s="290"/>
      <c r="AW23" s="290"/>
      <c r="AX23" s="290"/>
      <c r="AY23" s="290"/>
      <c r="AZ23" s="290"/>
      <c r="BA23" s="290"/>
      <c r="BB23" s="290"/>
      <c r="BC23" s="290"/>
      <c r="BD23" s="290"/>
      <c r="BE23" s="290"/>
      <c r="BF23" s="290"/>
      <c r="BG23" s="290"/>
      <c r="BH23" s="290"/>
      <c r="BI23" s="290"/>
      <c r="BJ23" s="290"/>
      <c r="BK23" s="290"/>
      <c r="BL23" s="290"/>
      <c r="BM23" s="290"/>
      <c r="BN23" s="290"/>
      <c r="BO23" s="290"/>
      <c r="BP23" s="290"/>
      <c r="BQ23" s="290"/>
      <c r="BR23" s="290"/>
      <c r="BS23" s="290"/>
      <c r="BT23" s="290"/>
      <c r="BU23" s="290"/>
      <c r="BV23" s="290"/>
      <c r="BW23" s="290"/>
      <c r="BX23" s="290"/>
      <c r="BY23" s="290"/>
      <c r="BZ23" s="290"/>
      <c r="CA23" s="290"/>
      <c r="CB23" s="290"/>
      <c r="CC23" s="290"/>
      <c r="CD23" s="290"/>
      <c r="CE23" s="290"/>
      <c r="CF23" s="290"/>
      <c r="CG23" s="290"/>
      <c r="CH23" s="290"/>
      <c r="CI23" s="290"/>
      <c r="CJ23" s="290"/>
      <c r="CK23" s="290"/>
      <c r="CL23" s="290"/>
      <c r="CM23" s="290"/>
      <c r="CN23" s="290"/>
      <c r="CO23" s="290"/>
      <c r="CP23" s="290"/>
      <c r="CQ23" s="290"/>
      <c r="CR23" s="290"/>
      <c r="CS23" s="290"/>
      <c r="CT23" s="290"/>
      <c r="CU23" s="290"/>
      <c r="CV23" s="290"/>
      <c r="CW23" s="290"/>
      <c r="CX23" s="290"/>
      <c r="CY23" s="290"/>
      <c r="CZ23" s="290"/>
      <c r="DA23" s="290"/>
      <c r="DB23" s="290"/>
      <c r="DC23" s="290"/>
      <c r="DD23" s="290"/>
      <c r="DE23" s="290"/>
      <c r="DF23" s="290"/>
      <c r="DG23" s="290"/>
      <c r="DH23" s="290"/>
      <c r="DI23" s="290"/>
      <c r="DJ23" s="290"/>
    </row>
    <row r="24" spans="1:114" s="278" customFormat="1" ht="60">
      <c r="A24" s="306"/>
      <c r="B24" s="307"/>
      <c r="C24" s="308" t="s">
        <v>416</v>
      </c>
      <c r="D24" s="308" t="s">
        <v>417</v>
      </c>
      <c r="E24" s="309">
        <v>4</v>
      </c>
      <c r="F24" s="310">
        <v>7.0000000000000007E-2</v>
      </c>
      <c r="G24" s="308" t="s">
        <v>415</v>
      </c>
      <c r="H24" s="311">
        <v>45523</v>
      </c>
      <c r="I24" s="311">
        <v>45548</v>
      </c>
      <c r="J24" s="312">
        <f t="shared" si="1"/>
        <v>3.5714285714285716</v>
      </c>
      <c r="K24" s="301" t="s">
        <v>434</v>
      </c>
      <c r="L24" s="283"/>
      <c r="M24" s="285">
        <f t="shared" si="2"/>
        <v>0</v>
      </c>
      <c r="N24" s="91"/>
      <c r="O24" s="92"/>
      <c r="P24" s="91"/>
      <c r="Q24" s="92"/>
      <c r="R24" s="91"/>
      <c r="S24" s="92"/>
      <c r="T24" s="91"/>
      <c r="U24" s="92"/>
      <c r="V24" s="303"/>
      <c r="W24" s="304"/>
      <c r="X24" s="303"/>
      <c r="Y24" s="92"/>
      <c r="Z24" s="303"/>
      <c r="AA24" s="92"/>
      <c r="AB24" s="303">
        <v>0.03</v>
      </c>
      <c r="AC24" s="92"/>
      <c r="AD24" s="303">
        <v>0.04</v>
      </c>
      <c r="AE24" s="92"/>
      <c r="AF24" s="303"/>
      <c r="AG24" s="92"/>
      <c r="AH24" s="303"/>
      <c r="AI24" s="92"/>
      <c r="AJ24" s="303"/>
      <c r="AK24" s="92"/>
      <c r="AL24" s="289">
        <f t="shared" si="0"/>
        <v>7.0000000000000007E-2</v>
      </c>
      <c r="AM24" s="290"/>
      <c r="AN24" s="290"/>
      <c r="AO24" s="290"/>
      <c r="AP24" s="290"/>
      <c r="AQ24" s="290"/>
      <c r="AR24" s="290"/>
      <c r="AS24" s="290"/>
      <c r="AT24" s="290"/>
      <c r="AU24" s="290"/>
      <c r="AV24" s="290"/>
      <c r="AW24" s="290"/>
      <c r="AX24" s="290"/>
      <c r="AY24" s="290"/>
      <c r="AZ24" s="290"/>
      <c r="BA24" s="290"/>
      <c r="BB24" s="290"/>
      <c r="BC24" s="290"/>
      <c r="BD24" s="290"/>
      <c r="BE24" s="290"/>
      <c r="BF24" s="290"/>
      <c r="BG24" s="290"/>
      <c r="BH24" s="290"/>
      <c r="BI24" s="290"/>
      <c r="BJ24" s="290"/>
      <c r="BK24" s="290"/>
      <c r="BL24" s="290"/>
      <c r="BM24" s="290"/>
      <c r="BN24" s="290"/>
      <c r="BO24" s="290"/>
      <c r="BP24" s="290"/>
      <c r="BQ24" s="290"/>
      <c r="BR24" s="290"/>
      <c r="BS24" s="290"/>
      <c r="BT24" s="290"/>
      <c r="BU24" s="290"/>
      <c r="BV24" s="290"/>
      <c r="BW24" s="290"/>
      <c r="BX24" s="290"/>
      <c r="BY24" s="290"/>
      <c r="BZ24" s="290"/>
      <c r="CA24" s="290"/>
      <c r="CB24" s="290"/>
      <c r="CC24" s="290"/>
      <c r="CD24" s="290"/>
      <c r="CE24" s="290"/>
      <c r="CF24" s="290"/>
      <c r="CG24" s="290"/>
      <c r="CH24" s="290"/>
      <c r="CI24" s="290"/>
      <c r="CJ24" s="290"/>
      <c r="CK24" s="290"/>
      <c r="CL24" s="290"/>
      <c r="CM24" s="290"/>
      <c r="CN24" s="290"/>
      <c r="CO24" s="290"/>
      <c r="CP24" s="290"/>
      <c r="CQ24" s="290"/>
      <c r="CR24" s="290"/>
      <c r="CS24" s="290"/>
      <c r="CT24" s="290"/>
      <c r="CU24" s="290"/>
      <c r="CV24" s="290"/>
      <c r="CW24" s="290"/>
      <c r="CX24" s="290"/>
      <c r="CY24" s="290"/>
      <c r="CZ24" s="290"/>
      <c r="DA24" s="290"/>
      <c r="DB24" s="290"/>
      <c r="DC24" s="290"/>
      <c r="DD24" s="290"/>
      <c r="DE24" s="290"/>
      <c r="DF24" s="290"/>
      <c r="DG24" s="290"/>
      <c r="DH24" s="290"/>
      <c r="DI24" s="290"/>
      <c r="DJ24" s="290"/>
    </row>
    <row r="25" spans="1:114" s="278" customFormat="1" ht="219.75" customHeight="1">
      <c r="A25" s="306"/>
      <c r="B25" s="307"/>
      <c r="C25" s="308" t="s">
        <v>418</v>
      </c>
      <c r="D25" s="308" t="s">
        <v>419</v>
      </c>
      <c r="E25" s="309">
        <v>10</v>
      </c>
      <c r="F25" s="310">
        <v>0.06</v>
      </c>
      <c r="G25" s="308" t="s">
        <v>415</v>
      </c>
      <c r="H25" s="311">
        <v>45551</v>
      </c>
      <c r="I25" s="311">
        <v>45597</v>
      </c>
      <c r="J25" s="312">
        <f t="shared" si="1"/>
        <v>6.5714285714285712</v>
      </c>
      <c r="K25" s="301" t="s">
        <v>435</v>
      </c>
      <c r="L25" s="283"/>
      <c r="M25" s="285">
        <f t="shared" si="2"/>
        <v>0</v>
      </c>
      <c r="N25" s="91"/>
      <c r="O25" s="92"/>
      <c r="P25" s="91"/>
      <c r="Q25" s="92"/>
      <c r="R25" s="91"/>
      <c r="S25" s="92"/>
      <c r="T25" s="91"/>
      <c r="U25" s="92"/>
      <c r="V25" s="303"/>
      <c r="W25" s="304"/>
      <c r="X25" s="303"/>
      <c r="Y25" s="92"/>
      <c r="Z25" s="303"/>
      <c r="AA25" s="92"/>
      <c r="AB25" s="303"/>
      <c r="AC25" s="92"/>
      <c r="AD25" s="303">
        <v>0.02</v>
      </c>
      <c r="AE25" s="92"/>
      <c r="AF25" s="303">
        <v>0.02</v>
      </c>
      <c r="AG25" s="92"/>
      <c r="AH25" s="303">
        <v>0.02</v>
      </c>
      <c r="AI25" s="92"/>
      <c r="AJ25" s="303"/>
      <c r="AK25" s="92"/>
      <c r="AL25" s="289">
        <f t="shared" si="0"/>
        <v>0.06</v>
      </c>
      <c r="AM25" s="290"/>
      <c r="AN25" s="290"/>
      <c r="AO25" s="290"/>
      <c r="AP25" s="290"/>
      <c r="AQ25" s="290"/>
      <c r="AR25" s="290"/>
      <c r="AS25" s="290"/>
      <c r="AT25" s="290"/>
      <c r="AU25" s="290"/>
      <c r="AV25" s="290"/>
      <c r="AW25" s="290"/>
      <c r="AX25" s="290"/>
      <c r="AY25" s="290"/>
      <c r="AZ25" s="290"/>
      <c r="BA25" s="290"/>
      <c r="BB25" s="290"/>
      <c r="BC25" s="290"/>
      <c r="BD25" s="290"/>
      <c r="BE25" s="290"/>
      <c r="BF25" s="290"/>
      <c r="BG25" s="290"/>
      <c r="BH25" s="290"/>
      <c r="BI25" s="290"/>
      <c r="BJ25" s="290"/>
      <c r="BK25" s="290"/>
      <c r="BL25" s="290"/>
      <c r="BM25" s="290"/>
      <c r="BN25" s="290"/>
      <c r="BO25" s="290"/>
      <c r="BP25" s="290"/>
      <c r="BQ25" s="290"/>
      <c r="BR25" s="290"/>
      <c r="BS25" s="290"/>
      <c r="BT25" s="290"/>
      <c r="BU25" s="290"/>
      <c r="BV25" s="290"/>
      <c r="BW25" s="290"/>
      <c r="BX25" s="290"/>
      <c r="BY25" s="290"/>
      <c r="BZ25" s="290"/>
      <c r="CA25" s="290"/>
      <c r="CB25" s="290"/>
      <c r="CC25" s="290"/>
      <c r="CD25" s="290"/>
      <c r="CE25" s="290"/>
      <c r="CF25" s="290"/>
      <c r="CG25" s="290"/>
      <c r="CH25" s="290"/>
      <c r="CI25" s="290"/>
      <c r="CJ25" s="290"/>
      <c r="CK25" s="290"/>
      <c r="CL25" s="290"/>
      <c r="CM25" s="290"/>
      <c r="CN25" s="290"/>
      <c r="CO25" s="290"/>
      <c r="CP25" s="290"/>
      <c r="CQ25" s="290"/>
      <c r="CR25" s="290"/>
      <c r="CS25" s="290"/>
      <c r="CT25" s="290"/>
      <c r="CU25" s="290"/>
      <c r="CV25" s="290"/>
      <c r="CW25" s="290"/>
      <c r="CX25" s="290"/>
      <c r="CY25" s="290"/>
      <c r="CZ25" s="290"/>
      <c r="DA25" s="290"/>
      <c r="DB25" s="290"/>
      <c r="DC25" s="290"/>
      <c r="DD25" s="290"/>
      <c r="DE25" s="290"/>
      <c r="DF25" s="290"/>
      <c r="DG25" s="290"/>
      <c r="DH25" s="290"/>
      <c r="DI25" s="290"/>
      <c r="DJ25" s="290"/>
    </row>
    <row r="26" spans="1:114" s="278" customFormat="1" ht="96.75" customHeight="1">
      <c r="A26" s="313"/>
      <c r="B26" s="314" t="s">
        <v>420</v>
      </c>
      <c r="C26" s="308" t="s">
        <v>421</v>
      </c>
      <c r="D26" s="308" t="s">
        <v>422</v>
      </c>
      <c r="E26" s="309">
        <v>5</v>
      </c>
      <c r="F26" s="310">
        <v>0.06</v>
      </c>
      <c r="G26" s="308" t="s">
        <v>415</v>
      </c>
      <c r="H26" s="311">
        <v>45600</v>
      </c>
      <c r="I26" s="311">
        <v>45646</v>
      </c>
      <c r="J26" s="312">
        <f t="shared" si="1"/>
        <v>6.5714285714285712</v>
      </c>
      <c r="K26" s="301" t="s">
        <v>437</v>
      </c>
      <c r="L26" s="283"/>
      <c r="M26" s="285">
        <f t="shared" si="2"/>
        <v>0</v>
      </c>
      <c r="N26" s="91"/>
      <c r="O26" s="92"/>
      <c r="P26" s="91"/>
      <c r="Q26" s="92"/>
      <c r="R26" s="91"/>
      <c r="S26" s="92"/>
      <c r="T26" s="91"/>
      <c r="U26" s="92"/>
      <c r="V26" s="303"/>
      <c r="W26" s="304"/>
      <c r="X26" s="303"/>
      <c r="Y26" s="92"/>
      <c r="Z26" s="303"/>
      <c r="AA26" s="92"/>
      <c r="AB26" s="303"/>
      <c r="AC26" s="92"/>
      <c r="AD26" s="303"/>
      <c r="AE26" s="92"/>
      <c r="AF26" s="303"/>
      <c r="AG26" s="92"/>
      <c r="AH26" s="303">
        <v>0.03</v>
      </c>
      <c r="AI26" s="92"/>
      <c r="AJ26" s="303">
        <v>0.03</v>
      </c>
      <c r="AK26" s="92"/>
      <c r="AL26" s="289">
        <f t="shared" si="0"/>
        <v>0.06</v>
      </c>
      <c r="AM26" s="290"/>
      <c r="AN26" s="290"/>
      <c r="AO26" s="290"/>
      <c r="AP26" s="290"/>
      <c r="AQ26" s="290"/>
      <c r="AR26" s="290"/>
      <c r="AS26" s="290"/>
      <c r="AT26" s="290"/>
      <c r="AU26" s="290"/>
      <c r="AV26" s="290"/>
      <c r="AW26" s="290"/>
      <c r="AX26" s="290"/>
      <c r="AY26" s="290"/>
      <c r="AZ26" s="290"/>
      <c r="BA26" s="290"/>
      <c r="BB26" s="290"/>
      <c r="BC26" s="290"/>
      <c r="BD26" s="290"/>
      <c r="BE26" s="290"/>
      <c r="BF26" s="290"/>
      <c r="BG26" s="290"/>
      <c r="BH26" s="290"/>
      <c r="BI26" s="290"/>
      <c r="BJ26" s="290"/>
      <c r="BK26" s="290"/>
      <c r="BL26" s="290"/>
      <c r="BM26" s="290"/>
      <c r="BN26" s="290"/>
      <c r="BO26" s="290"/>
      <c r="BP26" s="290"/>
      <c r="BQ26" s="290"/>
      <c r="BR26" s="290"/>
      <c r="BS26" s="290"/>
      <c r="BT26" s="290"/>
      <c r="BU26" s="290"/>
      <c r="BV26" s="290"/>
      <c r="BW26" s="290"/>
      <c r="BX26" s="290"/>
      <c r="BY26" s="290"/>
      <c r="BZ26" s="290"/>
      <c r="CA26" s="290"/>
      <c r="CB26" s="290"/>
      <c r="CC26" s="290"/>
      <c r="CD26" s="290"/>
      <c r="CE26" s="290"/>
      <c r="CF26" s="290"/>
      <c r="CG26" s="290"/>
      <c r="CH26" s="290"/>
      <c r="CI26" s="290"/>
      <c r="CJ26" s="290"/>
      <c r="CK26" s="290"/>
      <c r="CL26" s="290"/>
      <c r="CM26" s="290"/>
      <c r="CN26" s="290"/>
      <c r="CO26" s="290"/>
      <c r="CP26" s="290"/>
      <c r="CQ26" s="290"/>
      <c r="CR26" s="290"/>
      <c r="CS26" s="290"/>
      <c r="CT26" s="290"/>
      <c r="CU26" s="290"/>
      <c r="CV26" s="290"/>
      <c r="CW26" s="290"/>
      <c r="CX26" s="290"/>
      <c r="CY26" s="290"/>
      <c r="CZ26" s="290"/>
      <c r="DA26" s="290"/>
      <c r="DB26" s="290"/>
      <c r="DC26" s="290"/>
      <c r="DD26" s="290"/>
      <c r="DE26" s="290"/>
      <c r="DF26" s="290"/>
      <c r="DG26" s="290"/>
      <c r="DH26" s="290"/>
      <c r="DI26" s="290"/>
      <c r="DJ26" s="290"/>
    </row>
    <row r="27" spans="1:114" s="315" customFormat="1" ht="54.75" customHeight="1">
      <c r="A27" s="313"/>
      <c r="B27" s="314" t="s">
        <v>423</v>
      </c>
      <c r="C27" s="308" t="s">
        <v>424</v>
      </c>
      <c r="D27" s="308" t="s">
        <v>425</v>
      </c>
      <c r="E27" s="309">
        <v>2</v>
      </c>
      <c r="F27" s="310">
        <v>0.06</v>
      </c>
      <c r="G27" s="308" t="s">
        <v>415</v>
      </c>
      <c r="H27" s="311">
        <v>45600</v>
      </c>
      <c r="I27" s="311">
        <v>45646</v>
      </c>
      <c r="J27" s="312">
        <f t="shared" si="1"/>
        <v>6.5714285714285712</v>
      </c>
      <c r="K27" s="301" t="s">
        <v>436</v>
      </c>
      <c r="L27" s="283"/>
      <c r="M27" s="285">
        <f t="shared" si="2"/>
        <v>0</v>
      </c>
      <c r="N27" s="91"/>
      <c r="O27" s="92"/>
      <c r="P27" s="91"/>
      <c r="Q27" s="92"/>
      <c r="R27" s="91"/>
      <c r="S27" s="92"/>
      <c r="T27" s="91"/>
      <c r="U27" s="92"/>
      <c r="V27" s="303"/>
      <c r="W27" s="304"/>
      <c r="X27" s="303"/>
      <c r="Y27" s="92"/>
      <c r="Z27" s="303"/>
      <c r="AA27" s="92"/>
      <c r="AB27" s="303"/>
      <c r="AC27" s="92"/>
      <c r="AD27" s="303"/>
      <c r="AE27" s="92"/>
      <c r="AF27" s="303"/>
      <c r="AG27" s="92"/>
      <c r="AH27" s="303">
        <v>0.03</v>
      </c>
      <c r="AI27" s="92"/>
      <c r="AJ27" s="303">
        <v>0.03</v>
      </c>
      <c r="AK27" s="92"/>
      <c r="AL27" s="289">
        <f t="shared" si="0"/>
        <v>0.06</v>
      </c>
      <c r="AM27" s="290"/>
      <c r="AN27" s="290"/>
      <c r="AO27" s="290"/>
      <c r="AP27" s="290"/>
      <c r="AQ27" s="290"/>
      <c r="AR27" s="290"/>
      <c r="AS27" s="290"/>
      <c r="AT27" s="290"/>
      <c r="AU27" s="290"/>
      <c r="AV27" s="290"/>
      <c r="AW27" s="290"/>
      <c r="AX27" s="290"/>
      <c r="AY27" s="290"/>
      <c r="AZ27" s="290"/>
      <c r="BA27" s="290"/>
      <c r="BB27" s="290"/>
      <c r="BC27" s="290"/>
      <c r="BD27" s="290"/>
      <c r="BE27" s="290"/>
      <c r="BF27" s="290"/>
      <c r="BG27" s="290"/>
      <c r="BH27" s="290"/>
      <c r="BI27" s="290"/>
      <c r="BJ27" s="290"/>
      <c r="BK27" s="290"/>
      <c r="BL27" s="290"/>
      <c r="BM27" s="290"/>
      <c r="BN27" s="290"/>
      <c r="BO27" s="290"/>
      <c r="BP27" s="290"/>
      <c r="BQ27" s="290"/>
      <c r="BR27" s="290"/>
      <c r="BS27" s="290"/>
      <c r="BT27" s="290"/>
      <c r="BU27" s="290"/>
      <c r="BV27" s="290"/>
      <c r="BW27" s="290"/>
      <c r="BX27" s="290"/>
      <c r="BY27" s="290"/>
      <c r="BZ27" s="290"/>
      <c r="CA27" s="290"/>
      <c r="CB27" s="290"/>
      <c r="CC27" s="290"/>
      <c r="CD27" s="290"/>
      <c r="CE27" s="290"/>
      <c r="CF27" s="290"/>
      <c r="CG27" s="290"/>
      <c r="CH27" s="290"/>
      <c r="CI27" s="290"/>
      <c r="CJ27" s="290"/>
      <c r="CK27" s="290"/>
      <c r="CL27" s="290"/>
      <c r="CM27" s="290"/>
      <c r="CN27" s="290"/>
      <c r="CO27" s="290"/>
      <c r="CP27" s="290"/>
      <c r="CQ27" s="290"/>
      <c r="CR27" s="290"/>
      <c r="CS27" s="290"/>
      <c r="CT27" s="290"/>
      <c r="CU27" s="290"/>
      <c r="CV27" s="290"/>
      <c r="CW27" s="290"/>
      <c r="CX27" s="290"/>
      <c r="CY27" s="290"/>
      <c r="CZ27" s="290"/>
      <c r="DA27" s="290"/>
      <c r="DB27" s="290"/>
      <c r="DC27" s="290"/>
      <c r="DD27" s="290"/>
      <c r="DE27" s="290"/>
      <c r="DF27" s="290"/>
      <c r="DG27" s="290"/>
      <c r="DH27" s="290"/>
      <c r="DI27" s="290"/>
      <c r="DJ27" s="290"/>
    </row>
    <row r="28" spans="1:114" s="315" customFormat="1" ht="105.75" customHeight="1">
      <c r="A28" s="313"/>
      <c r="B28" s="314" t="s">
        <v>426</v>
      </c>
      <c r="C28" s="308" t="s">
        <v>427</v>
      </c>
      <c r="D28" s="308" t="s">
        <v>428</v>
      </c>
      <c r="E28" s="309">
        <v>5</v>
      </c>
      <c r="F28" s="310">
        <v>0.06</v>
      </c>
      <c r="G28" s="308" t="s">
        <v>415</v>
      </c>
      <c r="H28" s="311">
        <v>45551</v>
      </c>
      <c r="I28" s="311">
        <v>45597</v>
      </c>
      <c r="J28" s="312">
        <f t="shared" si="1"/>
        <v>6.5714285714285712</v>
      </c>
      <c r="K28" s="301" t="s">
        <v>438</v>
      </c>
      <c r="L28" s="283"/>
      <c r="M28" s="285">
        <f t="shared" si="2"/>
        <v>0</v>
      </c>
      <c r="N28" s="91"/>
      <c r="O28" s="92"/>
      <c r="P28" s="91"/>
      <c r="Q28" s="92"/>
      <c r="R28" s="91"/>
      <c r="S28" s="92"/>
      <c r="T28" s="91"/>
      <c r="U28" s="92"/>
      <c r="V28" s="303"/>
      <c r="W28" s="304"/>
      <c r="X28" s="303"/>
      <c r="Y28" s="92"/>
      <c r="Z28" s="303"/>
      <c r="AA28" s="92"/>
      <c r="AB28" s="303"/>
      <c r="AC28" s="92"/>
      <c r="AD28" s="303">
        <v>0.02</v>
      </c>
      <c r="AE28" s="92"/>
      <c r="AF28" s="303">
        <v>0.02</v>
      </c>
      <c r="AG28" s="92"/>
      <c r="AH28" s="303">
        <v>0.02</v>
      </c>
      <c r="AI28" s="92"/>
      <c r="AJ28" s="303"/>
      <c r="AK28" s="92"/>
      <c r="AL28" s="289">
        <f t="shared" si="0"/>
        <v>0.06</v>
      </c>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c r="BM28" s="290"/>
      <c r="BN28" s="290"/>
      <c r="BO28" s="290"/>
      <c r="BP28" s="290"/>
      <c r="BQ28" s="290"/>
      <c r="BR28" s="290"/>
      <c r="BS28" s="290"/>
      <c r="BT28" s="290"/>
      <c r="BU28" s="290"/>
      <c r="BV28" s="290"/>
      <c r="BW28" s="290"/>
      <c r="BX28" s="290"/>
      <c r="BY28" s="290"/>
      <c r="BZ28" s="290"/>
      <c r="CA28" s="290"/>
      <c r="CB28" s="290"/>
      <c r="CC28" s="290"/>
      <c r="CD28" s="290"/>
      <c r="CE28" s="290"/>
      <c r="CF28" s="290"/>
      <c r="CG28" s="290"/>
      <c r="CH28" s="290"/>
      <c r="CI28" s="290"/>
      <c r="CJ28" s="290"/>
      <c r="CK28" s="290"/>
      <c r="CL28" s="290"/>
      <c r="CM28" s="290"/>
      <c r="CN28" s="290"/>
      <c r="CO28" s="290"/>
      <c r="CP28" s="290"/>
      <c r="CQ28" s="290"/>
      <c r="CR28" s="290"/>
      <c r="CS28" s="290"/>
      <c r="CT28" s="290"/>
      <c r="CU28" s="290"/>
      <c r="CV28" s="290"/>
      <c r="CW28" s="290"/>
      <c r="CX28" s="290"/>
      <c r="CY28" s="290"/>
      <c r="CZ28" s="290"/>
      <c r="DA28" s="290"/>
      <c r="DB28" s="290"/>
      <c r="DC28" s="290"/>
      <c r="DD28" s="290"/>
      <c r="DE28" s="290"/>
      <c r="DF28" s="290"/>
      <c r="DG28" s="290"/>
      <c r="DH28" s="290"/>
      <c r="DI28" s="290"/>
      <c r="DJ28" s="290"/>
    </row>
    <row r="29" spans="1:114" s="315" customFormat="1" ht="117" customHeight="1" thickBot="1">
      <c r="A29" s="313"/>
      <c r="B29" s="314" t="s">
        <v>429</v>
      </c>
      <c r="C29" s="308" t="s">
        <v>430</v>
      </c>
      <c r="D29" s="308" t="s">
        <v>431</v>
      </c>
      <c r="E29" s="309">
        <v>6</v>
      </c>
      <c r="F29" s="316">
        <v>0.06</v>
      </c>
      <c r="G29" s="308" t="s">
        <v>415</v>
      </c>
      <c r="H29" s="311">
        <v>45551</v>
      </c>
      <c r="I29" s="311">
        <v>45646</v>
      </c>
      <c r="J29" s="312">
        <f t="shared" si="1"/>
        <v>13.571428571428571</v>
      </c>
      <c r="K29" s="301" t="s">
        <v>438</v>
      </c>
      <c r="L29" s="283"/>
      <c r="M29" s="317">
        <f t="shared" si="2"/>
        <v>0</v>
      </c>
      <c r="N29" s="91"/>
      <c r="O29" s="92"/>
      <c r="P29" s="91"/>
      <c r="Q29" s="92"/>
      <c r="R29" s="91"/>
      <c r="S29" s="92"/>
      <c r="T29" s="91"/>
      <c r="U29" s="92"/>
      <c r="V29" s="303"/>
      <c r="W29" s="304"/>
      <c r="X29" s="303"/>
      <c r="Y29" s="92"/>
      <c r="Z29" s="303"/>
      <c r="AA29" s="92"/>
      <c r="AB29" s="303"/>
      <c r="AC29" s="92"/>
      <c r="AD29" s="303">
        <v>0.01</v>
      </c>
      <c r="AE29" s="92"/>
      <c r="AF29" s="303">
        <v>0.02</v>
      </c>
      <c r="AG29" s="92"/>
      <c r="AH29" s="303">
        <v>0.02</v>
      </c>
      <c r="AI29" s="92"/>
      <c r="AJ29" s="303">
        <v>0.01</v>
      </c>
      <c r="AK29" s="92"/>
      <c r="AL29" s="289">
        <f t="shared" si="0"/>
        <v>6.0000000000000005E-2</v>
      </c>
      <c r="AM29" s="290"/>
      <c r="AN29" s="290"/>
      <c r="AO29" s="290"/>
      <c r="AP29" s="290"/>
      <c r="AQ29" s="290"/>
      <c r="AR29" s="290"/>
      <c r="AS29" s="290"/>
      <c r="AT29" s="290"/>
      <c r="AU29" s="290"/>
      <c r="AV29" s="290"/>
      <c r="AW29" s="290"/>
      <c r="AX29" s="290"/>
      <c r="AY29" s="290"/>
      <c r="AZ29" s="290"/>
      <c r="BA29" s="290"/>
      <c r="BB29" s="290"/>
      <c r="BC29" s="290"/>
      <c r="BD29" s="290"/>
      <c r="BE29" s="290"/>
      <c r="BF29" s="290"/>
      <c r="BG29" s="290"/>
      <c r="BH29" s="290"/>
      <c r="BI29" s="290"/>
      <c r="BJ29" s="290"/>
      <c r="BK29" s="290"/>
      <c r="BL29" s="290"/>
      <c r="BM29" s="290"/>
      <c r="BN29" s="290"/>
      <c r="BO29" s="290"/>
      <c r="BP29" s="290"/>
      <c r="BQ29" s="290"/>
      <c r="BR29" s="290"/>
      <c r="BS29" s="290"/>
      <c r="BT29" s="290"/>
      <c r="BU29" s="290"/>
      <c r="BV29" s="290"/>
      <c r="BW29" s="290"/>
      <c r="BX29" s="290"/>
      <c r="BY29" s="290"/>
      <c r="BZ29" s="290"/>
      <c r="CA29" s="290"/>
      <c r="CB29" s="290"/>
      <c r="CC29" s="290"/>
      <c r="CD29" s="290"/>
      <c r="CE29" s="290"/>
      <c r="CF29" s="290"/>
      <c r="CG29" s="290"/>
      <c r="CH29" s="290"/>
      <c r="CI29" s="290"/>
      <c r="CJ29" s="290"/>
      <c r="CK29" s="290"/>
      <c r="CL29" s="290"/>
      <c r="CM29" s="290"/>
      <c r="CN29" s="290"/>
      <c r="CO29" s="290"/>
      <c r="CP29" s="290"/>
      <c r="CQ29" s="290"/>
      <c r="CR29" s="290"/>
      <c r="CS29" s="290"/>
      <c r="CT29" s="290"/>
      <c r="CU29" s="290"/>
      <c r="CV29" s="290"/>
      <c r="CW29" s="290"/>
      <c r="CX29" s="290"/>
      <c r="CY29" s="290"/>
      <c r="CZ29" s="290"/>
      <c r="DA29" s="290"/>
      <c r="DB29" s="290"/>
      <c r="DC29" s="290"/>
      <c r="DD29" s="290"/>
      <c r="DE29" s="290"/>
      <c r="DF29" s="290"/>
      <c r="DG29" s="290"/>
      <c r="DH29" s="290"/>
      <c r="DI29" s="290"/>
      <c r="DJ29" s="290"/>
    </row>
    <row r="30" spans="1:114" ht="21.75" thickBot="1">
      <c r="F30" s="318">
        <f>+SUM(F10:F29)</f>
        <v>1.0000000000000002</v>
      </c>
      <c r="M30" s="319">
        <f>+SUM(M10:M29)</f>
        <v>0.38000000000000006</v>
      </c>
      <c r="N30" s="254">
        <f t="shared" ref="N30:AC30" si="3">+SUM(N10:N29)/100</f>
        <v>2.0000000000000001E-4</v>
      </c>
      <c r="O30" s="87">
        <f t="shared" si="3"/>
        <v>2.0000000000000001E-4</v>
      </c>
      <c r="P30" s="87">
        <f t="shared" si="3"/>
        <v>3.0000000000000003E-4</v>
      </c>
      <c r="Q30" s="87">
        <f t="shared" si="3"/>
        <v>3.0000000000000003E-4</v>
      </c>
      <c r="R30" s="87">
        <f t="shared" si="3"/>
        <v>5.0000000000000001E-4</v>
      </c>
      <c r="S30" s="87">
        <f t="shared" si="3"/>
        <v>5.0000000000000001E-4</v>
      </c>
      <c r="T30" s="87">
        <f t="shared" si="3"/>
        <v>5.0000000000000001E-4</v>
      </c>
      <c r="U30" s="87">
        <f t="shared" si="3"/>
        <v>5.0000000000000001E-4</v>
      </c>
      <c r="V30" s="87">
        <f t="shared" si="3"/>
        <v>6.0000000000000006E-4</v>
      </c>
      <c r="W30" s="87">
        <f t="shared" si="3"/>
        <v>6.0000000000000006E-4</v>
      </c>
      <c r="X30" s="87">
        <f t="shared" si="3"/>
        <v>1.3500000000000001E-3</v>
      </c>
      <c r="Y30" s="87">
        <f t="shared" si="3"/>
        <v>1.65E-3</v>
      </c>
      <c r="Z30" s="87">
        <f t="shared" si="3"/>
        <v>1.25E-3</v>
      </c>
      <c r="AA30" s="87">
        <f t="shared" si="3"/>
        <v>0</v>
      </c>
      <c r="AB30" s="87">
        <f t="shared" si="3"/>
        <v>1.1999999999999999E-3</v>
      </c>
      <c r="AC30" s="87">
        <f t="shared" si="3"/>
        <v>0</v>
      </c>
      <c r="AD30" s="87">
        <f t="shared" ref="AD30:AK30" si="4">+SUM(AD10:AD29)</f>
        <v>0.12000000000000001</v>
      </c>
      <c r="AE30" s="87">
        <f t="shared" si="4"/>
        <v>0</v>
      </c>
      <c r="AF30" s="87">
        <f t="shared" si="4"/>
        <v>7.0000000000000007E-2</v>
      </c>
      <c r="AG30" s="87">
        <f t="shared" si="4"/>
        <v>0</v>
      </c>
      <c r="AH30" s="87">
        <f t="shared" si="4"/>
        <v>0.13</v>
      </c>
      <c r="AI30" s="87">
        <f t="shared" si="4"/>
        <v>0</v>
      </c>
      <c r="AJ30" s="87">
        <f t="shared" si="4"/>
        <v>8.4999999999999992E-2</v>
      </c>
      <c r="AK30" s="87">
        <f t="shared" si="4"/>
        <v>0</v>
      </c>
      <c r="AL30" s="289">
        <f t="shared" si="0"/>
        <v>0.41089999999999999</v>
      </c>
    </row>
    <row r="35" spans="14:37">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row>
  </sheetData>
  <sheetProtection algorithmName="SHA-512" hashValue="eSiLanm/Uk9HSRHolPoHeKKOcu+Bwf/ZU3F6w0OzKd1hZmHQiAJWTJmDjieP5McQ77Qk6l/EuS+u8S8TIQDmrQ==" saltValue="rk18WoB3K1ZoQqEd4G+QLw==" spinCount="100000" sheet="1"/>
  <mergeCells count="27">
    <mergeCell ref="B21:B22"/>
    <mergeCell ref="B23:B25"/>
    <mergeCell ref="A26:A29"/>
    <mergeCell ref="B10:B20"/>
    <mergeCell ref="C7:D7"/>
    <mergeCell ref="E7:M7"/>
    <mergeCell ref="D2:K2"/>
    <mergeCell ref="C2:C5"/>
    <mergeCell ref="D3:K3"/>
    <mergeCell ref="D4:K4"/>
    <mergeCell ref="D5:K5"/>
    <mergeCell ref="L2:M2"/>
    <mergeCell ref="L3:M3"/>
    <mergeCell ref="L4:M4"/>
    <mergeCell ref="L5:M5"/>
    <mergeCell ref="N8:O8"/>
    <mergeCell ref="R8:S8"/>
    <mergeCell ref="T8:U8"/>
    <mergeCell ref="V8:W8"/>
    <mergeCell ref="X8:Y8"/>
    <mergeCell ref="AJ8:AK8"/>
    <mergeCell ref="P8:Q8"/>
    <mergeCell ref="Z8:AA8"/>
    <mergeCell ref="AB8:AC8"/>
    <mergeCell ref="AD8:AE8"/>
    <mergeCell ref="AF8:AG8"/>
    <mergeCell ref="AH8:AI8"/>
  </mergeCells>
  <dataValidations count="1">
    <dataValidation type="whole" allowBlank="1" showInputMessage="1" showErrorMessage="1" sqref="G8:L8 G31:L65444">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E30"/>
  <sheetViews>
    <sheetView topLeftCell="A4" workbookViewId="0">
      <selection activeCell="G20" sqref="G20"/>
    </sheetView>
  </sheetViews>
  <sheetFormatPr baseColWidth="10" defaultRowHeight="12.75"/>
  <cols>
    <col min="4" max="4" width="19.5703125" customWidth="1"/>
    <col min="5" max="5" width="53.7109375" customWidth="1"/>
  </cols>
  <sheetData>
    <row r="4" spans="4:5" ht="13.5" thickBot="1"/>
    <row r="5" spans="4:5" ht="13.5" thickBot="1">
      <c r="D5" s="239" t="s">
        <v>197</v>
      </c>
      <c r="E5" s="240"/>
    </row>
    <row r="6" spans="4:5" ht="13.5" thickBot="1">
      <c r="D6" s="65" t="s">
        <v>198</v>
      </c>
      <c r="E6" s="66" t="s">
        <v>199</v>
      </c>
    </row>
    <row r="7" spans="4:5" ht="13.5" thickBot="1">
      <c r="D7" s="236" t="s">
        <v>200</v>
      </c>
      <c r="E7" s="67" t="s">
        <v>201</v>
      </c>
    </row>
    <row r="8" spans="4:5" ht="13.5" thickBot="1">
      <c r="D8" s="237"/>
      <c r="E8" s="67" t="s">
        <v>202</v>
      </c>
    </row>
    <row r="9" spans="4:5" ht="13.5" thickBot="1">
      <c r="D9" s="237"/>
      <c r="E9" s="67" t="s">
        <v>203</v>
      </c>
    </row>
    <row r="10" spans="4:5" ht="13.5" thickBot="1">
      <c r="D10" s="237"/>
      <c r="E10" s="67" t="s">
        <v>204</v>
      </c>
    </row>
    <row r="11" spans="4:5" ht="13.5" thickBot="1">
      <c r="D11" s="238"/>
      <c r="E11" s="67" t="s">
        <v>205</v>
      </c>
    </row>
    <row r="12" spans="4:5" ht="13.5" thickBot="1">
      <c r="D12" s="236" t="s">
        <v>206</v>
      </c>
      <c r="E12" s="67" t="s">
        <v>207</v>
      </c>
    </row>
    <row r="13" spans="4:5" ht="13.5" thickBot="1">
      <c r="D13" s="237"/>
      <c r="E13" s="67" t="s">
        <v>208</v>
      </c>
    </row>
    <row r="14" spans="4:5" ht="13.5" thickBot="1">
      <c r="D14" s="237"/>
      <c r="E14" s="67" t="s">
        <v>209</v>
      </c>
    </row>
    <row r="15" spans="4:5" ht="13.5" thickBot="1">
      <c r="D15" s="237"/>
      <c r="E15" s="67" t="s">
        <v>210</v>
      </c>
    </row>
    <row r="16" spans="4:5" ht="13.5" thickBot="1">
      <c r="D16" s="237"/>
      <c r="E16" s="67" t="s">
        <v>211</v>
      </c>
    </row>
    <row r="17" spans="4:5" ht="13.5" thickBot="1">
      <c r="D17" s="238"/>
      <c r="E17" s="67" t="s">
        <v>212</v>
      </c>
    </row>
    <row r="18" spans="4:5" ht="13.5" thickBot="1">
      <c r="D18" s="236" t="s">
        <v>213</v>
      </c>
      <c r="E18" s="67" t="s">
        <v>214</v>
      </c>
    </row>
    <row r="19" spans="4:5" ht="13.5" thickBot="1">
      <c r="D19" s="237"/>
      <c r="E19" s="67" t="s">
        <v>215</v>
      </c>
    </row>
    <row r="20" spans="4:5" ht="13.5" thickBot="1">
      <c r="D20" s="237"/>
      <c r="E20" s="67" t="s">
        <v>216</v>
      </c>
    </row>
    <row r="21" spans="4:5" ht="13.5" thickBot="1">
      <c r="D21" s="237"/>
      <c r="E21" s="67" t="s">
        <v>217</v>
      </c>
    </row>
    <row r="22" spans="4:5" ht="13.5" thickBot="1">
      <c r="D22" s="238"/>
      <c r="E22" s="67" t="s">
        <v>218</v>
      </c>
    </row>
    <row r="23" spans="4:5" ht="13.5" thickBot="1">
      <c r="D23" s="236" t="s">
        <v>219</v>
      </c>
      <c r="E23" s="67" t="s">
        <v>220</v>
      </c>
    </row>
    <row r="24" spans="4:5" ht="13.5" thickBot="1">
      <c r="D24" s="237"/>
      <c r="E24" s="67" t="s">
        <v>221</v>
      </c>
    </row>
    <row r="25" spans="4:5" ht="13.5" thickBot="1">
      <c r="D25" s="237"/>
      <c r="E25" s="67" t="s">
        <v>222</v>
      </c>
    </row>
    <row r="26" spans="4:5" ht="13.5" thickBot="1">
      <c r="D26" s="238"/>
      <c r="E26" s="67" t="s">
        <v>223</v>
      </c>
    </row>
    <row r="27" spans="4:5" ht="13.5" thickBot="1">
      <c r="D27" s="236" t="s">
        <v>224</v>
      </c>
      <c r="E27" s="67" t="s">
        <v>225</v>
      </c>
    </row>
    <row r="28" spans="4:5" ht="13.5" thickBot="1">
      <c r="D28" s="237"/>
      <c r="E28" s="67" t="s">
        <v>226</v>
      </c>
    </row>
    <row r="29" spans="4:5" ht="13.5" thickBot="1">
      <c r="D29" s="237"/>
      <c r="E29" s="67" t="s">
        <v>227</v>
      </c>
    </row>
    <row r="30" spans="4:5" ht="13.5" thickBot="1">
      <c r="D30" s="238"/>
      <c r="E30" s="67" t="s">
        <v>228</v>
      </c>
    </row>
  </sheetData>
  <mergeCells count="6">
    <mergeCell ref="D27:D30"/>
    <mergeCell ref="D5:E5"/>
    <mergeCell ref="D7:D11"/>
    <mergeCell ref="D12:D17"/>
    <mergeCell ref="D18:D22"/>
    <mergeCell ref="D23:D2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22"/>
  <sheetViews>
    <sheetView showGridLines="0" topLeftCell="A13" zoomScale="90" zoomScaleNormal="90" workbookViewId="0">
      <selection activeCell="B18" sqref="B18:E18"/>
    </sheetView>
  </sheetViews>
  <sheetFormatPr baseColWidth="10" defaultRowHeight="1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row r="2" spans="2:31" ht="26.25" customHeight="1">
      <c r="B2" s="248"/>
      <c r="C2" s="249"/>
      <c r="D2" s="245" t="s">
        <v>113</v>
      </c>
      <c r="E2" s="222"/>
      <c r="F2" s="222"/>
      <c r="G2" s="222"/>
      <c r="H2" s="222"/>
      <c r="I2" s="222"/>
      <c r="J2" s="222"/>
      <c r="K2" s="53"/>
      <c r="L2" s="53"/>
      <c r="M2" s="233" t="str">
        <f>Proyecto!K2</f>
        <v>Codigo: GC-F-015</v>
      </c>
      <c r="N2" s="215"/>
      <c r="O2" s="215"/>
      <c r="P2" s="216"/>
      <c r="S2" s="6"/>
      <c r="T2" s="6" t="s">
        <v>125</v>
      </c>
      <c r="U2" s="10"/>
    </row>
    <row r="3" spans="2:31" ht="23.25" customHeight="1">
      <c r="B3" s="250"/>
      <c r="C3" s="251"/>
      <c r="D3" s="246" t="s">
        <v>115</v>
      </c>
      <c r="E3" s="225"/>
      <c r="F3" s="225"/>
      <c r="G3" s="225"/>
      <c r="H3" s="225"/>
      <c r="I3" s="225"/>
      <c r="J3" s="225"/>
      <c r="K3" s="52"/>
      <c r="L3" s="52"/>
      <c r="M3" s="234" t="str">
        <f>Proyecto!K3</f>
        <v>Fecha: 17 de septiembre de 2014</v>
      </c>
      <c r="N3" s="217"/>
      <c r="O3" s="217"/>
      <c r="P3" s="218"/>
      <c r="S3" s="6"/>
      <c r="T3" s="6" t="s">
        <v>126</v>
      </c>
      <c r="U3" s="10"/>
    </row>
    <row r="4" spans="2:31" ht="24" customHeight="1">
      <c r="B4" s="250"/>
      <c r="C4" s="251"/>
      <c r="D4" s="246" t="s">
        <v>116</v>
      </c>
      <c r="E4" s="225"/>
      <c r="F4" s="225"/>
      <c r="G4" s="225"/>
      <c r="H4" s="225"/>
      <c r="I4" s="225"/>
      <c r="J4" s="225"/>
      <c r="K4" s="52"/>
      <c r="L4" s="52"/>
      <c r="M4" s="234" t="str">
        <f>Proyecto!K4</f>
        <v>Version 001</v>
      </c>
      <c r="N4" s="217"/>
      <c r="O4" s="217"/>
      <c r="P4" s="218"/>
      <c r="T4" s="6" t="s">
        <v>127</v>
      </c>
      <c r="U4" s="10"/>
    </row>
    <row r="5" spans="2:31" ht="22.5" customHeight="1" thickBot="1">
      <c r="B5" s="252"/>
      <c r="C5" s="253"/>
      <c r="D5" s="247" t="s">
        <v>118</v>
      </c>
      <c r="E5" s="228"/>
      <c r="F5" s="228"/>
      <c r="G5" s="228"/>
      <c r="H5" s="228"/>
      <c r="I5" s="228"/>
      <c r="J5" s="228"/>
      <c r="K5" s="54"/>
      <c r="L5" s="54"/>
      <c r="M5" s="235" t="s">
        <v>119</v>
      </c>
      <c r="N5" s="219"/>
      <c r="O5" s="219"/>
      <c r="P5" s="220"/>
      <c r="T5" s="6" t="s">
        <v>128</v>
      </c>
    </row>
    <row r="6" spans="2:31" ht="5.25" customHeight="1">
      <c r="B6" s="4"/>
      <c r="C6" s="4"/>
      <c r="D6" s="4"/>
      <c r="E6" s="4"/>
      <c r="F6" s="4"/>
      <c r="G6" s="4"/>
      <c r="H6" s="4"/>
      <c r="I6" s="4"/>
      <c r="J6" s="4"/>
      <c r="K6" s="4"/>
      <c r="L6" s="4"/>
      <c r="M6" s="4"/>
      <c r="N6" s="4"/>
      <c r="O6" s="4"/>
      <c r="P6" s="4"/>
      <c r="T6" s="6"/>
    </row>
    <row r="7" spans="2:31" ht="29.25" customHeight="1">
      <c r="B7" s="107" t="s">
        <v>0</v>
      </c>
      <c r="C7" s="107"/>
      <c r="D7" s="108" t="str">
        <f>Proyecto!$E$7</f>
        <v>Transformación Institucional Integral</v>
      </c>
      <c r="E7" s="108"/>
      <c r="F7" s="108"/>
      <c r="G7" s="108"/>
      <c r="H7" s="108"/>
      <c r="I7" s="108"/>
      <c r="J7" s="108"/>
      <c r="K7" s="108"/>
      <c r="L7" s="108"/>
      <c r="M7" s="108"/>
      <c r="N7" s="108"/>
      <c r="O7" s="108"/>
      <c r="P7" s="108"/>
      <c r="AE7" s="1"/>
    </row>
    <row r="8" spans="2:31" ht="6.75" customHeight="1">
      <c r="B8" s="7"/>
      <c r="C8" s="7"/>
      <c r="D8" s="8"/>
      <c r="E8" s="8"/>
      <c r="F8" s="8"/>
      <c r="G8" s="8"/>
      <c r="H8" s="8"/>
      <c r="I8" s="8"/>
      <c r="J8" s="8"/>
      <c r="K8" s="8"/>
      <c r="L8" s="8"/>
      <c r="M8" s="8"/>
      <c r="N8" s="8"/>
      <c r="O8" s="8"/>
      <c r="P8" s="8"/>
      <c r="AE8" s="1"/>
    </row>
    <row r="10" spans="2:31" ht="21.95" customHeight="1">
      <c r="B10" s="161" t="s">
        <v>22</v>
      </c>
      <c r="C10" s="161"/>
      <c r="D10" s="161"/>
      <c r="E10" s="161"/>
      <c r="F10" s="161"/>
      <c r="G10" s="161"/>
      <c r="H10" s="161"/>
      <c r="I10" s="161"/>
      <c r="J10" s="161"/>
      <c r="K10" s="161"/>
      <c r="L10" s="161"/>
      <c r="M10" s="161"/>
      <c r="N10" s="161"/>
      <c r="O10" s="161"/>
      <c r="P10" s="161"/>
    </row>
    <row r="11" spans="2:31" ht="21.95" customHeight="1">
      <c r="B11" s="152" t="s">
        <v>121</v>
      </c>
      <c r="C11" s="152"/>
      <c r="D11" s="152"/>
      <c r="E11" s="152"/>
      <c r="F11" s="16" t="s">
        <v>122</v>
      </c>
      <c r="G11" s="152" t="s">
        <v>123</v>
      </c>
      <c r="H11" s="152"/>
      <c r="I11" s="152"/>
      <c r="J11" s="152"/>
      <c r="K11" s="59"/>
      <c r="L11" s="59"/>
      <c r="M11" s="152" t="s">
        <v>124</v>
      </c>
      <c r="N11" s="152"/>
      <c r="O11" s="152"/>
      <c r="P11" s="152"/>
    </row>
    <row r="12" spans="2:31" s="84" customFormat="1" ht="77.25" customHeight="1">
      <c r="B12" s="241" t="s">
        <v>229</v>
      </c>
      <c r="C12" s="241"/>
      <c r="D12" s="241"/>
      <c r="E12" s="241"/>
      <c r="F12" s="90" t="s">
        <v>127</v>
      </c>
      <c r="G12" s="241" t="s">
        <v>310</v>
      </c>
      <c r="H12" s="241"/>
      <c r="I12" s="241"/>
      <c r="J12" s="241"/>
      <c r="K12" s="89"/>
      <c r="L12" s="89"/>
      <c r="M12" s="241" t="s">
        <v>147</v>
      </c>
      <c r="N12" s="241"/>
      <c r="O12" s="241"/>
      <c r="P12" s="241"/>
      <c r="R12" s="86"/>
      <c r="U12" s="86"/>
      <c r="AE12" s="71"/>
    </row>
    <row r="13" spans="2:31" s="84" customFormat="1" ht="87.75" customHeight="1">
      <c r="B13" s="241" t="s">
        <v>246</v>
      </c>
      <c r="C13" s="241"/>
      <c r="D13" s="241"/>
      <c r="E13" s="241"/>
      <c r="F13" s="90" t="s">
        <v>127</v>
      </c>
      <c r="G13" s="241" t="s">
        <v>311</v>
      </c>
      <c r="H13" s="241"/>
      <c r="I13" s="241"/>
      <c r="J13" s="241"/>
      <c r="K13" s="89"/>
      <c r="L13" s="89"/>
      <c r="M13" s="241" t="s">
        <v>312</v>
      </c>
      <c r="N13" s="241"/>
      <c r="O13" s="241"/>
      <c r="P13" s="241"/>
      <c r="R13" s="86"/>
      <c r="U13" s="86"/>
      <c r="AE13" s="71"/>
    </row>
    <row r="14" spans="2:31" s="84" customFormat="1" ht="48" customHeight="1">
      <c r="B14" s="241" t="s">
        <v>248</v>
      </c>
      <c r="C14" s="241"/>
      <c r="D14" s="241"/>
      <c r="E14" s="241"/>
      <c r="F14" s="90" t="s">
        <v>127</v>
      </c>
      <c r="G14" s="241" t="s">
        <v>313</v>
      </c>
      <c r="H14" s="241"/>
      <c r="I14" s="241"/>
      <c r="J14" s="241"/>
      <c r="K14" s="89"/>
      <c r="L14" s="89"/>
      <c r="M14" s="241" t="s">
        <v>314</v>
      </c>
      <c r="N14" s="241"/>
      <c r="O14" s="241"/>
      <c r="P14" s="241"/>
      <c r="R14" s="86"/>
      <c r="U14" s="86"/>
      <c r="AE14" s="71"/>
    </row>
    <row r="15" spans="2:31" s="84" customFormat="1" ht="56.25" customHeight="1">
      <c r="B15" s="241" t="s">
        <v>249</v>
      </c>
      <c r="C15" s="241"/>
      <c r="D15" s="241"/>
      <c r="E15" s="241"/>
      <c r="F15" s="90" t="s">
        <v>126</v>
      </c>
      <c r="G15" s="241" t="s">
        <v>244</v>
      </c>
      <c r="H15" s="241"/>
      <c r="I15" s="241"/>
      <c r="J15" s="241"/>
      <c r="K15" s="89"/>
      <c r="L15" s="89"/>
      <c r="M15" s="241" t="s">
        <v>315</v>
      </c>
      <c r="N15" s="241"/>
      <c r="O15" s="241"/>
      <c r="P15" s="241"/>
      <c r="R15" s="86"/>
      <c r="U15" s="86"/>
      <c r="AE15" s="71"/>
    </row>
    <row r="16" spans="2:31" s="84" customFormat="1" ht="72" customHeight="1">
      <c r="B16" s="241" t="s">
        <v>247</v>
      </c>
      <c r="C16" s="241"/>
      <c r="D16" s="241"/>
      <c r="E16" s="241"/>
      <c r="F16" s="90" t="s">
        <v>127</v>
      </c>
      <c r="G16" s="242" t="s">
        <v>348</v>
      </c>
      <c r="H16" s="243"/>
      <c r="I16" s="243"/>
      <c r="J16" s="244"/>
      <c r="K16" s="89"/>
      <c r="L16" s="89"/>
      <c r="M16" s="241" t="s">
        <v>142</v>
      </c>
      <c r="N16" s="241"/>
      <c r="O16" s="241"/>
      <c r="P16" s="241"/>
      <c r="R16" s="86"/>
      <c r="U16" s="86"/>
      <c r="AE16" s="71"/>
    </row>
    <row r="17" spans="2:31" s="84" customFormat="1" ht="71.25" customHeight="1">
      <c r="B17" s="241" t="s">
        <v>250</v>
      </c>
      <c r="C17" s="241"/>
      <c r="D17" s="241"/>
      <c r="E17" s="241"/>
      <c r="F17" s="90" t="s">
        <v>127</v>
      </c>
      <c r="G17" s="242" t="s">
        <v>286</v>
      </c>
      <c r="H17" s="243"/>
      <c r="I17" s="243"/>
      <c r="J17" s="244"/>
      <c r="K17" s="89"/>
      <c r="L17" s="89"/>
      <c r="M17" s="241" t="s">
        <v>315</v>
      </c>
      <c r="N17" s="241"/>
      <c r="O17" s="241"/>
      <c r="P17" s="241"/>
      <c r="R17" s="86"/>
      <c r="U17" s="86"/>
      <c r="AE17" s="71"/>
    </row>
    <row r="18" spans="2:31" s="84" customFormat="1" ht="15.75">
      <c r="B18" s="241"/>
      <c r="C18" s="241"/>
      <c r="D18" s="241"/>
      <c r="E18" s="241"/>
      <c r="F18" s="88"/>
      <c r="G18" s="242"/>
      <c r="H18" s="243"/>
      <c r="I18" s="243"/>
      <c r="J18" s="244"/>
      <c r="K18" s="89"/>
      <c r="L18" s="89"/>
      <c r="M18" s="242"/>
      <c r="N18" s="243"/>
      <c r="O18" s="243"/>
      <c r="P18" s="244"/>
      <c r="R18" s="86"/>
      <c r="U18" s="86"/>
      <c r="AE18" s="71"/>
    </row>
    <row r="19" spans="2:31" s="84" customFormat="1" ht="21.95" customHeight="1">
      <c r="B19" s="241"/>
      <c r="C19" s="241"/>
      <c r="D19" s="241"/>
      <c r="E19" s="241"/>
      <c r="F19" s="88"/>
      <c r="G19" s="241"/>
      <c r="H19" s="241"/>
      <c r="I19" s="241"/>
      <c r="J19" s="241"/>
      <c r="K19" s="89"/>
      <c r="L19" s="89"/>
      <c r="M19" s="241"/>
      <c r="N19" s="241"/>
      <c r="O19" s="241"/>
      <c r="P19" s="241"/>
      <c r="R19" s="86"/>
      <c r="U19" s="86"/>
      <c r="AE19" s="71"/>
    </row>
    <row r="20" spans="2:31" s="84" customFormat="1" ht="15.75">
      <c r="R20" s="86"/>
      <c r="U20" s="86"/>
      <c r="AE20" s="71"/>
    </row>
    <row r="21" spans="2:31" ht="21.95" customHeight="1">
      <c r="B21" s="161" t="s">
        <v>23</v>
      </c>
      <c r="C21" s="161"/>
      <c r="D21" s="161"/>
      <c r="E21" s="161"/>
      <c r="F21" s="161"/>
      <c r="G21" s="161"/>
      <c r="H21" s="161"/>
      <c r="I21" s="161"/>
      <c r="J21" s="161"/>
      <c r="K21" s="161"/>
      <c r="L21" s="161"/>
      <c r="M21" s="161"/>
      <c r="N21" s="161"/>
      <c r="O21" s="161"/>
      <c r="P21" s="161"/>
    </row>
    <row r="22" spans="2:31" ht="21.95" customHeight="1">
      <c r="B22" s="138" t="s">
        <v>24</v>
      </c>
      <c r="C22" s="138"/>
      <c r="D22" s="138"/>
      <c r="E22" s="138"/>
      <c r="F22" s="138"/>
      <c r="G22" s="138"/>
      <c r="H22" s="138"/>
      <c r="I22" s="138"/>
      <c r="J22" s="138"/>
      <c r="K22" s="138"/>
      <c r="L22" s="138"/>
      <c r="M22" s="138"/>
      <c r="N22" s="138"/>
      <c r="O22" s="138"/>
      <c r="P22" s="138"/>
    </row>
  </sheetData>
  <mergeCells count="41">
    <mergeCell ref="D2:J2"/>
    <mergeCell ref="D3:J3"/>
    <mergeCell ref="D4:J4"/>
    <mergeCell ref="D5:J5"/>
    <mergeCell ref="B10:P10"/>
    <mergeCell ref="B2:C5"/>
    <mergeCell ref="M2:P2"/>
    <mergeCell ref="M3:P3"/>
    <mergeCell ref="M4:P4"/>
    <mergeCell ref="M5:P5"/>
    <mergeCell ref="B21:P21"/>
    <mergeCell ref="B22:P22"/>
    <mergeCell ref="B7:C7"/>
    <mergeCell ref="D7:P7"/>
    <mergeCell ref="B11:E11"/>
    <mergeCell ref="G11:J11"/>
    <mergeCell ref="M11:P11"/>
    <mergeCell ref="B15:E15"/>
    <mergeCell ref="G15:J15"/>
    <mergeCell ref="M15:P15"/>
    <mergeCell ref="B19:E19"/>
    <mergeCell ref="G19:J19"/>
    <mergeCell ref="M19:P19"/>
    <mergeCell ref="B12:E12"/>
    <mergeCell ref="G12:J12"/>
    <mergeCell ref="M12:P12"/>
    <mergeCell ref="B13:E13"/>
    <mergeCell ref="G13:J13"/>
    <mergeCell ref="M13:P13"/>
    <mergeCell ref="B14:E14"/>
    <mergeCell ref="G14:J14"/>
    <mergeCell ref="M14:P14"/>
    <mergeCell ref="B18:E18"/>
    <mergeCell ref="G18:J18"/>
    <mergeCell ref="M18:P18"/>
    <mergeCell ref="B16:E16"/>
    <mergeCell ref="B17:E17"/>
    <mergeCell ref="G17:J17"/>
    <mergeCell ref="G16:J16"/>
    <mergeCell ref="M16:P16"/>
    <mergeCell ref="M17:P17"/>
  </mergeCells>
  <conditionalFormatting sqref="F12:F19">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3:P65509 O9:P9 O20:P20 G20:M20 G23:M65509 G9:M9 Q9:U65509 W9:AC65509">
      <formula1>1</formula1>
      <formula2>5</formula2>
    </dataValidation>
    <dataValidation type="list" allowBlank="1" showInputMessage="1" showErrorMessage="1" sqref="F12:F19">
      <formula1>$T$2:$T$5</formula1>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I18" sqref="I18"/>
    </sheetView>
  </sheetViews>
  <sheetFormatPr baseColWidth="10" defaultRowHeight="12.75"/>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23.85546875" bestFit="1" customWidth="1"/>
    <col min="16" max="16" width="5" customWidth="1"/>
  </cols>
  <sheetData>
    <row r="4" spans="1:17">
      <c r="A4" s="14" t="s">
        <v>96</v>
      </c>
      <c r="C4" s="14" t="s">
        <v>51</v>
      </c>
      <c r="E4" s="14" t="s">
        <v>52</v>
      </c>
      <c r="G4" s="14" t="s">
        <v>53</v>
      </c>
      <c r="I4" s="14" t="s">
        <v>57</v>
      </c>
      <c r="K4" s="14" t="s">
        <v>58</v>
      </c>
      <c r="M4" s="14"/>
      <c r="O4" s="14" t="s">
        <v>89</v>
      </c>
      <c r="Q4" s="14" t="s">
        <v>99</v>
      </c>
    </row>
    <row r="5" spans="1:17">
      <c r="A5" t="s">
        <v>97</v>
      </c>
      <c r="C5" s="13" t="s">
        <v>46</v>
      </c>
      <c r="E5" s="13" t="s">
        <v>47</v>
      </c>
      <c r="G5" s="13" t="s">
        <v>54</v>
      </c>
      <c r="I5" s="13" t="s">
        <v>86</v>
      </c>
      <c r="K5" s="13" t="s">
        <v>59</v>
      </c>
      <c r="M5" t="s">
        <v>78</v>
      </c>
      <c r="O5" s="13" t="s">
        <v>90</v>
      </c>
      <c r="Q5" t="s">
        <v>102</v>
      </c>
    </row>
    <row r="6" spans="1:17">
      <c r="A6" t="s">
        <v>98</v>
      </c>
      <c r="C6" s="13" t="s">
        <v>49</v>
      </c>
      <c r="E6" s="13" t="s">
        <v>50</v>
      </c>
      <c r="G6" s="13" t="s">
        <v>55</v>
      </c>
      <c r="I6" s="13" t="s">
        <v>87</v>
      </c>
      <c r="K6" s="13" t="s">
        <v>60</v>
      </c>
      <c r="M6" t="s">
        <v>85</v>
      </c>
      <c r="O6" s="13" t="s">
        <v>91</v>
      </c>
      <c r="Q6" t="s">
        <v>103</v>
      </c>
    </row>
    <row r="7" spans="1:17">
      <c r="C7" s="13" t="s">
        <v>48</v>
      </c>
      <c r="G7" s="13" t="s">
        <v>56</v>
      </c>
      <c r="K7" s="13" t="s">
        <v>61</v>
      </c>
      <c r="O7" s="13" t="s">
        <v>92</v>
      </c>
      <c r="Q7" t="s">
        <v>104</v>
      </c>
    </row>
    <row r="8" spans="1:17">
      <c r="G8" s="13" t="s">
        <v>254</v>
      </c>
      <c r="O8" s="13" t="s">
        <v>163</v>
      </c>
      <c r="Q8" t="s">
        <v>105</v>
      </c>
    </row>
    <row r="9" spans="1:17">
      <c r="O9" s="13" t="s">
        <v>93</v>
      </c>
      <c r="Q9" t="s">
        <v>106</v>
      </c>
    </row>
    <row r="10" spans="1:17">
      <c r="O10" s="13" t="s">
        <v>94</v>
      </c>
      <c r="Q10" t="s">
        <v>107</v>
      </c>
    </row>
    <row r="11" spans="1:17">
      <c r="O11" s="13" t="s">
        <v>69</v>
      </c>
      <c r="Q11" t="s">
        <v>108</v>
      </c>
    </row>
    <row r="12" spans="1:17">
      <c r="O12" s="13"/>
      <c r="Q12" t="s">
        <v>109</v>
      </c>
    </row>
    <row r="13" spans="1:17">
      <c r="Q13" t="s">
        <v>165</v>
      </c>
    </row>
    <row r="14" spans="1:17">
      <c r="Q14" s="14" t="s">
        <v>110</v>
      </c>
    </row>
    <row r="15" spans="1:17">
      <c r="Q15" t="s">
        <v>102</v>
      </c>
    </row>
    <row r="16" spans="1:17">
      <c r="Q16" t="s">
        <v>103</v>
      </c>
    </row>
    <row r="17" spans="17:17">
      <c r="Q17" t="s">
        <v>104</v>
      </c>
    </row>
    <row r="18" spans="17:17">
      <c r="Q18" t="s">
        <v>105</v>
      </c>
    </row>
    <row r="19" spans="17:17">
      <c r="Q19" t="s">
        <v>106</v>
      </c>
    </row>
    <row r="20" spans="17:17">
      <c r="Q20" t="s">
        <v>107</v>
      </c>
    </row>
    <row r="21" spans="17:17">
      <c r="Q21" t="s">
        <v>108</v>
      </c>
    </row>
    <row r="22" spans="17:17">
      <c r="Q22" t="s">
        <v>109</v>
      </c>
    </row>
    <row r="23" spans="17:17">
      <c r="Q23" s="13" t="s">
        <v>111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30"/>
  <sheetViews>
    <sheetView showGridLines="0" topLeftCell="A10" zoomScale="110" zoomScaleNormal="110" workbookViewId="0">
      <selection activeCell="E28" sqref="E28:P29"/>
    </sheetView>
  </sheetViews>
  <sheetFormatPr baseColWidth="10" defaultRowHeight="1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row r="2" spans="2:31" ht="26.25" customHeight="1">
      <c r="B2" s="119"/>
      <c r="C2" s="120"/>
      <c r="D2" s="121" t="s">
        <v>113</v>
      </c>
      <c r="E2" s="122"/>
      <c r="F2" s="122"/>
      <c r="G2" s="122"/>
      <c r="H2" s="122"/>
      <c r="I2" s="122"/>
      <c r="J2" s="123"/>
      <c r="K2" s="109" t="s">
        <v>114</v>
      </c>
      <c r="L2" s="143"/>
      <c r="M2" s="109" t="str">
        <f>Proyecto!K2</f>
        <v>Codigo: GC-F-015</v>
      </c>
      <c r="N2" s="134"/>
      <c r="O2" s="134"/>
      <c r="P2" s="110"/>
      <c r="S2" s="6"/>
      <c r="T2" s="6"/>
      <c r="U2" s="10"/>
    </row>
    <row r="3" spans="2:31" ht="23.25" customHeight="1">
      <c r="B3" s="115"/>
      <c r="C3" s="116"/>
      <c r="D3" s="124" t="s">
        <v>115</v>
      </c>
      <c r="E3" s="125"/>
      <c r="F3" s="125"/>
      <c r="G3" s="125"/>
      <c r="H3" s="125"/>
      <c r="I3" s="125"/>
      <c r="J3" s="126"/>
      <c r="K3" s="111" t="s">
        <v>120</v>
      </c>
      <c r="L3" s="144"/>
      <c r="M3" s="135" t="str">
        <f>Proyecto!K3</f>
        <v>Fecha: 17 de septiembre de 2014</v>
      </c>
      <c r="N3" s="136"/>
      <c r="O3" s="136"/>
      <c r="P3" s="137"/>
      <c r="S3" s="6"/>
      <c r="T3" s="6"/>
      <c r="U3" s="10"/>
    </row>
    <row r="4" spans="2:31" ht="24" customHeight="1">
      <c r="B4" s="115"/>
      <c r="C4" s="116"/>
      <c r="D4" s="124" t="s">
        <v>116</v>
      </c>
      <c r="E4" s="125"/>
      <c r="F4" s="125"/>
      <c r="G4" s="125"/>
      <c r="H4" s="125"/>
      <c r="I4" s="125"/>
      <c r="J4" s="126"/>
      <c r="K4" s="111" t="s">
        <v>117</v>
      </c>
      <c r="L4" s="144"/>
      <c r="M4" s="111" t="str">
        <f>Proyecto!K4</f>
        <v>Version 001</v>
      </c>
      <c r="N4" s="138"/>
      <c r="O4" s="138"/>
      <c r="P4" s="112"/>
      <c r="U4" s="10"/>
    </row>
    <row r="5" spans="2:31" ht="22.5" customHeight="1" thickBot="1">
      <c r="B5" s="117"/>
      <c r="C5" s="118"/>
      <c r="D5" s="127" t="s">
        <v>118</v>
      </c>
      <c r="E5" s="128"/>
      <c r="F5" s="128"/>
      <c r="G5" s="128"/>
      <c r="H5" s="128"/>
      <c r="I5" s="128"/>
      <c r="J5" s="129"/>
      <c r="K5" s="113" t="s">
        <v>119</v>
      </c>
      <c r="L5" s="145"/>
      <c r="M5" s="139" t="s">
        <v>119</v>
      </c>
      <c r="N5" s="140"/>
      <c r="O5" s="140"/>
      <c r="P5" s="141"/>
    </row>
    <row r="6" spans="2:31" ht="5.25" customHeight="1">
      <c r="B6" s="4"/>
      <c r="C6" s="4"/>
      <c r="D6" s="4"/>
      <c r="E6" s="4"/>
      <c r="F6" s="4"/>
      <c r="G6" s="4"/>
      <c r="H6" s="4"/>
      <c r="I6" s="4"/>
      <c r="J6" s="4"/>
      <c r="K6" s="4"/>
      <c r="L6" s="4"/>
      <c r="M6" s="4"/>
      <c r="N6" s="4"/>
      <c r="O6" s="4"/>
      <c r="P6" s="4"/>
    </row>
    <row r="7" spans="2:31" ht="29.25" customHeight="1">
      <c r="B7" s="107" t="s">
        <v>0</v>
      </c>
      <c r="C7" s="107"/>
      <c r="D7" s="142" t="str">
        <f>Proyecto!$E$7</f>
        <v>Transformación Institucional Integral</v>
      </c>
      <c r="E7" s="142"/>
      <c r="F7" s="142"/>
      <c r="G7" s="142"/>
      <c r="H7" s="142"/>
      <c r="I7" s="142"/>
      <c r="J7" s="142"/>
      <c r="K7" s="142"/>
      <c r="L7" s="142"/>
      <c r="M7" s="142"/>
      <c r="N7" s="142"/>
      <c r="O7" s="142"/>
      <c r="P7" s="142"/>
      <c r="AE7" s="1"/>
    </row>
    <row r="8" spans="2:31" ht="6.75" customHeight="1">
      <c r="B8" s="7"/>
      <c r="C8" s="7"/>
      <c r="D8" s="70"/>
      <c r="E8" s="70"/>
      <c r="F8" s="70"/>
      <c r="G8" s="70"/>
      <c r="H8" s="70"/>
      <c r="I8" s="70"/>
      <c r="J8" s="70"/>
      <c r="K8" s="70"/>
      <c r="L8" s="70"/>
      <c r="M8" s="70"/>
      <c r="N8" s="70"/>
      <c r="O8" s="70"/>
      <c r="P8" s="70"/>
      <c r="AE8" s="1"/>
    </row>
    <row r="9" spans="2:31" ht="70.5" customHeight="1">
      <c r="B9" s="150" t="s">
        <v>25</v>
      </c>
      <c r="C9" s="151"/>
      <c r="D9" s="147" t="s">
        <v>230</v>
      </c>
      <c r="E9" s="148"/>
      <c r="F9" s="148"/>
      <c r="G9" s="148"/>
      <c r="H9" s="148"/>
      <c r="I9" s="148"/>
      <c r="J9" s="148"/>
      <c r="K9" s="148"/>
      <c r="L9" s="148"/>
      <c r="M9" s="148"/>
      <c r="N9" s="148"/>
      <c r="O9" s="148"/>
      <c r="P9" s="149"/>
      <c r="AE9" s="1"/>
    </row>
    <row r="10" spans="2:31" customFormat="1" ht="7.5" customHeight="1">
      <c r="D10" s="71"/>
      <c r="E10" s="71"/>
      <c r="F10" s="71"/>
      <c r="G10" s="71"/>
      <c r="H10" s="71"/>
      <c r="I10" s="71"/>
      <c r="J10" s="71"/>
      <c r="K10" s="71"/>
      <c r="L10" s="71"/>
      <c r="M10" s="71"/>
      <c r="N10" s="71"/>
      <c r="O10" s="71"/>
      <c r="P10" s="71"/>
    </row>
    <row r="11" spans="2:31" ht="39.75" customHeight="1">
      <c r="B11" s="150" t="s">
        <v>231</v>
      </c>
      <c r="C11" s="151"/>
      <c r="D11" s="146" t="s">
        <v>289</v>
      </c>
      <c r="E11" s="146"/>
      <c r="F11" s="146"/>
      <c r="G11" s="146"/>
      <c r="H11" s="146"/>
      <c r="I11" s="146"/>
      <c r="J11" s="146"/>
      <c r="K11" s="146"/>
      <c r="L11" s="146"/>
      <c r="M11" s="146"/>
      <c r="N11" s="146"/>
      <c r="O11" s="146"/>
      <c r="P11" s="146"/>
      <c r="AE11" s="1"/>
    </row>
    <row r="12" spans="2:31" ht="5.25" customHeight="1">
      <c r="B12" s="9"/>
      <c r="C12" s="9"/>
      <c r="D12" s="3"/>
      <c r="E12" s="3"/>
      <c r="F12" s="3"/>
      <c r="G12" s="3"/>
      <c r="H12" s="3"/>
      <c r="I12" s="3"/>
      <c r="J12" s="3"/>
      <c r="K12" s="3"/>
      <c r="L12" s="3"/>
      <c r="M12" s="3"/>
      <c r="N12" s="3"/>
      <c r="O12" s="3"/>
      <c r="P12" s="3"/>
      <c r="AE12" s="1"/>
    </row>
    <row r="13" spans="2:31" ht="22.5" customHeight="1">
      <c r="B13" s="130" t="s">
        <v>95</v>
      </c>
      <c r="C13" s="130"/>
      <c r="D13" s="16" t="s">
        <v>1</v>
      </c>
      <c r="E13" s="132" t="s">
        <v>130</v>
      </c>
      <c r="F13" s="132"/>
      <c r="G13" s="132"/>
      <c r="H13" s="132"/>
      <c r="I13" s="132"/>
      <c r="J13" s="132"/>
      <c r="K13" s="132"/>
      <c r="L13" s="132"/>
      <c r="M13" s="132"/>
      <c r="N13" s="132"/>
      <c r="O13" s="132"/>
      <c r="P13" s="132"/>
      <c r="AE13" s="1"/>
    </row>
    <row r="14" spans="2:31" ht="21" customHeight="1">
      <c r="B14" s="131"/>
      <c r="C14" s="131"/>
      <c r="D14" s="23" t="s">
        <v>97</v>
      </c>
      <c r="E14" s="132"/>
      <c r="F14" s="132"/>
      <c r="G14" s="132"/>
      <c r="H14" s="132"/>
      <c r="I14" s="132"/>
      <c r="J14" s="132"/>
      <c r="K14" s="132"/>
      <c r="L14" s="132"/>
      <c r="M14" s="132"/>
      <c r="N14" s="132"/>
      <c r="O14" s="132"/>
      <c r="P14" s="132"/>
      <c r="AE14" s="1"/>
    </row>
    <row r="15" spans="2:31" ht="5.25" customHeight="1">
      <c r="B15" s="9"/>
      <c r="C15" s="9"/>
      <c r="D15" s="3"/>
      <c r="E15" s="69"/>
      <c r="F15" s="69"/>
      <c r="G15" s="69"/>
      <c r="H15" s="69"/>
      <c r="I15" s="69"/>
      <c r="J15" s="69"/>
      <c r="K15" s="69"/>
      <c r="L15" s="69"/>
      <c r="M15" s="69"/>
      <c r="N15" s="69"/>
      <c r="O15" s="69"/>
      <c r="P15" s="69"/>
      <c r="AE15" s="1"/>
    </row>
    <row r="16" spans="2:31" ht="22.5" customHeight="1">
      <c r="B16" s="130" t="s">
        <v>95</v>
      </c>
      <c r="C16" s="130"/>
      <c r="D16" s="16" t="s">
        <v>1</v>
      </c>
      <c r="E16" s="132" t="s">
        <v>232</v>
      </c>
      <c r="F16" s="132"/>
      <c r="G16" s="132"/>
      <c r="H16" s="132"/>
      <c r="I16" s="132"/>
      <c r="J16" s="132"/>
      <c r="K16" s="132"/>
      <c r="L16" s="132"/>
      <c r="M16" s="132"/>
      <c r="N16" s="132"/>
      <c r="O16" s="132"/>
      <c r="P16" s="132"/>
      <c r="AE16" s="1"/>
    </row>
    <row r="17" spans="2:31" ht="21" customHeight="1">
      <c r="B17" s="131"/>
      <c r="C17" s="131"/>
      <c r="D17" s="23" t="s">
        <v>98</v>
      </c>
      <c r="E17" s="132"/>
      <c r="F17" s="132"/>
      <c r="G17" s="132"/>
      <c r="H17" s="132"/>
      <c r="I17" s="132"/>
      <c r="J17" s="132"/>
      <c r="K17" s="132"/>
      <c r="L17" s="132"/>
      <c r="M17" s="132"/>
      <c r="N17" s="132"/>
      <c r="O17" s="132"/>
      <c r="P17" s="132"/>
      <c r="AE17" s="1"/>
    </row>
    <row r="18" spans="2:31" ht="5.25" customHeight="1">
      <c r="B18" s="9"/>
      <c r="C18" s="9"/>
      <c r="D18" s="3"/>
      <c r="E18" s="69"/>
      <c r="F18" s="69"/>
      <c r="G18" s="69"/>
      <c r="H18" s="69"/>
      <c r="I18" s="69"/>
      <c r="J18" s="69"/>
      <c r="K18" s="69"/>
      <c r="L18" s="69"/>
      <c r="M18" s="69"/>
      <c r="N18" s="69"/>
      <c r="O18" s="69"/>
      <c r="P18" s="69"/>
      <c r="AE18" s="1"/>
    </row>
    <row r="19" spans="2:31" ht="22.5" customHeight="1">
      <c r="B19" s="130" t="s">
        <v>95</v>
      </c>
      <c r="C19" s="130"/>
      <c r="D19" s="16" t="s">
        <v>1</v>
      </c>
      <c r="E19" s="133" t="s">
        <v>285</v>
      </c>
      <c r="F19" s="133"/>
      <c r="G19" s="133"/>
      <c r="H19" s="133"/>
      <c r="I19" s="133"/>
      <c r="J19" s="133"/>
      <c r="K19" s="133"/>
      <c r="L19" s="133"/>
      <c r="M19" s="133"/>
      <c r="N19" s="133"/>
      <c r="O19" s="133"/>
      <c r="P19" s="133"/>
      <c r="AE19" s="1"/>
    </row>
    <row r="20" spans="2:31" ht="21" customHeight="1">
      <c r="B20" s="131"/>
      <c r="C20" s="131"/>
      <c r="D20" s="23" t="s">
        <v>98</v>
      </c>
      <c r="E20" s="133"/>
      <c r="F20" s="133"/>
      <c r="G20" s="133"/>
      <c r="H20" s="133"/>
      <c r="I20" s="133"/>
      <c r="J20" s="133"/>
      <c r="K20" s="133"/>
      <c r="L20" s="133"/>
      <c r="M20" s="133"/>
      <c r="N20" s="133"/>
      <c r="O20" s="133"/>
      <c r="P20" s="133"/>
      <c r="AE20" s="1"/>
    </row>
    <row r="21" spans="2:31" ht="5.25" customHeight="1">
      <c r="B21" s="9"/>
      <c r="C21" s="9"/>
      <c r="D21" s="3"/>
      <c r="E21" s="69"/>
      <c r="F21" s="69"/>
      <c r="G21" s="69"/>
      <c r="H21" s="69"/>
      <c r="I21" s="69"/>
      <c r="J21" s="69"/>
      <c r="K21" s="69"/>
      <c r="L21" s="69"/>
      <c r="M21" s="69"/>
      <c r="N21" s="69"/>
      <c r="O21" s="69"/>
      <c r="P21" s="69"/>
      <c r="AE21" s="1"/>
    </row>
    <row r="22" spans="2:31" ht="22.5" customHeight="1">
      <c r="B22" s="130" t="s">
        <v>95</v>
      </c>
      <c r="C22" s="130"/>
      <c r="D22" s="16" t="s">
        <v>1</v>
      </c>
      <c r="E22" s="132" t="s">
        <v>233</v>
      </c>
      <c r="F22" s="132"/>
      <c r="G22" s="132"/>
      <c r="H22" s="132"/>
      <c r="I22" s="132"/>
      <c r="J22" s="132"/>
      <c r="K22" s="132"/>
      <c r="L22" s="132"/>
      <c r="M22" s="132"/>
      <c r="N22" s="132"/>
      <c r="O22" s="132"/>
      <c r="P22" s="132"/>
      <c r="AE22" s="1"/>
    </row>
    <row r="23" spans="2:31" ht="21" customHeight="1">
      <c r="B23" s="131"/>
      <c r="C23" s="131"/>
      <c r="D23" s="23" t="s">
        <v>98</v>
      </c>
      <c r="E23" s="132"/>
      <c r="F23" s="132"/>
      <c r="G23" s="132"/>
      <c r="H23" s="132"/>
      <c r="I23" s="132"/>
      <c r="J23" s="132"/>
      <c r="K23" s="132"/>
      <c r="L23" s="132"/>
      <c r="M23" s="132"/>
      <c r="N23" s="132"/>
      <c r="O23" s="132"/>
      <c r="P23" s="132"/>
      <c r="AE23" s="1"/>
    </row>
    <row r="24" spans="2:31" ht="5.25" customHeight="1">
      <c r="B24" s="9"/>
      <c r="C24" s="9"/>
      <c r="D24" s="3"/>
      <c r="E24" s="69"/>
      <c r="F24" s="69"/>
      <c r="G24" s="69"/>
      <c r="H24" s="69"/>
      <c r="I24" s="69"/>
      <c r="J24" s="69"/>
      <c r="K24" s="69"/>
      <c r="L24" s="69"/>
      <c r="M24" s="69"/>
      <c r="N24" s="69"/>
      <c r="O24" s="69"/>
      <c r="P24" s="69"/>
    </row>
    <row r="25" spans="2:31" ht="22.5" customHeight="1">
      <c r="B25" s="130" t="s">
        <v>95</v>
      </c>
      <c r="C25" s="130"/>
      <c r="D25" s="16" t="s">
        <v>1</v>
      </c>
      <c r="E25" s="132" t="s">
        <v>234</v>
      </c>
      <c r="F25" s="132"/>
      <c r="G25" s="132"/>
      <c r="H25" s="132"/>
      <c r="I25" s="132"/>
      <c r="J25" s="132"/>
      <c r="K25" s="132"/>
      <c r="L25" s="132"/>
      <c r="M25" s="132"/>
      <c r="N25" s="132"/>
      <c r="O25" s="132"/>
      <c r="P25" s="132"/>
    </row>
    <row r="26" spans="2:31" ht="21" customHeight="1">
      <c r="B26" s="131"/>
      <c r="C26" s="131"/>
      <c r="D26" s="23" t="s">
        <v>98</v>
      </c>
      <c r="E26" s="132"/>
      <c r="F26" s="132"/>
      <c r="G26" s="132"/>
      <c r="H26" s="132"/>
      <c r="I26" s="132"/>
      <c r="J26" s="132"/>
      <c r="K26" s="132"/>
      <c r="L26" s="132"/>
      <c r="M26" s="132"/>
      <c r="N26" s="132"/>
      <c r="O26" s="132"/>
      <c r="P26" s="132"/>
    </row>
    <row r="27" spans="2:31" ht="5.25" customHeight="1">
      <c r="B27" s="9"/>
      <c r="C27" s="9"/>
      <c r="D27" s="3"/>
      <c r="E27" s="69"/>
      <c r="F27" s="69"/>
      <c r="G27" s="69"/>
      <c r="H27" s="69"/>
      <c r="I27" s="69"/>
      <c r="J27" s="69"/>
      <c r="K27" s="69"/>
      <c r="L27" s="69"/>
      <c r="M27" s="69"/>
      <c r="N27" s="69"/>
      <c r="O27" s="69"/>
      <c r="P27" s="69"/>
    </row>
    <row r="28" spans="2:31" ht="22.5" customHeight="1">
      <c r="B28" s="130" t="s">
        <v>95</v>
      </c>
      <c r="C28" s="130"/>
      <c r="D28" s="16" t="s">
        <v>1</v>
      </c>
      <c r="E28" s="132" t="s">
        <v>235</v>
      </c>
      <c r="F28" s="132"/>
      <c r="G28" s="132"/>
      <c r="H28" s="132"/>
      <c r="I28" s="132"/>
      <c r="J28" s="132"/>
      <c r="K28" s="132"/>
      <c r="L28" s="132"/>
      <c r="M28" s="132"/>
      <c r="N28" s="132"/>
      <c r="O28" s="132"/>
      <c r="P28" s="132"/>
    </row>
    <row r="29" spans="2:31" ht="22.5" customHeight="1">
      <c r="B29" s="131"/>
      <c r="C29" s="131"/>
      <c r="D29" s="23" t="s">
        <v>98</v>
      </c>
      <c r="E29" s="132"/>
      <c r="F29" s="132"/>
      <c r="G29" s="132"/>
      <c r="H29" s="132"/>
      <c r="I29" s="132"/>
      <c r="J29" s="132"/>
      <c r="K29" s="132"/>
      <c r="L29" s="132"/>
      <c r="M29" s="132"/>
      <c r="N29" s="132"/>
      <c r="O29" s="132"/>
      <c r="P29" s="132"/>
    </row>
    <row r="30" spans="2:31">
      <c r="B30" s="9"/>
      <c r="C30" s="9"/>
      <c r="D30" s="3"/>
      <c r="E30" s="3"/>
      <c r="F30" s="3"/>
      <c r="G30" s="3"/>
      <c r="H30" s="3"/>
      <c r="I30" s="3"/>
      <c r="J30" s="3"/>
      <c r="K30" s="3"/>
      <c r="L30" s="3"/>
      <c r="M30" s="3"/>
      <c r="N30" s="3"/>
      <c r="O30" s="3"/>
      <c r="P30" s="3"/>
    </row>
  </sheetData>
  <mergeCells count="34">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13:P14"/>
    <mergeCell ref="B16:C17"/>
    <mergeCell ref="E16:P17"/>
    <mergeCell ref="B19:C20"/>
    <mergeCell ref="E19:P20"/>
    <mergeCell ref="B13:C14"/>
    <mergeCell ref="B25:C26"/>
    <mergeCell ref="E25:P26"/>
    <mergeCell ref="B28:C29"/>
    <mergeCell ref="E28:P29"/>
    <mergeCell ref="E22:P23"/>
  </mergeCells>
  <dataValidations count="1">
    <dataValidation type="whole" allowBlank="1" showInputMessage="1" showErrorMessage="1" sqref="G31:M65480 O31:P65480 Q24:U65480 W24:AC65480">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 D26 D29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26"/>
  <sheetViews>
    <sheetView showGridLines="0" topLeftCell="A7" zoomScale="90" zoomScaleNormal="90" workbookViewId="0">
      <selection activeCell="D26" sqref="D26:I26"/>
    </sheetView>
  </sheetViews>
  <sheetFormatPr baseColWidth="10" defaultRowHeight="1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41" style="1" customWidth="1"/>
    <col min="10" max="10" width="7.7109375" style="1" customWidth="1"/>
    <col min="11" max="11" width="0.7109375" style="1" customWidth="1"/>
    <col min="12" max="12" width="1" style="1" customWidth="1"/>
    <col min="13" max="13" width="1.5703125" style="1" customWidth="1"/>
    <col min="14" max="14" width="1.7109375" style="12" customWidth="1"/>
    <col min="15" max="15" width="22.5703125" style="1" bestFit="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row r="2" spans="2:24" ht="26.25" customHeight="1" thickBot="1">
      <c r="B2" s="119"/>
      <c r="C2" s="120"/>
      <c r="D2" s="162" t="s">
        <v>113</v>
      </c>
      <c r="E2" s="163"/>
      <c r="F2" s="163"/>
      <c r="G2" s="163"/>
      <c r="H2" s="164"/>
      <c r="I2" s="34" t="str">
        <f>Proyecto!K2</f>
        <v>Codigo: GC-F-015</v>
      </c>
      <c r="J2" s="12"/>
      <c r="K2" s="12"/>
      <c r="L2" s="12"/>
      <c r="N2" s="1"/>
      <c r="T2" s="2"/>
      <c r="X2" s="1"/>
    </row>
    <row r="3" spans="2:24" ht="23.25" customHeight="1" thickBot="1">
      <c r="B3" s="115"/>
      <c r="C3" s="116"/>
      <c r="D3" s="162" t="s">
        <v>115</v>
      </c>
      <c r="E3" s="163"/>
      <c r="F3" s="163"/>
      <c r="G3" s="163"/>
      <c r="H3" s="164"/>
      <c r="I3" s="35" t="str">
        <f>Proyecto!K3</f>
        <v>Fecha: 17 de septiembre de 2014</v>
      </c>
      <c r="J3" s="12"/>
      <c r="K3" s="12"/>
      <c r="L3" s="12"/>
      <c r="N3" s="1"/>
      <c r="T3" s="2"/>
      <c r="X3" s="1"/>
    </row>
    <row r="4" spans="2:24" ht="24" customHeight="1" thickBot="1">
      <c r="B4" s="115"/>
      <c r="C4" s="116"/>
      <c r="D4" s="162" t="s">
        <v>116</v>
      </c>
      <c r="E4" s="163"/>
      <c r="F4" s="163"/>
      <c r="G4" s="163"/>
      <c r="H4" s="164"/>
      <c r="I4" s="35" t="str">
        <f>Proyecto!K4</f>
        <v>Version 001</v>
      </c>
      <c r="J4" s="12"/>
      <c r="K4" s="12"/>
      <c r="L4" s="12"/>
      <c r="N4" s="1"/>
      <c r="T4" s="2"/>
      <c r="X4" s="1"/>
    </row>
    <row r="5" spans="2:24" ht="22.5" customHeight="1" thickBot="1">
      <c r="B5" s="117"/>
      <c r="C5" s="118"/>
      <c r="D5" s="165" t="s">
        <v>118</v>
      </c>
      <c r="E5" s="166"/>
      <c r="F5" s="166"/>
      <c r="G5" s="166"/>
      <c r="H5" s="167"/>
      <c r="I5" s="36" t="s">
        <v>119</v>
      </c>
      <c r="J5" s="12"/>
      <c r="K5" s="12"/>
      <c r="L5" s="12"/>
      <c r="N5" s="1"/>
      <c r="T5" s="2"/>
      <c r="X5" s="1"/>
    </row>
    <row r="6" spans="2:24" ht="5.25" customHeight="1">
      <c r="B6" s="4"/>
      <c r="C6" s="4"/>
      <c r="D6" s="4"/>
      <c r="E6" s="4"/>
      <c r="F6" s="4"/>
      <c r="G6" s="4"/>
      <c r="H6" s="4"/>
      <c r="I6" s="4"/>
    </row>
    <row r="7" spans="2:24" ht="29.25" customHeight="1">
      <c r="B7" s="107" t="s">
        <v>0</v>
      </c>
      <c r="C7" s="107"/>
      <c r="D7" s="168" t="str">
        <f>Proyecto!$E$7</f>
        <v>Transformación Institucional Integral</v>
      </c>
      <c r="E7" s="169"/>
      <c r="F7" s="169"/>
      <c r="G7" s="169"/>
      <c r="H7" s="169"/>
      <c r="I7" s="169"/>
      <c r="X7" s="1"/>
    </row>
    <row r="8" spans="2:24" ht="10.5" customHeight="1">
      <c r="B8" s="9"/>
      <c r="C8" s="9"/>
      <c r="D8" s="5"/>
      <c r="E8" s="5"/>
      <c r="F8" s="5"/>
      <c r="G8" s="5"/>
      <c r="H8" s="5"/>
      <c r="I8" s="5"/>
      <c r="X8" s="1"/>
    </row>
    <row r="9" spans="2:24" ht="18.75" customHeight="1">
      <c r="B9" s="161" t="s">
        <v>101</v>
      </c>
      <c r="C9" s="161"/>
      <c r="D9" s="161"/>
      <c r="E9" s="161"/>
      <c r="F9" s="161"/>
      <c r="G9" s="161"/>
      <c r="H9" s="161"/>
      <c r="I9" s="161"/>
      <c r="X9" s="1"/>
    </row>
    <row r="10" spans="2:24" ht="28.5" customHeight="1">
      <c r="B10" s="152" t="s">
        <v>26</v>
      </c>
      <c r="C10" s="152"/>
      <c r="D10" s="155" t="s">
        <v>253</v>
      </c>
      <c r="E10" s="156"/>
      <c r="F10" s="156"/>
      <c r="G10" s="156"/>
      <c r="H10" s="156"/>
      <c r="I10" s="157"/>
      <c r="X10" s="1"/>
    </row>
    <row r="11" spans="2:24" ht="22.5" customHeight="1">
      <c r="B11" s="152" t="s">
        <v>1</v>
      </c>
      <c r="C11" s="152"/>
      <c r="D11" s="152" t="s">
        <v>2</v>
      </c>
      <c r="E11" s="152"/>
      <c r="F11" s="16" t="s">
        <v>3</v>
      </c>
      <c r="G11" s="16" t="s">
        <v>99</v>
      </c>
      <c r="H11" s="16" t="s">
        <v>4</v>
      </c>
      <c r="I11" s="16" t="s">
        <v>100</v>
      </c>
      <c r="X11" s="1"/>
    </row>
    <row r="12" spans="2:24" s="73" customFormat="1" ht="54" customHeight="1">
      <c r="B12" s="158" t="s">
        <v>46</v>
      </c>
      <c r="C12" s="158"/>
      <c r="D12" s="158" t="s">
        <v>251</v>
      </c>
      <c r="E12" s="158"/>
      <c r="F12" s="74" t="s">
        <v>252</v>
      </c>
      <c r="G12" s="74" t="s">
        <v>105</v>
      </c>
      <c r="H12" s="74" t="s">
        <v>47</v>
      </c>
      <c r="I12" s="74"/>
      <c r="N12" s="75"/>
    </row>
    <row r="13" spans="2:24" ht="24.75" customHeight="1">
      <c r="B13" s="152" t="s">
        <v>5</v>
      </c>
      <c r="C13" s="152"/>
      <c r="D13" s="153" t="s">
        <v>162</v>
      </c>
      <c r="E13" s="154"/>
      <c r="F13" s="154"/>
      <c r="G13" s="154"/>
      <c r="H13" s="154"/>
      <c r="I13" s="154"/>
      <c r="X13" s="1"/>
    </row>
    <row r="15" spans="2:24">
      <c r="B15" s="161" t="s">
        <v>101</v>
      </c>
      <c r="C15" s="161"/>
      <c r="D15" s="161"/>
      <c r="E15" s="161"/>
      <c r="F15" s="161"/>
      <c r="G15" s="161"/>
      <c r="H15" s="161"/>
      <c r="I15" s="161"/>
    </row>
    <row r="16" spans="2:24">
      <c r="B16" s="152" t="s">
        <v>26</v>
      </c>
      <c r="C16" s="152"/>
      <c r="D16" s="155" t="s">
        <v>308</v>
      </c>
      <c r="E16" s="156"/>
      <c r="F16" s="156"/>
      <c r="G16" s="156"/>
      <c r="H16" s="156"/>
      <c r="I16" s="157"/>
    </row>
    <row r="17" spans="2:14">
      <c r="B17" s="152" t="s">
        <v>1</v>
      </c>
      <c r="C17" s="152"/>
      <c r="D17" s="152" t="s">
        <v>2</v>
      </c>
      <c r="E17" s="152"/>
      <c r="F17" s="16" t="s">
        <v>3</v>
      </c>
      <c r="G17" s="16" t="s">
        <v>99</v>
      </c>
      <c r="H17" s="16" t="s">
        <v>4</v>
      </c>
      <c r="I17" s="16" t="s">
        <v>100</v>
      </c>
    </row>
    <row r="18" spans="2:14" s="73" customFormat="1" ht="54" customHeight="1">
      <c r="B18" s="158" t="s">
        <v>49</v>
      </c>
      <c r="C18" s="158"/>
      <c r="D18" s="158" t="s">
        <v>251</v>
      </c>
      <c r="E18" s="158"/>
      <c r="F18" s="74" t="s">
        <v>252</v>
      </c>
      <c r="G18" s="74" t="s">
        <v>105</v>
      </c>
      <c r="H18" s="74" t="s">
        <v>50</v>
      </c>
      <c r="I18" s="74"/>
      <c r="N18" s="75"/>
    </row>
    <row r="19" spans="2:14" ht="15.75">
      <c r="B19" s="152" t="s">
        <v>5</v>
      </c>
      <c r="C19" s="152"/>
      <c r="D19" s="153" t="s">
        <v>162</v>
      </c>
      <c r="E19" s="154"/>
      <c r="F19" s="154"/>
      <c r="G19" s="154"/>
      <c r="H19" s="154"/>
      <c r="I19" s="154"/>
    </row>
    <row r="22" spans="2:14">
      <c r="B22" s="161" t="s">
        <v>101</v>
      </c>
      <c r="C22" s="161"/>
      <c r="D22" s="161"/>
      <c r="E22" s="161"/>
      <c r="F22" s="161"/>
      <c r="G22" s="161"/>
      <c r="H22" s="161"/>
      <c r="I22" s="161"/>
    </row>
    <row r="23" spans="2:14">
      <c r="B23" s="152" t="s">
        <v>26</v>
      </c>
      <c r="C23" s="152"/>
      <c r="D23" s="155" t="s">
        <v>309</v>
      </c>
      <c r="E23" s="156"/>
      <c r="F23" s="156"/>
      <c r="G23" s="156"/>
      <c r="H23" s="156"/>
      <c r="I23" s="157"/>
    </row>
    <row r="24" spans="2:14">
      <c r="B24" s="152" t="s">
        <v>1</v>
      </c>
      <c r="C24" s="152"/>
      <c r="D24" s="152" t="s">
        <v>2</v>
      </c>
      <c r="E24" s="152"/>
      <c r="F24" s="16" t="s">
        <v>3</v>
      </c>
      <c r="G24" s="16" t="s">
        <v>99</v>
      </c>
      <c r="H24" s="16" t="s">
        <v>4</v>
      </c>
      <c r="I24" s="16" t="s">
        <v>100</v>
      </c>
    </row>
    <row r="25" spans="2:14" s="73" customFormat="1" ht="54" customHeight="1">
      <c r="B25" s="158" t="s">
        <v>48</v>
      </c>
      <c r="C25" s="158"/>
      <c r="D25" s="159" t="s">
        <v>251</v>
      </c>
      <c r="E25" s="160"/>
      <c r="F25" s="74" t="s">
        <v>252</v>
      </c>
      <c r="G25" s="74" t="s">
        <v>105</v>
      </c>
      <c r="H25" s="74" t="s">
        <v>47</v>
      </c>
      <c r="I25" s="74"/>
      <c r="N25" s="75"/>
    </row>
    <row r="26" spans="2:14" ht="15.75">
      <c r="B26" s="152" t="s">
        <v>5</v>
      </c>
      <c r="C26" s="152"/>
      <c r="D26" s="153" t="s">
        <v>162</v>
      </c>
      <c r="E26" s="154"/>
      <c r="F26" s="154"/>
      <c r="G26" s="154"/>
      <c r="H26" s="154"/>
      <c r="I26" s="154"/>
    </row>
  </sheetData>
  <mergeCells count="37">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 ref="B15:I15"/>
    <mergeCell ref="B16:C16"/>
    <mergeCell ref="D16:I16"/>
    <mergeCell ref="B17:C17"/>
    <mergeCell ref="D17:E17"/>
    <mergeCell ref="B18:C18"/>
    <mergeCell ref="D18:E18"/>
    <mergeCell ref="B19:C19"/>
    <mergeCell ref="D19:I19"/>
    <mergeCell ref="B22:I22"/>
    <mergeCell ref="B26:C26"/>
    <mergeCell ref="D26:I26"/>
    <mergeCell ref="B23:C23"/>
    <mergeCell ref="D23:I23"/>
    <mergeCell ref="B24:C24"/>
    <mergeCell ref="D24:E24"/>
    <mergeCell ref="B25:C25"/>
    <mergeCell ref="D25:E25"/>
  </mergeCells>
  <dataValidations count="1">
    <dataValidation type="whole" allowBlank="1" showInputMessage="1" showErrorMessage="1" sqref="P14:V65493 J14:N65493 H14 H20:H21 H27:H65493">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 H18 H25</xm:sqref>
        </x14:dataValidation>
        <x14:dataValidation type="list" allowBlank="1" showInputMessage="1" showErrorMessage="1">
          <x14:formula1>
            <xm:f>'No tocar'!$C$5:$C$7</xm:f>
          </x14:formula1>
          <xm:sqref>B12:C12 B18:C18 B25:C25</xm:sqref>
        </x14:dataValidation>
        <x14:dataValidation type="list" allowBlank="1" showInputMessage="1" showErrorMessage="1">
          <x14:formula1>
            <xm:f>'No tocar'!$Q$5:$Q$12</xm:f>
          </x14:formula1>
          <xm:sqref>G12 G18 G25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8"/>
  <sheetViews>
    <sheetView showGridLines="0" topLeftCell="A7" zoomScale="110" zoomScaleNormal="110" workbookViewId="0">
      <selection activeCell="G10" sqref="G1:G1048576"/>
    </sheetView>
  </sheetViews>
  <sheetFormatPr baseColWidth="10" defaultRowHeight="12"/>
  <cols>
    <col min="1" max="1" width="2.42578125" style="1" customWidth="1"/>
    <col min="2" max="2" width="34.28515625" style="1" customWidth="1"/>
    <col min="3" max="3" width="44.28515625" style="1" customWidth="1"/>
    <col min="4" max="4" width="57.140625" style="1" customWidth="1"/>
    <col min="5" max="5" width="8.85546875" style="1" customWidth="1"/>
    <col min="6" max="6" width="5.7109375" style="1" customWidth="1"/>
    <col min="7" max="7" width="35.42578125" style="1" customWidth="1"/>
    <col min="8" max="8" width="7.7109375" style="1" customWidth="1"/>
    <col min="9" max="9" width="0.7109375" style="6" customWidth="1"/>
    <col min="10" max="10" width="1" style="1" customWidth="1"/>
    <col min="11" max="11" width="1.5703125" style="1" customWidth="1"/>
    <col min="12" max="12" width="1.140625" style="6"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row r="2" spans="2:22" ht="26.25" customHeight="1" thickBot="1">
      <c r="B2" s="37"/>
      <c r="C2" s="165" t="s">
        <v>113</v>
      </c>
      <c r="D2" s="166"/>
      <c r="E2" s="166"/>
      <c r="F2" s="167"/>
      <c r="G2" s="34" t="str">
        <f>Proyecto!K2</f>
        <v>Codigo: GC-F-015</v>
      </c>
      <c r="H2" s="6"/>
      <c r="J2" s="10"/>
      <c r="L2" s="1"/>
      <c r="T2" s="2"/>
      <c r="V2" s="1"/>
    </row>
    <row r="3" spans="2:22" ht="23.25" customHeight="1" thickBot="1">
      <c r="B3" s="38"/>
      <c r="C3" s="165" t="s">
        <v>115</v>
      </c>
      <c r="D3" s="166"/>
      <c r="E3" s="166"/>
      <c r="F3" s="167"/>
      <c r="G3" s="35" t="str">
        <f>Proyecto!K3</f>
        <v>Fecha: 17 de septiembre de 2014</v>
      </c>
      <c r="H3" s="6"/>
      <c r="J3" s="10"/>
      <c r="L3" s="1"/>
      <c r="T3" s="2"/>
      <c r="V3" s="1"/>
    </row>
    <row r="4" spans="2:22" ht="24" customHeight="1" thickBot="1">
      <c r="B4" s="38"/>
      <c r="C4" s="165" t="s">
        <v>116</v>
      </c>
      <c r="D4" s="166"/>
      <c r="E4" s="166"/>
      <c r="F4" s="167"/>
      <c r="G4" s="35" t="str">
        <f>Proyecto!K4</f>
        <v>Version 001</v>
      </c>
      <c r="I4" s="1"/>
      <c r="J4" s="10"/>
      <c r="L4" s="1"/>
      <c r="T4" s="2"/>
      <c r="V4" s="1"/>
    </row>
    <row r="5" spans="2:22" ht="22.5" customHeight="1" thickBot="1">
      <c r="B5" s="39"/>
      <c r="C5" s="165" t="s">
        <v>118</v>
      </c>
      <c r="D5" s="166"/>
      <c r="E5" s="166"/>
      <c r="F5" s="167"/>
      <c r="G5" s="36" t="s">
        <v>119</v>
      </c>
      <c r="I5" s="1"/>
      <c r="J5" s="6"/>
      <c r="L5" s="1"/>
      <c r="T5" s="2"/>
      <c r="V5" s="1"/>
    </row>
    <row r="6" spans="2:22" ht="5.25" customHeight="1">
      <c r="B6" s="4"/>
      <c r="C6" s="4"/>
      <c r="D6" s="4"/>
      <c r="E6" s="4"/>
      <c r="F6" s="4"/>
      <c r="G6" s="4"/>
    </row>
    <row r="7" spans="2:22" ht="29.25" customHeight="1">
      <c r="B7" s="20" t="s">
        <v>0</v>
      </c>
      <c r="C7" s="108" t="str">
        <f>Proyecto!$E$7</f>
        <v>Transformación Institucional Integral</v>
      </c>
      <c r="D7" s="108"/>
      <c r="E7" s="108"/>
      <c r="F7" s="108"/>
      <c r="G7" s="108"/>
      <c r="V7" s="1"/>
    </row>
    <row r="9" spans="2:22" ht="18" customHeight="1">
      <c r="B9" s="161" t="s">
        <v>42</v>
      </c>
      <c r="C9" s="161"/>
      <c r="D9" s="161"/>
      <c r="E9" s="161"/>
      <c r="F9" s="161"/>
      <c r="G9" s="161"/>
    </row>
    <row r="10" spans="2:22" customFormat="1" ht="15" customHeight="1"/>
    <row r="11" spans="2:22" ht="20.25" customHeight="1">
      <c r="B11" s="16" t="s">
        <v>66</v>
      </c>
      <c r="C11" s="16" t="s">
        <v>6</v>
      </c>
      <c r="D11" s="16" t="s">
        <v>14</v>
      </c>
      <c r="E11" s="16" t="s">
        <v>41</v>
      </c>
      <c r="F11" s="161" t="s">
        <v>15</v>
      </c>
      <c r="G11" s="161"/>
    </row>
    <row r="12" spans="2:22" ht="97.5" customHeight="1">
      <c r="B12" s="76" t="s">
        <v>54</v>
      </c>
      <c r="C12" s="76" t="s">
        <v>378</v>
      </c>
      <c r="D12" s="97" t="s">
        <v>316</v>
      </c>
      <c r="E12" s="76" t="s">
        <v>86</v>
      </c>
      <c r="F12" s="170"/>
      <c r="G12" s="170"/>
    </row>
    <row r="13" spans="2:22" ht="114.75">
      <c r="B13" s="76" t="s">
        <v>55</v>
      </c>
      <c r="C13" s="98" t="s">
        <v>377</v>
      </c>
      <c r="D13" s="97" t="s">
        <v>317</v>
      </c>
      <c r="E13" s="76" t="s">
        <v>86</v>
      </c>
      <c r="F13" s="170"/>
      <c r="G13" s="170"/>
    </row>
    <row r="14" spans="2:22" ht="51">
      <c r="B14" s="76" t="s">
        <v>56</v>
      </c>
      <c r="C14" s="76" t="s">
        <v>379</v>
      </c>
      <c r="D14" s="97" t="s">
        <v>132</v>
      </c>
      <c r="E14" s="76" t="s">
        <v>86</v>
      </c>
      <c r="F14" s="170"/>
      <c r="G14" s="170"/>
    </row>
    <row r="15" spans="2:22" ht="51">
      <c r="B15" s="76" t="s">
        <v>56</v>
      </c>
      <c r="C15" s="76" t="s">
        <v>380</v>
      </c>
      <c r="D15" s="97" t="s">
        <v>132</v>
      </c>
      <c r="E15" s="76" t="s">
        <v>86</v>
      </c>
      <c r="F15" s="170"/>
      <c r="G15" s="170"/>
    </row>
    <row r="16" spans="2:22" ht="51">
      <c r="B16" s="76" t="s">
        <v>56</v>
      </c>
      <c r="C16" s="76" t="s">
        <v>381</v>
      </c>
      <c r="D16" s="97" t="s">
        <v>132</v>
      </c>
      <c r="E16" s="76" t="s">
        <v>86</v>
      </c>
      <c r="F16" s="170"/>
      <c r="G16" s="170"/>
    </row>
    <row r="17" spans="2:7" ht="51">
      <c r="B17" s="76" t="s">
        <v>56</v>
      </c>
      <c r="C17" s="76" t="s">
        <v>382</v>
      </c>
      <c r="D17" s="97" t="s">
        <v>132</v>
      </c>
      <c r="E17" s="76" t="s">
        <v>86</v>
      </c>
      <c r="F17" s="170"/>
      <c r="G17" s="170"/>
    </row>
    <row r="18" spans="2:7" ht="51">
      <c r="B18" s="76" t="s">
        <v>254</v>
      </c>
      <c r="C18" s="76" t="s">
        <v>383</v>
      </c>
      <c r="D18" s="97" t="s">
        <v>132</v>
      </c>
      <c r="E18" s="76" t="s">
        <v>86</v>
      </c>
      <c r="F18" s="170"/>
      <c r="G18" s="170"/>
    </row>
    <row r="19" spans="2:7" ht="51">
      <c r="B19" s="76" t="s">
        <v>254</v>
      </c>
      <c r="C19" s="76" t="s">
        <v>384</v>
      </c>
      <c r="D19" s="97" t="s">
        <v>132</v>
      </c>
      <c r="E19" s="76" t="s">
        <v>86</v>
      </c>
      <c r="F19" s="170"/>
      <c r="G19" s="170"/>
    </row>
    <row r="20" spans="2:7" ht="51">
      <c r="B20" s="76" t="s">
        <v>254</v>
      </c>
      <c r="C20" s="76" t="s">
        <v>385</v>
      </c>
      <c r="D20" s="97" t="s">
        <v>132</v>
      </c>
      <c r="E20" s="76" t="s">
        <v>86</v>
      </c>
      <c r="F20" s="170"/>
      <c r="G20" s="170"/>
    </row>
    <row r="21" spans="2:7" ht="51">
      <c r="B21" s="76" t="s">
        <v>254</v>
      </c>
      <c r="C21" s="76" t="s">
        <v>386</v>
      </c>
      <c r="D21" s="97" t="s">
        <v>132</v>
      </c>
      <c r="E21" s="76" t="s">
        <v>86</v>
      </c>
      <c r="F21" s="170"/>
      <c r="G21" s="170"/>
    </row>
    <row r="22" spans="2:7" ht="51">
      <c r="B22" s="76" t="s">
        <v>56</v>
      </c>
      <c r="C22" s="76" t="s">
        <v>387</v>
      </c>
      <c r="D22" s="97" t="s">
        <v>132</v>
      </c>
      <c r="E22" s="76" t="s">
        <v>86</v>
      </c>
      <c r="F22" s="170"/>
      <c r="G22" s="170"/>
    </row>
    <row r="23" spans="2:7" ht="51">
      <c r="B23" s="76" t="s">
        <v>254</v>
      </c>
      <c r="C23" s="76" t="s">
        <v>361</v>
      </c>
      <c r="D23" s="97" t="s">
        <v>132</v>
      </c>
      <c r="E23" s="76" t="s">
        <v>86</v>
      </c>
      <c r="F23" s="170"/>
      <c r="G23" s="170"/>
    </row>
    <row r="24" spans="2:7" ht="51">
      <c r="B24" s="76" t="s">
        <v>254</v>
      </c>
      <c r="C24" s="76" t="s">
        <v>388</v>
      </c>
      <c r="D24" s="97" t="s">
        <v>132</v>
      </c>
      <c r="E24" s="76" t="s">
        <v>86</v>
      </c>
      <c r="F24" s="170"/>
      <c r="G24" s="170"/>
    </row>
    <row r="25" spans="2:7" ht="51">
      <c r="B25" s="76" t="s">
        <v>254</v>
      </c>
      <c r="C25" s="76" t="s">
        <v>389</v>
      </c>
      <c r="D25" s="97" t="s">
        <v>132</v>
      </c>
      <c r="E25" s="76" t="s">
        <v>86</v>
      </c>
      <c r="F25" s="170"/>
      <c r="G25" s="170"/>
    </row>
    <row r="26" spans="2:7" ht="51">
      <c r="B26" s="76" t="s">
        <v>254</v>
      </c>
      <c r="C26" s="76" t="s">
        <v>390</v>
      </c>
      <c r="D26" s="97" t="s">
        <v>132</v>
      </c>
      <c r="E26" s="76" t="s">
        <v>86</v>
      </c>
      <c r="F26" s="170"/>
      <c r="G26" s="170"/>
    </row>
    <row r="27" spans="2:7" ht="51">
      <c r="B27" s="76" t="s">
        <v>254</v>
      </c>
      <c r="C27" s="76" t="s">
        <v>392</v>
      </c>
      <c r="D27" s="97" t="s">
        <v>132</v>
      </c>
      <c r="E27" s="76" t="s">
        <v>86</v>
      </c>
      <c r="F27" s="170"/>
      <c r="G27" s="170"/>
    </row>
    <row r="28" spans="2:7" ht="51">
      <c r="B28" s="76" t="s">
        <v>254</v>
      </c>
      <c r="C28" s="76" t="s">
        <v>391</v>
      </c>
      <c r="D28" s="97" t="s">
        <v>132</v>
      </c>
      <c r="E28" s="76" t="s">
        <v>86</v>
      </c>
      <c r="F28" s="170"/>
      <c r="G28" s="170"/>
    </row>
  </sheetData>
  <mergeCells count="24">
    <mergeCell ref="C2:F2"/>
    <mergeCell ref="C3:F3"/>
    <mergeCell ref="C4:F4"/>
    <mergeCell ref="C5:F5"/>
    <mergeCell ref="F28:G28"/>
    <mergeCell ref="F11:G11"/>
    <mergeCell ref="C7:G7"/>
    <mergeCell ref="B9:G9"/>
    <mergeCell ref="F16:G16"/>
    <mergeCell ref="F21:G21"/>
    <mergeCell ref="F18:G18"/>
    <mergeCell ref="F19:G19"/>
    <mergeCell ref="F23:G23"/>
    <mergeCell ref="F15:G15"/>
    <mergeCell ref="F27:G27"/>
    <mergeCell ref="F20:G20"/>
    <mergeCell ref="F25:G25"/>
    <mergeCell ref="F26:G26"/>
    <mergeCell ref="F12:G12"/>
    <mergeCell ref="F24:G24"/>
    <mergeCell ref="F13:G13"/>
    <mergeCell ref="F14:G14"/>
    <mergeCell ref="F17:G17"/>
    <mergeCell ref="F22:G22"/>
  </mergeCells>
  <dataValidations count="1">
    <dataValidation type="whole" allowBlank="1" showInputMessage="1" showErrorMessage="1" sqref="E8:G8 H8:L28 N8:T65428 E29:L65428">
      <formula1>1</formula1>
      <formula2>5</formula2>
    </dataValidation>
  </dataValidations>
  <pageMargins left="0.39370078740157483" right="0.39370078740157483" top="0.74803149606299213" bottom="0.74803149606299213" header="0.31496062992125984" footer="0.31496062992125984"/>
  <pageSetup scale="72"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tocar'!$G$5:$G$8</xm:f>
          </x14:formula1>
          <xm:sqref>B12:B28</xm:sqref>
        </x14:dataValidation>
        <x14:dataValidation type="list" allowBlank="1" showInputMessage="1" showErrorMessage="1">
          <x14:formula1>
            <xm:f>'No tocar'!$I$5:$I$6</xm:f>
          </x14:formula1>
          <xm:sqref>E12:E28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31"/>
  <sheetViews>
    <sheetView topLeftCell="A16" zoomScaleNormal="100" workbookViewId="0">
      <selection activeCell="B8" sqref="B8:H8"/>
    </sheetView>
  </sheetViews>
  <sheetFormatPr baseColWidth="10" defaultRowHeight="12.75"/>
  <cols>
    <col min="1" max="1" width="5" style="40" customWidth="1"/>
    <col min="2" max="2" width="37" style="40" customWidth="1"/>
    <col min="3" max="3" width="25" style="40" customWidth="1"/>
    <col min="4" max="4" width="11.42578125" style="40"/>
    <col min="5" max="5" width="34.7109375" style="40" bestFit="1" customWidth="1"/>
    <col min="6" max="6" width="20.7109375" style="40" customWidth="1"/>
    <col min="7" max="7" width="25.5703125" style="40" customWidth="1"/>
    <col min="8" max="8" width="15" style="40" customWidth="1"/>
    <col min="9" max="16384" width="11.42578125" style="40"/>
  </cols>
  <sheetData>
    <row r="1" spans="2:8" ht="13.5" thickBot="1"/>
    <row r="2" spans="2:8" ht="18" customHeight="1" thickBot="1">
      <c r="B2" s="43"/>
      <c r="C2" s="182" t="s">
        <v>113</v>
      </c>
      <c r="D2" s="183"/>
      <c r="E2" s="183"/>
      <c r="F2" s="183"/>
      <c r="G2" s="176" t="str">
        <f>Proyecto!K2</f>
        <v>Codigo: GC-F-015</v>
      </c>
      <c r="H2" s="177"/>
    </row>
    <row r="3" spans="2:8" ht="19.5" customHeight="1" thickBot="1">
      <c r="B3" s="45"/>
      <c r="C3" s="182" t="s">
        <v>115</v>
      </c>
      <c r="D3" s="183"/>
      <c r="E3" s="183"/>
      <c r="F3" s="183"/>
      <c r="G3" s="178" t="str">
        <f>Proyecto!K3</f>
        <v>Fecha: 17 de septiembre de 2014</v>
      </c>
      <c r="H3" s="179"/>
    </row>
    <row r="4" spans="2:8" ht="19.5" customHeight="1" thickBot="1">
      <c r="B4" s="45"/>
      <c r="C4" s="182" t="s">
        <v>116</v>
      </c>
      <c r="D4" s="183"/>
      <c r="E4" s="183"/>
      <c r="F4" s="183"/>
      <c r="G4" s="180" t="str">
        <f>Proyecto!K4</f>
        <v>Version 001</v>
      </c>
      <c r="H4" s="181"/>
    </row>
    <row r="5" spans="2:8" ht="21.75" customHeight="1" thickBot="1">
      <c r="B5" s="47"/>
      <c r="C5" s="182" t="s">
        <v>118</v>
      </c>
      <c r="D5" s="183"/>
      <c r="E5" s="183"/>
      <c r="F5" s="183"/>
      <c r="G5" s="178" t="s">
        <v>119</v>
      </c>
      <c r="H5" s="179"/>
    </row>
    <row r="6" spans="2:8" ht="21" customHeight="1"/>
    <row r="7" spans="2:8" ht="22.5" customHeight="1">
      <c r="B7" s="171" t="s">
        <v>68</v>
      </c>
      <c r="C7" s="172"/>
      <c r="D7" s="172"/>
      <c r="E7" s="172"/>
      <c r="F7" s="172"/>
      <c r="G7" s="172"/>
      <c r="H7" s="172"/>
    </row>
    <row r="8" spans="2:8" ht="102" customHeight="1">
      <c r="B8" s="146" t="s">
        <v>393</v>
      </c>
      <c r="C8" s="173"/>
      <c r="D8" s="173"/>
      <c r="E8" s="173"/>
      <c r="F8" s="173"/>
      <c r="G8" s="173"/>
      <c r="H8" s="173"/>
    </row>
    <row r="9" spans="2:8">
      <c r="B9" s="41"/>
    </row>
    <row r="11" spans="2:8" ht="22.5" customHeight="1">
      <c r="B11" s="174" t="s">
        <v>65</v>
      </c>
      <c r="C11" s="175"/>
      <c r="E11" s="171" t="s">
        <v>67</v>
      </c>
      <c r="F11" s="172"/>
      <c r="G11" s="172"/>
      <c r="H11" s="172"/>
    </row>
    <row r="13" spans="2:8" ht="20.25" customHeight="1">
      <c r="B13" s="21" t="s">
        <v>6</v>
      </c>
      <c r="C13" s="21" t="s">
        <v>66</v>
      </c>
      <c r="D13" s="42"/>
      <c r="E13" s="21" t="s">
        <v>6</v>
      </c>
      <c r="F13" s="21" t="s">
        <v>66</v>
      </c>
      <c r="G13" s="21" t="s">
        <v>64</v>
      </c>
      <c r="H13" s="21" t="s">
        <v>81</v>
      </c>
    </row>
    <row r="14" spans="2:8" s="78" customFormat="1" ht="36.75" customHeight="1">
      <c r="B14" s="99" t="s">
        <v>307</v>
      </c>
      <c r="C14" s="77" t="s">
        <v>54</v>
      </c>
      <c r="E14" s="82" t="s">
        <v>149</v>
      </c>
      <c r="F14" s="79"/>
      <c r="G14" s="79"/>
      <c r="H14" s="79"/>
    </row>
    <row r="15" spans="2:8" s="78" customFormat="1" ht="46.5" customHeight="1">
      <c r="B15" s="99" t="str">
        <f>+'Recursos Humanos'!C13</f>
        <v>Diego Alejandro Franco García
Gerente de Proyecto
Coordinador Grupo de Proyectos de Tecnología</v>
      </c>
      <c r="C15" s="77" t="str">
        <f>+'Recursos Humanos'!B13</f>
        <v>Gerente</v>
      </c>
      <c r="E15" s="82" t="s">
        <v>150</v>
      </c>
      <c r="F15" s="79"/>
      <c r="G15" s="79"/>
      <c r="H15" s="79"/>
    </row>
    <row r="16" spans="2:8" s="78" customFormat="1" ht="45" customHeight="1">
      <c r="B16" s="99" t="str">
        <f>+'Recursos Humanos'!C14</f>
        <v xml:space="preserve">Diana Constanza Bonilla 
Jefa Oficina Asesora de Planeación
Oficina Asesora de Planeación  </v>
      </c>
      <c r="C16" s="77" t="str">
        <f>+'Recursos Humanos'!B14</f>
        <v>Lider funcional</v>
      </c>
      <c r="E16" s="82" t="s">
        <v>151</v>
      </c>
      <c r="F16" s="79"/>
      <c r="G16" s="79"/>
      <c r="H16" s="79"/>
    </row>
    <row r="17" spans="2:8" s="78" customFormat="1" ht="32.25" customHeight="1">
      <c r="B17" s="99" t="str">
        <f>+'Recursos Humanos'!C15</f>
        <v xml:space="preserve">Nini Johanna Rodríguez Álvarez
Funcionario Oficina Asesora de Planeacion
Oficina Asesora de Planeación  </v>
      </c>
      <c r="C17" s="77" t="str">
        <f>+'Recursos Humanos'!B15</f>
        <v>Lider funcional</v>
      </c>
      <c r="E17" s="82"/>
      <c r="F17" s="79"/>
      <c r="G17" s="79"/>
      <c r="H17" s="79"/>
    </row>
    <row r="18" spans="2:8" s="78" customFormat="1" ht="21.95" customHeight="1">
      <c r="B18" s="99" t="str">
        <f>+'Recursos Humanos'!C16</f>
        <v>Nicolas Martínez Devia
Secretario General
Secretaría General</v>
      </c>
      <c r="C18" s="77" t="str">
        <f>+'Recursos Humanos'!B16</f>
        <v>Lider funcional</v>
      </c>
      <c r="E18" s="82"/>
      <c r="F18" s="79"/>
      <c r="G18" s="79"/>
      <c r="H18" s="79"/>
    </row>
    <row r="19" spans="2:8" s="78" customFormat="1" ht="21.95" customHeight="1">
      <c r="B19" s="99" t="str">
        <f>+'Recursos Humanos'!C17</f>
        <v xml:space="preserve">Johan S Hortua
Asesor Secretaria General
Secretaría General </v>
      </c>
      <c r="C19" s="77" t="str">
        <f>+'Recursos Humanos'!B17</f>
        <v>Lider funcional</v>
      </c>
      <c r="E19" s="82"/>
      <c r="F19" s="79"/>
      <c r="G19" s="79"/>
      <c r="H19" s="79"/>
    </row>
    <row r="20" spans="2:8" s="78" customFormat="1" ht="30" customHeight="1">
      <c r="B20" s="99" t="str">
        <f>+'Recursos Humanos'!C18</f>
        <v>Eliana Patricia Ardila Sánchez
Director de Talento Humano
Dirección de Talento Humano</v>
      </c>
      <c r="C20" s="77" t="str">
        <f>+'Recursos Humanos'!B18</f>
        <v>Lider técnico</v>
      </c>
      <c r="D20" s="80"/>
      <c r="E20" s="82"/>
      <c r="F20" s="79"/>
      <c r="G20" s="79"/>
      <c r="H20" s="79"/>
    </row>
    <row r="21" spans="2:8" s="78" customFormat="1" ht="30" customHeight="1">
      <c r="B21" s="99" t="str">
        <f>+'Recursos Humanos'!C19</f>
        <v>Maria Eugenia Salinas Garcia
Directora Administrativa
Dirección Administrativa</v>
      </c>
      <c r="C21" s="77" t="str">
        <f>+'Recursos Humanos'!B19</f>
        <v>Lider técnico</v>
      </c>
      <c r="E21" s="82"/>
      <c r="F21" s="79"/>
      <c r="G21" s="79"/>
      <c r="H21" s="79"/>
    </row>
    <row r="22" spans="2:8" s="78" customFormat="1" ht="30" customHeight="1">
      <c r="B22" s="99" t="str">
        <f>+'Recursos Humanos'!C20</f>
        <v>Fabian Vicente Mayor Olaya
Funcionario Secretaría General
Secretaría General</v>
      </c>
      <c r="C22" s="77" t="str">
        <f>+'Recursos Humanos'!B20</f>
        <v>Lider técnico</v>
      </c>
      <c r="E22" s="81"/>
      <c r="F22" s="79"/>
      <c r="G22" s="79"/>
      <c r="H22" s="79"/>
    </row>
    <row r="23" spans="2:8" s="78" customFormat="1" ht="30" customHeight="1">
      <c r="B23" s="99" t="str">
        <f>+'Recursos Humanos'!C21</f>
        <v>Héctor Manuel Játiva García
Coordinador Grupo de Administración del Talento Humano
Grupo de Administración del Talento Humano</v>
      </c>
      <c r="C23" s="77" t="str">
        <f>+'Recursos Humanos'!B21</f>
        <v>Lider técnico</v>
      </c>
    </row>
    <row r="24" spans="2:8" s="78" customFormat="1" ht="51">
      <c r="B24" s="99" t="str">
        <f>+'Recursos Humanos'!C22</f>
        <v xml:space="preserve">Natalia Aranguren
Asesora Despacho del Superintendente de Sociedades
Dirección del Talento Humano </v>
      </c>
      <c r="C24" s="77" t="str">
        <f>+'Recursos Humanos'!B22</f>
        <v>Lider funcional</v>
      </c>
    </row>
    <row r="25" spans="2:8" s="78" customFormat="1" ht="30" customHeight="1">
      <c r="B25" s="99" t="str">
        <f>+'Recursos Humanos'!C23</f>
        <v>DTIC
Arquitecto de negocio</v>
      </c>
      <c r="C25" s="77" t="str">
        <f>+'Recursos Humanos'!B23</f>
        <v>Lider técnico</v>
      </c>
    </row>
    <row r="26" spans="2:8" s="78" customFormat="1" ht="30" customHeight="1">
      <c r="B26" s="99" t="str">
        <f>+'Recursos Humanos'!C24</f>
        <v>Jeny Shirley Diaz Gonzalez
Coordinadora Grupo de Seguridad e Informática Forense
Arquitecta de Seguridad</v>
      </c>
      <c r="C26" s="77" t="str">
        <f>+'Recursos Humanos'!B24</f>
        <v>Lider técnico</v>
      </c>
    </row>
    <row r="27" spans="2:8" s="78" customFormat="1" ht="30" customHeight="1">
      <c r="B27" s="99" t="str">
        <f>+'Recursos Humanos'!C25</f>
        <v>Camilo Eduardo Leon Chaves
Coordinador Grupo de Arquitectura de Datos
Arquitecto de información</v>
      </c>
      <c r="C27" s="77" t="str">
        <f>+'Recursos Humanos'!B25</f>
        <v>Lider técnico</v>
      </c>
    </row>
    <row r="28" spans="2:8" s="78" customFormat="1" ht="30" customHeight="1">
      <c r="B28" s="99" t="str">
        <f>+'Recursos Humanos'!C26</f>
        <v>Anderson López Cruz
Coordinador Grupo Sistemas y Arquitectura de Tecnología
Arquitecto de Tecnología</v>
      </c>
      <c r="C28" s="77" t="str">
        <f>+'Recursos Humanos'!B26</f>
        <v>Lider técnico</v>
      </c>
    </row>
    <row r="29" spans="2:8" s="78" customFormat="1" ht="30" customHeight="1">
      <c r="B29" s="99" t="str">
        <f>+'Recursos Humanos'!C27</f>
        <v>Marisol Castiblanco Calixto
Coordinadora Grupo de Innovación Desarrollo y Arquitectura de Aplicaciones
Arquitecta de sistemas de información</v>
      </c>
      <c r="C29" s="77" t="str">
        <f>+'Recursos Humanos'!B27</f>
        <v>Lider técnico</v>
      </c>
    </row>
    <row r="30" spans="2:8" s="78" customFormat="1" ht="30" customHeight="1">
      <c r="B30" s="99" t="str">
        <f>+'Recursos Humanos'!C28</f>
        <v>Joaquin Fernando Ruíz González
Director Financiero
Dirección Financiera</v>
      </c>
      <c r="C30" s="77" t="str">
        <f>+'Recursos Humanos'!B28</f>
        <v>Lider técnico</v>
      </c>
    </row>
    <row r="31" spans="2:8" s="78" customFormat="1" ht="15.75">
      <c r="B31" s="77"/>
      <c r="C31" s="7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5"/>
  <sheetViews>
    <sheetView showGridLines="0" topLeftCell="B1" zoomScaleNormal="100" workbookViewId="0">
      <selection activeCell="C9" sqref="C9:C18"/>
    </sheetView>
  </sheetViews>
  <sheetFormatPr baseColWidth="10" defaultRowHeight="12"/>
  <cols>
    <col min="1" max="1" width="2.42578125" style="1" customWidth="1"/>
    <col min="2" max="2" width="48.7109375" style="1" bestFit="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6" customWidth="1"/>
    <col min="9" max="9" width="1" style="1" customWidth="1"/>
    <col min="10" max="10" width="1.5703125" style="1" customWidth="1"/>
    <col min="11" max="11" width="1.140625" style="6"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row r="2" spans="1:21" ht="26.25" customHeight="1" thickBot="1">
      <c r="B2" s="43"/>
      <c r="C2" s="182" t="s">
        <v>113</v>
      </c>
      <c r="D2" s="183"/>
      <c r="E2" s="183"/>
      <c r="F2" s="183"/>
      <c r="G2" s="176" t="str">
        <f>Proyecto!K2</f>
        <v>Codigo: GC-F-015</v>
      </c>
      <c r="H2" s="184"/>
      <c r="I2" s="184"/>
      <c r="J2" s="184"/>
      <c r="K2" s="184"/>
      <c r="L2" s="177"/>
    </row>
    <row r="3" spans="1:21" ht="23.25" customHeight="1" thickBot="1">
      <c r="B3" s="45"/>
      <c r="C3" s="182" t="s">
        <v>115</v>
      </c>
      <c r="D3" s="183"/>
      <c r="E3" s="183"/>
      <c r="F3" s="183"/>
      <c r="G3" s="178" t="str">
        <f>Proyecto!K3</f>
        <v>Fecha: 17 de septiembre de 2014</v>
      </c>
      <c r="H3" s="185"/>
      <c r="I3" s="185"/>
      <c r="J3" s="185"/>
      <c r="K3" s="185"/>
      <c r="L3" s="179"/>
    </row>
    <row r="4" spans="1:21" ht="24" customHeight="1" thickBot="1">
      <c r="B4" s="45"/>
      <c r="C4" s="182" t="s">
        <v>116</v>
      </c>
      <c r="D4" s="183"/>
      <c r="E4" s="183"/>
      <c r="F4" s="183"/>
      <c r="G4" s="180" t="str">
        <f>Proyecto!K4</f>
        <v>Version 001</v>
      </c>
      <c r="H4" s="186"/>
      <c r="I4" s="186"/>
      <c r="J4" s="186"/>
      <c r="K4" s="186"/>
      <c r="L4" s="181"/>
    </row>
    <row r="5" spans="1:21" ht="22.5" customHeight="1" thickBot="1">
      <c r="B5" s="47"/>
      <c r="C5" s="182" t="s">
        <v>118</v>
      </c>
      <c r="D5" s="183"/>
      <c r="E5" s="183"/>
      <c r="F5" s="183"/>
      <c r="G5" s="178" t="s">
        <v>119</v>
      </c>
      <c r="H5" s="185"/>
      <c r="I5" s="185"/>
      <c r="J5" s="185"/>
      <c r="K5" s="185"/>
      <c r="L5" s="179"/>
    </row>
    <row r="6" spans="1:21" ht="5.25" customHeight="1">
      <c r="A6" s="6" t="str">
        <f>Proyecto!$E$7</f>
        <v>Transformación Institucional Integral</v>
      </c>
      <c r="B6" s="4"/>
      <c r="C6" s="4"/>
      <c r="D6" s="4"/>
      <c r="E6" s="4"/>
      <c r="F6" s="4"/>
    </row>
    <row r="7" spans="1:21" ht="29.25" customHeight="1">
      <c r="B7" s="20" t="s">
        <v>0</v>
      </c>
      <c r="C7" s="108" t="str">
        <f>Proyecto!$E$7</f>
        <v>Transformación Institucional Integral</v>
      </c>
      <c r="D7" s="108"/>
      <c r="E7" s="108"/>
      <c r="F7" s="108"/>
      <c r="U7" s="1"/>
    </row>
    <row r="8" spans="1:21" ht="15">
      <c r="C8" s="73"/>
      <c r="D8" s="73"/>
      <c r="E8" s="73"/>
      <c r="F8" s="73"/>
    </row>
    <row r="9" spans="1:21" ht="15">
      <c r="C9" s="320"/>
      <c r="D9" s="73"/>
      <c r="E9" s="73"/>
      <c r="F9" s="73"/>
    </row>
    <row r="10" spans="1:21" ht="18" customHeight="1">
      <c r="B10" s="20" t="s">
        <v>236</v>
      </c>
      <c r="C10" s="321" t="s">
        <v>85</v>
      </c>
      <c r="D10" s="73"/>
      <c r="E10" s="73"/>
      <c r="F10" s="73"/>
    </row>
    <row r="11" spans="1:21" ht="6" customHeight="1">
      <c r="C11" s="320"/>
      <c r="D11" s="73"/>
      <c r="E11" s="73"/>
      <c r="F11" s="73"/>
    </row>
    <row r="12" spans="1:21" ht="18" customHeight="1">
      <c r="B12" s="20" t="s">
        <v>237</v>
      </c>
      <c r="C12" s="322">
        <f>((83300000*2)+157080000)+(4000000000)</f>
        <v>4323680000</v>
      </c>
      <c r="D12" s="73"/>
      <c r="E12" s="73"/>
      <c r="F12" s="73"/>
    </row>
    <row r="13" spans="1:21" ht="6" customHeight="1">
      <c r="C13" s="320"/>
      <c r="D13" s="73"/>
      <c r="E13" s="73"/>
      <c r="F13" s="73"/>
    </row>
    <row r="14" spans="1:21" ht="37.5" customHeight="1">
      <c r="B14" s="20" t="s">
        <v>238</v>
      </c>
      <c r="C14" s="322" t="s">
        <v>239</v>
      </c>
      <c r="D14" s="73"/>
      <c r="E14" s="73"/>
      <c r="F14" s="73"/>
    </row>
    <row r="15" spans="1:21" ht="15">
      <c r="C15" s="320"/>
      <c r="D15" s="73"/>
      <c r="E15" s="73"/>
      <c r="F15" s="73"/>
    </row>
    <row r="16" spans="1:21" ht="15">
      <c r="C16" s="320" t="s">
        <v>362</v>
      </c>
      <c r="D16" s="73"/>
      <c r="E16" s="73"/>
      <c r="F16" s="73"/>
    </row>
    <row r="17" spans="3:6" ht="15">
      <c r="C17" s="320"/>
      <c r="D17" s="73"/>
      <c r="E17" s="73"/>
      <c r="F17" s="73"/>
    </row>
    <row r="18" spans="3:6" ht="15">
      <c r="C18" s="320"/>
      <c r="D18" s="73"/>
      <c r="E18" s="73"/>
      <c r="F18" s="73"/>
    </row>
    <row r="19" spans="3:6" ht="15">
      <c r="C19" s="73"/>
      <c r="D19" s="73"/>
      <c r="E19" s="73"/>
      <c r="F19" s="73"/>
    </row>
    <row r="20" spans="3:6" ht="15">
      <c r="C20" s="73"/>
      <c r="D20" s="73"/>
      <c r="E20" s="73"/>
      <c r="F20" s="73"/>
    </row>
    <row r="21" spans="3:6" ht="15">
      <c r="C21" s="73"/>
      <c r="D21" s="73"/>
      <c r="E21" s="73"/>
      <c r="F21" s="73"/>
    </row>
    <row r="22" spans="3:6" ht="15">
      <c r="C22" s="73"/>
      <c r="D22" s="73"/>
      <c r="E22" s="73"/>
      <c r="F22" s="73"/>
    </row>
    <row r="23" spans="3:6" ht="15">
      <c r="C23" s="73"/>
      <c r="D23" s="73"/>
      <c r="E23" s="73"/>
      <c r="F23" s="73"/>
    </row>
    <row r="24" spans="3:6" ht="15">
      <c r="C24" s="73"/>
      <c r="D24" s="73"/>
      <c r="E24" s="73"/>
      <c r="F24" s="73"/>
    </row>
    <row r="25" spans="3:6" ht="15">
      <c r="C25" s="73"/>
      <c r="D25" s="73"/>
      <c r="E25" s="73"/>
      <c r="F25" s="73"/>
    </row>
  </sheetData>
  <sheetProtection algorithmName="SHA-512" hashValue="FYfJQkFT0jWOqH0zgeg4LNXDjKIqVL6VShq40/NK6vC7iCMdfVViTiQlQR76jU4CxfZX+vcNaa2DNz5lb+duuQ==" saltValue="i3rd4cf4oxls0gn6hxvp5Q==" spinCount="100000" sheet="1" objects="1" scenarios="1"/>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D8:K65486 M8:S65486">
      <formula1>1</formula1>
      <formula2>5</formula2>
    </dataValidation>
  </dataValidations>
  <pageMargins left="0.39370078740157483" right="0.39370078740157483" top="0.74803149606299213" bottom="0.74803149606299213" header="0.31496062992125984" footer="0.31496062992125984"/>
  <pageSetup scale="93"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44"/>
  <sheetViews>
    <sheetView showGridLines="0" topLeftCell="A31" zoomScale="90" zoomScaleNormal="90" workbookViewId="0">
      <selection activeCell="B18" sqref="B18:C21"/>
    </sheetView>
  </sheetViews>
  <sheetFormatPr baseColWidth="10" defaultRowHeight="15"/>
  <cols>
    <col min="1" max="1" width="2.42578125" style="1" customWidth="1"/>
    <col min="2" max="2" width="14.5703125" style="1" customWidth="1"/>
    <col min="3" max="3" width="31.28515625" style="1" customWidth="1"/>
    <col min="4" max="4" width="33" style="1" customWidth="1"/>
    <col min="5" max="5" width="17.140625" style="1" customWidth="1"/>
    <col min="6" max="6" width="38.5703125" style="73"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5.75" thickBot="1"/>
    <row r="2" spans="2:16" ht="26.25" customHeight="1" thickBot="1">
      <c r="B2" s="202"/>
      <c r="C2" s="203"/>
      <c r="D2" s="193" t="s">
        <v>113</v>
      </c>
      <c r="E2" s="194"/>
      <c r="F2" s="194"/>
      <c r="G2" s="195"/>
      <c r="H2" s="44" t="str">
        <f>Proyecto!K2</f>
        <v>Codigo: GC-F-015</v>
      </c>
    </row>
    <row r="3" spans="2:16" ht="23.25" customHeight="1" thickBot="1">
      <c r="B3" s="204"/>
      <c r="C3" s="192"/>
      <c r="D3" s="196" t="s">
        <v>115</v>
      </c>
      <c r="E3" s="197"/>
      <c r="F3" s="197"/>
      <c r="G3" s="198"/>
      <c r="H3" s="48" t="str">
        <f>Proyecto!K3</f>
        <v>Fecha: 17 de septiembre de 2014</v>
      </c>
    </row>
    <row r="4" spans="2:16" ht="24" customHeight="1" thickBot="1">
      <c r="B4" s="204"/>
      <c r="C4" s="192"/>
      <c r="D4" s="199" t="s">
        <v>116</v>
      </c>
      <c r="E4" s="200"/>
      <c r="F4" s="200"/>
      <c r="G4" s="201"/>
      <c r="H4" s="46" t="str">
        <f>Proyecto!K4</f>
        <v>Version 001</v>
      </c>
    </row>
    <row r="5" spans="2:16" ht="22.5" customHeight="1" thickBot="1">
      <c r="B5" s="205"/>
      <c r="C5" s="206"/>
      <c r="D5" s="196" t="s">
        <v>118</v>
      </c>
      <c r="E5" s="197"/>
      <c r="F5" s="197"/>
      <c r="G5" s="198"/>
      <c r="H5" s="48" t="s">
        <v>119</v>
      </c>
    </row>
    <row r="6" spans="2:16" ht="5.25" customHeight="1">
      <c r="B6" s="4"/>
      <c r="C6" s="4"/>
      <c r="D6" s="4"/>
      <c r="E6" s="4"/>
      <c r="F6" s="103"/>
      <c r="G6" s="4"/>
      <c r="H6" s="4"/>
    </row>
    <row r="7" spans="2:16" ht="29.25" customHeight="1">
      <c r="B7" s="107" t="s">
        <v>0</v>
      </c>
      <c r="C7" s="107"/>
      <c r="D7" s="142" t="str">
        <f>Proyecto!$E$7</f>
        <v>Transformación Institucional Integral</v>
      </c>
      <c r="E7" s="142"/>
      <c r="F7" s="142"/>
      <c r="G7" s="142"/>
      <c r="H7" s="142"/>
      <c r="P7" s="1"/>
    </row>
    <row r="8" spans="2:16" customFormat="1" ht="19.5" customHeight="1">
      <c r="F8" s="83"/>
    </row>
    <row r="9" spans="2:16" ht="30" customHeight="1">
      <c r="B9" s="190" t="s">
        <v>36</v>
      </c>
      <c r="C9" s="191"/>
      <c r="D9" s="191"/>
      <c r="E9" s="191"/>
      <c r="F9" s="191"/>
      <c r="G9" s="191"/>
      <c r="H9" s="191"/>
    </row>
    <row r="10" spans="2:16" ht="9.75" customHeight="1">
      <c r="B10" s="192"/>
      <c r="C10" s="192"/>
      <c r="D10" s="192"/>
      <c r="E10" s="192"/>
      <c r="F10" s="192"/>
      <c r="G10" s="192"/>
      <c r="H10" s="192"/>
      <c r="P10" s="1"/>
    </row>
    <row r="11" spans="2:16" ht="25.5" customHeight="1">
      <c r="B11" s="152" t="s">
        <v>6</v>
      </c>
      <c r="C11" s="152"/>
      <c r="D11" s="16" t="s">
        <v>7</v>
      </c>
      <c r="E11" s="18" t="s">
        <v>62</v>
      </c>
      <c r="F11" s="104" t="s">
        <v>11</v>
      </c>
      <c r="G11" s="16" t="s">
        <v>88</v>
      </c>
      <c r="H11" s="16" t="s">
        <v>8</v>
      </c>
      <c r="P11" s="1"/>
    </row>
    <row r="12" spans="2:16" s="73" customFormat="1" ht="42" customHeight="1">
      <c r="B12" s="159" t="s">
        <v>319</v>
      </c>
      <c r="C12" s="160" t="s">
        <v>136</v>
      </c>
      <c r="D12" s="74" t="s">
        <v>137</v>
      </c>
      <c r="E12" s="100">
        <v>2201000</v>
      </c>
      <c r="F12" s="101" t="s">
        <v>320</v>
      </c>
      <c r="G12" s="74" t="s">
        <v>86</v>
      </c>
      <c r="H12" s="74" t="s">
        <v>59</v>
      </c>
    </row>
    <row r="13" spans="2:16" s="73" customFormat="1" ht="37.5" customHeight="1">
      <c r="B13" s="159" t="s">
        <v>403</v>
      </c>
      <c r="C13" s="160" t="s">
        <v>257</v>
      </c>
      <c r="D13" s="74" t="s">
        <v>404</v>
      </c>
      <c r="E13" s="100">
        <v>2201001</v>
      </c>
      <c r="F13" s="101" t="s">
        <v>405</v>
      </c>
      <c r="G13" s="74" t="s">
        <v>86</v>
      </c>
      <c r="H13" s="74" t="s">
        <v>59</v>
      </c>
    </row>
    <row r="14" spans="2:16" s="73" customFormat="1" ht="36" customHeight="1">
      <c r="B14" s="159" t="s">
        <v>133</v>
      </c>
      <c r="C14" s="160" t="s">
        <v>133</v>
      </c>
      <c r="D14" s="74" t="s">
        <v>139</v>
      </c>
      <c r="E14" s="100">
        <v>2201000</v>
      </c>
      <c r="F14" s="100" t="s">
        <v>153</v>
      </c>
      <c r="G14" s="74" t="s">
        <v>86</v>
      </c>
      <c r="H14" s="74" t="s">
        <v>59</v>
      </c>
    </row>
    <row r="15" spans="2:16" s="73" customFormat="1" ht="32.25" customHeight="1">
      <c r="B15" s="159" t="s">
        <v>135</v>
      </c>
      <c r="C15" s="160" t="s">
        <v>135</v>
      </c>
      <c r="D15" s="74" t="s">
        <v>141</v>
      </c>
      <c r="E15" s="100">
        <v>2201000</v>
      </c>
      <c r="F15" s="100" t="s">
        <v>155</v>
      </c>
      <c r="G15" s="74" t="s">
        <v>86</v>
      </c>
      <c r="H15" s="74" t="s">
        <v>59</v>
      </c>
    </row>
    <row r="16" spans="2:16" s="73" customFormat="1" ht="39" customHeight="1">
      <c r="B16" s="159" t="s">
        <v>401</v>
      </c>
      <c r="C16" s="160"/>
      <c r="D16" s="74" t="s">
        <v>140</v>
      </c>
      <c r="E16" s="100">
        <v>2201000</v>
      </c>
      <c r="F16" s="101" t="s">
        <v>402</v>
      </c>
      <c r="G16" s="74" t="s">
        <v>86</v>
      </c>
      <c r="H16" s="74" t="s">
        <v>59</v>
      </c>
      <c r="O16" s="83"/>
    </row>
    <row r="17" spans="2:16" s="73" customFormat="1" ht="39.950000000000003" customHeight="1">
      <c r="B17" s="159" t="s">
        <v>134</v>
      </c>
      <c r="C17" s="160" t="s">
        <v>134</v>
      </c>
      <c r="D17" s="74" t="s">
        <v>138</v>
      </c>
      <c r="E17" s="100">
        <v>2201000</v>
      </c>
      <c r="F17" s="100" t="s">
        <v>154</v>
      </c>
      <c r="G17" s="74" t="s">
        <v>86</v>
      </c>
      <c r="H17" s="74" t="s">
        <v>59</v>
      </c>
    </row>
    <row r="18" spans="2:16" s="73" customFormat="1" ht="39.950000000000003" customHeight="1">
      <c r="B18" s="159" t="s">
        <v>147</v>
      </c>
      <c r="C18" s="160" t="s">
        <v>147</v>
      </c>
      <c r="D18" s="74" t="s">
        <v>148</v>
      </c>
      <c r="E18" s="100">
        <v>2201000</v>
      </c>
      <c r="F18" s="100" t="s">
        <v>157</v>
      </c>
      <c r="G18" s="74" t="s">
        <v>86</v>
      </c>
      <c r="H18" s="74" t="s">
        <v>59</v>
      </c>
      <c r="O18" s="83"/>
    </row>
    <row r="19" spans="2:16" s="73" customFormat="1" ht="39.950000000000003" customHeight="1">
      <c r="B19" s="159" t="s">
        <v>131</v>
      </c>
      <c r="C19" s="160" t="s">
        <v>131</v>
      </c>
      <c r="D19" s="74" t="s">
        <v>140</v>
      </c>
      <c r="E19" s="100">
        <v>2201000</v>
      </c>
      <c r="F19" s="100" t="s">
        <v>156</v>
      </c>
      <c r="G19" s="74" t="s">
        <v>86</v>
      </c>
      <c r="H19" s="74" t="s">
        <v>59</v>
      </c>
    </row>
    <row r="20" spans="2:16" s="73" customFormat="1" ht="51.75" customHeight="1">
      <c r="B20" s="159" t="s">
        <v>394</v>
      </c>
      <c r="C20" s="160"/>
      <c r="D20" s="74" t="s">
        <v>269</v>
      </c>
      <c r="E20" s="100">
        <v>2201001</v>
      </c>
      <c r="F20" s="101" t="s">
        <v>395</v>
      </c>
      <c r="G20" s="74" t="s">
        <v>86</v>
      </c>
      <c r="H20" s="74" t="s">
        <v>59</v>
      </c>
    </row>
    <row r="21" spans="2:16" s="73" customFormat="1" ht="63.75" customHeight="1">
      <c r="B21" s="159" t="s">
        <v>270</v>
      </c>
      <c r="C21" s="160"/>
      <c r="D21" s="74" t="s">
        <v>271</v>
      </c>
      <c r="E21" s="100">
        <v>2201002</v>
      </c>
      <c r="F21" s="100" t="s">
        <v>282</v>
      </c>
      <c r="G21" s="74" t="s">
        <v>86</v>
      </c>
      <c r="H21" s="74" t="s">
        <v>59</v>
      </c>
    </row>
    <row r="22" spans="2:16" s="73" customFormat="1" ht="62.25" customHeight="1">
      <c r="B22" s="159" t="s">
        <v>272</v>
      </c>
      <c r="C22" s="160"/>
      <c r="D22" s="74" t="s">
        <v>280</v>
      </c>
      <c r="E22" s="100">
        <v>2201000</v>
      </c>
      <c r="F22" s="100" t="s">
        <v>283</v>
      </c>
      <c r="G22" s="74" t="s">
        <v>86</v>
      </c>
      <c r="H22" s="74" t="s">
        <v>59</v>
      </c>
      <c r="O22" s="83"/>
    </row>
    <row r="23" spans="2:16" s="73" customFormat="1" ht="52.5" customHeight="1">
      <c r="B23" s="159" t="s">
        <v>273</v>
      </c>
      <c r="C23" s="160" t="s">
        <v>257</v>
      </c>
      <c r="D23" s="74" t="s">
        <v>318</v>
      </c>
      <c r="E23" s="100">
        <v>2201001</v>
      </c>
      <c r="F23" s="100" t="s">
        <v>292</v>
      </c>
      <c r="G23" s="74" t="s">
        <v>86</v>
      </c>
      <c r="H23" s="74" t="s">
        <v>59</v>
      </c>
      <c r="O23" s="83"/>
    </row>
    <row r="24" spans="2:16" s="73" customFormat="1" ht="71.25" customHeight="1">
      <c r="B24" s="159" t="s">
        <v>274</v>
      </c>
      <c r="C24" s="160" t="s">
        <v>255</v>
      </c>
      <c r="D24" s="74" t="s">
        <v>279</v>
      </c>
      <c r="E24" s="100">
        <v>2201002</v>
      </c>
      <c r="F24" s="100" t="s">
        <v>293</v>
      </c>
      <c r="G24" s="74" t="s">
        <v>86</v>
      </c>
      <c r="H24" s="74" t="s">
        <v>59</v>
      </c>
      <c r="O24" s="83"/>
    </row>
    <row r="25" spans="2:16" s="73" customFormat="1" ht="72" customHeight="1">
      <c r="B25" s="159" t="s">
        <v>275</v>
      </c>
      <c r="C25" s="160" t="s">
        <v>256</v>
      </c>
      <c r="D25" s="74" t="s">
        <v>278</v>
      </c>
      <c r="E25" s="100">
        <v>2201003</v>
      </c>
      <c r="F25" s="100" t="s">
        <v>290</v>
      </c>
      <c r="G25" s="74" t="s">
        <v>86</v>
      </c>
      <c r="H25" s="74" t="s">
        <v>59</v>
      </c>
      <c r="O25" s="83"/>
    </row>
    <row r="26" spans="2:16" s="73" customFormat="1" ht="39.950000000000003" customHeight="1">
      <c r="B26" s="159" t="s">
        <v>276</v>
      </c>
      <c r="C26" s="160"/>
      <c r="D26" s="74" t="s">
        <v>277</v>
      </c>
      <c r="E26" s="100">
        <v>2201004</v>
      </c>
      <c r="F26" s="100" t="s">
        <v>291</v>
      </c>
      <c r="G26" s="74" t="s">
        <v>86</v>
      </c>
      <c r="H26" s="74" t="s">
        <v>59</v>
      </c>
      <c r="O26" s="83"/>
    </row>
    <row r="27" spans="2:16" s="73" customFormat="1" ht="50.25" customHeight="1">
      <c r="B27" s="159" t="s">
        <v>321</v>
      </c>
      <c r="C27" s="160"/>
      <c r="D27" s="74" t="s">
        <v>322</v>
      </c>
      <c r="E27" s="100">
        <v>2201000</v>
      </c>
      <c r="F27" s="100" t="s">
        <v>294</v>
      </c>
      <c r="G27" s="74" t="s">
        <v>86</v>
      </c>
      <c r="H27" s="74" t="s">
        <v>59</v>
      </c>
      <c r="P27" s="83"/>
    </row>
    <row r="28" spans="2:16" s="73" customFormat="1" ht="67.5" customHeight="1">
      <c r="B28" s="159" t="s">
        <v>396</v>
      </c>
      <c r="C28" s="160"/>
      <c r="D28" s="74" t="s">
        <v>397</v>
      </c>
      <c r="E28" s="100">
        <v>2201000</v>
      </c>
      <c r="F28" s="101" t="s">
        <v>398</v>
      </c>
      <c r="G28" s="74" t="s">
        <v>86</v>
      </c>
      <c r="H28" s="74" t="s">
        <v>59</v>
      </c>
      <c r="P28" s="83"/>
    </row>
    <row r="29" spans="2:16" s="73" customFormat="1" ht="56.25" customHeight="1">
      <c r="B29" s="159" t="s">
        <v>260</v>
      </c>
      <c r="C29" s="160"/>
      <c r="D29" s="74" t="s">
        <v>264</v>
      </c>
      <c r="E29" s="100">
        <v>2201000</v>
      </c>
      <c r="F29" s="100" t="s">
        <v>295</v>
      </c>
      <c r="G29" s="74" t="s">
        <v>86</v>
      </c>
      <c r="H29" s="74" t="s">
        <v>59</v>
      </c>
      <c r="P29" s="83"/>
    </row>
    <row r="30" spans="2:16" s="73" customFormat="1" ht="90.75" customHeight="1">
      <c r="B30" s="159" t="s">
        <v>261</v>
      </c>
      <c r="C30" s="160"/>
      <c r="D30" s="74" t="s">
        <v>265</v>
      </c>
      <c r="E30" s="100">
        <v>2201000</v>
      </c>
      <c r="F30" s="100" t="s">
        <v>296</v>
      </c>
      <c r="G30" s="74" t="s">
        <v>86</v>
      </c>
      <c r="H30" s="74" t="s">
        <v>59</v>
      </c>
      <c r="P30" s="83"/>
    </row>
    <row r="31" spans="2:16" s="73" customFormat="1" ht="55.5" customHeight="1">
      <c r="B31" s="159" t="s">
        <v>262</v>
      </c>
      <c r="C31" s="160"/>
      <c r="D31" s="74" t="s">
        <v>266</v>
      </c>
      <c r="E31" s="100">
        <v>2201000</v>
      </c>
      <c r="F31" s="100" t="s">
        <v>297</v>
      </c>
      <c r="G31" s="74" t="s">
        <v>86</v>
      </c>
      <c r="H31" s="74" t="s">
        <v>59</v>
      </c>
      <c r="P31" s="83"/>
    </row>
    <row r="32" spans="2:16" s="73" customFormat="1" ht="39.950000000000003" customHeight="1">
      <c r="B32" s="159" t="s">
        <v>263</v>
      </c>
      <c r="C32" s="160"/>
      <c r="D32" s="74" t="s">
        <v>328</v>
      </c>
      <c r="E32" s="100">
        <v>2201000</v>
      </c>
      <c r="F32" s="100" t="s">
        <v>298</v>
      </c>
      <c r="G32" s="74" t="s">
        <v>86</v>
      </c>
      <c r="H32" s="74" t="s">
        <v>59</v>
      </c>
      <c r="P32" s="83"/>
    </row>
    <row r="33" spans="2:16" s="73" customFormat="1" ht="39.950000000000003" customHeight="1">
      <c r="B33" s="159" t="s">
        <v>323</v>
      </c>
      <c r="C33" s="160"/>
      <c r="D33" s="74" t="s">
        <v>329</v>
      </c>
      <c r="E33" s="100">
        <v>2201000</v>
      </c>
      <c r="F33" s="100" t="s">
        <v>299</v>
      </c>
      <c r="G33" s="74" t="s">
        <v>86</v>
      </c>
      <c r="H33" s="74" t="s">
        <v>59</v>
      </c>
      <c r="P33" s="83"/>
    </row>
    <row r="34" spans="2:16" s="73" customFormat="1" ht="39.950000000000003" customHeight="1">
      <c r="B34" s="159" t="s">
        <v>399</v>
      </c>
      <c r="C34" s="160"/>
      <c r="D34" s="74" t="s">
        <v>327</v>
      </c>
      <c r="E34" s="100">
        <v>2201000</v>
      </c>
      <c r="F34" s="101" t="s">
        <v>400</v>
      </c>
      <c r="G34" s="74" t="s">
        <v>86</v>
      </c>
      <c r="H34" s="74" t="s">
        <v>59</v>
      </c>
      <c r="P34" s="83"/>
    </row>
    <row r="35" spans="2:16" s="73" customFormat="1" ht="39.950000000000003" customHeight="1">
      <c r="B35" s="159" t="s">
        <v>324</v>
      </c>
      <c r="C35" s="160"/>
      <c r="D35" s="74" t="s">
        <v>326</v>
      </c>
      <c r="E35" s="100">
        <v>2201000</v>
      </c>
      <c r="F35" s="100" t="s">
        <v>300</v>
      </c>
      <c r="G35" s="74" t="s">
        <v>86</v>
      </c>
      <c r="H35" s="74" t="s">
        <v>59</v>
      </c>
      <c r="P35" s="83"/>
    </row>
    <row r="36" spans="2:16" s="73" customFormat="1" ht="39.950000000000003" customHeight="1">
      <c r="B36" s="159" t="s">
        <v>267</v>
      </c>
      <c r="C36" s="160"/>
      <c r="D36" s="74" t="s">
        <v>268</v>
      </c>
      <c r="E36" s="100">
        <v>2201000</v>
      </c>
      <c r="F36" s="100" t="s">
        <v>301</v>
      </c>
      <c r="G36" s="74" t="s">
        <v>86</v>
      </c>
      <c r="H36" s="74" t="s">
        <v>59</v>
      </c>
      <c r="P36" s="83"/>
    </row>
    <row r="37" spans="2:16" s="73" customFormat="1" ht="48" customHeight="1">
      <c r="B37" s="159" t="s">
        <v>325</v>
      </c>
      <c r="C37" s="160"/>
      <c r="D37" s="74" t="s">
        <v>268</v>
      </c>
      <c r="E37" s="100">
        <v>2201000</v>
      </c>
      <c r="F37" s="100" t="s">
        <v>302</v>
      </c>
      <c r="G37" s="74" t="s">
        <v>86</v>
      </c>
      <c r="H37" s="74" t="s">
        <v>59</v>
      </c>
      <c r="P37" s="83"/>
    </row>
    <row r="38" spans="2:16" s="73" customFormat="1" ht="45">
      <c r="B38" s="159" t="s">
        <v>281</v>
      </c>
      <c r="C38" s="160"/>
      <c r="D38" s="74" t="s">
        <v>268</v>
      </c>
      <c r="E38" s="100">
        <v>2201000</v>
      </c>
      <c r="F38" s="100" t="s">
        <v>303</v>
      </c>
      <c r="G38" s="74" t="s">
        <v>86</v>
      </c>
      <c r="H38" s="74" t="s">
        <v>59</v>
      </c>
      <c r="P38" s="83"/>
    </row>
    <row r="39" spans="2:16" s="73" customFormat="1" ht="39.950000000000003" customHeight="1">
      <c r="B39" s="207" t="s">
        <v>305</v>
      </c>
      <c r="C39" s="208"/>
      <c r="D39" s="102" t="s">
        <v>152</v>
      </c>
      <c r="E39" s="100">
        <v>2201000</v>
      </c>
      <c r="F39" s="100" t="s">
        <v>152</v>
      </c>
      <c r="G39" s="102" t="s">
        <v>86</v>
      </c>
      <c r="H39" s="74"/>
      <c r="P39" s="83"/>
    </row>
    <row r="40" spans="2:16" s="73" customFormat="1" ht="39.950000000000003" customHeight="1">
      <c r="B40" s="207" t="s">
        <v>304</v>
      </c>
      <c r="C40" s="208"/>
      <c r="D40" s="102" t="s">
        <v>152</v>
      </c>
      <c r="E40" s="100" t="s">
        <v>152</v>
      </c>
      <c r="F40" s="100" t="s">
        <v>306</v>
      </c>
      <c r="G40" s="102" t="s">
        <v>87</v>
      </c>
      <c r="H40" s="74"/>
      <c r="P40" s="83"/>
    </row>
    <row r="41" spans="2:16" s="73" customFormat="1" ht="39.950000000000003" customHeight="1">
      <c r="B41" s="159"/>
      <c r="C41" s="160"/>
      <c r="D41" s="74"/>
      <c r="E41" s="74"/>
      <c r="F41" s="74"/>
      <c r="G41" s="74"/>
      <c r="H41" s="74"/>
      <c r="P41" s="83"/>
    </row>
    <row r="42" spans="2:16" s="73" customFormat="1">
      <c r="B42" s="95"/>
      <c r="C42" s="96"/>
      <c r="D42" s="74"/>
      <c r="E42" s="74"/>
      <c r="F42" s="74"/>
      <c r="G42" s="74"/>
      <c r="H42" s="74"/>
      <c r="P42" s="83"/>
    </row>
    <row r="43" spans="2:16">
      <c r="B43" s="188"/>
      <c r="C43" s="189"/>
      <c r="D43" s="23"/>
      <c r="E43" s="23"/>
      <c r="F43" s="74"/>
      <c r="G43" s="23"/>
      <c r="H43" s="23"/>
    </row>
    <row r="44" spans="2:16" ht="35.25" customHeight="1">
      <c r="B44" s="187"/>
      <c r="C44" s="187"/>
    </row>
  </sheetData>
  <mergeCells count="42">
    <mergeCell ref="B26:C26"/>
    <mergeCell ref="B38:C38"/>
    <mergeCell ref="B39:C39"/>
    <mergeCell ref="B40:C40"/>
    <mergeCell ref="B20:C20"/>
    <mergeCell ref="B21:C21"/>
    <mergeCell ref="B23:C23"/>
    <mergeCell ref="B24:C24"/>
    <mergeCell ref="B25:C25"/>
    <mergeCell ref="D2:G2"/>
    <mergeCell ref="D3:G3"/>
    <mergeCell ref="D4:G4"/>
    <mergeCell ref="D5:G5"/>
    <mergeCell ref="B2:C5"/>
    <mergeCell ref="B7:C7"/>
    <mergeCell ref="D7:H7"/>
    <mergeCell ref="B9:H9"/>
    <mergeCell ref="B12:C12"/>
    <mergeCell ref="B22:C22"/>
    <mergeCell ref="B18:C18"/>
    <mergeCell ref="B19:C19"/>
    <mergeCell ref="B11:C11"/>
    <mergeCell ref="B14:C14"/>
    <mergeCell ref="B10:H10"/>
    <mergeCell ref="B15:C15"/>
    <mergeCell ref="B17:C17"/>
    <mergeCell ref="B16:C16"/>
    <mergeCell ref="B13:C13"/>
    <mergeCell ref="B44:C44"/>
    <mergeCell ref="B27:C27"/>
    <mergeCell ref="B41:C41"/>
    <mergeCell ref="B43:C43"/>
    <mergeCell ref="B28:C28"/>
    <mergeCell ref="B29:C29"/>
    <mergeCell ref="B30:C30"/>
    <mergeCell ref="B31:C31"/>
    <mergeCell ref="B36:C36"/>
    <mergeCell ref="B32:C32"/>
    <mergeCell ref="B33:C33"/>
    <mergeCell ref="B34:C34"/>
    <mergeCell ref="B35:C35"/>
    <mergeCell ref="B37:C37"/>
  </mergeCells>
  <conditionalFormatting sqref="D11:D15">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conditionalFormatting sqref="D17:D43">
    <cfRule type="cellIs" dxfId="9" priority="10" stopIfTrue="1" operator="equal">
      <formula>"Alto"</formula>
    </cfRule>
    <cfRule type="cellIs" dxfId="8" priority="11" stopIfTrue="1" operator="equal">
      <formula>"Medio"</formula>
    </cfRule>
    <cfRule type="cellIs" dxfId="7" priority="12" stopIfTrue="1" operator="equal">
      <formula>"Bajo"</formula>
    </cfRule>
  </conditionalFormatting>
  <dataValidations count="1">
    <dataValidation type="whole" allowBlank="1" showInputMessage="1" showErrorMessage="1" sqref="I9:N9 F44:H65516 E41:F43 I27:N65516">
      <formula1>1</formula1>
      <formula2>5</formula2>
    </dataValidation>
  </dataValidations>
  <hyperlinks>
    <hyperlink ref="F12" r:id="rId1"/>
    <hyperlink ref="F17" r:id="rId2"/>
    <hyperlink ref="F15" r:id="rId3"/>
    <hyperlink ref="F19" r:id="rId4"/>
    <hyperlink ref="F18" r:id="rId5"/>
    <hyperlink ref="F22" r:id="rId6"/>
    <hyperlink ref="F20" r:id="rId7"/>
    <hyperlink ref="F21" r:id="rId8"/>
    <hyperlink ref="F25" r:id="rId9"/>
    <hyperlink ref="F26" r:id="rId10"/>
    <hyperlink ref="F23" r:id="rId11"/>
    <hyperlink ref="F24" r:id="rId12"/>
    <hyperlink ref="F27" r:id="rId13"/>
    <hyperlink ref="F28" r:id="rId14"/>
    <hyperlink ref="F29" r:id="rId15"/>
    <hyperlink ref="F30" r:id="rId16"/>
    <hyperlink ref="F31" r:id="rId17"/>
    <hyperlink ref="F32" r:id="rId18"/>
    <hyperlink ref="F33" r:id="rId19"/>
    <hyperlink ref="F34" r:id="rId20"/>
    <hyperlink ref="F35" r:id="rId21"/>
    <hyperlink ref="F36" r:id="rId22"/>
    <hyperlink ref="F37" r:id="rId23"/>
    <hyperlink ref="F38" r:id="rId24"/>
    <hyperlink ref="F14" r:id="rId25"/>
    <hyperlink ref="F16" r:id="rId26"/>
    <hyperlink ref="F13" r:id="rId27"/>
  </hyperlinks>
  <pageMargins left="0.39370078740157483" right="0.39370078740157483" top="0.74803149606299213" bottom="0.74803149606299213" header="0.31496062992125984" footer="0.31496062992125984"/>
  <pageSetup scale="72" fitToHeight="0" orientation="landscape" r:id="rId28"/>
  <drawing r:id="rId29"/>
  <legacyDrawing r:id="rId30"/>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H12:H43</xm:sqref>
        </x14:dataValidation>
        <x14:dataValidation type="list" allowBlank="1" showInputMessage="1" showErrorMessage="1">
          <x14:formula1>
            <xm:f>'No tocar'!$I$5:$I$6</xm:f>
          </x14:formula1>
          <xm:sqref>G12:G43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election activeCell="E14" sqref="E14"/>
    </sheetView>
  </sheetViews>
  <sheetFormatPr baseColWidth="10" defaultRowHeight="12"/>
  <cols>
    <col min="1" max="1" width="2.42578125" style="1" customWidth="1"/>
    <col min="2" max="2" width="39.140625" style="1" customWidth="1"/>
    <col min="3" max="3" width="25.85546875" style="1" customWidth="1"/>
    <col min="4" max="4" width="44" style="1" customWidth="1"/>
    <col min="5" max="5" width="20.42578125" style="1" bestFit="1" customWidth="1"/>
    <col min="6" max="6" width="17.570312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row r="2" spans="2:16" ht="26.25" customHeight="1" thickBot="1">
      <c r="B2" s="43"/>
      <c r="C2" s="182" t="s">
        <v>113</v>
      </c>
      <c r="D2" s="183"/>
      <c r="E2" s="183"/>
      <c r="F2" s="183"/>
      <c r="G2" s="50" t="str">
        <f>Proyecto!K2</f>
        <v>Codigo: GC-F-015</v>
      </c>
      <c r="H2" s="49"/>
    </row>
    <row r="3" spans="2:16" ht="23.25" customHeight="1" thickBot="1">
      <c r="B3" s="45"/>
      <c r="C3" s="182" t="s">
        <v>115</v>
      </c>
      <c r="D3" s="183"/>
      <c r="E3" s="183"/>
      <c r="F3" s="183"/>
      <c r="G3" s="48" t="str">
        <f>Proyecto!K3</f>
        <v>Fecha: 17 de septiembre de 2014</v>
      </c>
      <c r="H3" s="49"/>
    </row>
    <row r="4" spans="2:16" ht="24" customHeight="1" thickBot="1">
      <c r="B4" s="45"/>
      <c r="C4" s="182" t="s">
        <v>116</v>
      </c>
      <c r="D4" s="183"/>
      <c r="E4" s="183"/>
      <c r="F4" s="183"/>
      <c r="G4" s="48" t="str">
        <f>Proyecto!K4</f>
        <v>Version 001</v>
      </c>
      <c r="H4" s="49"/>
    </row>
    <row r="5" spans="2:16" ht="22.5" customHeight="1" thickBot="1">
      <c r="B5" s="47"/>
      <c r="C5" s="182" t="s">
        <v>118</v>
      </c>
      <c r="D5" s="183"/>
      <c r="E5" s="183"/>
      <c r="F5" s="183"/>
      <c r="G5" s="51" t="s">
        <v>119</v>
      </c>
      <c r="H5" s="49"/>
    </row>
    <row r="6" spans="2:16" ht="5.25" customHeight="1">
      <c r="B6" s="4"/>
      <c r="C6" s="4"/>
      <c r="D6" s="4"/>
      <c r="E6" s="4"/>
      <c r="F6" s="4"/>
    </row>
    <row r="7" spans="2:16" ht="29.25" customHeight="1">
      <c r="B7" s="20" t="s">
        <v>0</v>
      </c>
      <c r="C7" s="212" t="str">
        <f>Proyecto!$E$7</f>
        <v>Transformación Institucional Integral</v>
      </c>
      <c r="D7" s="212"/>
      <c r="E7" s="212"/>
      <c r="F7" s="212"/>
      <c r="G7" s="15"/>
      <c r="P7" s="1"/>
    </row>
    <row r="8" spans="2:16" ht="6.75" customHeight="1">
      <c r="B8" s="7"/>
      <c r="C8" s="8"/>
      <c r="D8" s="8"/>
      <c r="E8" s="8"/>
      <c r="F8" s="8"/>
      <c r="P8" s="1"/>
    </row>
    <row r="9" spans="2:16">
      <c r="B9" s="116"/>
      <c r="C9" s="116"/>
    </row>
    <row r="10" spans="2:16" ht="20.25" customHeight="1">
      <c r="B10" s="209" t="s">
        <v>16</v>
      </c>
      <c r="C10" s="210"/>
      <c r="D10" s="210"/>
      <c r="E10" s="210"/>
      <c r="F10" s="210"/>
      <c r="G10" s="211"/>
    </row>
    <row r="11" spans="2:16" customFormat="1" ht="15" customHeight="1">
      <c r="B11" s="61" t="s">
        <v>161</v>
      </c>
      <c r="C11" s="61" t="s">
        <v>159</v>
      </c>
      <c r="D11" s="61" t="s">
        <v>166</v>
      </c>
      <c r="E11" s="61" t="s">
        <v>160</v>
      </c>
      <c r="F11" s="61" t="s">
        <v>158</v>
      </c>
      <c r="G11" s="62"/>
    </row>
    <row r="12" spans="2:16" ht="24.75" customHeight="1">
      <c r="B12" s="17" t="s">
        <v>79</v>
      </c>
      <c r="C12" s="19" t="s">
        <v>17</v>
      </c>
      <c r="D12" s="19" t="s">
        <v>18</v>
      </c>
      <c r="E12" s="19" t="s">
        <v>19</v>
      </c>
      <c r="F12" s="19" t="s">
        <v>20</v>
      </c>
      <c r="G12" s="19" t="s">
        <v>21</v>
      </c>
    </row>
    <row r="13" spans="2:16" s="84" customFormat="1" ht="47.25">
      <c r="B13" s="88" t="s">
        <v>164</v>
      </c>
      <c r="C13" s="88" t="s">
        <v>163</v>
      </c>
      <c r="D13" s="88" t="s">
        <v>167</v>
      </c>
      <c r="E13" s="88" t="s">
        <v>111</v>
      </c>
      <c r="F13" s="88" t="s">
        <v>162</v>
      </c>
      <c r="G13" s="88" t="s">
        <v>168</v>
      </c>
      <c r="P13" s="71"/>
    </row>
    <row r="14" spans="2:16" s="84" customFormat="1" ht="47.25">
      <c r="B14" s="88" t="s">
        <v>170</v>
      </c>
      <c r="C14" s="88" t="s">
        <v>163</v>
      </c>
      <c r="D14" s="88" t="s">
        <v>171</v>
      </c>
      <c r="E14" s="88" t="s">
        <v>111</v>
      </c>
      <c r="F14" s="88" t="s">
        <v>169</v>
      </c>
      <c r="G14" s="88" t="s">
        <v>172</v>
      </c>
      <c r="P14" s="71"/>
    </row>
    <row r="15" spans="2:16" s="84" customFormat="1" ht="78.75">
      <c r="B15" s="88" t="s">
        <v>175</v>
      </c>
      <c r="C15" s="88" t="s">
        <v>163</v>
      </c>
      <c r="D15" s="88" t="s">
        <v>177</v>
      </c>
      <c r="E15" s="88" t="s">
        <v>111</v>
      </c>
      <c r="F15" s="88" t="s">
        <v>173</v>
      </c>
      <c r="G15" s="88" t="s">
        <v>174</v>
      </c>
      <c r="P15" s="71"/>
    </row>
    <row r="16" spans="2:16" s="84" customFormat="1" ht="47.25">
      <c r="B16" s="88" t="s">
        <v>54</v>
      </c>
      <c r="C16" s="88" t="s">
        <v>163</v>
      </c>
      <c r="D16" s="88" t="s">
        <v>171</v>
      </c>
      <c r="E16" s="88" t="s">
        <v>111</v>
      </c>
      <c r="F16" s="88" t="s">
        <v>162</v>
      </c>
      <c r="G16" s="88" t="s">
        <v>176</v>
      </c>
      <c r="P16" s="71"/>
    </row>
    <row r="17" spans="2:7" ht="21.95" customHeight="1">
      <c r="B17" s="105"/>
      <c r="C17" s="106"/>
      <c r="D17" s="106"/>
      <c r="E17" s="106"/>
      <c r="F17" s="105"/>
      <c r="G17" s="106"/>
    </row>
    <row r="18" spans="2:7" ht="21.95" customHeight="1">
      <c r="B18" s="105"/>
      <c r="C18" s="106"/>
      <c r="D18" s="105"/>
      <c r="E18" s="105"/>
      <c r="F18" s="105"/>
      <c r="G18" s="105"/>
    </row>
    <row r="19" spans="2:7" ht="21.95" customHeight="1">
      <c r="B19" s="105"/>
      <c r="C19" s="106"/>
      <c r="D19" s="105"/>
      <c r="E19" s="105"/>
      <c r="F19" s="105"/>
      <c r="G19" s="105"/>
    </row>
    <row r="21" spans="2:7" ht="12.75">
      <c r="C21" s="13"/>
    </row>
    <row r="22" spans="2:7" ht="12.75">
      <c r="C22" s="13"/>
    </row>
    <row r="23" spans="2:7" ht="12.75">
      <c r="C23" s="13"/>
    </row>
    <row r="24" spans="2:7" ht="12.75">
      <c r="C24" s="13"/>
    </row>
    <row r="25" spans="2:7" ht="12.75">
      <c r="C25" s="13"/>
    </row>
    <row r="26" spans="2:7" ht="12.75">
      <c r="C26" s="13"/>
    </row>
    <row r="27" spans="2:7" ht="12.75">
      <c r="C27" s="13"/>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E13:E19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1"/>
  <sheetViews>
    <sheetView showGridLines="0" zoomScale="90" zoomScaleNormal="90" workbookViewId="0">
      <selection activeCell="B15" sqref="B15:F15"/>
    </sheetView>
  </sheetViews>
  <sheetFormatPr baseColWidth="10" defaultRowHeight="1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6" customWidth="1"/>
    <col min="11" max="11" width="1" style="1" customWidth="1"/>
    <col min="12" max="12" width="1.5703125" style="1" customWidth="1"/>
    <col min="13" max="13" width="1.140625" style="6"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row r="2" spans="2:23" ht="26.25" customHeight="1" thickBot="1">
      <c r="B2" s="43"/>
      <c r="C2" s="182" t="s">
        <v>113</v>
      </c>
      <c r="D2" s="183"/>
      <c r="E2" s="183"/>
      <c r="F2" s="183"/>
      <c r="G2" s="176" t="str">
        <f>Proyecto!K2</f>
        <v>Codigo: GC-F-015</v>
      </c>
      <c r="H2" s="177"/>
      <c r="K2" s="6"/>
      <c r="L2" s="6"/>
      <c r="M2" s="10"/>
    </row>
    <row r="3" spans="2:23" ht="23.25" customHeight="1" thickBot="1">
      <c r="B3" s="45"/>
      <c r="C3" s="182" t="s">
        <v>115</v>
      </c>
      <c r="D3" s="183"/>
      <c r="E3" s="183"/>
      <c r="F3" s="183"/>
      <c r="G3" s="178" t="str">
        <f>Proyecto!K3</f>
        <v>Fecha: 17 de septiembre de 2014</v>
      </c>
      <c r="H3" s="179"/>
      <c r="K3" s="6"/>
      <c r="L3" s="6"/>
      <c r="M3" s="10"/>
    </row>
    <row r="4" spans="2:23" ht="24" customHeight="1" thickBot="1">
      <c r="B4" s="45"/>
      <c r="C4" s="182" t="s">
        <v>116</v>
      </c>
      <c r="D4" s="183"/>
      <c r="E4" s="183"/>
      <c r="F4" s="183"/>
      <c r="G4" s="180" t="str">
        <f>Proyecto!K4</f>
        <v>Version 001</v>
      </c>
      <c r="H4" s="181"/>
      <c r="M4" s="10"/>
    </row>
    <row r="5" spans="2:23" ht="22.5" customHeight="1" thickBot="1">
      <c r="B5" s="47"/>
      <c r="C5" s="182" t="s">
        <v>118</v>
      </c>
      <c r="D5" s="183"/>
      <c r="E5" s="183"/>
      <c r="F5" s="183"/>
      <c r="G5" s="178" t="s">
        <v>119</v>
      </c>
      <c r="H5" s="179"/>
    </row>
    <row r="6" spans="2:23" ht="5.25" customHeight="1">
      <c r="B6" s="4"/>
      <c r="C6" s="4"/>
      <c r="D6" s="4"/>
      <c r="E6" s="4"/>
      <c r="F6" s="4"/>
      <c r="G6" s="4"/>
      <c r="H6" s="4"/>
    </row>
    <row r="7" spans="2:23" ht="29.25" customHeight="1">
      <c r="B7" s="22" t="s">
        <v>0</v>
      </c>
      <c r="C7" s="108" t="str">
        <f>Proyecto!$E$7</f>
        <v>Transformación Institucional Integral</v>
      </c>
      <c r="D7" s="108"/>
      <c r="E7" s="108"/>
      <c r="F7" s="108"/>
      <c r="G7" s="108"/>
      <c r="H7" s="108"/>
      <c r="W7" s="1"/>
    </row>
    <row r="9" spans="2:23" ht="15" customHeight="1">
      <c r="B9" s="161" t="s">
        <v>9</v>
      </c>
      <c r="C9" s="161"/>
      <c r="D9" s="161"/>
      <c r="E9" s="161"/>
      <c r="F9" s="161"/>
      <c r="G9" s="161"/>
      <c r="H9" s="161"/>
    </row>
    <row r="10" spans="2:23" customFormat="1" ht="15" customHeight="1"/>
    <row r="11" spans="2:23" ht="33.75" customHeight="1">
      <c r="B11" s="152" t="s">
        <v>80</v>
      </c>
      <c r="C11" s="152"/>
      <c r="D11" s="16" t="s">
        <v>27</v>
      </c>
      <c r="E11" s="16" t="s">
        <v>10</v>
      </c>
      <c r="F11" s="16" t="s">
        <v>12</v>
      </c>
      <c r="G11" s="16" t="s">
        <v>13</v>
      </c>
      <c r="H11" s="16" t="s">
        <v>112</v>
      </c>
    </row>
    <row r="12" spans="2:23" s="84" customFormat="1" ht="63">
      <c r="B12" s="213" t="s">
        <v>240</v>
      </c>
      <c r="C12" s="213"/>
      <c r="D12" s="77" t="s">
        <v>330</v>
      </c>
      <c r="E12" s="77" t="s">
        <v>178</v>
      </c>
      <c r="F12" s="77" t="s">
        <v>179</v>
      </c>
      <c r="G12" s="85"/>
      <c r="H12" s="77" t="s">
        <v>180</v>
      </c>
      <c r="J12" s="86"/>
      <c r="M12" s="86"/>
      <c r="W12" s="71"/>
    </row>
    <row r="13" spans="2:23" s="84" customFormat="1" ht="78.75">
      <c r="B13" s="213" t="s">
        <v>243</v>
      </c>
      <c r="C13" s="213"/>
      <c r="D13" s="77" t="s">
        <v>331</v>
      </c>
      <c r="E13" s="77" t="s">
        <v>258</v>
      </c>
      <c r="F13" s="77" t="s">
        <v>179</v>
      </c>
      <c r="G13" s="85"/>
      <c r="H13" s="77"/>
      <c r="J13" s="86"/>
      <c r="M13" s="86"/>
      <c r="W13" s="71"/>
    </row>
    <row r="14" spans="2:23" s="84" customFormat="1" ht="63.75" customHeight="1">
      <c r="B14" s="213" t="s">
        <v>241</v>
      </c>
      <c r="C14" s="213"/>
      <c r="D14" s="77" t="s">
        <v>332</v>
      </c>
      <c r="E14" s="77" t="s">
        <v>259</v>
      </c>
      <c r="F14" s="77" t="s">
        <v>179</v>
      </c>
      <c r="G14" s="85"/>
      <c r="H14" s="77"/>
      <c r="J14" s="86"/>
      <c r="M14" s="86"/>
      <c r="W14" s="71"/>
    </row>
    <row r="15" spans="2:23" s="84" customFormat="1" ht="75.75" customHeight="1">
      <c r="B15" s="214" t="s">
        <v>242</v>
      </c>
      <c r="C15" s="214"/>
      <c r="D15" s="77" t="s">
        <v>333</v>
      </c>
      <c r="E15" s="77" t="s">
        <v>259</v>
      </c>
      <c r="F15" s="94" t="s">
        <v>179</v>
      </c>
      <c r="G15" s="85"/>
      <c r="H15" s="77"/>
      <c r="J15" s="86"/>
      <c r="M15" s="86"/>
      <c r="W15" s="71"/>
    </row>
    <row r="16" spans="2:23" s="84" customFormat="1" ht="18" customHeight="1">
      <c r="B16" s="213"/>
      <c r="C16" s="213"/>
      <c r="D16" s="77"/>
      <c r="E16" s="77"/>
      <c r="F16" s="77"/>
      <c r="G16" s="85"/>
      <c r="H16" s="77"/>
      <c r="J16" s="86"/>
      <c r="M16" s="86"/>
      <c r="W16" s="71"/>
    </row>
    <row r="17" spans="2:23" s="84" customFormat="1" ht="18" customHeight="1">
      <c r="B17" s="213"/>
      <c r="C17" s="213"/>
      <c r="D17" s="77"/>
      <c r="E17" s="77"/>
      <c r="F17" s="77"/>
      <c r="G17" s="85"/>
      <c r="H17" s="77"/>
      <c r="J17" s="86"/>
      <c r="M17" s="86"/>
      <c r="W17" s="71"/>
    </row>
    <row r="18" spans="2:23" s="84" customFormat="1" ht="18" customHeight="1">
      <c r="B18" s="213"/>
      <c r="C18" s="213"/>
      <c r="D18" s="77"/>
      <c r="E18" s="77"/>
      <c r="F18" s="77"/>
      <c r="G18" s="85"/>
      <c r="H18" s="77"/>
      <c r="J18" s="86"/>
      <c r="M18" s="86"/>
      <c r="W18" s="71"/>
    </row>
    <row r="19" spans="2:23" s="84" customFormat="1" ht="18" customHeight="1">
      <c r="B19" s="213"/>
      <c r="C19" s="213"/>
      <c r="D19" s="77"/>
      <c r="E19" s="77"/>
      <c r="F19" s="77"/>
      <c r="G19" s="85"/>
      <c r="H19" s="77"/>
      <c r="J19" s="86"/>
      <c r="M19" s="86"/>
      <c r="W19" s="71"/>
    </row>
    <row r="20" spans="2:23" s="84" customFormat="1" ht="18" customHeight="1">
      <c r="B20" s="213"/>
      <c r="C20" s="213"/>
      <c r="D20" s="77"/>
      <c r="E20" s="77"/>
      <c r="F20" s="77"/>
      <c r="G20" s="85"/>
      <c r="H20" s="77"/>
      <c r="J20" s="86"/>
      <c r="M20" s="86"/>
      <c r="W20" s="71"/>
    </row>
    <row r="21" spans="2:23" s="84" customFormat="1" ht="18" customHeight="1">
      <c r="B21" s="146"/>
      <c r="C21" s="146"/>
      <c r="D21" s="77"/>
      <c r="E21" s="77"/>
      <c r="F21" s="72"/>
      <c r="G21" s="85"/>
      <c r="H21" s="77"/>
      <c r="J21" s="86"/>
      <c r="M21" s="86"/>
      <c r="W21" s="71"/>
    </row>
  </sheetData>
  <mergeCells count="21">
    <mergeCell ref="B21:C21"/>
    <mergeCell ref="B19:C19"/>
    <mergeCell ref="B20:C20"/>
    <mergeCell ref="B12:C12"/>
    <mergeCell ref="B18:C18"/>
    <mergeCell ref="B15:C15"/>
    <mergeCell ref="B16:C16"/>
    <mergeCell ref="B17:C17"/>
    <mergeCell ref="B13:C13"/>
    <mergeCell ref="B14:C14"/>
    <mergeCell ref="B9:H9"/>
    <mergeCell ref="B11:C11"/>
    <mergeCell ref="C7:H7"/>
    <mergeCell ref="C2:F2"/>
    <mergeCell ref="G2:H2"/>
    <mergeCell ref="C3:F3"/>
    <mergeCell ref="G3:H3"/>
    <mergeCell ref="C4:F4"/>
    <mergeCell ref="G4:H4"/>
    <mergeCell ref="C5:F5"/>
    <mergeCell ref="G5:H5"/>
  </mergeCells>
  <conditionalFormatting sqref="E12:E21">
    <cfRule type="cellIs" dxfId="6" priority="4" stopIfTrue="1" operator="equal">
      <formula>"Alto"</formula>
    </cfRule>
    <cfRule type="cellIs" dxfId="5" priority="5" stopIfTrue="1" operator="equal">
      <formula>"Medio"</formula>
    </cfRule>
    <cfRule type="cellIs" dxfId="4" priority="6" stopIfTrue="1" operator="equal">
      <formula>"Bajo"</formula>
    </cfRule>
  </conditionalFormatting>
  <dataValidations count="1">
    <dataValidation type="whole" allowBlank="1" showInputMessage="1" showErrorMessage="1" sqref="F21:F22 F23:G65506 G22 F8:G8 I8:M65506 O8:U65506">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C232BBAF-3301-4ADA-A93E-0285483E5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76CD46FF-15CE-4B87-962F-49D7241576E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ff8e3638-9d45-4162-afb4-6d390653d547"/>
    <ds:schemaRef ds:uri="http://www.w3.org/XML/1998/namespace"/>
    <ds:schemaRef ds:uri="http://purl.org/dc/dcmitype/"/>
  </ds:schemaRefs>
</ds:datastoreItem>
</file>

<file path=customXml/itemProps4.xml><?xml version="1.0" encoding="utf-8"?>
<ds:datastoreItem xmlns:ds="http://schemas.openxmlformats.org/officeDocument/2006/customXml" ds:itemID="{8C3424EC-8FB4-4D27-B81C-739F7CD2911E}">
  <ds:schemaRefs>
    <ds:schemaRef ds:uri="office.server.policy"/>
  </ds:schemaRefs>
</ds:datastoreItem>
</file>

<file path=customXml/itemProps5.xml><?xml version="1.0" encoding="utf-8"?>
<ds:datastoreItem xmlns:ds="http://schemas.openxmlformats.org/officeDocument/2006/customXml" ds:itemID="{5CABEA65-53C1-42F9-BFF0-CED18ACAE14C}">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12</vt:i4>
      </vt:variant>
    </vt:vector>
  </HeadingPairs>
  <TitlesOfParts>
    <vt:vector size="26"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Escenario-ContinuidadNegocio</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lpstr>'Escenario-ContinuidadNegocio'!x__Hlk138343329</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Bibiana Coy Paez</cp:lastModifiedBy>
  <cp:lastPrinted>2014-09-04T14:54:30Z</cp:lastPrinted>
  <dcterms:created xsi:type="dcterms:W3CDTF">2009-01-14T13:57:13Z</dcterms:created>
  <dcterms:modified xsi:type="dcterms:W3CDTF">2024-08-01T04:43:30Z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