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2. Presupuesto 2023\1.Presupuesto\Cierre 2023\Reporte Final\"/>
    </mc:Choice>
  </mc:AlternateContent>
  <bookViews>
    <workbookView xWindow="0" yWindow="0" windowWidth="28800" windowHeight="12300"/>
  </bookViews>
  <sheets>
    <sheet name="EJECUCION DIC 2023  FIN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X41" i="1"/>
  <c r="AA34" i="1"/>
  <c r="AA42" i="1" s="1"/>
  <c r="Z34" i="1"/>
  <c r="Y34" i="1"/>
  <c r="X34" i="1"/>
  <c r="X42" i="1" s="1"/>
  <c r="W34" i="1"/>
  <c r="W42" i="1" s="1"/>
  <c r="V34" i="1"/>
  <c r="U34" i="1"/>
  <c r="T34" i="1"/>
  <c r="T42" i="1" s="1"/>
  <c r="S34" i="1"/>
  <c r="R34" i="1"/>
  <c r="Q34" i="1"/>
  <c r="AA32" i="1"/>
  <c r="Z32" i="1"/>
  <c r="Z42" i="1" s="1"/>
  <c r="Y32" i="1"/>
  <c r="X32" i="1"/>
  <c r="W32" i="1"/>
  <c r="V32" i="1"/>
  <c r="V42" i="1" s="1"/>
  <c r="U32" i="1"/>
  <c r="T32" i="1"/>
  <c r="S32" i="1"/>
  <c r="R32" i="1"/>
  <c r="Q32" i="1"/>
  <c r="AA29" i="1"/>
  <c r="Z29" i="1"/>
  <c r="Y29" i="1"/>
  <c r="X29" i="1"/>
  <c r="W29" i="1"/>
  <c r="V29" i="1"/>
  <c r="U29" i="1"/>
  <c r="T29" i="1"/>
  <c r="S29" i="1"/>
  <c r="R29" i="1"/>
  <c r="Q29" i="1"/>
  <c r="AA27" i="1"/>
  <c r="Z27" i="1"/>
  <c r="Y27" i="1"/>
  <c r="X27" i="1"/>
  <c r="W27" i="1"/>
  <c r="V27" i="1"/>
  <c r="U27" i="1"/>
  <c r="T27" i="1"/>
  <c r="S27" i="1"/>
  <c r="R27" i="1"/>
  <c r="Q27" i="1"/>
  <c r="AA16" i="1"/>
  <c r="Z16" i="1"/>
  <c r="Y16" i="1"/>
  <c r="X16" i="1"/>
  <c r="W16" i="1"/>
  <c r="V16" i="1"/>
  <c r="U16" i="1"/>
  <c r="T16" i="1"/>
  <c r="S16" i="1"/>
  <c r="R16" i="1"/>
  <c r="Q16" i="1"/>
  <c r="AA14" i="1"/>
  <c r="Z14" i="1"/>
  <c r="Y14" i="1"/>
  <c r="X14" i="1"/>
  <c r="W14" i="1"/>
  <c r="V14" i="1"/>
  <c r="U14" i="1"/>
  <c r="T14" i="1"/>
  <c r="S14" i="1"/>
  <c r="R14" i="1"/>
  <c r="Q14" i="1"/>
  <c r="AA6" i="1"/>
  <c r="AA5" i="1" s="1"/>
  <c r="Z6" i="1"/>
  <c r="Z5" i="1" s="1"/>
  <c r="Y6" i="1"/>
  <c r="Y5" i="1" s="1"/>
  <c r="Y42" i="1" s="1"/>
  <c r="X6" i="1"/>
  <c r="W6" i="1"/>
  <c r="W5" i="1" s="1"/>
  <c r="V6" i="1"/>
  <c r="V5" i="1" s="1"/>
  <c r="U6" i="1"/>
  <c r="U5" i="1" s="1"/>
  <c r="U42" i="1" s="1"/>
  <c r="T6" i="1"/>
  <c r="S6" i="1"/>
  <c r="S5" i="1" s="1"/>
  <c r="R6" i="1"/>
  <c r="R5" i="1" s="1"/>
  <c r="Q6" i="1"/>
  <c r="Q5" i="1" s="1"/>
  <c r="X5" i="1"/>
  <c r="T5" i="1"/>
</calcChain>
</file>

<file path=xl/sharedStrings.xml><?xml version="1.0" encoding="utf-8"?>
<sst xmlns="http://schemas.openxmlformats.org/spreadsheetml/2006/main" count="468" uniqueCount="127">
  <si>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</si>
  <si>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</si>
  <si>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</si>
  <si>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</si>
  <si>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</si>
  <si>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</si>
  <si>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</si>
  <si>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</si>
  <si>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</si>
  <si>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</si>
  <si>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</si>
  <si>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</si>
  <si>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</si>
  <si>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</si>
  <si>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</si>
  <si>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</si>
  <si>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</si>
  <si>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</si>
  <si>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</si>
  <si>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</si>
  <si>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</si>
  <si>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</si>
  <si>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</si>
  <si>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</si>
  <si>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</si>
  <si>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</si>
  <si>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</si>
  <si>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</si>
  <si>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</si>
  <si>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</si>
  <si>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</si>
  <si>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</si>
  <si>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FUNCIONAMIENTO</t>
  </si>
  <si>
    <t>GASTOS DE PERSONAL</t>
  </si>
  <si>
    <t>35-02-00</t>
  </si>
  <si>
    <t>SUPERINTENDENCIA DE SOCIEDADES</t>
  </si>
  <si>
    <t>A-01-01-01</t>
  </si>
  <si>
    <t>A</t>
  </si>
  <si>
    <t>01</t>
  </si>
  <si>
    <t>Propios</t>
  </si>
  <si>
    <t>20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</si>
  <si>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</si>
  <si>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</si>
  <si>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</si>
  <si>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</si>
  <si>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</si>
  <si>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</si>
  <si>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</si>
  <si>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</si>
  <si>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</si>
  <si>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</si>
  <si>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</si>
  <si>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A-01-02-01</t>
  </si>
  <si>
    <t>A-01-02-02</t>
  </si>
  <si>
    <t>A-01-02-03</t>
  </si>
  <si>
    <t>ADQUISICION DE BIENES</t>
  </si>
  <si>
    <t>A-02</t>
  </si>
  <si>
    <t>ADQUISICIÓN DE BIENES  Y SERVICIOS</t>
  </si>
  <si>
    <t>TRANSFERENCIAS</t>
  </si>
  <si>
    <t>A-03-03-01-026</t>
  </si>
  <si>
    <t>026</t>
  </si>
  <si>
    <t>Nación</t>
  </si>
  <si>
    <t>10</t>
  </si>
  <si>
    <t>GASTOS INHERENTES A LA INTERVENCIÓN ADMINISTRATIVA PARÁGRAFO  3,  ART. 10, DECRETO 4334 DE 2008, ART. 1   DECRETO 1761 DE 2009</t>
  </si>
  <si>
    <t>A-03-03-01-999</t>
  </si>
  <si>
    <t>999</t>
  </si>
  <si>
    <t>OTRAS TRANSFERENCIAS - DISTRIBUCIÓN PREVIO CONCEPTO DGPPN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</si>
  <si>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</si>
  <si>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</si>
  <si>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</si>
  <si>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</si>
  <si>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</si>
  <si>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</si>
  <si>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</si>
  <si>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</si>
  <si>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</si>
  <si>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</si>
  <si>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</si>
  <si>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</si>
  <si>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A-03-04-02-029</t>
  </si>
  <si>
    <t>029</t>
  </si>
  <si>
    <t>PLANES COMPLEMENTARIOS DE SALUD (NO DE PENSIONES).</t>
  </si>
  <si>
    <t>A-03-04-02-082</t>
  </si>
  <si>
    <t>082</t>
  </si>
  <si>
    <t>MESADAS PENSIONALES DE LA SUPERINTENDENCIA DE SOCIEDADES A TRAVÉS DEL FOPEP (DE PENSIONES)</t>
  </si>
  <si>
    <t>A-03-10</t>
  </si>
  <si>
    <t>SENTENCIAS Y CONCILIACIONES</t>
  </si>
  <si>
    <t>A-03-11-03-001</t>
  </si>
  <si>
    <t>11</t>
  </si>
  <si>
    <t>001</t>
  </si>
  <si>
    <t>SUBSIDIO LIQUIDACIONES LEYES 550 DE 1999 Y 1116 DE 2006.</t>
  </si>
  <si>
    <t>VIVIENDA</t>
  </si>
  <si>
    <t>A-06-01-04-010</t>
  </si>
  <si>
    <t>06</t>
  </si>
  <si>
    <t>010</t>
  </si>
  <si>
    <t>21</t>
  </si>
  <si>
    <t>PRÉSTAMOS DE VIVIENDA</t>
  </si>
  <si>
    <t>IMPUESTOS TASAS</t>
  </si>
  <si>
    <t>A-08-01</t>
  </si>
  <si>
    <t>08</t>
  </si>
  <si>
    <t>IMPUESTOS</t>
  </si>
  <si>
    <t>A-08-04-01</t>
  </si>
  <si>
    <t>CUOTA DE FISCALIZACIÓN Y AUDITAJE</t>
  </si>
  <si>
    <t>FONDO DE CONTINGENCIAS</t>
  </si>
  <si>
    <t>B-10-04-01</t>
  </si>
  <si>
    <t>B</t>
  </si>
  <si>
    <t>APORTES AL FONDO DE CONTINGENCIAS</t>
  </si>
  <si>
    <t>INVERSION</t>
  </si>
  <si>
    <t>C-3502-0200-2</t>
  </si>
  <si>
    <t>C</t>
  </si>
  <si>
    <t>3502</t>
  </si>
  <si>
    <t>0200</t>
  </si>
  <si>
    <t>2</t>
  </si>
  <si>
    <t>FORTALECIMIENTO DE LA COMPETITIVIDAD DE LAS SOCIEDADES DEL SECTOR REAL A NIVEL  NACIONAL</t>
  </si>
  <si>
    <t>C-3503-0200-2</t>
  </si>
  <si>
    <t>3503</t>
  </si>
  <si>
    <t>FORTALECIMIENTO DEL MODELO OPERACIONAL PARA LA ATENCIÓN DE TRAMITES Y SERVICIOS ASOCIADOS A LA INSOLVENCIA EMPRESARIAL A NIVEL NACIONAL</t>
  </si>
  <si>
    <t>C-3599-0200-8</t>
  </si>
  <si>
    <t>3599</t>
  </si>
  <si>
    <t>8</t>
  </si>
  <si>
    <t>FORTALECIMIENTO DE LA INFRAESTRUCTURA FÍSICA DE LA SUPERINTENDENCIA DE SOCIEDADES A NIVEL  NACIONAL</t>
  </si>
  <si>
    <t>C-3599-0200-9</t>
  </si>
  <si>
    <t>9</t>
  </si>
  <si>
    <t>FORTALECIMIENTO INTERNO DE LOS PROCESOS Y DE LA INFRAESTRUCTURA TECNOLÓGICA DE LA SUPERINTENDENCIA DE SOCIEDADES A NIVEL  NACIONAL</t>
  </si>
  <si>
    <t>C-3599-0200-10</t>
  </si>
  <si>
    <t>MEJORAMIENTO DE LOS PROCESOS ARCHIVÍSTICOS DEL SISTEMA DE GESTIÓN DOCUMENTAL DE LA SUPERINTENDENCIA DE SOCIEDADES A NIVEL NACIONAL</t>
  </si>
  <si>
    <t xml:space="preserve">Enero -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</si>
</sst>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</font>
    <font>
      <sz val="11"/>
      <name val="Calibri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1" xfId="2" applyNumberFormat="1" applyFont="1" applyFill="1" applyBorder="1" applyAlignment="1">
      <alignment horizontal="center" vertical="center" wrapText="1" readingOrder="1"/>
    </xf>
    <xf numFmtId="0" fontId="3" fillId="0" borderId="0" xfId="2" applyNumberFormat="1" applyFont="1" applyFill="1" applyBorder="1" applyAlignment="1">
      <alignment horizontal="center" vertical="center" wrapText="1" readingOrder="1"/>
    </xf>
    <xf numFmtId="0" fontId="4" fillId="0" borderId="0" xfId="2" applyFont="1" applyFill="1" applyBorder="1"/>
    <xf numFmtId="0" fontId="3" fillId="2" borderId="1" xfId="2" applyNumberFormat="1" applyFont="1" applyFill="1" applyBorder="1" applyAlignment="1">
      <alignment horizontal="center" vertical="center" wrapText="1" readingOrder="1"/>
    </xf>
    <xf numFmtId="7" fontId="3" fillId="2" borderId="1" xfId="2" applyNumberFormat="1" applyFont="1" applyFill="1" applyBorder="1" applyAlignment="1">
      <alignment horizontal="center" vertical="center" wrapText="1" readingOrder="1"/>
    </xf>
    <xf numFmtId="0" fontId="4" fillId="2" borderId="0" xfId="2" applyFont="1" applyFill="1" applyBorder="1"/>
    <xf numFmtId="0" fontId="3" fillId="3" borderId="1" xfId="2" applyNumberFormat="1" applyFont="1" applyFill="1" applyBorder="1" applyAlignment="1">
      <alignment horizontal="center" vertical="center" wrapText="1" readingOrder="1"/>
    </xf>
    <xf numFmtId="164" fontId="3" fillId="3" borderId="1" xfId="2" applyNumberFormat="1" applyFont="1" applyFill="1" applyBorder="1" applyAlignment="1">
      <alignment horizontal="center" vertical="center" wrapText="1" readingOrder="1"/>
    </xf>
    <xf numFmtId="0" fontId="4" fillId="3" borderId="0" xfId="2" applyFont="1" applyFill="1" applyBorder="1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3" fillId="4" borderId="1" xfId="2" applyNumberFormat="1" applyFont="1" applyFill="1" applyBorder="1" applyAlignment="1">
      <alignment horizontal="center" vertical="center" wrapText="1" readingOrder="1"/>
    </xf>
    <xf numFmtId="164" fontId="3" fillId="4" borderId="1" xfId="2" applyNumberFormat="1" applyFont="1" applyFill="1" applyBorder="1" applyAlignment="1">
      <alignment horizontal="center" vertical="center" wrapText="1" readingOrder="1"/>
    </xf>
    <xf numFmtId="0" fontId="4" fillId="4" borderId="0" xfId="2" applyFont="1" applyFill="1" applyBorder="1"/>
    <xf numFmtId="0" fontId="3" fillId="5" borderId="1" xfId="2" applyNumberFormat="1" applyFont="1" applyFill="1" applyBorder="1" applyAlignment="1">
      <alignment horizontal="center" vertical="center" wrapText="1" readingOrder="1"/>
    </xf>
    <xf numFmtId="164" fontId="3" fillId="5" borderId="1" xfId="2" applyNumberFormat="1" applyFont="1" applyFill="1" applyBorder="1" applyAlignment="1">
      <alignment horizontal="center" vertical="center" wrapText="1" readingOrder="1"/>
    </xf>
    <xf numFmtId="0" fontId="4" fillId="5" borderId="0" xfId="2" applyFont="1" applyFill="1" applyBorder="1"/>
    <xf numFmtId="0" fontId="7" fillId="0" borderId="1" xfId="2" applyNumberFormat="1" applyFont="1" applyFill="1" applyBorder="1" applyAlignment="1">
      <alignment horizontal="center" vertical="center" wrapText="1" readingOrder="1"/>
    </xf>
    <xf numFmtId="0" fontId="3" fillId="0" borderId="1" xfId="2" applyNumberFormat="1" applyFont="1" applyFill="1" applyBorder="1" applyAlignment="1">
      <alignment horizontal="left" vertical="center" wrapText="1" readingOrder="1"/>
    </xf>
    <xf numFmtId="0" fontId="7" fillId="0" borderId="1" xfId="2" applyNumberFormat="1" applyFont="1" applyFill="1" applyBorder="1" applyAlignment="1">
      <alignment vertical="center" wrapText="1" readingOrder="1"/>
    </xf>
    <xf numFmtId="0" fontId="7" fillId="0" borderId="1" xfId="2" applyNumberFormat="1" applyFont="1" applyFill="1" applyBorder="1" applyAlignment="1">
      <alignment horizontal="left" vertical="center" wrapText="1" readingOrder="1"/>
    </xf>
    <xf numFmtId="0" fontId="8" fillId="0" borderId="1" xfId="2" applyNumberFormat="1" applyFont="1" applyFill="1" applyBorder="1" applyAlignment="1">
      <alignment horizontal="right" vertical="center" wrapText="1" readingOrder="1"/>
    </xf>
    <xf numFmtId="7" fontId="8" fillId="0" borderId="1" xfId="2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7" fontId="4" fillId="0" borderId="0" xfId="2" applyNumberFormat="1" applyFont="1" applyFill="1" applyBorder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42"/>
  <sheetViews>
    <sheetView showGridLines="0" tabSelected="1" zoomScale="175" zoomScaleNormal="175" workbookViewId="0">
      <selection activeCell="B4" sqref="B4"/>
    </sheetView>
  </sheetViews>
  <sheetFormatPr baseColWidth="10" defaultRowHeight="15"/>
  <cols>
    <col min="1" max="1" width="13.42578125" style="3" customWidth="1"/>
    <col min="2" max="2" width="27" style="3" customWidth="1"/>
    <col min="3" max="3" width="21.5703125" style="3" customWidth="1"/>
    <col min="4" max="11" width="5.42578125" style="3" customWidth="1"/>
    <col min="12" max="12" width="7" style="3" customWidth="1"/>
    <col min="13" max="13" width="9.5703125" style="3" customWidth="1"/>
    <col min="14" max="14" width="8" style="3" customWidth="1"/>
    <col min="15" max="15" width="9.5703125" style="3" customWidth="1"/>
    <col min="16" max="16" width="27.5703125" style="3" customWidth="1"/>
    <col min="17" max="25" width="18.85546875" style="3" customWidth="1"/>
    <col min="26" max="27" width="19.7109375" style="3" bestFit="1" customWidth="1"/>
    <col min="28" max="28" width="11.42578125" style="3" customWidth="1"/>
    <col min="29" max="29" width="6.42578125" style="3" customWidth="1"/>
    <col min="30" max="16384" width="11.42578125" style="3"/>
  </cols>
  <sheetData>
    <row r="1" spans="1:11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11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117">
      <c r="A3" s="1" t="s">
        <v>4</v>
      </c>
      <c r="B3" s="1" t="s">
        <v>126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11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117" s="6" customForma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 t="s">
        <v>32</v>
      </c>
      <c r="Q5" s="5">
        <f>+Q6+Q14+Q16+Q29+Q27</f>
        <v>146672563832</v>
      </c>
      <c r="R5" s="5">
        <f t="shared" ref="R5:AA5" si="0">+R6+R14+R16+R29+R27</f>
        <v>12436298837</v>
      </c>
      <c r="S5" s="5">
        <f t="shared" si="0"/>
        <v>8095458000</v>
      </c>
      <c r="T5" s="5">
        <f>+T6+T14+T16+T29+T27</f>
        <v>159010405832</v>
      </c>
      <c r="U5" s="5">
        <f t="shared" si="0"/>
        <v>4014832000</v>
      </c>
      <c r="V5" s="5">
        <f t="shared" si="0"/>
        <v>152295360644.89999</v>
      </c>
      <c r="W5" s="5">
        <f t="shared" si="0"/>
        <v>2700213187.1000004</v>
      </c>
      <c r="X5" s="5">
        <f t="shared" si="0"/>
        <v>147080148629.97</v>
      </c>
      <c r="Y5" s="5">
        <f t="shared" si="0"/>
        <v>144338607534.25</v>
      </c>
      <c r="Z5" s="5">
        <f t="shared" si="0"/>
        <v>142441423694.57001</v>
      </c>
      <c r="AA5" s="5">
        <f t="shared" si="0"/>
        <v>142441423694.57001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</row>
    <row r="6" spans="1:117" s="9" customForma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 t="s">
        <v>33</v>
      </c>
      <c r="Q6" s="8">
        <f>SUM(Q7:Q13)</f>
        <v>109621780000</v>
      </c>
      <c r="R6" s="8">
        <f t="shared" ref="R6:AA6" si="1">SUM(R7:R13)</f>
        <v>9706241000</v>
      </c>
      <c r="S6" s="8">
        <f t="shared" si="1"/>
        <v>4942399000</v>
      </c>
      <c r="T6" s="8">
        <f t="shared" si="1"/>
        <v>114385622000</v>
      </c>
      <c r="U6" s="8">
        <f t="shared" si="1"/>
        <v>4014832000</v>
      </c>
      <c r="V6" s="8">
        <f t="shared" si="1"/>
        <v>110370790000</v>
      </c>
      <c r="W6" s="8">
        <f t="shared" si="1"/>
        <v>0</v>
      </c>
      <c r="X6" s="8">
        <f t="shared" si="1"/>
        <v>106977446414.25</v>
      </c>
      <c r="Y6" s="8">
        <f t="shared" si="1"/>
        <v>106977446414.25</v>
      </c>
      <c r="Z6" s="8">
        <f t="shared" si="1"/>
        <v>106977446414.25</v>
      </c>
      <c r="AA6" s="8">
        <f t="shared" si="1"/>
        <v>106977446414.25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</row>
    <row r="7" spans="1:117" s="14" customFormat="1" ht="22.5">
      <c r="A7" s="10" t="s">
        <v>34</v>
      </c>
      <c r="B7" s="11" t="s">
        <v>35</v>
      </c>
      <c r="C7" s="12" t="s">
        <v>36</v>
      </c>
      <c r="D7" s="10" t="s">
        <v>37</v>
      </c>
      <c r="E7" s="10" t="s">
        <v>38</v>
      </c>
      <c r="F7" s="10" t="s">
        <v>38</v>
      </c>
      <c r="G7" s="10" t="s">
        <v>38</v>
      </c>
      <c r="H7" s="10"/>
      <c r="I7" s="10"/>
      <c r="J7" s="10"/>
      <c r="K7" s="10"/>
      <c r="L7" s="10"/>
      <c r="M7" s="10" t="s">
        <v>39</v>
      </c>
      <c r="N7" s="10" t="s">
        <v>40</v>
      </c>
      <c r="O7" s="10" t="s">
        <v>41</v>
      </c>
      <c r="P7" s="11" t="s">
        <v>42</v>
      </c>
      <c r="Q7" s="13">
        <v>58968926000</v>
      </c>
      <c r="R7" s="13">
        <v>5106268000</v>
      </c>
      <c r="S7" s="13">
        <v>0</v>
      </c>
      <c r="T7" s="13">
        <v>64075194000</v>
      </c>
      <c r="U7" s="13">
        <v>0</v>
      </c>
      <c r="V7" s="13">
        <v>64075194000</v>
      </c>
      <c r="W7" s="13">
        <v>0</v>
      </c>
      <c r="X7" s="13">
        <v>63889079950.25</v>
      </c>
      <c r="Y7" s="13">
        <v>63889079950.25</v>
      </c>
      <c r="Z7" s="13">
        <v>63889079950.25</v>
      </c>
      <c r="AA7" s="13">
        <v>63889079950.25</v>
      </c>
    </row>
    <row r="8" spans="1:117" s="14" customFormat="1" ht="22.5">
      <c r="A8" s="10" t="s">
        <v>34</v>
      </c>
      <c r="B8" s="11" t="s">
        <v>35</v>
      </c>
      <c r="C8" s="12" t="s">
        <v>43</v>
      </c>
      <c r="D8" s="10" t="s">
        <v>37</v>
      </c>
      <c r="E8" s="10" t="s">
        <v>38</v>
      </c>
      <c r="F8" s="10" t="s">
        <v>38</v>
      </c>
      <c r="G8" s="10" t="s">
        <v>44</v>
      </c>
      <c r="H8" s="10"/>
      <c r="I8" s="10"/>
      <c r="J8" s="10"/>
      <c r="K8" s="10"/>
      <c r="L8" s="10"/>
      <c r="M8" s="10" t="s">
        <v>39</v>
      </c>
      <c r="N8" s="10" t="s">
        <v>40</v>
      </c>
      <c r="O8" s="10" t="s">
        <v>41</v>
      </c>
      <c r="P8" s="11" t="s">
        <v>45</v>
      </c>
      <c r="Q8" s="13">
        <v>23084053000</v>
      </c>
      <c r="R8" s="13">
        <v>3921829000</v>
      </c>
      <c r="S8" s="13">
        <v>400000000</v>
      </c>
      <c r="T8" s="13">
        <v>26605882000</v>
      </c>
      <c r="U8" s="13">
        <v>0</v>
      </c>
      <c r="V8" s="13">
        <v>26605882000</v>
      </c>
      <c r="W8" s="13">
        <v>0</v>
      </c>
      <c r="X8" s="13">
        <v>24382448353</v>
      </c>
      <c r="Y8" s="13">
        <v>24382448353</v>
      </c>
      <c r="Z8" s="13">
        <v>24382448353</v>
      </c>
      <c r="AA8" s="13">
        <v>24382448353</v>
      </c>
    </row>
    <row r="9" spans="1:117" s="14" customFormat="1" ht="33.75">
      <c r="A9" s="10" t="s">
        <v>34</v>
      </c>
      <c r="B9" s="11" t="s">
        <v>35</v>
      </c>
      <c r="C9" s="12" t="s">
        <v>46</v>
      </c>
      <c r="D9" s="10" t="s">
        <v>37</v>
      </c>
      <c r="E9" s="10" t="s">
        <v>38</v>
      </c>
      <c r="F9" s="10" t="s">
        <v>38</v>
      </c>
      <c r="G9" s="10" t="s">
        <v>47</v>
      </c>
      <c r="H9" s="10"/>
      <c r="I9" s="10"/>
      <c r="J9" s="10"/>
      <c r="K9" s="10"/>
      <c r="L9" s="10"/>
      <c r="M9" s="10" t="s">
        <v>39</v>
      </c>
      <c r="N9" s="10" t="s">
        <v>40</v>
      </c>
      <c r="O9" s="10" t="s">
        <v>41</v>
      </c>
      <c r="P9" s="11" t="s">
        <v>48</v>
      </c>
      <c r="Q9" s="13">
        <v>18757720000</v>
      </c>
      <c r="R9" s="13">
        <v>678144000</v>
      </c>
      <c r="S9" s="13">
        <v>0</v>
      </c>
      <c r="T9" s="13">
        <v>19435864000</v>
      </c>
      <c r="U9" s="13">
        <v>0</v>
      </c>
      <c r="V9" s="13">
        <v>19435864000</v>
      </c>
      <c r="W9" s="13">
        <v>0</v>
      </c>
      <c r="X9" s="13">
        <v>18508585511</v>
      </c>
      <c r="Y9" s="13">
        <v>18508585511</v>
      </c>
      <c r="Z9" s="13">
        <v>18508585511</v>
      </c>
      <c r="AA9" s="13">
        <v>18508585511</v>
      </c>
    </row>
    <row r="10" spans="1:117" s="14" customFormat="1" ht="33.75">
      <c r="A10" s="10" t="s">
        <v>34</v>
      </c>
      <c r="B10" s="11" t="s">
        <v>35</v>
      </c>
      <c r="C10" s="12" t="s">
        <v>49</v>
      </c>
      <c r="D10" s="10" t="s">
        <v>37</v>
      </c>
      <c r="E10" s="10" t="s">
        <v>38</v>
      </c>
      <c r="F10" s="10" t="s">
        <v>38</v>
      </c>
      <c r="G10" s="10" t="s">
        <v>50</v>
      </c>
      <c r="H10" s="10"/>
      <c r="I10" s="10"/>
      <c r="J10" s="10"/>
      <c r="K10" s="10"/>
      <c r="L10" s="10"/>
      <c r="M10" s="10" t="s">
        <v>39</v>
      </c>
      <c r="N10" s="10" t="s">
        <v>40</v>
      </c>
      <c r="O10" s="10" t="s">
        <v>41</v>
      </c>
      <c r="P10" s="11" t="s">
        <v>51</v>
      </c>
      <c r="Q10" s="13">
        <v>8557231000</v>
      </c>
      <c r="R10" s="13">
        <v>0</v>
      </c>
      <c r="S10" s="13">
        <v>4542399000</v>
      </c>
      <c r="T10" s="13">
        <v>4014832000</v>
      </c>
      <c r="U10" s="13">
        <v>4014832000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1:117" s="14" customFormat="1" ht="22.5">
      <c r="A11" s="10" t="s">
        <v>34</v>
      </c>
      <c r="B11" s="11" t="s">
        <v>35</v>
      </c>
      <c r="C11" s="12" t="s">
        <v>52</v>
      </c>
      <c r="D11" s="10" t="s">
        <v>37</v>
      </c>
      <c r="E11" s="10" t="s">
        <v>38</v>
      </c>
      <c r="F11" s="10" t="s">
        <v>44</v>
      </c>
      <c r="G11" s="10" t="s">
        <v>38</v>
      </c>
      <c r="H11" s="10"/>
      <c r="I11" s="10"/>
      <c r="J11" s="10"/>
      <c r="K11" s="10"/>
      <c r="L11" s="10"/>
      <c r="M11" s="10" t="s">
        <v>39</v>
      </c>
      <c r="N11" s="10" t="s">
        <v>40</v>
      </c>
      <c r="O11" s="10" t="s">
        <v>41</v>
      </c>
      <c r="P11" s="11" t="s">
        <v>42</v>
      </c>
      <c r="Q11" s="13">
        <v>131323000</v>
      </c>
      <c r="R11" s="13">
        <v>0</v>
      </c>
      <c r="S11" s="13">
        <v>0</v>
      </c>
      <c r="T11" s="13">
        <v>131323000</v>
      </c>
      <c r="U11" s="13">
        <v>0</v>
      </c>
      <c r="V11" s="13">
        <v>131323000</v>
      </c>
      <c r="W11" s="13">
        <v>0</v>
      </c>
      <c r="X11" s="13">
        <v>125512218</v>
      </c>
      <c r="Y11" s="13">
        <v>125512218</v>
      </c>
      <c r="Z11" s="13">
        <v>125512218</v>
      </c>
      <c r="AA11" s="13">
        <v>125512218</v>
      </c>
    </row>
    <row r="12" spans="1:117" s="14" customFormat="1" ht="22.5">
      <c r="A12" s="10" t="s">
        <v>34</v>
      </c>
      <c r="B12" s="11" t="s">
        <v>35</v>
      </c>
      <c r="C12" s="12" t="s">
        <v>53</v>
      </c>
      <c r="D12" s="10" t="s">
        <v>37</v>
      </c>
      <c r="E12" s="10" t="s">
        <v>38</v>
      </c>
      <c r="F12" s="10" t="s">
        <v>44</v>
      </c>
      <c r="G12" s="10" t="s">
        <v>44</v>
      </c>
      <c r="H12" s="10"/>
      <c r="I12" s="10"/>
      <c r="J12" s="10"/>
      <c r="K12" s="10"/>
      <c r="L12" s="10"/>
      <c r="M12" s="10" t="s">
        <v>39</v>
      </c>
      <c r="N12" s="10" t="s">
        <v>40</v>
      </c>
      <c r="O12" s="10" t="s">
        <v>41</v>
      </c>
      <c r="P12" s="11" t="s">
        <v>45</v>
      </c>
      <c r="Q12" s="13">
        <v>54230000</v>
      </c>
      <c r="R12" s="13">
        <v>0</v>
      </c>
      <c r="S12" s="13">
        <v>0</v>
      </c>
      <c r="T12" s="13">
        <v>54230000</v>
      </c>
      <c r="U12" s="13">
        <v>0</v>
      </c>
      <c r="V12" s="13">
        <v>54230000</v>
      </c>
      <c r="W12" s="13">
        <v>0</v>
      </c>
      <c r="X12" s="13">
        <v>43835373</v>
      </c>
      <c r="Y12" s="13">
        <v>43835373</v>
      </c>
      <c r="Z12" s="13">
        <v>43835373</v>
      </c>
      <c r="AA12" s="13">
        <v>43835373</v>
      </c>
    </row>
    <row r="13" spans="1:117" s="14" customFormat="1" ht="33.75">
      <c r="A13" s="10" t="s">
        <v>34</v>
      </c>
      <c r="B13" s="11" t="s">
        <v>35</v>
      </c>
      <c r="C13" s="12" t="s">
        <v>54</v>
      </c>
      <c r="D13" s="10" t="s">
        <v>37</v>
      </c>
      <c r="E13" s="10" t="s">
        <v>38</v>
      </c>
      <c r="F13" s="10" t="s">
        <v>44</v>
      </c>
      <c r="G13" s="10" t="s">
        <v>47</v>
      </c>
      <c r="H13" s="10"/>
      <c r="I13" s="10"/>
      <c r="J13" s="10"/>
      <c r="K13" s="10"/>
      <c r="L13" s="10"/>
      <c r="M13" s="10" t="s">
        <v>39</v>
      </c>
      <c r="N13" s="10" t="s">
        <v>40</v>
      </c>
      <c r="O13" s="10" t="s">
        <v>41</v>
      </c>
      <c r="P13" s="11" t="s">
        <v>48</v>
      </c>
      <c r="Q13" s="13">
        <v>68297000</v>
      </c>
      <c r="R13" s="13">
        <v>0</v>
      </c>
      <c r="S13" s="13">
        <v>0</v>
      </c>
      <c r="T13" s="13">
        <v>68297000</v>
      </c>
      <c r="U13" s="13">
        <v>0</v>
      </c>
      <c r="V13" s="13">
        <v>68297000</v>
      </c>
      <c r="W13" s="13">
        <v>0</v>
      </c>
      <c r="X13" s="13">
        <v>27985009</v>
      </c>
      <c r="Y13" s="13">
        <v>27985009</v>
      </c>
      <c r="Z13" s="13">
        <v>27985009</v>
      </c>
      <c r="AA13" s="13">
        <v>27985009</v>
      </c>
    </row>
    <row r="14" spans="1:117" s="9" customForma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 t="s">
        <v>55</v>
      </c>
      <c r="Q14" s="8">
        <f>+Q15</f>
        <v>14587224832</v>
      </c>
      <c r="R14" s="8">
        <f t="shared" ref="R14:AA14" si="2">+R15</f>
        <v>523057837</v>
      </c>
      <c r="S14" s="8">
        <f t="shared" si="2"/>
        <v>0</v>
      </c>
      <c r="T14" s="8">
        <f t="shared" si="2"/>
        <v>15110282669</v>
      </c>
      <c r="U14" s="8">
        <f t="shared" si="2"/>
        <v>0</v>
      </c>
      <c r="V14" s="8">
        <f t="shared" si="2"/>
        <v>14841427076.18</v>
      </c>
      <c r="W14" s="8">
        <f t="shared" si="2"/>
        <v>268855592.81999999</v>
      </c>
      <c r="X14" s="8">
        <f t="shared" si="2"/>
        <v>13756849620.76</v>
      </c>
      <c r="Y14" s="8">
        <f t="shared" si="2"/>
        <v>13678165586.76</v>
      </c>
      <c r="Z14" s="8">
        <f t="shared" si="2"/>
        <v>12334491381.940001</v>
      </c>
      <c r="AA14" s="8">
        <f t="shared" si="2"/>
        <v>12334491381.940001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</row>
    <row r="15" spans="1:117" s="14" customFormat="1" ht="22.5">
      <c r="A15" s="10" t="s">
        <v>34</v>
      </c>
      <c r="B15" s="11" t="s">
        <v>35</v>
      </c>
      <c r="C15" s="12" t="s">
        <v>56</v>
      </c>
      <c r="D15" s="10" t="s">
        <v>37</v>
      </c>
      <c r="E15" s="10" t="s">
        <v>44</v>
      </c>
      <c r="F15" s="10"/>
      <c r="G15" s="10"/>
      <c r="H15" s="10"/>
      <c r="I15" s="10"/>
      <c r="J15" s="10"/>
      <c r="K15" s="10"/>
      <c r="L15" s="10"/>
      <c r="M15" s="10" t="s">
        <v>39</v>
      </c>
      <c r="N15" s="10" t="s">
        <v>40</v>
      </c>
      <c r="O15" s="10" t="s">
        <v>41</v>
      </c>
      <c r="P15" s="11" t="s">
        <v>57</v>
      </c>
      <c r="Q15" s="13">
        <v>14587224832</v>
      </c>
      <c r="R15" s="13">
        <v>523057837</v>
      </c>
      <c r="S15" s="13">
        <v>0</v>
      </c>
      <c r="T15" s="13">
        <v>15110282669</v>
      </c>
      <c r="U15" s="13">
        <v>0</v>
      </c>
      <c r="V15" s="13">
        <v>14841427076.18</v>
      </c>
      <c r="W15" s="13">
        <v>268855592.81999999</v>
      </c>
      <c r="X15" s="13">
        <v>13756849620.76</v>
      </c>
      <c r="Y15" s="13">
        <v>13678165586.76</v>
      </c>
      <c r="Z15" s="13">
        <v>12334491381.940001</v>
      </c>
      <c r="AA15" s="13">
        <v>12334491381.940001</v>
      </c>
    </row>
    <row r="16" spans="1:117" s="9" customForma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 t="s">
        <v>58</v>
      </c>
      <c r="Q16" s="8">
        <f>SUM(Q17:Q24)</f>
        <v>19394183000</v>
      </c>
      <c r="R16" s="8">
        <f t="shared" ref="R16:S16" si="3">SUM(R17:R24)</f>
        <v>2140000000</v>
      </c>
      <c r="S16" s="8">
        <f t="shared" si="3"/>
        <v>3153059000</v>
      </c>
      <c r="T16" s="8">
        <f>SUM(T17:T26)</f>
        <v>26378125163</v>
      </c>
      <c r="U16" s="8">
        <f t="shared" ref="U16:AA16" si="4">SUM(U17:U26)</f>
        <v>0</v>
      </c>
      <c r="V16" s="8">
        <f t="shared" si="4"/>
        <v>24051736841.720001</v>
      </c>
      <c r="W16" s="8">
        <f t="shared" si="4"/>
        <v>2326388321.2800002</v>
      </c>
      <c r="X16" s="8">
        <f t="shared" si="4"/>
        <v>23495501805.959999</v>
      </c>
      <c r="Y16" s="8">
        <f t="shared" si="4"/>
        <v>22902499300.239998</v>
      </c>
      <c r="Z16" s="8">
        <f t="shared" si="4"/>
        <v>22348989665.380001</v>
      </c>
      <c r="AA16" s="8">
        <f t="shared" si="4"/>
        <v>22348989665.380001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</row>
    <row r="17" spans="1:117" s="14" customFormat="1" ht="56.25">
      <c r="A17" s="10" t="s">
        <v>34</v>
      </c>
      <c r="B17" s="11" t="s">
        <v>35</v>
      </c>
      <c r="C17" s="12" t="s">
        <v>59</v>
      </c>
      <c r="D17" s="10" t="s">
        <v>37</v>
      </c>
      <c r="E17" s="10" t="s">
        <v>47</v>
      </c>
      <c r="F17" s="10" t="s">
        <v>47</v>
      </c>
      <c r="G17" s="10" t="s">
        <v>38</v>
      </c>
      <c r="H17" s="10" t="s">
        <v>60</v>
      </c>
      <c r="I17" s="10"/>
      <c r="J17" s="10"/>
      <c r="K17" s="10"/>
      <c r="L17" s="10"/>
      <c r="M17" s="10" t="s">
        <v>61</v>
      </c>
      <c r="N17" s="10" t="s">
        <v>62</v>
      </c>
      <c r="O17" s="10" t="s">
        <v>41</v>
      </c>
      <c r="P17" s="11" t="s">
        <v>63</v>
      </c>
      <c r="Q17" s="13">
        <v>0</v>
      </c>
      <c r="R17" s="13">
        <v>1574000000</v>
      </c>
      <c r="S17" s="13">
        <v>0</v>
      </c>
      <c r="T17" s="13">
        <v>1574000000</v>
      </c>
      <c r="U17" s="13">
        <v>0</v>
      </c>
      <c r="V17" s="13">
        <v>1574000000</v>
      </c>
      <c r="W17" s="13">
        <v>0</v>
      </c>
      <c r="X17" s="13">
        <v>1468374506.9400001</v>
      </c>
      <c r="Y17" s="13">
        <v>956370161.54999995</v>
      </c>
      <c r="Z17" s="13">
        <v>956370161.54999995</v>
      </c>
      <c r="AA17" s="13">
        <v>956370161.54999995</v>
      </c>
    </row>
    <row r="18" spans="1:117" s="14" customFormat="1" ht="33.75">
      <c r="A18" s="10" t="s">
        <v>34</v>
      </c>
      <c r="B18" s="11" t="s">
        <v>35</v>
      </c>
      <c r="C18" s="12" t="s">
        <v>64</v>
      </c>
      <c r="D18" s="10" t="s">
        <v>37</v>
      </c>
      <c r="E18" s="10" t="s">
        <v>47</v>
      </c>
      <c r="F18" s="10" t="s">
        <v>47</v>
      </c>
      <c r="G18" s="10" t="s">
        <v>38</v>
      </c>
      <c r="H18" s="10" t="s">
        <v>65</v>
      </c>
      <c r="I18" s="10"/>
      <c r="J18" s="10"/>
      <c r="K18" s="10"/>
      <c r="L18" s="10"/>
      <c r="M18" s="10" t="s">
        <v>39</v>
      </c>
      <c r="N18" s="10" t="s">
        <v>40</v>
      </c>
      <c r="O18" s="10" t="s">
        <v>41</v>
      </c>
      <c r="P18" s="11" t="s">
        <v>66</v>
      </c>
      <c r="Q18" s="13">
        <v>2520059000</v>
      </c>
      <c r="R18" s="13">
        <v>0</v>
      </c>
      <c r="S18" s="13">
        <v>2520059000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</row>
    <row r="19" spans="1:117" s="14" customFormat="1" ht="22.5">
      <c r="A19" s="10" t="s">
        <v>34</v>
      </c>
      <c r="B19" s="11" t="s">
        <v>35</v>
      </c>
      <c r="C19" s="12" t="s">
        <v>67</v>
      </c>
      <c r="D19" s="10" t="s">
        <v>37</v>
      </c>
      <c r="E19" s="10" t="s">
        <v>47</v>
      </c>
      <c r="F19" s="10" t="s">
        <v>50</v>
      </c>
      <c r="G19" s="10" t="s">
        <v>44</v>
      </c>
      <c r="H19" s="10" t="s">
        <v>68</v>
      </c>
      <c r="I19" s="10"/>
      <c r="J19" s="10"/>
      <c r="K19" s="10"/>
      <c r="L19" s="10"/>
      <c r="M19" s="10" t="s">
        <v>39</v>
      </c>
      <c r="N19" s="10" t="s">
        <v>40</v>
      </c>
      <c r="O19" s="10" t="s">
        <v>41</v>
      </c>
      <c r="P19" s="11" t="s">
        <v>69</v>
      </c>
      <c r="Q19" s="13">
        <v>330127000</v>
      </c>
      <c r="R19" s="13">
        <v>0</v>
      </c>
      <c r="S19" s="13">
        <v>0</v>
      </c>
      <c r="T19" s="13">
        <v>330127000</v>
      </c>
      <c r="U19" s="13">
        <v>0</v>
      </c>
      <c r="V19" s="13">
        <v>308530748.95999998</v>
      </c>
      <c r="W19" s="13">
        <v>21596251.039999999</v>
      </c>
      <c r="X19" s="13">
        <v>308530748.95999998</v>
      </c>
      <c r="Y19" s="13">
        <v>308530748.95999998</v>
      </c>
      <c r="Z19" s="13">
        <v>277097819.10000002</v>
      </c>
      <c r="AA19" s="13">
        <v>277097819.10000002</v>
      </c>
    </row>
    <row r="20" spans="1:117" s="14" customFormat="1" ht="22.5">
      <c r="A20" s="10" t="s">
        <v>34</v>
      </c>
      <c r="B20" s="11" t="s">
        <v>35</v>
      </c>
      <c r="C20" s="12" t="s">
        <v>70</v>
      </c>
      <c r="D20" s="10" t="s">
        <v>37</v>
      </c>
      <c r="E20" s="10" t="s">
        <v>47</v>
      </c>
      <c r="F20" s="10" t="s">
        <v>50</v>
      </c>
      <c r="G20" s="10" t="s">
        <v>44</v>
      </c>
      <c r="H20" s="10" t="s">
        <v>71</v>
      </c>
      <c r="I20" s="10"/>
      <c r="J20" s="10"/>
      <c r="K20" s="10"/>
      <c r="L20" s="10"/>
      <c r="M20" s="10" t="s">
        <v>39</v>
      </c>
      <c r="N20" s="10" t="s">
        <v>40</v>
      </c>
      <c r="O20" s="10" t="s">
        <v>41</v>
      </c>
      <c r="P20" s="11" t="s">
        <v>72</v>
      </c>
      <c r="Q20" s="13">
        <v>445400000</v>
      </c>
      <c r="R20" s="13">
        <v>0</v>
      </c>
      <c r="S20" s="13">
        <v>445400000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</row>
    <row r="21" spans="1:117" s="14" customFormat="1" ht="33.75">
      <c r="A21" s="10" t="s">
        <v>34</v>
      </c>
      <c r="B21" s="11" t="s">
        <v>35</v>
      </c>
      <c r="C21" s="12" t="s">
        <v>73</v>
      </c>
      <c r="D21" s="10" t="s">
        <v>37</v>
      </c>
      <c r="E21" s="10" t="s">
        <v>47</v>
      </c>
      <c r="F21" s="10" t="s">
        <v>50</v>
      </c>
      <c r="G21" s="10" t="s">
        <v>44</v>
      </c>
      <c r="H21" s="10" t="s">
        <v>74</v>
      </c>
      <c r="I21" s="10"/>
      <c r="J21" s="10"/>
      <c r="K21" s="10"/>
      <c r="L21" s="10"/>
      <c r="M21" s="10" t="s">
        <v>39</v>
      </c>
      <c r="N21" s="10" t="s">
        <v>40</v>
      </c>
      <c r="O21" s="10" t="s">
        <v>41</v>
      </c>
      <c r="P21" s="11" t="s">
        <v>75</v>
      </c>
      <c r="Q21" s="13">
        <v>312480000</v>
      </c>
      <c r="R21" s="13">
        <v>521000000</v>
      </c>
      <c r="S21" s="13">
        <v>0</v>
      </c>
      <c r="T21" s="13">
        <v>833480000</v>
      </c>
      <c r="U21" s="13">
        <v>0</v>
      </c>
      <c r="V21" s="13">
        <v>833480000</v>
      </c>
      <c r="W21" s="13">
        <v>0</v>
      </c>
      <c r="X21" s="13">
        <v>754611631</v>
      </c>
      <c r="Y21" s="13">
        <v>754611631</v>
      </c>
      <c r="Z21" s="13">
        <v>754611631</v>
      </c>
      <c r="AA21" s="13">
        <v>754611631</v>
      </c>
    </row>
    <row r="22" spans="1:117" s="14" customFormat="1" ht="22.5">
      <c r="A22" s="10" t="s">
        <v>34</v>
      </c>
      <c r="B22" s="11" t="s">
        <v>35</v>
      </c>
      <c r="C22" s="12" t="s">
        <v>76</v>
      </c>
      <c r="D22" s="10" t="s">
        <v>37</v>
      </c>
      <c r="E22" s="10" t="s">
        <v>47</v>
      </c>
      <c r="F22" s="10" t="s">
        <v>50</v>
      </c>
      <c r="G22" s="10" t="s">
        <v>44</v>
      </c>
      <c r="H22" s="10" t="s">
        <v>77</v>
      </c>
      <c r="I22" s="10"/>
      <c r="J22" s="10"/>
      <c r="K22" s="10"/>
      <c r="L22" s="10"/>
      <c r="M22" s="10" t="s">
        <v>39</v>
      </c>
      <c r="N22" s="10" t="s">
        <v>40</v>
      </c>
      <c r="O22" s="10" t="s">
        <v>41</v>
      </c>
      <c r="P22" s="11" t="s">
        <v>78</v>
      </c>
      <c r="Q22" s="13">
        <v>21120000</v>
      </c>
      <c r="R22" s="13">
        <v>45000000</v>
      </c>
      <c r="S22" s="13">
        <v>0</v>
      </c>
      <c r="T22" s="13">
        <v>66120000</v>
      </c>
      <c r="U22" s="13">
        <v>0</v>
      </c>
      <c r="V22" s="13">
        <v>66120000</v>
      </c>
      <c r="W22" s="13">
        <v>0</v>
      </c>
      <c r="X22" s="13">
        <v>31259548.16</v>
      </c>
      <c r="Y22" s="13">
        <v>31259548.16</v>
      </c>
      <c r="Z22" s="13">
        <v>31259548.16</v>
      </c>
      <c r="AA22" s="13">
        <v>31259548.16</v>
      </c>
    </row>
    <row r="23" spans="1:117" s="14" customFormat="1" ht="22.5">
      <c r="A23" s="10" t="s">
        <v>34</v>
      </c>
      <c r="B23" s="11" t="s">
        <v>35</v>
      </c>
      <c r="C23" s="12" t="s">
        <v>79</v>
      </c>
      <c r="D23" s="10" t="s">
        <v>37</v>
      </c>
      <c r="E23" s="10" t="s">
        <v>47</v>
      </c>
      <c r="F23" s="10" t="s">
        <v>50</v>
      </c>
      <c r="G23" s="10" t="s">
        <v>44</v>
      </c>
      <c r="H23" s="10" t="s">
        <v>80</v>
      </c>
      <c r="I23" s="10"/>
      <c r="J23" s="10"/>
      <c r="K23" s="10"/>
      <c r="L23" s="10"/>
      <c r="M23" s="10" t="s">
        <v>39</v>
      </c>
      <c r="N23" s="10" t="s">
        <v>40</v>
      </c>
      <c r="O23" s="10" t="s">
        <v>41</v>
      </c>
      <c r="P23" s="11" t="s">
        <v>81</v>
      </c>
      <c r="Q23" s="13">
        <v>2879198000</v>
      </c>
      <c r="R23" s="13">
        <v>0</v>
      </c>
      <c r="S23" s="13">
        <v>142600000</v>
      </c>
      <c r="T23" s="13">
        <v>2736598000</v>
      </c>
      <c r="U23" s="13">
        <v>0</v>
      </c>
      <c r="V23" s="13">
        <v>2674623705</v>
      </c>
      <c r="W23" s="13">
        <v>61974295</v>
      </c>
      <c r="X23" s="13">
        <v>2674623705</v>
      </c>
      <c r="Y23" s="13">
        <v>2674623705</v>
      </c>
      <c r="Z23" s="13">
        <v>2674623705</v>
      </c>
      <c r="AA23" s="13">
        <v>2674623705</v>
      </c>
    </row>
    <row r="24" spans="1:117" s="14" customFormat="1" ht="45">
      <c r="A24" s="10" t="s">
        <v>34</v>
      </c>
      <c r="B24" s="11" t="s">
        <v>35</v>
      </c>
      <c r="C24" s="12" t="s">
        <v>82</v>
      </c>
      <c r="D24" s="10" t="s">
        <v>37</v>
      </c>
      <c r="E24" s="10" t="s">
        <v>47</v>
      </c>
      <c r="F24" s="10" t="s">
        <v>50</v>
      </c>
      <c r="G24" s="10" t="s">
        <v>44</v>
      </c>
      <c r="H24" s="10" t="s">
        <v>83</v>
      </c>
      <c r="I24" s="10"/>
      <c r="J24" s="10"/>
      <c r="K24" s="10"/>
      <c r="L24" s="10"/>
      <c r="M24" s="10" t="s">
        <v>39</v>
      </c>
      <c r="N24" s="10" t="s">
        <v>40</v>
      </c>
      <c r="O24" s="10" t="s">
        <v>41</v>
      </c>
      <c r="P24" s="11" t="s">
        <v>84</v>
      </c>
      <c r="Q24" s="13">
        <v>12885799000</v>
      </c>
      <c r="R24" s="13">
        <v>0</v>
      </c>
      <c r="S24" s="13">
        <v>45000000</v>
      </c>
      <c r="T24" s="13">
        <v>12840799000</v>
      </c>
      <c r="U24" s="13">
        <v>0</v>
      </c>
      <c r="V24" s="13">
        <v>12484109804.43</v>
      </c>
      <c r="W24" s="13">
        <v>356689195.56999999</v>
      </c>
      <c r="X24" s="13">
        <v>12483400741.57</v>
      </c>
      <c r="Y24" s="13">
        <v>12483400741.57</v>
      </c>
      <c r="Z24" s="13">
        <v>12483400741.57</v>
      </c>
      <c r="AA24" s="13">
        <v>12483400741.57</v>
      </c>
    </row>
    <row r="25" spans="1:117" s="14" customFormat="1" ht="22.5">
      <c r="A25" s="10" t="s">
        <v>34</v>
      </c>
      <c r="B25" s="11" t="s">
        <v>35</v>
      </c>
      <c r="C25" s="12" t="s">
        <v>85</v>
      </c>
      <c r="D25" s="10" t="s">
        <v>37</v>
      </c>
      <c r="E25" s="10" t="s">
        <v>47</v>
      </c>
      <c r="F25" s="10" t="s">
        <v>62</v>
      </c>
      <c r="G25" s="10"/>
      <c r="H25" s="10"/>
      <c r="I25" s="10"/>
      <c r="J25" s="10"/>
      <c r="K25" s="10"/>
      <c r="L25" s="10"/>
      <c r="M25" s="10" t="s">
        <v>39</v>
      </c>
      <c r="N25" s="10" t="s">
        <v>40</v>
      </c>
      <c r="O25" s="10" t="s">
        <v>41</v>
      </c>
      <c r="P25" s="11" t="s">
        <v>86</v>
      </c>
      <c r="Q25" s="13">
        <v>3000000000</v>
      </c>
      <c r="R25" s="13">
        <v>0</v>
      </c>
      <c r="S25" s="13">
        <v>0</v>
      </c>
      <c r="T25" s="13">
        <v>3000000000</v>
      </c>
      <c r="U25" s="13">
        <v>0</v>
      </c>
      <c r="V25" s="13">
        <v>1113871420.3299999</v>
      </c>
      <c r="W25" s="13">
        <v>1886128579.6700001</v>
      </c>
      <c r="X25" s="13">
        <v>856868569.33000004</v>
      </c>
      <c r="Y25" s="13">
        <v>775870409</v>
      </c>
      <c r="Z25" s="13">
        <v>775870409</v>
      </c>
      <c r="AA25" s="13">
        <v>775870409</v>
      </c>
    </row>
    <row r="26" spans="1:117" s="14" customFormat="1" ht="22.5">
      <c r="A26" s="10" t="s">
        <v>34</v>
      </c>
      <c r="B26" s="11" t="s">
        <v>35</v>
      </c>
      <c r="C26" s="12" t="s">
        <v>87</v>
      </c>
      <c r="D26" s="10" t="s">
        <v>37</v>
      </c>
      <c r="E26" s="10" t="s">
        <v>47</v>
      </c>
      <c r="F26" s="10" t="s">
        <v>88</v>
      </c>
      <c r="G26" s="10" t="s">
        <v>47</v>
      </c>
      <c r="H26" s="10" t="s">
        <v>89</v>
      </c>
      <c r="I26" s="10"/>
      <c r="J26" s="10"/>
      <c r="K26" s="10"/>
      <c r="L26" s="10"/>
      <c r="M26" s="10" t="s">
        <v>39</v>
      </c>
      <c r="N26" s="10" t="s">
        <v>40</v>
      </c>
      <c r="O26" s="10" t="s">
        <v>41</v>
      </c>
      <c r="P26" s="11" t="s">
        <v>90</v>
      </c>
      <c r="Q26" s="13">
        <v>3000000000</v>
      </c>
      <c r="R26" s="13">
        <v>1997001163</v>
      </c>
      <c r="S26" s="13">
        <v>0</v>
      </c>
      <c r="T26" s="13">
        <v>4997001163</v>
      </c>
      <c r="U26" s="13">
        <v>0</v>
      </c>
      <c r="V26" s="13">
        <v>4997001163</v>
      </c>
      <c r="W26" s="13">
        <v>0</v>
      </c>
      <c r="X26" s="13">
        <v>4917832355</v>
      </c>
      <c r="Y26" s="13">
        <v>4917832355</v>
      </c>
      <c r="Z26" s="13">
        <v>4395755650</v>
      </c>
      <c r="AA26" s="13">
        <v>4395755650</v>
      </c>
    </row>
    <row r="27" spans="1:117" s="9" customForma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 t="s">
        <v>91</v>
      </c>
      <c r="Q27" s="8">
        <f>+Q28</f>
        <v>2392896000</v>
      </c>
      <c r="R27" s="8">
        <f t="shared" ref="R27:AA27" si="5">+R28</f>
        <v>0</v>
      </c>
      <c r="S27" s="8">
        <f t="shared" si="5"/>
        <v>0</v>
      </c>
      <c r="T27" s="8">
        <f t="shared" si="5"/>
        <v>2392896000</v>
      </c>
      <c r="U27" s="8">
        <f t="shared" si="5"/>
        <v>0</v>
      </c>
      <c r="V27" s="8">
        <f t="shared" si="5"/>
        <v>2392896000</v>
      </c>
      <c r="W27" s="8">
        <f t="shared" si="5"/>
        <v>0</v>
      </c>
      <c r="X27" s="8">
        <f t="shared" si="5"/>
        <v>2249688560</v>
      </c>
      <c r="Y27" s="8">
        <f t="shared" si="5"/>
        <v>179834004</v>
      </c>
      <c r="Z27" s="8">
        <f t="shared" si="5"/>
        <v>179834004</v>
      </c>
      <c r="AA27" s="8">
        <f t="shared" si="5"/>
        <v>179834004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</row>
    <row r="28" spans="1:117" s="14" customFormat="1" ht="22.5">
      <c r="A28" s="10" t="s">
        <v>34</v>
      </c>
      <c r="B28" s="11" t="s">
        <v>35</v>
      </c>
      <c r="C28" s="12" t="s">
        <v>92</v>
      </c>
      <c r="D28" s="10" t="s">
        <v>37</v>
      </c>
      <c r="E28" s="10" t="s">
        <v>93</v>
      </c>
      <c r="F28" s="10" t="s">
        <v>38</v>
      </c>
      <c r="G28" s="10" t="s">
        <v>50</v>
      </c>
      <c r="H28" s="10" t="s">
        <v>94</v>
      </c>
      <c r="I28" s="10"/>
      <c r="J28" s="10"/>
      <c r="K28" s="10"/>
      <c r="L28" s="10"/>
      <c r="M28" s="10" t="s">
        <v>39</v>
      </c>
      <c r="N28" s="10" t="s">
        <v>95</v>
      </c>
      <c r="O28" s="10" t="s">
        <v>41</v>
      </c>
      <c r="P28" s="11" t="s">
        <v>96</v>
      </c>
      <c r="Q28" s="13">
        <v>2392896000</v>
      </c>
      <c r="R28" s="13">
        <v>0</v>
      </c>
      <c r="S28" s="13">
        <v>0</v>
      </c>
      <c r="T28" s="13">
        <v>2392896000</v>
      </c>
      <c r="U28" s="13">
        <v>0</v>
      </c>
      <c r="V28" s="13">
        <v>2392896000</v>
      </c>
      <c r="W28" s="13">
        <v>0</v>
      </c>
      <c r="X28" s="13">
        <v>2249688560</v>
      </c>
      <c r="Y28" s="13">
        <v>179834004</v>
      </c>
      <c r="Z28" s="13">
        <v>179834004</v>
      </c>
      <c r="AA28" s="13">
        <v>179834004</v>
      </c>
    </row>
    <row r="29" spans="1:117" s="9" customForma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 t="s">
        <v>97</v>
      </c>
      <c r="Q29" s="8">
        <f>+Q30+Q31</f>
        <v>676480000</v>
      </c>
      <c r="R29" s="8">
        <f t="shared" ref="R29:AA29" si="6">+R30+R31</f>
        <v>67000000</v>
      </c>
      <c r="S29" s="8">
        <f t="shared" si="6"/>
        <v>0</v>
      </c>
      <c r="T29" s="8">
        <f t="shared" si="6"/>
        <v>743480000</v>
      </c>
      <c r="U29" s="8">
        <f t="shared" si="6"/>
        <v>0</v>
      </c>
      <c r="V29" s="8">
        <f t="shared" si="6"/>
        <v>638510727</v>
      </c>
      <c r="W29" s="8">
        <f t="shared" si="6"/>
        <v>104969273</v>
      </c>
      <c r="X29" s="8">
        <f t="shared" si="6"/>
        <v>600662229</v>
      </c>
      <c r="Y29" s="8">
        <f t="shared" si="6"/>
        <v>600662229</v>
      </c>
      <c r="Z29" s="8">
        <f t="shared" si="6"/>
        <v>600662229</v>
      </c>
      <c r="AA29" s="8">
        <f t="shared" si="6"/>
        <v>600662229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</row>
    <row r="30" spans="1:117" s="14" customFormat="1" ht="22.5">
      <c r="A30" s="10" t="s">
        <v>34</v>
      </c>
      <c r="B30" s="11" t="s">
        <v>35</v>
      </c>
      <c r="C30" s="12" t="s">
        <v>98</v>
      </c>
      <c r="D30" s="10" t="s">
        <v>37</v>
      </c>
      <c r="E30" s="10" t="s">
        <v>99</v>
      </c>
      <c r="F30" s="10" t="s">
        <v>38</v>
      </c>
      <c r="G30" s="10"/>
      <c r="H30" s="10"/>
      <c r="I30" s="10"/>
      <c r="J30" s="10"/>
      <c r="K30" s="10"/>
      <c r="L30" s="10"/>
      <c r="M30" s="10" t="s">
        <v>39</v>
      </c>
      <c r="N30" s="10" t="s">
        <v>40</v>
      </c>
      <c r="O30" s="10" t="s">
        <v>41</v>
      </c>
      <c r="P30" s="11" t="s">
        <v>100</v>
      </c>
      <c r="Q30" s="13">
        <v>225186000</v>
      </c>
      <c r="R30" s="13">
        <v>67000000</v>
      </c>
      <c r="S30" s="13">
        <v>0</v>
      </c>
      <c r="T30" s="13">
        <v>292186000</v>
      </c>
      <c r="U30" s="13">
        <v>0</v>
      </c>
      <c r="V30" s="13">
        <v>271701452</v>
      </c>
      <c r="W30" s="13">
        <v>20484548</v>
      </c>
      <c r="X30" s="13">
        <v>271653552</v>
      </c>
      <c r="Y30" s="13">
        <v>271653552</v>
      </c>
      <c r="Z30" s="13">
        <v>271653552</v>
      </c>
      <c r="AA30" s="13">
        <v>271653552</v>
      </c>
    </row>
    <row r="31" spans="1:117" s="14" customFormat="1" ht="22.5">
      <c r="A31" s="10" t="s">
        <v>34</v>
      </c>
      <c r="B31" s="11" t="s">
        <v>35</v>
      </c>
      <c r="C31" s="12" t="s">
        <v>101</v>
      </c>
      <c r="D31" s="10" t="s">
        <v>37</v>
      </c>
      <c r="E31" s="10" t="s">
        <v>99</v>
      </c>
      <c r="F31" s="10" t="s">
        <v>50</v>
      </c>
      <c r="G31" s="10" t="s">
        <v>38</v>
      </c>
      <c r="H31" s="10"/>
      <c r="I31" s="10"/>
      <c r="J31" s="10"/>
      <c r="K31" s="10"/>
      <c r="L31" s="10"/>
      <c r="M31" s="10" t="s">
        <v>39</v>
      </c>
      <c r="N31" s="10" t="s">
        <v>40</v>
      </c>
      <c r="O31" s="10" t="s">
        <v>41</v>
      </c>
      <c r="P31" s="11" t="s">
        <v>102</v>
      </c>
      <c r="Q31" s="13">
        <v>451294000</v>
      </c>
      <c r="R31" s="13">
        <v>0</v>
      </c>
      <c r="S31" s="13">
        <v>0</v>
      </c>
      <c r="T31" s="13">
        <v>451294000</v>
      </c>
      <c r="U31" s="13">
        <v>0</v>
      </c>
      <c r="V31" s="13">
        <v>366809275</v>
      </c>
      <c r="W31" s="13">
        <v>84484725</v>
      </c>
      <c r="X31" s="13">
        <v>329008677</v>
      </c>
      <c r="Y31" s="13">
        <v>329008677</v>
      </c>
      <c r="Z31" s="13">
        <v>329008677</v>
      </c>
      <c r="AA31" s="13">
        <v>329008677</v>
      </c>
    </row>
    <row r="32" spans="1:117" s="17" customForma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103</v>
      </c>
      <c r="Q32" s="16">
        <f>+Q33</f>
        <v>404702587</v>
      </c>
      <c r="R32" s="16">
        <f t="shared" ref="R32:AA32" si="7">+R33</f>
        <v>0</v>
      </c>
      <c r="S32" s="16">
        <f t="shared" si="7"/>
        <v>0</v>
      </c>
      <c r="T32" s="16">
        <f t="shared" si="7"/>
        <v>404702587</v>
      </c>
      <c r="U32" s="16">
        <f t="shared" si="7"/>
        <v>0</v>
      </c>
      <c r="V32" s="16">
        <f t="shared" si="7"/>
        <v>404702587</v>
      </c>
      <c r="W32" s="16">
        <f t="shared" si="7"/>
        <v>0</v>
      </c>
      <c r="X32" s="16">
        <f t="shared" si="7"/>
        <v>404702587</v>
      </c>
      <c r="Y32" s="16">
        <f t="shared" si="7"/>
        <v>404702587</v>
      </c>
      <c r="Z32" s="16">
        <f t="shared" si="7"/>
        <v>404702587</v>
      </c>
      <c r="AA32" s="16">
        <f t="shared" si="7"/>
        <v>404702587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</row>
    <row r="33" spans="1:117" s="14" customFormat="1" ht="22.5">
      <c r="A33" s="10" t="s">
        <v>34</v>
      </c>
      <c r="B33" s="11" t="s">
        <v>35</v>
      </c>
      <c r="C33" s="12" t="s">
        <v>104</v>
      </c>
      <c r="D33" s="10" t="s">
        <v>105</v>
      </c>
      <c r="E33" s="10" t="s">
        <v>62</v>
      </c>
      <c r="F33" s="10" t="s">
        <v>50</v>
      </c>
      <c r="G33" s="10" t="s">
        <v>38</v>
      </c>
      <c r="H33" s="10"/>
      <c r="I33" s="10"/>
      <c r="J33" s="10"/>
      <c r="K33" s="10"/>
      <c r="L33" s="10"/>
      <c r="M33" s="10" t="s">
        <v>39</v>
      </c>
      <c r="N33" s="10" t="s">
        <v>40</v>
      </c>
      <c r="O33" s="10" t="s">
        <v>41</v>
      </c>
      <c r="P33" s="11" t="s">
        <v>106</v>
      </c>
      <c r="Q33" s="13">
        <v>404702587</v>
      </c>
      <c r="R33" s="13">
        <v>0</v>
      </c>
      <c r="S33" s="13">
        <v>0</v>
      </c>
      <c r="T33" s="13">
        <v>404702587</v>
      </c>
      <c r="U33" s="13">
        <v>0</v>
      </c>
      <c r="V33" s="13">
        <v>404702587</v>
      </c>
      <c r="W33" s="13">
        <v>0</v>
      </c>
      <c r="X33" s="13">
        <v>404702587</v>
      </c>
      <c r="Y33" s="13">
        <v>404702587</v>
      </c>
      <c r="Z33" s="13">
        <v>404702587</v>
      </c>
      <c r="AA33" s="13">
        <v>404702587</v>
      </c>
    </row>
    <row r="34" spans="1:117" s="20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 t="s">
        <v>107</v>
      </c>
      <c r="Q34" s="19">
        <f>SUM(Q35:Q39)</f>
        <v>29877992196</v>
      </c>
      <c r="R34" s="19">
        <f t="shared" ref="R34:AA34" si="8">SUM(R35:R39)</f>
        <v>0</v>
      </c>
      <c r="S34" s="19">
        <f t="shared" si="8"/>
        <v>0</v>
      </c>
      <c r="T34" s="19">
        <f t="shared" si="8"/>
        <v>29877992196</v>
      </c>
      <c r="U34" s="19">
        <f t="shared" si="8"/>
        <v>0</v>
      </c>
      <c r="V34" s="19">
        <f t="shared" si="8"/>
        <v>29718641326.470001</v>
      </c>
      <c r="W34" s="19">
        <f t="shared" si="8"/>
        <v>159350869.53</v>
      </c>
      <c r="X34" s="19">
        <f t="shared" si="8"/>
        <v>28115589972.560001</v>
      </c>
      <c r="Y34" s="19">
        <f t="shared" si="8"/>
        <v>26260158781.57</v>
      </c>
      <c r="Z34" s="19">
        <f t="shared" si="8"/>
        <v>22992526546.010002</v>
      </c>
      <c r="AA34" s="19">
        <f t="shared" si="8"/>
        <v>22992526546.010002</v>
      </c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</row>
    <row r="35" spans="1:117" s="14" customFormat="1" ht="45">
      <c r="A35" s="10" t="s">
        <v>34</v>
      </c>
      <c r="B35" s="11" t="s">
        <v>35</v>
      </c>
      <c r="C35" s="12" t="s">
        <v>108</v>
      </c>
      <c r="D35" s="10" t="s">
        <v>109</v>
      </c>
      <c r="E35" s="10" t="s">
        <v>110</v>
      </c>
      <c r="F35" s="10" t="s">
        <v>111</v>
      </c>
      <c r="G35" s="10" t="s">
        <v>112</v>
      </c>
      <c r="H35" s="10"/>
      <c r="I35" s="10"/>
      <c r="J35" s="10"/>
      <c r="K35" s="10"/>
      <c r="L35" s="10"/>
      <c r="M35" s="10" t="s">
        <v>39</v>
      </c>
      <c r="N35" s="10" t="s">
        <v>40</v>
      </c>
      <c r="O35" s="10" t="s">
        <v>41</v>
      </c>
      <c r="P35" s="11" t="s">
        <v>113</v>
      </c>
      <c r="Q35" s="13">
        <v>350000000</v>
      </c>
      <c r="R35" s="13">
        <v>0</v>
      </c>
      <c r="S35" s="13">
        <v>0</v>
      </c>
      <c r="T35" s="13">
        <v>350000000</v>
      </c>
      <c r="U35" s="13">
        <v>0</v>
      </c>
      <c r="V35" s="13">
        <v>349662312</v>
      </c>
      <c r="W35" s="13">
        <v>337688</v>
      </c>
      <c r="X35" s="13">
        <v>338843959.93000001</v>
      </c>
      <c r="Y35" s="13">
        <v>338843959.93000001</v>
      </c>
      <c r="Z35" s="13">
        <v>332317089.60000002</v>
      </c>
      <c r="AA35" s="13">
        <v>332317089.60000002</v>
      </c>
    </row>
    <row r="36" spans="1:117" s="14" customFormat="1" ht="67.5">
      <c r="A36" s="10" t="s">
        <v>34</v>
      </c>
      <c r="B36" s="11" t="s">
        <v>35</v>
      </c>
      <c r="C36" s="12" t="s">
        <v>114</v>
      </c>
      <c r="D36" s="10" t="s">
        <v>109</v>
      </c>
      <c r="E36" s="10" t="s">
        <v>115</v>
      </c>
      <c r="F36" s="10" t="s">
        <v>111</v>
      </c>
      <c r="G36" s="10" t="s">
        <v>112</v>
      </c>
      <c r="H36" s="10" t="s">
        <v>1</v>
      </c>
      <c r="I36" s="10" t="s">
        <v>1</v>
      </c>
      <c r="J36" s="10" t="s">
        <v>1</v>
      </c>
      <c r="K36" s="10" t="s">
        <v>1</v>
      </c>
      <c r="L36" s="10" t="s">
        <v>1</v>
      </c>
      <c r="M36" s="10" t="s">
        <v>39</v>
      </c>
      <c r="N36" s="10" t="s">
        <v>40</v>
      </c>
      <c r="O36" s="10" t="s">
        <v>41</v>
      </c>
      <c r="P36" s="11" t="s">
        <v>116</v>
      </c>
      <c r="Q36" s="13">
        <v>3900565504</v>
      </c>
      <c r="R36" s="13">
        <v>0</v>
      </c>
      <c r="S36" s="13">
        <v>0</v>
      </c>
      <c r="T36" s="13">
        <v>3900565504</v>
      </c>
      <c r="U36" s="13">
        <v>0</v>
      </c>
      <c r="V36" s="13">
        <v>3792474642.6599998</v>
      </c>
      <c r="W36" s="13">
        <v>108090861.34</v>
      </c>
      <c r="X36" s="13">
        <v>3612473676.6999998</v>
      </c>
      <c r="Y36" s="13">
        <v>3603349176.6999998</v>
      </c>
      <c r="Z36" s="13">
        <v>3596976510.6999998</v>
      </c>
      <c r="AA36" s="13">
        <v>3596976510.6999998</v>
      </c>
    </row>
    <row r="37" spans="1:117" s="14" customFormat="1" ht="45">
      <c r="A37" s="10" t="s">
        <v>34</v>
      </c>
      <c r="B37" s="11" t="s">
        <v>35</v>
      </c>
      <c r="C37" s="12" t="s">
        <v>117</v>
      </c>
      <c r="D37" s="10" t="s">
        <v>109</v>
      </c>
      <c r="E37" s="10" t="s">
        <v>118</v>
      </c>
      <c r="F37" s="10" t="s">
        <v>111</v>
      </c>
      <c r="G37" s="10" t="s">
        <v>119</v>
      </c>
      <c r="H37" s="10"/>
      <c r="I37" s="10"/>
      <c r="J37" s="10"/>
      <c r="K37" s="10"/>
      <c r="L37" s="10"/>
      <c r="M37" s="10" t="s">
        <v>39</v>
      </c>
      <c r="N37" s="10" t="s">
        <v>40</v>
      </c>
      <c r="O37" s="10" t="s">
        <v>41</v>
      </c>
      <c r="P37" s="11" t="s">
        <v>120</v>
      </c>
      <c r="Q37" s="13">
        <v>2025000000</v>
      </c>
      <c r="R37" s="13">
        <v>0</v>
      </c>
      <c r="S37" s="13">
        <v>0</v>
      </c>
      <c r="T37" s="13">
        <v>2025000000</v>
      </c>
      <c r="U37" s="13">
        <v>0</v>
      </c>
      <c r="V37" s="13">
        <v>2020691667.4000001</v>
      </c>
      <c r="W37" s="13">
        <v>4308332.5999999996</v>
      </c>
      <c r="X37" s="13">
        <v>2018021727.5699999</v>
      </c>
      <c r="Y37" s="13">
        <v>1616025036.5799999</v>
      </c>
      <c r="Z37" s="13">
        <v>1169289980.0799999</v>
      </c>
      <c r="AA37" s="13">
        <v>1169289980.0799999</v>
      </c>
    </row>
    <row r="38" spans="1:117" s="14" customFormat="1" ht="67.5">
      <c r="A38" s="10" t="s">
        <v>34</v>
      </c>
      <c r="B38" s="11" t="s">
        <v>35</v>
      </c>
      <c r="C38" s="12" t="s">
        <v>121</v>
      </c>
      <c r="D38" s="10" t="s">
        <v>109</v>
      </c>
      <c r="E38" s="10" t="s">
        <v>118</v>
      </c>
      <c r="F38" s="10" t="s">
        <v>111</v>
      </c>
      <c r="G38" s="10" t="s">
        <v>122</v>
      </c>
      <c r="H38" s="10"/>
      <c r="I38" s="10"/>
      <c r="J38" s="10"/>
      <c r="K38" s="10"/>
      <c r="L38" s="10"/>
      <c r="M38" s="10" t="s">
        <v>39</v>
      </c>
      <c r="N38" s="10" t="s">
        <v>40</v>
      </c>
      <c r="O38" s="10" t="s">
        <v>41</v>
      </c>
      <c r="P38" s="11" t="s">
        <v>123</v>
      </c>
      <c r="Q38" s="13">
        <v>23201426692</v>
      </c>
      <c r="R38" s="13">
        <v>0</v>
      </c>
      <c r="S38" s="13">
        <v>0</v>
      </c>
      <c r="T38" s="13">
        <v>23201426692</v>
      </c>
      <c r="U38" s="13">
        <v>0</v>
      </c>
      <c r="V38" s="13">
        <v>23154812704.41</v>
      </c>
      <c r="W38" s="13">
        <v>46613987.590000004</v>
      </c>
      <c r="X38" s="13">
        <v>21745250608.360001</v>
      </c>
      <c r="Y38" s="13">
        <v>20300940608.360001</v>
      </c>
      <c r="Z38" s="13">
        <v>17492942965.630001</v>
      </c>
      <c r="AA38" s="13">
        <v>17492942965.630001</v>
      </c>
    </row>
    <row r="39" spans="1:117" s="14" customFormat="1" ht="67.5">
      <c r="A39" s="10" t="s">
        <v>34</v>
      </c>
      <c r="B39" s="11" t="s">
        <v>35</v>
      </c>
      <c r="C39" s="12" t="s">
        <v>124</v>
      </c>
      <c r="D39" s="10" t="s">
        <v>109</v>
      </c>
      <c r="E39" s="10" t="s">
        <v>118</v>
      </c>
      <c r="F39" s="10" t="s">
        <v>111</v>
      </c>
      <c r="G39" s="10" t="s">
        <v>62</v>
      </c>
      <c r="H39" s="10" t="s">
        <v>1</v>
      </c>
      <c r="I39" s="10" t="s">
        <v>1</v>
      </c>
      <c r="J39" s="10" t="s">
        <v>1</v>
      </c>
      <c r="K39" s="10" t="s">
        <v>1</v>
      </c>
      <c r="L39" s="10" t="s">
        <v>1</v>
      </c>
      <c r="M39" s="10" t="s">
        <v>39</v>
      </c>
      <c r="N39" s="10" t="s">
        <v>40</v>
      </c>
      <c r="O39" s="10" t="s">
        <v>41</v>
      </c>
      <c r="P39" s="11" t="s">
        <v>125</v>
      </c>
      <c r="Q39" s="13">
        <v>401000000</v>
      </c>
      <c r="R39" s="13">
        <v>0</v>
      </c>
      <c r="S39" s="13">
        <v>0</v>
      </c>
      <c r="T39" s="13">
        <v>401000000</v>
      </c>
      <c r="U39" s="13">
        <v>0</v>
      </c>
      <c r="V39" s="13">
        <v>401000000</v>
      </c>
      <c r="W39" s="13">
        <v>0</v>
      </c>
      <c r="X39" s="13">
        <v>401000000</v>
      </c>
      <c r="Y39" s="13">
        <v>401000000</v>
      </c>
      <c r="Z39" s="13">
        <v>401000000</v>
      </c>
      <c r="AA39" s="13">
        <v>401000000</v>
      </c>
    </row>
    <row r="40" spans="1:117" s="14" customFormat="1">
      <c r="A40" s="10" t="s">
        <v>1</v>
      </c>
      <c r="B40" s="11" t="s">
        <v>1</v>
      </c>
      <c r="C40" s="12" t="s">
        <v>1</v>
      </c>
      <c r="D40" s="10" t="s">
        <v>1</v>
      </c>
      <c r="E40" s="10" t="s">
        <v>1</v>
      </c>
      <c r="F40" s="10" t="s">
        <v>1</v>
      </c>
      <c r="G40" s="10" t="s">
        <v>1</v>
      </c>
      <c r="H40" s="10" t="s">
        <v>1</v>
      </c>
      <c r="I40" s="10" t="s">
        <v>1</v>
      </c>
      <c r="J40" s="10" t="s">
        <v>1</v>
      </c>
      <c r="K40" s="10" t="s">
        <v>1</v>
      </c>
      <c r="L40" s="10" t="s">
        <v>1</v>
      </c>
      <c r="M40" s="10" t="s">
        <v>1</v>
      </c>
      <c r="N40" s="10" t="s">
        <v>1</v>
      </c>
      <c r="O40" s="10" t="s">
        <v>1</v>
      </c>
      <c r="P40" s="11" t="s">
        <v>1</v>
      </c>
      <c r="Q40" s="13">
        <v>182955258615</v>
      </c>
      <c r="R40" s="13">
        <v>14433300000</v>
      </c>
      <c r="S40" s="13">
        <v>8095458000</v>
      </c>
      <c r="T40" s="13">
        <v>189293100615</v>
      </c>
      <c r="U40" s="13">
        <v>4014832000</v>
      </c>
      <c r="V40" s="13">
        <v>182418704558.37</v>
      </c>
      <c r="W40" s="13">
        <v>2859564056.6300001</v>
      </c>
      <c r="X40" s="13">
        <v>175600441189.53</v>
      </c>
      <c r="Y40" s="13">
        <v>171003468902.82001</v>
      </c>
      <c r="Z40" s="13">
        <v>165838652827.57999</v>
      </c>
      <c r="AA40" s="13">
        <v>165838652827.57999</v>
      </c>
    </row>
    <row r="41" spans="1:117">
      <c r="A41" s="21" t="s">
        <v>1</v>
      </c>
      <c r="B41" s="22" t="s">
        <v>1</v>
      </c>
      <c r="C41" s="23" t="s">
        <v>1</v>
      </c>
      <c r="D41" s="21" t="s">
        <v>1</v>
      </c>
      <c r="E41" s="21" t="s">
        <v>1</v>
      </c>
      <c r="F41" s="21" t="s">
        <v>1</v>
      </c>
      <c r="G41" s="21" t="s">
        <v>1</v>
      </c>
      <c r="H41" s="21" t="s">
        <v>1</v>
      </c>
      <c r="I41" s="21" t="s">
        <v>1</v>
      </c>
      <c r="J41" s="21" t="s">
        <v>1</v>
      </c>
      <c r="K41" s="21" t="s">
        <v>1</v>
      </c>
      <c r="L41" s="21" t="s">
        <v>1</v>
      </c>
      <c r="M41" s="21" t="s">
        <v>1</v>
      </c>
      <c r="N41" s="21" t="s">
        <v>1</v>
      </c>
      <c r="O41" s="21" t="s">
        <v>1</v>
      </c>
      <c r="P41" s="24" t="s">
        <v>1</v>
      </c>
      <c r="Q41" s="25" t="s">
        <v>1</v>
      </c>
      <c r="R41" s="25" t="s">
        <v>1</v>
      </c>
      <c r="S41" s="25" t="s">
        <v>1</v>
      </c>
      <c r="T41" s="26"/>
      <c r="U41" s="25" t="s">
        <v>1</v>
      </c>
      <c r="V41" s="25" t="s">
        <v>1</v>
      </c>
      <c r="W41" s="25" t="s">
        <v>1</v>
      </c>
      <c r="X41" s="27">
        <f>+X40/T40</f>
        <v>0.92766424459748664</v>
      </c>
      <c r="Y41" s="27">
        <f>+Y40/T40</f>
        <v>0.90337930092138452</v>
      </c>
      <c r="Z41" s="25" t="s">
        <v>1</v>
      </c>
      <c r="AA41" s="25" t="s">
        <v>1</v>
      </c>
    </row>
    <row r="42" spans="1:117" ht="33.950000000000003" customHeight="1">
      <c r="T42" s="28">
        <f t="shared" ref="T42:W42" si="9">+T40-T34-T32-T5</f>
        <v>0</v>
      </c>
      <c r="U42" s="28">
        <f t="shared" si="9"/>
        <v>0</v>
      </c>
      <c r="V42" s="28">
        <f t="shared" si="9"/>
        <v>0</v>
      </c>
      <c r="W42" s="28">
        <f t="shared" si="9"/>
        <v>0</v>
      </c>
      <c r="X42" s="28">
        <f>+X40-X34-X32-X5</f>
        <v>0</v>
      </c>
      <c r="Y42" s="28">
        <f t="shared" ref="Y42:AA42" si="10">+Y40-Y34-Y32-Y5</f>
        <v>0</v>
      </c>
      <c r="Z42" s="28">
        <f t="shared" si="10"/>
        <v>0</v>
      </c>
      <c r="AA42" s="28">
        <f t="shared" si="10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 2023 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dcterms:created xsi:type="dcterms:W3CDTF">2024-01-23T18:26:07Z</dcterms:created>
  <dcterms:modified xsi:type="dcterms:W3CDTF">2024-01-23T18:27:31Z</dcterms:modified>
</cp:coreProperties>
</file>